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40"/>
  </bookViews>
  <sheets>
    <sheet name="3 месяца 2024года" sheetId="1" r:id="rId1"/>
  </sheets>
  <definedNames>
    <definedName name="_xlnm.Print_Titles" localSheetId="0">'3 месяца 2024года'!$7:$8</definedName>
  </definedNames>
  <calcPr calcId="125725"/>
</workbook>
</file>

<file path=xl/calcChain.xml><?xml version="1.0" encoding="utf-8"?>
<calcChain xmlns="http://schemas.openxmlformats.org/spreadsheetml/2006/main">
  <c r="P59" i="1"/>
  <c r="P60"/>
  <c r="P61"/>
  <c r="P58"/>
  <c r="P34"/>
  <c r="P35"/>
  <c r="P33"/>
  <c r="P13"/>
  <c r="F56"/>
  <c r="E56"/>
  <c r="G56" s="1"/>
  <c r="G53" s="1"/>
  <c r="F55"/>
  <c r="E55"/>
  <c r="E69" s="1"/>
  <c r="F54"/>
  <c r="E54"/>
  <c r="E68" s="1"/>
  <c r="F40"/>
  <c r="E40"/>
  <c r="E70" s="1"/>
  <c r="F39"/>
  <c r="E39"/>
  <c r="F38"/>
  <c r="E38"/>
  <c r="F35"/>
  <c r="E35"/>
  <c r="F34"/>
  <c r="E34"/>
  <c r="F33"/>
  <c r="E33"/>
  <c r="F23"/>
  <c r="E23"/>
  <c r="F22"/>
  <c r="E22"/>
  <c r="F21"/>
  <c r="E21"/>
  <c r="F12"/>
  <c r="F13"/>
  <c r="F66" s="1"/>
  <c r="AI13"/>
  <c r="E13"/>
  <c r="E66" s="1"/>
  <c r="E12"/>
  <c r="E65" s="1"/>
  <c r="AP74"/>
  <c r="AO74"/>
  <c r="AM74"/>
  <c r="AL74"/>
  <c r="AJ74"/>
  <c r="AG74"/>
  <c r="AF74"/>
  <c r="AD74"/>
  <c r="AC74"/>
  <c r="AA74"/>
  <c r="X74"/>
  <c r="W74"/>
  <c r="U74"/>
  <c r="T74"/>
  <c r="R74"/>
  <c r="L74"/>
  <c r="K74"/>
  <c r="AP73"/>
  <c r="AO73"/>
  <c r="AM73"/>
  <c r="AL73"/>
  <c r="AJ73"/>
  <c r="AI73"/>
  <c r="AG73"/>
  <c r="AF73"/>
  <c r="AD73"/>
  <c r="AC73"/>
  <c r="AA73"/>
  <c r="X73"/>
  <c r="W73"/>
  <c r="U73"/>
  <c r="T73"/>
  <c r="R73"/>
  <c r="N73"/>
  <c r="L73"/>
  <c r="K73"/>
  <c r="AP72"/>
  <c r="AP71" s="1"/>
  <c r="AM72"/>
  <c r="AL72"/>
  <c r="AJ72"/>
  <c r="AJ71" s="1"/>
  <c r="AI72"/>
  <c r="AG72"/>
  <c r="AF72"/>
  <c r="AD72"/>
  <c r="AD71" s="1"/>
  <c r="AC72"/>
  <c r="AC71" s="1"/>
  <c r="AA72"/>
  <c r="X72"/>
  <c r="X71" s="1"/>
  <c r="W72"/>
  <c r="W71" s="1"/>
  <c r="U72"/>
  <c r="T72"/>
  <c r="R72"/>
  <c r="R71" s="1"/>
  <c r="L72"/>
  <c r="L71" s="1"/>
  <c r="K72"/>
  <c r="K71" s="1"/>
  <c r="AM71"/>
  <c r="AL71"/>
  <c r="AG71"/>
  <c r="AF71"/>
  <c r="AA71"/>
  <c r="U71"/>
  <c r="T71"/>
  <c r="I71"/>
  <c r="H71"/>
  <c r="I74"/>
  <c r="H74"/>
  <c r="I73"/>
  <c r="H73"/>
  <c r="I72"/>
  <c r="H72"/>
  <c r="AP70"/>
  <c r="AO70"/>
  <c r="AM70"/>
  <c r="AL70"/>
  <c r="AJ70"/>
  <c r="AI70"/>
  <c r="AG70"/>
  <c r="AF70"/>
  <c r="AD70"/>
  <c r="AC70"/>
  <c r="AA70"/>
  <c r="Z70"/>
  <c r="X70"/>
  <c r="W70"/>
  <c r="U70"/>
  <c r="T70"/>
  <c r="R70"/>
  <c r="Q70"/>
  <c r="O70"/>
  <c r="N70"/>
  <c r="L70"/>
  <c r="K70"/>
  <c r="AP69"/>
  <c r="AO69"/>
  <c r="AM69"/>
  <c r="AM67" s="1"/>
  <c r="AL69"/>
  <c r="AL67" s="1"/>
  <c r="AJ69"/>
  <c r="AI69"/>
  <c r="AG69"/>
  <c r="AF69"/>
  <c r="AD69"/>
  <c r="AC69"/>
  <c r="AA69"/>
  <c r="AA67" s="1"/>
  <c r="Z69"/>
  <c r="X69"/>
  <c r="W69"/>
  <c r="U69"/>
  <c r="T69"/>
  <c r="R69"/>
  <c r="Q69"/>
  <c r="O69"/>
  <c r="N69"/>
  <c r="L69"/>
  <c r="K69"/>
  <c r="AP68"/>
  <c r="AP67" s="1"/>
  <c r="AO68"/>
  <c r="AM68"/>
  <c r="AL68"/>
  <c r="AJ68"/>
  <c r="AJ67" s="1"/>
  <c r="AI68"/>
  <c r="AI67" s="1"/>
  <c r="AG68"/>
  <c r="AF68"/>
  <c r="AD68"/>
  <c r="AD67" s="1"/>
  <c r="AC68"/>
  <c r="AA68"/>
  <c r="Z68"/>
  <c r="X68"/>
  <c r="X67" s="1"/>
  <c r="W68"/>
  <c r="W67" s="1"/>
  <c r="U68"/>
  <c r="T68"/>
  <c r="R68"/>
  <c r="R67" s="1"/>
  <c r="Q68"/>
  <c r="O68"/>
  <c r="N68"/>
  <c r="L68"/>
  <c r="L67" s="1"/>
  <c r="K68"/>
  <c r="K67" s="1"/>
  <c r="AQ67"/>
  <c r="AO67"/>
  <c r="AN67"/>
  <c r="AK67"/>
  <c r="AH67"/>
  <c r="AG67"/>
  <c r="AF67"/>
  <c r="AE67"/>
  <c r="AC67"/>
  <c r="AB67"/>
  <c r="Y67"/>
  <c r="V67"/>
  <c r="U67"/>
  <c r="T67"/>
  <c r="S67"/>
  <c r="Q67"/>
  <c r="P67"/>
  <c r="M67"/>
  <c r="I67"/>
  <c r="H67"/>
  <c r="I70"/>
  <c r="H70"/>
  <c r="I69"/>
  <c r="H69"/>
  <c r="I68"/>
  <c r="H68"/>
  <c r="AP66"/>
  <c r="AO66"/>
  <c r="AM66"/>
  <c r="AL66"/>
  <c r="AJ66"/>
  <c r="AI66"/>
  <c r="AG66"/>
  <c r="AF66"/>
  <c r="AD66"/>
  <c r="AC66"/>
  <c r="AA66"/>
  <c r="Z66"/>
  <c r="X66"/>
  <c r="W66"/>
  <c r="U66"/>
  <c r="T66"/>
  <c r="R66"/>
  <c r="Q66"/>
  <c r="Q63" s="1"/>
  <c r="O66"/>
  <c r="N66"/>
  <c r="L66"/>
  <c r="K66"/>
  <c r="AP65"/>
  <c r="AO65"/>
  <c r="AM65"/>
  <c r="AM63" s="1"/>
  <c r="AL65"/>
  <c r="AL63" s="1"/>
  <c r="AJ65"/>
  <c r="AI65"/>
  <c r="AG65"/>
  <c r="AF65"/>
  <c r="AD65"/>
  <c r="AC65"/>
  <c r="AA65"/>
  <c r="AA63" s="1"/>
  <c r="Z65"/>
  <c r="Z63" s="1"/>
  <c r="X65"/>
  <c r="W65"/>
  <c r="U65"/>
  <c r="T65"/>
  <c r="R65"/>
  <c r="Q65"/>
  <c r="O65"/>
  <c r="O63" s="1"/>
  <c r="N65"/>
  <c r="N63" s="1"/>
  <c r="L65"/>
  <c r="K65"/>
  <c r="AP64"/>
  <c r="AP63" s="1"/>
  <c r="AO64"/>
  <c r="AM64"/>
  <c r="AL64"/>
  <c r="AJ64"/>
  <c r="AJ63" s="1"/>
  <c r="AI64"/>
  <c r="AI63" s="1"/>
  <c r="AG64"/>
  <c r="AF64"/>
  <c r="AD64"/>
  <c r="AD63" s="1"/>
  <c r="AC64"/>
  <c r="AA64"/>
  <c r="Z64"/>
  <c r="X64"/>
  <c r="X63" s="1"/>
  <c r="W64"/>
  <c r="W63" s="1"/>
  <c r="U64"/>
  <c r="T64"/>
  <c r="R64"/>
  <c r="R63" s="1"/>
  <c r="Q64"/>
  <c r="O64"/>
  <c r="N64"/>
  <c r="L64"/>
  <c r="L63" s="1"/>
  <c r="K64"/>
  <c r="K63" s="1"/>
  <c r="AQ63"/>
  <c r="AO63"/>
  <c r="AN63"/>
  <c r="AK63"/>
  <c r="AH63"/>
  <c r="AG63"/>
  <c r="AF63"/>
  <c r="AE63"/>
  <c r="AC63"/>
  <c r="AB63"/>
  <c r="Y63"/>
  <c r="V63"/>
  <c r="U63"/>
  <c r="T63"/>
  <c r="S63"/>
  <c r="P63"/>
  <c r="M63"/>
  <c r="I63"/>
  <c r="H63"/>
  <c r="I66"/>
  <c r="I65"/>
  <c r="I64"/>
  <c r="H64"/>
  <c r="H65"/>
  <c r="H66"/>
  <c r="F65"/>
  <c r="F64"/>
  <c r="J67"/>
  <c r="J63"/>
  <c r="AP62"/>
  <c r="AO62"/>
  <c r="AM62"/>
  <c r="AL62"/>
  <c r="AJ62"/>
  <c r="AI62"/>
  <c r="AG62"/>
  <c r="AF62"/>
  <c r="AD62"/>
  <c r="AC62"/>
  <c r="AA62"/>
  <c r="Z62"/>
  <c r="X62"/>
  <c r="W62"/>
  <c r="U62"/>
  <c r="T62"/>
  <c r="R62"/>
  <c r="Q62"/>
  <c r="O62"/>
  <c r="N62"/>
  <c r="L62"/>
  <c r="K62"/>
  <c r="AP61"/>
  <c r="AO61"/>
  <c r="AM61"/>
  <c r="AL61"/>
  <c r="AJ61"/>
  <c r="AI61"/>
  <c r="AI58" s="1"/>
  <c r="AG61"/>
  <c r="AF61"/>
  <c r="AD61"/>
  <c r="AC61"/>
  <c r="AA61"/>
  <c r="Z61"/>
  <c r="Z74" s="1"/>
  <c r="X61"/>
  <c r="W61"/>
  <c r="U61"/>
  <c r="T61"/>
  <c r="R61"/>
  <c r="Q61"/>
  <c r="Q74" s="1"/>
  <c r="O61"/>
  <c r="O74" s="1"/>
  <c r="N61"/>
  <c r="N74" s="1"/>
  <c r="L61"/>
  <c r="K61"/>
  <c r="AP60"/>
  <c r="AO60"/>
  <c r="AM60"/>
  <c r="AM58" s="1"/>
  <c r="AL60"/>
  <c r="AL58" s="1"/>
  <c r="AJ60"/>
  <c r="AI60"/>
  <c r="AG60"/>
  <c r="AF60"/>
  <c r="AD60"/>
  <c r="AC60"/>
  <c r="AA60"/>
  <c r="AA58" s="1"/>
  <c r="Z60"/>
  <c r="Z73" s="1"/>
  <c r="X60"/>
  <c r="W60"/>
  <c r="U60"/>
  <c r="T60"/>
  <c r="R60"/>
  <c r="Q60"/>
  <c r="Q73" s="1"/>
  <c r="O60"/>
  <c r="O73" s="1"/>
  <c r="N60"/>
  <c r="L60"/>
  <c r="K60"/>
  <c r="AP59"/>
  <c r="AP58" s="1"/>
  <c r="AO59"/>
  <c r="AO72" s="1"/>
  <c r="AO71" s="1"/>
  <c r="AM59"/>
  <c r="AL59"/>
  <c r="AJ59"/>
  <c r="AJ58" s="1"/>
  <c r="AI59"/>
  <c r="AG59"/>
  <c r="AF59"/>
  <c r="AD59"/>
  <c r="AD58" s="1"/>
  <c r="AC59"/>
  <c r="AA59"/>
  <c r="Z59"/>
  <c r="Z72" s="1"/>
  <c r="X59"/>
  <c r="X58" s="1"/>
  <c r="W59"/>
  <c r="U59"/>
  <c r="T59"/>
  <c r="R59"/>
  <c r="R58" s="1"/>
  <c r="Q59"/>
  <c r="Q72" s="1"/>
  <c r="O59"/>
  <c r="O72" s="1"/>
  <c r="N59"/>
  <c r="N72" s="1"/>
  <c r="L59"/>
  <c r="L58" s="1"/>
  <c r="K59"/>
  <c r="AQ58"/>
  <c r="AO58"/>
  <c r="AN58"/>
  <c r="AK58"/>
  <c r="AH58"/>
  <c r="AG58"/>
  <c r="AF58"/>
  <c r="AE58"/>
  <c r="AC58"/>
  <c r="AB58"/>
  <c r="Y58"/>
  <c r="W58"/>
  <c r="V58"/>
  <c r="U58"/>
  <c r="T58"/>
  <c r="S58"/>
  <c r="M58"/>
  <c r="K58"/>
  <c r="J58"/>
  <c r="I58"/>
  <c r="H58"/>
  <c r="AP53"/>
  <c r="AO53"/>
  <c r="AM53"/>
  <c r="AL53"/>
  <c r="AJ53"/>
  <c r="AI53"/>
  <c r="AG53"/>
  <c r="AF53"/>
  <c r="AD53"/>
  <c r="AC53"/>
  <c r="AA53"/>
  <c r="Z53"/>
  <c r="X53"/>
  <c r="W53"/>
  <c r="U53"/>
  <c r="T53"/>
  <c r="R53"/>
  <c r="Q53"/>
  <c r="O53"/>
  <c r="N53"/>
  <c r="L53"/>
  <c r="K53"/>
  <c r="I53"/>
  <c r="H53"/>
  <c r="AP48"/>
  <c r="AO48"/>
  <c r="AM48"/>
  <c r="AL48"/>
  <c r="AJ48"/>
  <c r="AI48"/>
  <c r="AG48"/>
  <c r="AF48"/>
  <c r="AD48"/>
  <c r="AC48"/>
  <c r="AA48"/>
  <c r="Z48"/>
  <c r="X48"/>
  <c r="W48"/>
  <c r="U48"/>
  <c r="T48"/>
  <c r="R48"/>
  <c r="Q48"/>
  <c r="O48"/>
  <c r="N48"/>
  <c r="L48"/>
  <c r="K48"/>
  <c r="I48"/>
  <c r="H48"/>
  <c r="AP43"/>
  <c r="AO43"/>
  <c r="AM43"/>
  <c r="AL43"/>
  <c r="AJ43"/>
  <c r="AI43"/>
  <c r="AG43"/>
  <c r="AF43"/>
  <c r="AD43"/>
  <c r="AC43"/>
  <c r="AA43"/>
  <c r="Z43"/>
  <c r="X43"/>
  <c r="W43"/>
  <c r="U43"/>
  <c r="T43"/>
  <c r="R43"/>
  <c r="Q43"/>
  <c r="O43"/>
  <c r="N43"/>
  <c r="L43"/>
  <c r="K43"/>
  <c r="I43"/>
  <c r="H43"/>
  <c r="AP37"/>
  <c r="AO37"/>
  <c r="AM37"/>
  <c r="AL37"/>
  <c r="AJ37"/>
  <c r="AI37"/>
  <c r="AG37"/>
  <c r="AF37"/>
  <c r="AD37"/>
  <c r="AC37"/>
  <c r="AA37"/>
  <c r="Z37"/>
  <c r="X37"/>
  <c r="W37"/>
  <c r="U37"/>
  <c r="T37"/>
  <c r="R37"/>
  <c r="Q37"/>
  <c r="O37"/>
  <c r="N37"/>
  <c r="L37"/>
  <c r="K37"/>
  <c r="I37"/>
  <c r="H37"/>
  <c r="AP27"/>
  <c r="AO27"/>
  <c r="AM27"/>
  <c r="AL27"/>
  <c r="AJ27"/>
  <c r="AI27"/>
  <c r="AG27"/>
  <c r="AF27"/>
  <c r="AD27"/>
  <c r="AC27"/>
  <c r="AA27"/>
  <c r="Z27"/>
  <c r="X27"/>
  <c r="W27"/>
  <c r="U27"/>
  <c r="T27"/>
  <c r="R27"/>
  <c r="Q27"/>
  <c r="O27"/>
  <c r="N27"/>
  <c r="L27"/>
  <c r="K27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AL20"/>
  <c r="AM20"/>
  <c r="AN20"/>
  <c r="AQ20"/>
  <c r="AP20"/>
  <c r="AO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J15"/>
  <c r="I15"/>
  <c r="H15"/>
  <c r="M15"/>
  <c r="L15"/>
  <c r="K15"/>
  <c r="P15"/>
  <c r="O15"/>
  <c r="N15"/>
  <c r="S15"/>
  <c r="R15"/>
  <c r="Q15"/>
  <c r="V15"/>
  <c r="U15"/>
  <c r="T15"/>
  <c r="Y15"/>
  <c r="X15"/>
  <c r="W15"/>
  <c r="AB15"/>
  <c r="AA15"/>
  <c r="Z15"/>
  <c r="AE15"/>
  <c r="AD15"/>
  <c r="AC15"/>
  <c r="AH15"/>
  <c r="AG15"/>
  <c r="AF15"/>
  <c r="AK15"/>
  <c r="AJ15"/>
  <c r="F15" s="1"/>
  <c r="AI15"/>
  <c r="AN15"/>
  <c r="AM15"/>
  <c r="AL15"/>
  <c r="AQ15"/>
  <c r="AP15"/>
  <c r="AO15"/>
  <c r="AO10"/>
  <c r="AP10"/>
  <c r="L10"/>
  <c r="K10"/>
  <c r="I10"/>
  <c r="H10"/>
  <c r="O10"/>
  <c r="N10"/>
  <c r="R10"/>
  <c r="Q10"/>
  <c r="U10"/>
  <c r="T10"/>
  <c r="X10"/>
  <c r="W10"/>
  <c r="AA10"/>
  <c r="Z10"/>
  <c r="AD10"/>
  <c r="AC10"/>
  <c r="AG10"/>
  <c r="AF10"/>
  <c r="AJ10"/>
  <c r="AI10"/>
  <c r="AM10"/>
  <c r="AL10"/>
  <c r="AQ10"/>
  <c r="AN10"/>
  <c r="AK10"/>
  <c r="AH10"/>
  <c r="AE10"/>
  <c r="AB10"/>
  <c r="Y10"/>
  <c r="V10"/>
  <c r="S10"/>
  <c r="J10"/>
  <c r="M10"/>
  <c r="F57"/>
  <c r="E53" l="1"/>
  <c r="Z71"/>
  <c r="Z58"/>
  <c r="Z67"/>
  <c r="N71"/>
  <c r="N67"/>
  <c r="O67"/>
  <c r="O58"/>
  <c r="O71"/>
  <c r="Q58"/>
  <c r="AI74"/>
  <c r="AI71" s="1"/>
  <c r="Q71"/>
  <c r="N58"/>
  <c r="F53"/>
  <c r="E41"/>
  <c r="E36"/>
  <c r="E29"/>
  <c r="E30"/>
  <c r="E31"/>
  <c r="E28"/>
  <c r="E24"/>
  <c r="E25"/>
  <c r="E17"/>
  <c r="E60" s="1"/>
  <c r="E73" s="1"/>
  <c r="E18"/>
  <c r="E19"/>
  <c r="E16"/>
  <c r="E14"/>
  <c r="E11"/>
  <c r="F29"/>
  <c r="E64" l="1"/>
  <c r="E63" s="1"/>
  <c r="E59"/>
  <c r="E72" s="1"/>
  <c r="E37"/>
  <c r="E67"/>
  <c r="E61"/>
  <c r="E74" s="1"/>
  <c r="E15"/>
  <c r="E27"/>
  <c r="F16" l="1"/>
  <c r="F17"/>
  <c r="F18"/>
  <c r="F19"/>
  <c r="F70" l="1"/>
  <c r="F69"/>
  <c r="F68"/>
  <c r="F24"/>
  <c r="E32" l="1"/>
  <c r="G38" l="1"/>
  <c r="G34"/>
  <c r="G35"/>
  <c r="G33"/>
  <c r="G23"/>
  <c r="G13"/>
  <c r="G10" s="1"/>
  <c r="F14"/>
  <c r="F11"/>
  <c r="G22"/>
  <c r="F25"/>
  <c r="F28"/>
  <c r="F30"/>
  <c r="F31"/>
  <c r="F36"/>
  <c r="F32" s="1"/>
  <c r="F41"/>
  <c r="G68"/>
  <c r="I62"/>
  <c r="H62"/>
  <c r="E62"/>
  <c r="I61"/>
  <c r="H61"/>
  <c r="I60"/>
  <c r="H60"/>
  <c r="I59"/>
  <c r="H59"/>
  <c r="I27"/>
  <c r="H27"/>
  <c r="E20"/>
  <c r="P10"/>
  <c r="E10"/>
  <c r="E58" l="1"/>
  <c r="G70"/>
  <c r="F61"/>
  <c r="F60"/>
  <c r="F59"/>
  <c r="G32"/>
  <c r="G66"/>
  <c r="F27"/>
  <c r="E71"/>
  <c r="F10"/>
  <c r="F20"/>
  <c r="G20" s="1"/>
  <c r="F37"/>
  <c r="G37" s="1"/>
  <c r="F62"/>
  <c r="G59" l="1"/>
  <c r="F72"/>
  <c r="G72" s="1"/>
  <c r="G60"/>
  <c r="F73"/>
  <c r="G61"/>
  <c r="F74"/>
  <c r="G74"/>
  <c r="F63"/>
  <c r="G63" s="1"/>
  <c r="F67"/>
  <c r="G67" s="1"/>
  <c r="G69"/>
  <c r="G73"/>
  <c r="F58"/>
  <c r="G58" s="1"/>
  <c r="F71" l="1"/>
  <c r="G71" s="1"/>
</calcChain>
</file>

<file path=xl/sharedStrings.xml><?xml version="1.0" encoding="utf-8"?>
<sst xmlns="http://schemas.openxmlformats.org/spreadsheetml/2006/main" count="300" uniqueCount="105">
  <si>
    <t>Источники финансирования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</si>
  <si>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</si>
  <si>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</si>
  <si>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</si>
  <si>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</si>
  <si>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</si>
  <si>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</si>
  <si>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</si>
  <si>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</si>
  <si>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</si>
  <si>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</si>
  <si>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</si>
  <si>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</si>
  <si>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</si>
  <si>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</si>
  <si>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 xml:space="preserve">план </t>
  </si>
  <si>
    <t xml:space="preserve">факт </t>
  </si>
  <si>
    <t>исполнение, %</t>
  </si>
  <si>
    <t>9</t>
  </si>
  <si>
    <t>38</t>
  </si>
  <si>
    <t>39</t>
  </si>
  <si>
    <t>40</t>
  </si>
  <si>
    <t>1</t>
  </si>
  <si>
    <t xml:space="preserve">Управление по учету и распределению муниципального жилого фонда администрации города Урай </t>
  </si>
  <si>
    <t>Всего:</t>
  </si>
  <si>
    <t xml:space="preserve">Федеральный  бюджет </t>
  </si>
  <si>
    <t>Бюджет Ханты-Мансийского автономного округа-Югры</t>
  </si>
  <si>
    <t>Бюджет городского округа город Урай</t>
  </si>
  <si>
    <t xml:space="preserve">Иные источники финансирования </t>
  </si>
  <si>
    <t>2</t>
  </si>
  <si>
    <t>Управление по учету и распределению муниципального жилого фонда администрации города Урай</t>
  </si>
  <si>
    <t>3</t>
  </si>
  <si>
    <t>4</t>
  </si>
  <si>
    <t>5</t>
  </si>
  <si>
    <t>Ответственный исполнитель</t>
  </si>
  <si>
    <t>муниципальной программы:</t>
  </si>
  <si>
    <t xml:space="preserve">Начальник управления по учету и распределению муниципального жилого фонда администрации города Урай </t>
  </si>
  <si>
    <t>Ответственный исполнитель/соисполнитель</t>
  </si>
  <si>
    <t>кроме того, местный бюджет, за счёт остатков прошлых лет</t>
  </si>
  <si>
    <t>Реализация основных мероприятий регионального проекта «Обеспечение устойчивого сокращения непригодного для проживания жилищного фонда» (1,2)</t>
  </si>
  <si>
    <t>Выплата возмещений за жилые помещения в рамках соглашений, заключенных с собственниками изымаемых жилых помещений (1)</t>
  </si>
  <si>
    <t>Предоставление жилых помещений по договорам социального найма гражданам в порядке очередности (2)</t>
  </si>
  <si>
    <t>без финансирования</t>
  </si>
  <si>
    <t>Приобретение жилых помещений для обеспечения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 (3)</t>
  </si>
  <si>
    <t>6</t>
  </si>
  <si>
    <t>Предоставление молодым семьям социальных выплат в виде субсидий (2)</t>
  </si>
  <si>
    <t>7</t>
  </si>
  <si>
    <t>Улучшение жилищных условий ветеранов Великой Отечественной войны и вставших на учет в качестве нуждающихся в жилых помещениях до 01.01.2005 ветеранов боевых действий, инвалидов и семей, имеющих детей-инвалидов (2)</t>
  </si>
  <si>
    <t>8</t>
  </si>
  <si>
    <t>Отнесение жилых помещений муниципального жилого фонда к специализированному жилищному фонду (2)</t>
  </si>
  <si>
    <t>Приобретение жилых помещений для замены инвалидам, семьям, имеющим детей-инвалидов, являющихся нанимателями жилых помещений по договорам социального найма муниципального фонда (2)</t>
  </si>
  <si>
    <t>10</t>
  </si>
  <si>
    <t>Реконструкция нежилого здания детской поликлиники под жилой дом в городе Урай (2)</t>
  </si>
  <si>
    <t>Муниципальное казенное учреждение «Управление капитального строительства города Урай»"</t>
  </si>
  <si>
    <t>Прочие расходы</t>
  </si>
  <si>
    <t>Соисполнитель 1: МКУ "УКС г. Урай"</t>
  </si>
  <si>
    <t>Приобретение жилых помещений у  застройщиков и у лиц, не являющихся застройщиками, в многоквартирных домах, введенных в эксплуатацию не ранее 5 лет, предшествующих текущему году, а также в жилых домах, указанных в пункте 2 части 2 статьи 49 Градостроительного кодекса Российской Федерации, в строящихся многоквартирных домах или в многоквартирных домах, в которых жилые помещения будут созданы в будущем (1)</t>
  </si>
  <si>
    <t>-</t>
  </si>
  <si>
    <t>Ответственный исполнитель: Управление по учету и распределению муниципального жилого фонда администрации города Урай, Соисполнитель 1</t>
  </si>
  <si>
    <t>ОТЧЕТ</t>
  </si>
  <si>
    <t>о ходе исполнения комплексного плана (сетевого графика)</t>
  </si>
  <si>
    <t>№</t>
  </si>
  <si>
    <t>Основные мероприятия муниципальной программы
(их взаимосвязь с целевыми показателями муниципальной программы)</t>
  </si>
  <si>
    <t>Финансовые затраты на реализацию (тыс.рублей)</t>
  </si>
  <si>
    <t>в том числе:</t>
  </si>
  <si>
    <t>7=6/5*100</t>
  </si>
  <si>
    <t>11</t>
  </si>
  <si>
    <t>12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</si>
  <si>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</si>
  <si>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</si>
  <si>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</si>
  <si>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</si>
  <si>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</si>
  <si>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</si>
  <si>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</si>
  <si>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</si>
  <si>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</si>
  <si>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</si>
  <si>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</si>
  <si>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</si>
  <si>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</si>
  <si>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</si>
  <si>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</si>
  <si>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</si>
  <si>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</si>
  <si>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</si>
  <si>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</si>
  <si>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</si>
  <si>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</si>
  <si>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</si>
  <si>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</si>
  <si>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41</t>
  </si>
  <si>
    <t>42</t>
  </si>
  <si>
    <t>43</t>
  </si>
  <si>
    <t>44</t>
  </si>
  <si>
    <t>45</t>
  </si>
  <si>
    <t>Всего по муниципальной программе:</t>
  </si>
  <si>
    <t>Инвестиции и объекты в муниципальной собственности</t>
  </si>
  <si>
    <t>Согласовано</t>
  </si>
  <si>
    <t>Комитет по финансам администрации города Урай</t>
  </si>
  <si>
    <t>_________________ И.В.Хусанова</t>
  </si>
  <si>
    <t>_________________Е.В.Аристархова</t>
  </si>
  <si>
    <t>исп. Макарова Л.В.2-33-51</t>
  </si>
  <si>
    <t>за 1 квартал 2024 года</t>
  </si>
  <si>
    <t>Предоставление субсидии участникам специальной военной операции, членам их семей, состоящим на учете в качестве нуждающихся в жилых помещениях, предоставляемых по договорам социального найма, на приобретение (строительство) жилых помещений в собственность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</si>
</sst>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_-* #,##0.0_р_._-;\-* #,##0.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16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14" fontId="2" fillId="0" borderId="0" xfId="0" applyNumberFormat="1" applyFont="1" applyFill="1" applyAlignment="1">
      <alignment horizontal="left" vertical="center" wrapText="1"/>
    </xf>
    <xf numFmtId="9" fontId="2" fillId="3" borderId="1" xfId="2" applyFont="1" applyFill="1" applyBorder="1" applyAlignment="1" applyProtection="1">
      <alignment horizontal="center" vertical="center" wrapText="1"/>
      <protection locked="0"/>
    </xf>
    <xf numFmtId="43" fontId="5" fillId="3" borderId="1" xfId="1" applyFont="1" applyFill="1" applyBorder="1" applyAlignment="1" applyProtection="1">
      <alignment horizontal="right" vertical="center"/>
      <protection locked="0"/>
    </xf>
    <xf numFmtId="164" fontId="6" fillId="2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49" fontId="5" fillId="5" borderId="1" xfId="0" applyNumberFormat="1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164" fontId="5" fillId="5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9" fontId="5" fillId="4" borderId="1" xfId="2" applyFont="1" applyFill="1" applyBorder="1" applyAlignment="1">
      <alignment horizontal="right" vertical="center"/>
    </xf>
    <xf numFmtId="9" fontId="5" fillId="4" borderId="4" xfId="2" applyFont="1" applyFill="1" applyBorder="1" applyAlignment="1">
      <alignment horizontal="right" vertical="center"/>
    </xf>
    <xf numFmtId="43" fontId="2" fillId="0" borderId="1" xfId="1" applyFont="1" applyFill="1" applyBorder="1" applyAlignment="1">
      <alignment horizontal="right" vertical="center"/>
    </xf>
    <xf numFmtId="43" fontId="5" fillId="4" borderId="4" xfId="1" applyFont="1" applyFill="1" applyBorder="1" applyAlignment="1">
      <alignment horizontal="right" vertical="center"/>
    </xf>
    <xf numFmtId="43" fontId="5" fillId="4" borderId="1" xfId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2" fillId="2" borderId="0" xfId="2" applyFont="1" applyFill="1" applyAlignment="1">
      <alignment vertical="center"/>
    </xf>
    <xf numFmtId="9" fontId="2" fillId="0" borderId="1" xfId="2" applyFont="1" applyFill="1" applyBorder="1" applyAlignment="1" applyProtection="1">
      <alignment horizontal="center" vertical="center" wrapText="1"/>
      <protection locked="0"/>
    </xf>
    <xf numFmtId="9" fontId="2" fillId="0" borderId="1" xfId="2" applyFont="1" applyFill="1" applyBorder="1" applyAlignment="1">
      <alignment horizontal="right" vertical="center"/>
    </xf>
    <xf numFmtId="9" fontId="2" fillId="3" borderId="1" xfId="2" applyFont="1" applyFill="1" applyBorder="1" applyAlignment="1">
      <alignment horizontal="right" vertical="center"/>
    </xf>
    <xf numFmtId="9" fontId="2" fillId="0" borderId="0" xfId="2" applyFont="1" applyFill="1" applyAlignment="1">
      <alignment vertical="center"/>
    </xf>
    <xf numFmtId="0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9" fontId="2" fillId="2" borderId="0" xfId="0" applyNumberFormat="1" applyFont="1" applyFill="1" applyAlignment="1">
      <alignment vertical="center"/>
    </xf>
    <xf numFmtId="9" fontId="3" fillId="2" borderId="0" xfId="0" applyNumberFormat="1" applyFont="1" applyFill="1" applyBorder="1" applyAlignment="1">
      <alignment vertical="center" wrapText="1"/>
    </xf>
    <xf numFmtId="9" fontId="3" fillId="2" borderId="0" xfId="0" applyNumberFormat="1" applyFont="1" applyFill="1" applyBorder="1" applyAlignment="1">
      <alignment vertical="center"/>
    </xf>
    <xf numFmtId="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1" xfId="1" applyNumberFormat="1" applyFont="1" applyFill="1" applyBorder="1" applyAlignment="1">
      <alignment horizontal="right" vertical="center"/>
    </xf>
    <xf numFmtId="9" fontId="2" fillId="0" borderId="0" xfId="0" applyNumberFormat="1" applyFont="1" applyFill="1" applyAlignment="1">
      <alignment vertical="center"/>
    </xf>
    <xf numFmtId="43" fontId="5" fillId="3" borderId="1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3" fontId="5" fillId="0" borderId="1" xfId="1" applyFont="1" applyFill="1" applyBorder="1" applyAlignment="1">
      <alignment horizontal="right" vertical="center"/>
    </xf>
    <xf numFmtId="9" fontId="5" fillId="3" borderId="1" xfId="2" applyFont="1" applyFill="1" applyBorder="1" applyAlignment="1">
      <alignment horizontal="right" vertical="center"/>
    </xf>
    <xf numFmtId="9" fontId="5" fillId="0" borderId="1" xfId="2" applyFont="1" applyFill="1" applyBorder="1" applyAlignment="1">
      <alignment horizontal="right" vertical="center"/>
    </xf>
    <xf numFmtId="9" fontId="2" fillId="2" borderId="0" xfId="2" applyFont="1" applyFill="1" applyBorder="1" applyAlignment="1">
      <alignment vertical="center"/>
    </xf>
    <xf numFmtId="0" fontId="2" fillId="3" borderId="1" xfId="2" applyNumberFormat="1" applyFont="1" applyFill="1" applyBorder="1" applyAlignment="1" applyProtection="1">
      <alignment horizontal="center" vertical="center" wrapText="1"/>
      <protection locked="0"/>
    </xf>
    <xf numFmtId="43" fontId="7" fillId="3" borderId="1" xfId="1" applyFont="1" applyFill="1" applyBorder="1" applyAlignment="1">
      <alignment horizontal="right" vertical="center"/>
    </xf>
    <xf numFmtId="9" fontId="2" fillId="3" borderId="1" xfId="1" applyNumberFormat="1" applyFont="1" applyFill="1" applyBorder="1" applyAlignment="1" applyProtection="1">
      <alignment horizontal="right" vertical="center"/>
      <protection locked="0"/>
    </xf>
    <xf numFmtId="9" fontId="5" fillId="3" borderId="1" xfId="2" applyFont="1" applyFill="1" applyBorder="1" applyAlignment="1" applyProtection="1">
      <alignment horizontal="right" vertical="center"/>
      <protection locked="0"/>
    </xf>
    <xf numFmtId="43" fontId="2" fillId="3" borderId="1" xfId="1" applyFont="1" applyFill="1" applyBorder="1" applyAlignment="1" applyProtection="1">
      <alignment horizontal="right" vertical="center"/>
      <protection locked="0"/>
    </xf>
    <xf numFmtId="9" fontId="2" fillId="3" borderId="1" xfId="2" applyFont="1" applyFill="1" applyBorder="1" applyAlignment="1" applyProtection="1">
      <alignment horizontal="right" vertical="center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5" fontId="2" fillId="0" borderId="1" xfId="1" applyNumberFormat="1" applyFont="1" applyFill="1" applyBorder="1" applyAlignment="1">
      <alignment horizontal="right" vertical="center"/>
    </xf>
    <xf numFmtId="165" fontId="5" fillId="3" borderId="1" xfId="1" applyNumberFormat="1" applyFont="1" applyFill="1" applyBorder="1" applyAlignment="1">
      <alignment horizontal="right" vertical="center"/>
    </xf>
    <xf numFmtId="165" fontId="5" fillId="3" borderId="1" xfId="1" applyNumberFormat="1" applyFont="1" applyFill="1" applyBorder="1" applyAlignment="1" applyProtection="1">
      <alignment horizontal="right" vertical="center"/>
      <protection locked="0"/>
    </xf>
    <xf numFmtId="165" fontId="5" fillId="4" borderId="4" xfId="1" applyNumberFormat="1" applyFont="1" applyFill="1" applyBorder="1" applyAlignment="1">
      <alignment horizontal="right" vertical="center"/>
    </xf>
    <xf numFmtId="165" fontId="5" fillId="4" borderId="1" xfId="1" applyNumberFormat="1" applyFont="1" applyFill="1" applyBorder="1" applyAlignment="1">
      <alignment horizontal="right" vertical="center"/>
    </xf>
    <xf numFmtId="165" fontId="5" fillId="0" borderId="1" xfId="1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86"/>
  <sheetViews>
    <sheetView tabSelected="1" zoomScale="64" zoomScaleNormal="64" workbookViewId="0">
      <pane xSplit="7" ySplit="9" topLeftCell="H10" activePane="bottomRight" state="frozen"/>
      <selection pane="topRight" activeCell="I1" sqref="I1"/>
      <selection pane="bottomLeft" activeCell="A10" sqref="A10"/>
      <selection pane="bottomRight" activeCell="Q60" sqref="Q60"/>
    </sheetView>
  </sheetViews>
  <sheetFormatPr defaultRowHeight="18.75"/>
  <cols>
    <col min="1" max="1" width="7.85546875" style="24" customWidth="1"/>
    <col min="2" max="2" width="44.85546875" style="24" customWidth="1"/>
    <col min="3" max="3" width="23.28515625" style="24" customWidth="1"/>
    <col min="4" max="4" width="24.7109375" style="26" customWidth="1"/>
    <col min="5" max="5" width="21.5703125" style="25" customWidth="1"/>
    <col min="6" max="6" width="20.7109375" style="25" customWidth="1"/>
    <col min="7" max="7" width="18.85546875" style="53" customWidth="1"/>
    <col min="8" max="9" width="13" style="24" customWidth="1"/>
    <col min="10" max="10" width="18.85546875" style="53" customWidth="1"/>
    <col min="11" max="12" width="14.140625" style="24" customWidth="1"/>
    <col min="13" max="13" width="17.5703125" style="53" customWidth="1"/>
    <col min="14" max="15" width="15.42578125" style="24" customWidth="1"/>
    <col min="16" max="16" width="17.42578125" style="60" customWidth="1"/>
    <col min="17" max="17" width="18.140625" style="24" customWidth="1"/>
    <col min="18" max="18" width="15.28515625" style="24" customWidth="1"/>
    <col min="19" max="19" width="18.140625" style="24" customWidth="1"/>
    <col min="20" max="21" width="16.85546875" style="24" customWidth="1"/>
    <col min="22" max="22" width="19.140625" style="24" customWidth="1"/>
    <col min="23" max="24" width="14.85546875" style="24" customWidth="1"/>
    <col min="25" max="25" width="18" style="24" customWidth="1"/>
    <col min="26" max="26" width="16.28515625" style="24" customWidth="1"/>
    <col min="27" max="27" width="14" style="24" customWidth="1"/>
    <col min="28" max="28" width="18" style="24" customWidth="1"/>
    <col min="29" max="30" width="15" style="24" customWidth="1"/>
    <col min="31" max="31" width="17.85546875" style="24" customWidth="1"/>
    <col min="32" max="33" width="14.5703125" style="24" customWidth="1"/>
    <col min="34" max="34" width="17.5703125" style="24" customWidth="1"/>
    <col min="35" max="36" width="16.28515625" style="24" customWidth="1"/>
    <col min="37" max="37" width="17.5703125" style="24" customWidth="1"/>
    <col min="38" max="39" width="17" style="24" customWidth="1"/>
    <col min="40" max="40" width="17.42578125" style="24" customWidth="1"/>
    <col min="41" max="42" width="15.42578125" style="24" customWidth="1"/>
    <col min="43" max="43" width="17.85546875" style="24" customWidth="1"/>
    <col min="44" max="44" width="39.7109375" style="4" customWidth="1"/>
    <col min="45" max="45" width="40.28515625" style="4" customWidth="1"/>
    <col min="46" max="16384" width="9.140625" style="4"/>
  </cols>
  <sheetData>
    <row r="1" spans="1:46">
      <c r="A1" s="1"/>
      <c r="B1" s="1"/>
      <c r="C1" s="1"/>
      <c r="D1" s="2"/>
      <c r="E1" s="2"/>
      <c r="F1" s="1"/>
      <c r="G1" s="66"/>
      <c r="H1" s="3"/>
      <c r="I1" s="3"/>
      <c r="J1" s="49"/>
      <c r="K1" s="1"/>
      <c r="L1" s="1"/>
      <c r="M1" s="49"/>
      <c r="N1" s="1"/>
      <c r="O1" s="1"/>
      <c r="P1" s="5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3"/>
      <c r="AP1" s="1"/>
      <c r="AQ1" s="1"/>
      <c r="AR1" s="1"/>
      <c r="AS1" s="1"/>
    </row>
    <row r="2" spans="1:46" ht="20.25" customHeight="1">
      <c r="A2" s="84" t="s">
        <v>59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5"/>
      <c r="P2" s="56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</row>
    <row r="3" spans="1:46" ht="20.25" customHeight="1">
      <c r="A3" s="84" t="s">
        <v>60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5"/>
      <c r="P3" s="56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</row>
    <row r="4" spans="1:46" ht="20.25" customHeight="1">
      <c r="A4" s="86" t="s">
        <v>103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5"/>
      <c r="P4" s="56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</row>
    <row r="5" spans="1:46" ht="2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6"/>
      <c r="P5" s="5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</row>
    <row r="6" spans="1:46">
      <c r="A6" s="132" t="s">
        <v>61</v>
      </c>
      <c r="B6" s="132" t="s">
        <v>62</v>
      </c>
      <c r="C6" s="132" t="s">
        <v>37</v>
      </c>
      <c r="D6" s="132" t="s">
        <v>0</v>
      </c>
      <c r="E6" s="133" t="s">
        <v>63</v>
      </c>
      <c r="F6" s="134"/>
      <c r="G6" s="135"/>
      <c r="H6" s="89" t="s">
        <v>64</v>
      </c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1"/>
      <c r="AR6" s="92" t="s">
        <v>13</v>
      </c>
      <c r="AS6" s="117" t="s">
        <v>14</v>
      </c>
    </row>
    <row r="7" spans="1:46" ht="45.75" customHeight="1">
      <c r="A7" s="93"/>
      <c r="B7" s="93"/>
      <c r="C7" s="93"/>
      <c r="D7" s="93"/>
      <c r="E7" s="136"/>
      <c r="F7" s="137"/>
      <c r="G7" s="138"/>
      <c r="H7" s="88" t="s">
        <v>1</v>
      </c>
      <c r="I7" s="88"/>
      <c r="J7" s="88"/>
      <c r="K7" s="88" t="s">
        <v>2</v>
      </c>
      <c r="L7" s="88"/>
      <c r="M7" s="88"/>
      <c r="N7" s="88" t="s">
        <v>3</v>
      </c>
      <c r="O7" s="88"/>
      <c r="P7" s="88"/>
      <c r="Q7" s="88" t="s">
        <v>4</v>
      </c>
      <c r="R7" s="88"/>
      <c r="S7" s="88"/>
      <c r="T7" s="88" t="s">
        <v>5</v>
      </c>
      <c r="U7" s="88"/>
      <c r="V7" s="88"/>
      <c r="W7" s="88" t="s">
        <v>6</v>
      </c>
      <c r="X7" s="88"/>
      <c r="Y7" s="88"/>
      <c r="Z7" s="88" t="s">
        <v>7</v>
      </c>
      <c r="AA7" s="88"/>
      <c r="AB7" s="88"/>
      <c r="AC7" s="88" t="s">
        <v>8</v>
      </c>
      <c r="AD7" s="88"/>
      <c r="AE7" s="88"/>
      <c r="AF7" s="88" t="s">
        <v>9</v>
      </c>
      <c r="AG7" s="88"/>
      <c r="AH7" s="88"/>
      <c r="AI7" s="88" t="s">
        <v>10</v>
      </c>
      <c r="AJ7" s="88"/>
      <c r="AK7" s="88"/>
      <c r="AL7" s="88" t="s">
        <v>11</v>
      </c>
      <c r="AM7" s="88"/>
      <c r="AN7" s="88"/>
      <c r="AO7" s="88" t="s">
        <v>12</v>
      </c>
      <c r="AP7" s="88"/>
      <c r="AQ7" s="88"/>
      <c r="AR7" s="93"/>
      <c r="AS7" s="93"/>
    </row>
    <row r="8" spans="1:46" s="9" customFormat="1" ht="56.25" customHeight="1">
      <c r="A8" s="94"/>
      <c r="B8" s="94"/>
      <c r="C8" s="94"/>
      <c r="D8" s="94"/>
      <c r="E8" s="7" t="s">
        <v>15</v>
      </c>
      <c r="F8" s="7" t="s">
        <v>16</v>
      </c>
      <c r="G8" s="29" t="s">
        <v>17</v>
      </c>
      <c r="H8" s="8" t="s">
        <v>15</v>
      </c>
      <c r="I8" s="8" t="s">
        <v>16</v>
      </c>
      <c r="J8" s="50" t="s">
        <v>17</v>
      </c>
      <c r="K8" s="8" t="s">
        <v>15</v>
      </c>
      <c r="L8" s="8" t="s">
        <v>16</v>
      </c>
      <c r="M8" s="50" t="s">
        <v>17</v>
      </c>
      <c r="N8" s="8" t="s">
        <v>15</v>
      </c>
      <c r="O8" s="8" t="s">
        <v>16</v>
      </c>
      <c r="P8" s="58" t="s">
        <v>17</v>
      </c>
      <c r="Q8" s="8" t="s">
        <v>15</v>
      </c>
      <c r="R8" s="8" t="s">
        <v>16</v>
      </c>
      <c r="S8" s="8" t="s">
        <v>17</v>
      </c>
      <c r="T8" s="8" t="s">
        <v>15</v>
      </c>
      <c r="U8" s="8" t="s">
        <v>16</v>
      </c>
      <c r="V8" s="8" t="s">
        <v>17</v>
      </c>
      <c r="W8" s="8" t="s">
        <v>15</v>
      </c>
      <c r="X8" s="8" t="s">
        <v>16</v>
      </c>
      <c r="Y8" s="8" t="s">
        <v>17</v>
      </c>
      <c r="Z8" s="8" t="s">
        <v>15</v>
      </c>
      <c r="AA8" s="8" t="s">
        <v>16</v>
      </c>
      <c r="AB8" s="8" t="s">
        <v>17</v>
      </c>
      <c r="AC8" s="8" t="s">
        <v>15</v>
      </c>
      <c r="AD8" s="8" t="s">
        <v>16</v>
      </c>
      <c r="AE8" s="8" t="s">
        <v>17</v>
      </c>
      <c r="AF8" s="8" t="s">
        <v>15</v>
      </c>
      <c r="AG8" s="8" t="s">
        <v>16</v>
      </c>
      <c r="AH8" s="8" t="s">
        <v>17</v>
      </c>
      <c r="AI8" s="8" t="s">
        <v>15</v>
      </c>
      <c r="AJ8" s="8" t="s">
        <v>16</v>
      </c>
      <c r="AK8" s="8" t="s">
        <v>17</v>
      </c>
      <c r="AL8" s="8" t="s">
        <v>15</v>
      </c>
      <c r="AM8" s="8" t="s">
        <v>16</v>
      </c>
      <c r="AN8" s="8" t="s">
        <v>17</v>
      </c>
      <c r="AO8" s="8" t="s">
        <v>15</v>
      </c>
      <c r="AP8" s="8" t="s">
        <v>16</v>
      </c>
      <c r="AQ8" s="8" t="s">
        <v>17</v>
      </c>
      <c r="AR8" s="94"/>
      <c r="AS8" s="94"/>
    </row>
    <row r="9" spans="1:46" s="13" customFormat="1">
      <c r="A9" s="82">
        <v>1</v>
      </c>
      <c r="B9" s="82">
        <v>2</v>
      </c>
      <c r="C9" s="82">
        <v>3</v>
      </c>
      <c r="D9" s="82" t="s">
        <v>32</v>
      </c>
      <c r="E9" s="10" t="s">
        <v>33</v>
      </c>
      <c r="F9" s="10" t="s">
        <v>44</v>
      </c>
      <c r="G9" s="67" t="s">
        <v>65</v>
      </c>
      <c r="H9" s="11" t="s">
        <v>48</v>
      </c>
      <c r="I9" s="11" t="s">
        <v>18</v>
      </c>
      <c r="J9" s="54">
        <v>10</v>
      </c>
      <c r="K9" s="11" t="s">
        <v>66</v>
      </c>
      <c r="L9" s="11" t="s">
        <v>67</v>
      </c>
      <c r="M9" s="54">
        <v>13</v>
      </c>
      <c r="N9" s="11" t="s">
        <v>68</v>
      </c>
      <c r="O9" s="11" t="s">
        <v>69</v>
      </c>
      <c r="P9" s="48">
        <v>16</v>
      </c>
      <c r="Q9" s="11" t="s">
        <v>70</v>
      </c>
      <c r="R9" s="11" t="s">
        <v>71</v>
      </c>
      <c r="S9" s="11" t="s">
        <v>72</v>
      </c>
      <c r="T9" s="11" t="s">
        <v>73</v>
      </c>
      <c r="U9" s="11" t="s">
        <v>74</v>
      </c>
      <c r="V9" s="11" t="s">
        <v>75</v>
      </c>
      <c r="W9" s="11" t="s">
        <v>76</v>
      </c>
      <c r="X9" s="11" t="s">
        <v>77</v>
      </c>
      <c r="Y9" s="11" t="s">
        <v>78</v>
      </c>
      <c r="Z9" s="11" t="s">
        <v>79</v>
      </c>
      <c r="AA9" s="11" t="s">
        <v>80</v>
      </c>
      <c r="AB9" s="11" t="s">
        <v>81</v>
      </c>
      <c r="AC9" s="11" t="s">
        <v>82</v>
      </c>
      <c r="AD9" s="11" t="s">
        <v>83</v>
      </c>
      <c r="AE9" s="11" t="s">
        <v>84</v>
      </c>
      <c r="AF9" s="11" t="s">
        <v>85</v>
      </c>
      <c r="AG9" s="11" t="s">
        <v>86</v>
      </c>
      <c r="AH9" s="11" t="s">
        <v>87</v>
      </c>
      <c r="AI9" s="11" t="s">
        <v>88</v>
      </c>
      <c r="AJ9" s="11" t="s">
        <v>89</v>
      </c>
      <c r="AK9" s="11" t="s">
        <v>90</v>
      </c>
      <c r="AL9" s="11" t="s">
        <v>19</v>
      </c>
      <c r="AM9" s="11" t="s">
        <v>20</v>
      </c>
      <c r="AN9" s="11" t="s">
        <v>21</v>
      </c>
      <c r="AO9" s="11" t="s">
        <v>91</v>
      </c>
      <c r="AP9" s="11" t="s">
        <v>92</v>
      </c>
      <c r="AQ9" s="11" t="s">
        <v>93</v>
      </c>
      <c r="AR9" s="11" t="s">
        <v>94</v>
      </c>
      <c r="AS9" s="12" t="s">
        <v>95</v>
      </c>
      <c r="AT9" s="83"/>
    </row>
    <row r="10" spans="1:46" s="13" customFormat="1">
      <c r="A10" s="95" t="s">
        <v>22</v>
      </c>
      <c r="B10" s="98" t="s">
        <v>56</v>
      </c>
      <c r="C10" s="101" t="s">
        <v>23</v>
      </c>
      <c r="D10" s="14" t="s">
        <v>24</v>
      </c>
      <c r="E10" s="77">
        <f>E11+E12+E13+E14</f>
        <v>294313.5</v>
      </c>
      <c r="F10" s="30">
        <f>F11+F12+F13+F14</f>
        <v>3396.1</v>
      </c>
      <c r="G10" s="70">
        <f t="shared" ref="G10:AN10" si="0">G11+G12+G13+G14</f>
        <v>5.8461120024237576E-2</v>
      </c>
      <c r="H10" s="71">
        <f t="shared" si="0"/>
        <v>0</v>
      </c>
      <c r="I10" s="71">
        <f t="shared" si="0"/>
        <v>0</v>
      </c>
      <c r="J10" s="72">
        <f>J11+J12+J13+J14</f>
        <v>0</v>
      </c>
      <c r="K10" s="71">
        <f>K11+K12+K13+K14</f>
        <v>0</v>
      </c>
      <c r="L10" s="71">
        <f>L11+L12+L13+L14</f>
        <v>0</v>
      </c>
      <c r="M10" s="72">
        <f>M11+M12+M13+M14</f>
        <v>0</v>
      </c>
      <c r="N10" s="71">
        <f t="shared" ref="N10:O10" si="1">N11+N12+N13+N14</f>
        <v>3396.1</v>
      </c>
      <c r="O10" s="71">
        <f t="shared" si="1"/>
        <v>3396.1</v>
      </c>
      <c r="P10" s="69">
        <f t="shared" si="0"/>
        <v>1</v>
      </c>
      <c r="Q10" s="71">
        <f t="shared" si="0"/>
        <v>245258.5</v>
      </c>
      <c r="R10" s="71">
        <f t="shared" si="0"/>
        <v>0</v>
      </c>
      <c r="S10" s="69">
        <f t="shared" ref="S10:U10" si="2">S11+S12+S13+S14</f>
        <v>0</v>
      </c>
      <c r="T10" s="71">
        <f t="shared" si="2"/>
        <v>0</v>
      </c>
      <c r="U10" s="71">
        <f t="shared" si="2"/>
        <v>0</v>
      </c>
      <c r="V10" s="69">
        <f t="shared" si="0"/>
        <v>0</v>
      </c>
      <c r="W10" s="71">
        <f t="shared" si="0"/>
        <v>0</v>
      </c>
      <c r="X10" s="71">
        <f t="shared" si="0"/>
        <v>0</v>
      </c>
      <c r="Y10" s="69">
        <f t="shared" si="0"/>
        <v>0</v>
      </c>
      <c r="Z10" s="71">
        <f t="shared" si="0"/>
        <v>0</v>
      </c>
      <c r="AA10" s="71">
        <f t="shared" si="0"/>
        <v>0</v>
      </c>
      <c r="AB10" s="69">
        <f t="shared" si="0"/>
        <v>0</v>
      </c>
      <c r="AC10" s="71">
        <f t="shared" si="0"/>
        <v>0</v>
      </c>
      <c r="AD10" s="71">
        <f t="shared" si="0"/>
        <v>0</v>
      </c>
      <c r="AE10" s="69">
        <f t="shared" si="0"/>
        <v>0</v>
      </c>
      <c r="AF10" s="71">
        <f t="shared" si="0"/>
        <v>0</v>
      </c>
      <c r="AG10" s="71">
        <f t="shared" si="0"/>
        <v>0</v>
      </c>
      <c r="AH10" s="69">
        <f t="shared" si="0"/>
        <v>0</v>
      </c>
      <c r="AI10" s="71">
        <f t="shared" si="0"/>
        <v>45658.9</v>
      </c>
      <c r="AJ10" s="71">
        <f t="shared" si="0"/>
        <v>0</v>
      </c>
      <c r="AK10" s="69">
        <f t="shared" si="0"/>
        <v>0</v>
      </c>
      <c r="AL10" s="71">
        <f t="shared" si="0"/>
        <v>0</v>
      </c>
      <c r="AM10" s="71">
        <f t="shared" si="0"/>
        <v>0</v>
      </c>
      <c r="AN10" s="69">
        <f t="shared" si="0"/>
        <v>0</v>
      </c>
      <c r="AO10" s="71">
        <f>AO11+AO12+AO13+AO14</f>
        <v>0</v>
      </c>
      <c r="AP10" s="71">
        <f>AP11+AP12+AP13+AP14</f>
        <v>0</v>
      </c>
      <c r="AQ10" s="69">
        <f t="shared" ref="AQ10" si="3">AQ11+AQ12+AQ13+AQ14</f>
        <v>0</v>
      </c>
      <c r="AR10" s="117"/>
      <c r="AS10" s="139"/>
    </row>
    <row r="11" spans="1:46" s="9" customFormat="1" ht="37.5" customHeight="1">
      <c r="A11" s="96"/>
      <c r="B11" s="99"/>
      <c r="C11" s="102"/>
      <c r="D11" s="15" t="s">
        <v>25</v>
      </c>
      <c r="E11" s="61">
        <f>H11+K11+N11+Q11+T11+W11+Z11+AC11+AF11+AI11+AL11+AO11</f>
        <v>0</v>
      </c>
      <c r="F11" s="61">
        <f>I11+L11+O11+R11+U11+X11+AA11+AD11+AG11+AJ11+AM11</f>
        <v>0</v>
      </c>
      <c r="G11" s="64">
        <v>0</v>
      </c>
      <c r="H11" s="45">
        <v>0</v>
      </c>
      <c r="I11" s="45">
        <v>0</v>
      </c>
      <c r="J11" s="51">
        <v>0</v>
      </c>
      <c r="K11" s="45">
        <v>0</v>
      </c>
      <c r="L11" s="45">
        <v>0</v>
      </c>
      <c r="M11" s="51">
        <v>0</v>
      </c>
      <c r="N11" s="45">
        <v>0</v>
      </c>
      <c r="O11" s="45">
        <v>0</v>
      </c>
      <c r="P11" s="59">
        <v>0</v>
      </c>
      <c r="Q11" s="45">
        <v>0</v>
      </c>
      <c r="R11" s="45">
        <v>0</v>
      </c>
      <c r="S11" s="59">
        <v>0</v>
      </c>
      <c r="T11" s="45">
        <v>0</v>
      </c>
      <c r="U11" s="45">
        <v>0</v>
      </c>
      <c r="V11" s="59">
        <v>0</v>
      </c>
      <c r="W11" s="45">
        <v>0</v>
      </c>
      <c r="X11" s="45">
        <v>0</v>
      </c>
      <c r="Y11" s="59">
        <v>0</v>
      </c>
      <c r="Z11" s="45">
        <v>0</v>
      </c>
      <c r="AA11" s="45">
        <v>0</v>
      </c>
      <c r="AB11" s="59">
        <v>0</v>
      </c>
      <c r="AC11" s="45">
        <v>0</v>
      </c>
      <c r="AD11" s="45">
        <v>0</v>
      </c>
      <c r="AE11" s="59">
        <v>0</v>
      </c>
      <c r="AF11" s="45">
        <v>0</v>
      </c>
      <c r="AG11" s="45">
        <v>0</v>
      </c>
      <c r="AH11" s="59">
        <v>0</v>
      </c>
      <c r="AI11" s="45">
        <v>0</v>
      </c>
      <c r="AJ11" s="45">
        <v>0</v>
      </c>
      <c r="AK11" s="59">
        <v>0</v>
      </c>
      <c r="AL11" s="45">
        <v>0</v>
      </c>
      <c r="AM11" s="45">
        <v>0</v>
      </c>
      <c r="AN11" s="59">
        <v>0</v>
      </c>
      <c r="AO11" s="45">
        <v>0</v>
      </c>
      <c r="AP11" s="45">
        <v>0</v>
      </c>
      <c r="AQ11" s="59">
        <v>0</v>
      </c>
      <c r="AR11" s="118"/>
      <c r="AS11" s="140"/>
    </row>
    <row r="12" spans="1:46" s="9" customFormat="1" ht="75">
      <c r="A12" s="96"/>
      <c r="B12" s="99"/>
      <c r="C12" s="102"/>
      <c r="D12" s="16" t="s">
        <v>26</v>
      </c>
      <c r="E12" s="61">
        <f t="shared" ref="E12:F12" si="4">H12+K12+N12+Q12+T12+W12+Z12+AC12+AF12+AI12+AL12+AO12</f>
        <v>236221.9</v>
      </c>
      <c r="F12" s="61">
        <f t="shared" si="4"/>
        <v>0</v>
      </c>
      <c r="G12" s="64">
        <v>0</v>
      </c>
      <c r="H12" s="45">
        <v>0</v>
      </c>
      <c r="I12" s="45">
        <v>0</v>
      </c>
      <c r="J12" s="51">
        <v>0</v>
      </c>
      <c r="K12" s="45">
        <v>0</v>
      </c>
      <c r="L12" s="45">
        <v>0</v>
      </c>
      <c r="M12" s="51">
        <v>0</v>
      </c>
      <c r="N12" s="45">
        <v>0</v>
      </c>
      <c r="O12" s="45">
        <v>0</v>
      </c>
      <c r="P12" s="59">
        <v>0</v>
      </c>
      <c r="Q12" s="45">
        <v>236221.9</v>
      </c>
      <c r="R12" s="45">
        <v>0</v>
      </c>
      <c r="S12" s="59">
        <v>0</v>
      </c>
      <c r="T12" s="45">
        <v>0</v>
      </c>
      <c r="U12" s="45">
        <v>0</v>
      </c>
      <c r="V12" s="59">
        <v>0</v>
      </c>
      <c r="W12" s="45">
        <v>0</v>
      </c>
      <c r="X12" s="45">
        <v>0</v>
      </c>
      <c r="Y12" s="59">
        <v>0</v>
      </c>
      <c r="Z12" s="45">
        <v>0</v>
      </c>
      <c r="AA12" s="45">
        <v>0</v>
      </c>
      <c r="AB12" s="59">
        <v>0</v>
      </c>
      <c r="AC12" s="45">
        <v>0</v>
      </c>
      <c r="AD12" s="45">
        <v>0</v>
      </c>
      <c r="AE12" s="59">
        <v>0</v>
      </c>
      <c r="AF12" s="45">
        <v>0</v>
      </c>
      <c r="AG12" s="45">
        <v>0</v>
      </c>
      <c r="AH12" s="59">
        <v>0</v>
      </c>
      <c r="AI12" s="45">
        <v>0</v>
      </c>
      <c r="AJ12" s="45">
        <v>0</v>
      </c>
      <c r="AK12" s="59">
        <v>0</v>
      </c>
      <c r="AL12" s="45">
        <v>0</v>
      </c>
      <c r="AM12" s="45">
        <v>0</v>
      </c>
      <c r="AN12" s="59">
        <v>0</v>
      </c>
      <c r="AO12" s="45">
        <v>0</v>
      </c>
      <c r="AP12" s="45">
        <v>0</v>
      </c>
      <c r="AQ12" s="59">
        <v>0</v>
      </c>
      <c r="AR12" s="118"/>
      <c r="AS12" s="140"/>
    </row>
    <row r="13" spans="1:46" s="9" customFormat="1" ht="56.25">
      <c r="A13" s="96"/>
      <c r="B13" s="99"/>
      <c r="C13" s="102"/>
      <c r="D13" s="16" t="s">
        <v>27</v>
      </c>
      <c r="E13" s="61">
        <f>H13+K13+N13+Q13+T13+W13+Z13+AC13+AF13+AI13+AL13+AO13</f>
        <v>58091.600000000006</v>
      </c>
      <c r="F13" s="61">
        <f>I13+L13+O13+R13+U13+X13+AA13+AD13+AG13+AJ13+AM13+AP13</f>
        <v>3396.1</v>
      </c>
      <c r="G13" s="64">
        <f t="shared" ref="G13" si="5">F13/E13</f>
        <v>5.8461120024237576E-2</v>
      </c>
      <c r="H13" s="45">
        <v>0</v>
      </c>
      <c r="I13" s="45">
        <v>0</v>
      </c>
      <c r="J13" s="51">
        <v>0</v>
      </c>
      <c r="K13" s="45">
        <v>0</v>
      </c>
      <c r="L13" s="45">
        <v>0</v>
      </c>
      <c r="M13" s="51">
        <v>0</v>
      </c>
      <c r="N13" s="45">
        <v>3396.1</v>
      </c>
      <c r="O13" s="45">
        <v>3396.1</v>
      </c>
      <c r="P13" s="59">
        <f>O13/N13</f>
        <v>1</v>
      </c>
      <c r="Q13" s="45">
        <v>9036.6</v>
      </c>
      <c r="R13" s="45">
        <v>0</v>
      </c>
      <c r="S13" s="59">
        <v>0</v>
      </c>
      <c r="T13" s="45">
        <v>0</v>
      </c>
      <c r="U13" s="45">
        <v>0</v>
      </c>
      <c r="V13" s="59">
        <v>0</v>
      </c>
      <c r="W13" s="76">
        <v>0</v>
      </c>
      <c r="X13" s="45">
        <v>0</v>
      </c>
      <c r="Y13" s="59">
        <v>0</v>
      </c>
      <c r="Z13" s="45">
        <v>0</v>
      </c>
      <c r="AA13" s="45">
        <v>0</v>
      </c>
      <c r="AB13" s="59">
        <v>0</v>
      </c>
      <c r="AC13" s="45">
        <v>0</v>
      </c>
      <c r="AD13" s="45">
        <v>0</v>
      </c>
      <c r="AE13" s="59">
        <v>0</v>
      </c>
      <c r="AF13" s="76">
        <v>0</v>
      </c>
      <c r="AG13" s="45">
        <v>0</v>
      </c>
      <c r="AH13" s="59">
        <v>0</v>
      </c>
      <c r="AI13" s="45">
        <f>27478.5+18180.4</f>
        <v>45658.9</v>
      </c>
      <c r="AJ13" s="45">
        <v>0</v>
      </c>
      <c r="AK13" s="59">
        <v>0</v>
      </c>
      <c r="AL13" s="76">
        <v>0</v>
      </c>
      <c r="AM13" s="45">
        <v>0</v>
      </c>
      <c r="AN13" s="59">
        <v>0</v>
      </c>
      <c r="AO13" s="45">
        <v>0</v>
      </c>
      <c r="AP13" s="45">
        <v>0</v>
      </c>
      <c r="AQ13" s="59">
        <v>0</v>
      </c>
      <c r="AR13" s="118"/>
      <c r="AS13" s="140"/>
    </row>
    <row r="14" spans="1:46" s="9" customFormat="1" ht="61.5" customHeight="1">
      <c r="A14" s="97"/>
      <c r="B14" s="100"/>
      <c r="C14" s="103"/>
      <c r="D14" s="15" t="s">
        <v>28</v>
      </c>
      <c r="E14" s="61">
        <f t="shared" ref="E14" si="6">H14+K14+N14+Q14+T14+W14+Z14+AC14+AF14+AI14+AL14+AO14</f>
        <v>0</v>
      </c>
      <c r="F14" s="61">
        <f t="shared" ref="F14" si="7">I14+L14+O14+R14+U14+X14+AA14+AD14+AG14+AJ14+AM14</f>
        <v>0</v>
      </c>
      <c r="G14" s="64">
        <v>0</v>
      </c>
      <c r="H14" s="45">
        <v>0</v>
      </c>
      <c r="I14" s="45">
        <v>0</v>
      </c>
      <c r="J14" s="51">
        <v>0</v>
      </c>
      <c r="K14" s="45">
        <v>0</v>
      </c>
      <c r="L14" s="45">
        <v>0</v>
      </c>
      <c r="M14" s="51">
        <v>0</v>
      </c>
      <c r="N14" s="45">
        <v>0</v>
      </c>
      <c r="O14" s="45">
        <v>0</v>
      </c>
      <c r="P14" s="59">
        <v>0</v>
      </c>
      <c r="Q14" s="45">
        <v>0</v>
      </c>
      <c r="R14" s="45">
        <v>0</v>
      </c>
      <c r="S14" s="59">
        <v>0</v>
      </c>
      <c r="T14" s="45">
        <v>0</v>
      </c>
      <c r="U14" s="45"/>
      <c r="V14" s="59">
        <v>0</v>
      </c>
      <c r="W14" s="45">
        <v>0</v>
      </c>
      <c r="X14" s="45">
        <v>0</v>
      </c>
      <c r="Y14" s="59">
        <v>0</v>
      </c>
      <c r="Z14" s="45">
        <v>0</v>
      </c>
      <c r="AA14" s="45">
        <v>0</v>
      </c>
      <c r="AB14" s="59">
        <v>0</v>
      </c>
      <c r="AC14" s="45">
        <v>0</v>
      </c>
      <c r="AD14" s="45">
        <v>0</v>
      </c>
      <c r="AE14" s="59">
        <v>0</v>
      </c>
      <c r="AF14" s="45">
        <v>0</v>
      </c>
      <c r="AG14" s="45">
        <v>0</v>
      </c>
      <c r="AH14" s="59">
        <v>0</v>
      </c>
      <c r="AI14" s="45">
        <v>0</v>
      </c>
      <c r="AJ14" s="45">
        <v>0</v>
      </c>
      <c r="AK14" s="59">
        <v>0</v>
      </c>
      <c r="AL14" s="45">
        <v>0</v>
      </c>
      <c r="AM14" s="45">
        <v>0</v>
      </c>
      <c r="AN14" s="59">
        <v>0</v>
      </c>
      <c r="AO14" s="45">
        <v>0</v>
      </c>
      <c r="AP14" s="45">
        <v>0</v>
      </c>
      <c r="AQ14" s="59">
        <v>0</v>
      </c>
      <c r="AR14" s="119"/>
      <c r="AS14" s="141"/>
    </row>
    <row r="15" spans="1:46" s="9" customFormat="1">
      <c r="A15" s="104" t="s">
        <v>29</v>
      </c>
      <c r="B15" s="105" t="s">
        <v>39</v>
      </c>
      <c r="C15" s="106" t="s">
        <v>23</v>
      </c>
      <c r="D15" s="17" t="s">
        <v>24</v>
      </c>
      <c r="E15" s="61">
        <f>SUM(E16:E19)</f>
        <v>0</v>
      </c>
      <c r="F15" s="61">
        <f>I15+L15+O15+R15+U15+X15+AA15+AD15+AG15+AJ15+AM15</f>
        <v>0</v>
      </c>
      <c r="G15" s="64">
        <v>0</v>
      </c>
      <c r="H15" s="71">
        <f>H16+H17+H18+H19</f>
        <v>0</v>
      </c>
      <c r="I15" s="71">
        <f>I16+I17+I18+I19</f>
        <v>0</v>
      </c>
      <c r="J15" s="69">
        <f t="shared" ref="J15" si="8">J16+J17+J18+J19</f>
        <v>0</v>
      </c>
      <c r="K15" s="71">
        <f>K16+K17+K18+K19</f>
        <v>0</v>
      </c>
      <c r="L15" s="71">
        <f>L16+L17+L18+L19</f>
        <v>0</v>
      </c>
      <c r="M15" s="69">
        <f t="shared" ref="M15" si="9">M16+M17+M18+M19</f>
        <v>0</v>
      </c>
      <c r="N15" s="71">
        <f>N16+N17+N18+N19</f>
        <v>0</v>
      </c>
      <c r="O15" s="71">
        <f>O16+O17+O18+O19</f>
        <v>0</v>
      </c>
      <c r="P15" s="69">
        <f t="shared" ref="P15" si="10">P16+P17+P18+P19</f>
        <v>0</v>
      </c>
      <c r="Q15" s="71">
        <f>Q16+Q17+Q18+Q19</f>
        <v>0</v>
      </c>
      <c r="R15" s="71">
        <f>R16+R17+R18+R19</f>
        <v>0</v>
      </c>
      <c r="S15" s="69">
        <f t="shared" ref="S15" si="11">S16+S17+S18+S19</f>
        <v>0</v>
      </c>
      <c r="T15" s="71">
        <f>T16+T17+T18+T19</f>
        <v>0</v>
      </c>
      <c r="U15" s="71">
        <f>U16+U17+U18+U19</f>
        <v>0</v>
      </c>
      <c r="V15" s="69">
        <f t="shared" ref="V15" si="12">V16+V17+V18+V19</f>
        <v>0</v>
      </c>
      <c r="W15" s="71">
        <f>W16+W17+W18+W19</f>
        <v>0</v>
      </c>
      <c r="X15" s="71">
        <f>X16+X17+X18+X19</f>
        <v>0</v>
      </c>
      <c r="Y15" s="69">
        <f t="shared" ref="Y15" si="13">Y16+Y17+Y18+Y19</f>
        <v>0</v>
      </c>
      <c r="Z15" s="71">
        <f>Z16+Z17+Z18+Z19</f>
        <v>0</v>
      </c>
      <c r="AA15" s="71">
        <f>AA16+AA17+AA18+AA19</f>
        <v>0</v>
      </c>
      <c r="AB15" s="69">
        <f t="shared" ref="AB15" si="14">AB16+AB17+AB18+AB19</f>
        <v>0</v>
      </c>
      <c r="AC15" s="71">
        <f>AC16+AC17+AC18+AC19</f>
        <v>0</v>
      </c>
      <c r="AD15" s="71">
        <f>AD16+AD17+AD18+AD19</f>
        <v>0</v>
      </c>
      <c r="AE15" s="69">
        <f t="shared" ref="AE15" si="15">AE16+AE17+AE18+AE19</f>
        <v>0</v>
      </c>
      <c r="AF15" s="71">
        <f>AF16+AF17+AF18+AF19</f>
        <v>0</v>
      </c>
      <c r="AG15" s="71">
        <f>AG16+AG17+AG18+AG19</f>
        <v>0</v>
      </c>
      <c r="AH15" s="69">
        <f t="shared" ref="AH15" si="16">AH16+AH17+AH18+AH19</f>
        <v>0</v>
      </c>
      <c r="AI15" s="71">
        <f>AI16+AI17+AI18+AI19</f>
        <v>0</v>
      </c>
      <c r="AJ15" s="71">
        <f>AJ16+AJ17+AJ18+AJ19</f>
        <v>0</v>
      </c>
      <c r="AK15" s="69">
        <f t="shared" ref="AK15" si="17">AK16+AK17+AK18+AK19</f>
        <v>0</v>
      </c>
      <c r="AL15" s="71">
        <f>AL16+AL17+AL18+AL19</f>
        <v>0</v>
      </c>
      <c r="AM15" s="71">
        <f>AM16+AM17+AM18+AM19</f>
        <v>0</v>
      </c>
      <c r="AN15" s="69">
        <f t="shared" ref="AN15" si="18">AN16+AN17+AN18+AN19</f>
        <v>0</v>
      </c>
      <c r="AO15" s="71">
        <f>AO16+AO17+AO18+AO19</f>
        <v>0</v>
      </c>
      <c r="AP15" s="71">
        <f>AP16+AP17+AP18+AP19</f>
        <v>0</v>
      </c>
      <c r="AQ15" s="69">
        <f t="shared" ref="AQ15" si="19">AQ16+AQ17+AQ18+AQ19</f>
        <v>0</v>
      </c>
      <c r="AR15" s="117"/>
      <c r="AS15" s="117"/>
    </row>
    <row r="16" spans="1:46" s="9" customFormat="1" ht="37.5">
      <c r="A16" s="104"/>
      <c r="B16" s="105"/>
      <c r="C16" s="106"/>
      <c r="D16" s="15" t="s">
        <v>25</v>
      </c>
      <c r="E16" s="61">
        <f>H16+K16+N16+Q16+T16+W16+Z16+AC16+AF16+AI16+AL16+AO16</f>
        <v>0</v>
      </c>
      <c r="F16" s="61">
        <f t="shared" ref="F16:F19" si="20">I16+L16+O16+R16+U16+X16+AA16+AD16+AG16+AJ16+AM16</f>
        <v>0</v>
      </c>
      <c r="G16" s="64">
        <v>0</v>
      </c>
      <c r="H16" s="45">
        <v>0</v>
      </c>
      <c r="I16" s="45">
        <v>0</v>
      </c>
      <c r="J16" s="59">
        <v>0</v>
      </c>
      <c r="K16" s="45">
        <v>0</v>
      </c>
      <c r="L16" s="45">
        <v>0</v>
      </c>
      <c r="M16" s="59">
        <v>0</v>
      </c>
      <c r="N16" s="45">
        <v>0</v>
      </c>
      <c r="O16" s="45">
        <v>0</v>
      </c>
      <c r="P16" s="59">
        <v>0</v>
      </c>
      <c r="Q16" s="45">
        <v>0</v>
      </c>
      <c r="R16" s="45">
        <v>0</v>
      </c>
      <c r="S16" s="59">
        <v>0</v>
      </c>
      <c r="T16" s="45">
        <v>0</v>
      </c>
      <c r="U16" s="45">
        <v>0</v>
      </c>
      <c r="V16" s="59">
        <v>0</v>
      </c>
      <c r="W16" s="45">
        <v>0</v>
      </c>
      <c r="X16" s="45">
        <v>0</v>
      </c>
      <c r="Y16" s="59">
        <v>0</v>
      </c>
      <c r="Z16" s="45">
        <v>0</v>
      </c>
      <c r="AA16" s="45">
        <v>0</v>
      </c>
      <c r="AB16" s="59">
        <v>0</v>
      </c>
      <c r="AC16" s="45">
        <v>0</v>
      </c>
      <c r="AD16" s="45">
        <v>0</v>
      </c>
      <c r="AE16" s="59">
        <v>0</v>
      </c>
      <c r="AF16" s="45">
        <v>0</v>
      </c>
      <c r="AG16" s="45">
        <v>0</v>
      </c>
      <c r="AH16" s="59">
        <v>0</v>
      </c>
      <c r="AI16" s="45">
        <v>0</v>
      </c>
      <c r="AJ16" s="45">
        <v>0</v>
      </c>
      <c r="AK16" s="59">
        <v>0</v>
      </c>
      <c r="AL16" s="45">
        <v>0</v>
      </c>
      <c r="AM16" s="45">
        <v>0</v>
      </c>
      <c r="AN16" s="59">
        <v>0</v>
      </c>
      <c r="AO16" s="45">
        <v>0</v>
      </c>
      <c r="AP16" s="45">
        <v>0</v>
      </c>
      <c r="AQ16" s="59">
        <v>0</v>
      </c>
      <c r="AR16" s="118"/>
      <c r="AS16" s="118"/>
    </row>
    <row r="17" spans="1:45" s="9" customFormat="1" ht="75">
      <c r="A17" s="104"/>
      <c r="B17" s="105"/>
      <c r="C17" s="106"/>
      <c r="D17" s="16" t="s">
        <v>26</v>
      </c>
      <c r="E17" s="61">
        <f t="shared" ref="E17:E19" si="21">H17+K17+N17+Q17+T17+W17+Z17+AC17+AF17+AI17+AL17+AO17</f>
        <v>0</v>
      </c>
      <c r="F17" s="61">
        <f t="shared" si="20"/>
        <v>0</v>
      </c>
      <c r="G17" s="64">
        <v>0</v>
      </c>
      <c r="H17" s="45">
        <v>0</v>
      </c>
      <c r="I17" s="45">
        <v>0</v>
      </c>
      <c r="J17" s="59">
        <v>0</v>
      </c>
      <c r="K17" s="45">
        <v>0</v>
      </c>
      <c r="L17" s="45">
        <v>0</v>
      </c>
      <c r="M17" s="59">
        <v>0</v>
      </c>
      <c r="N17" s="45">
        <v>0</v>
      </c>
      <c r="O17" s="45">
        <v>0</v>
      </c>
      <c r="P17" s="59">
        <v>0</v>
      </c>
      <c r="Q17" s="45">
        <v>0</v>
      </c>
      <c r="R17" s="45">
        <v>0</v>
      </c>
      <c r="S17" s="59">
        <v>0</v>
      </c>
      <c r="T17" s="45">
        <v>0</v>
      </c>
      <c r="U17" s="45">
        <v>0</v>
      </c>
      <c r="V17" s="59">
        <v>0</v>
      </c>
      <c r="W17" s="45">
        <v>0</v>
      </c>
      <c r="X17" s="45">
        <v>0</v>
      </c>
      <c r="Y17" s="59">
        <v>0</v>
      </c>
      <c r="Z17" s="45">
        <v>0</v>
      </c>
      <c r="AA17" s="45">
        <v>0</v>
      </c>
      <c r="AB17" s="59">
        <v>0</v>
      </c>
      <c r="AC17" s="45">
        <v>0</v>
      </c>
      <c r="AD17" s="45">
        <v>0</v>
      </c>
      <c r="AE17" s="59">
        <v>0</v>
      </c>
      <c r="AF17" s="45">
        <v>0</v>
      </c>
      <c r="AG17" s="45">
        <v>0</v>
      </c>
      <c r="AH17" s="59">
        <v>0</v>
      </c>
      <c r="AI17" s="45">
        <v>0</v>
      </c>
      <c r="AJ17" s="45">
        <v>0</v>
      </c>
      <c r="AK17" s="59">
        <v>0</v>
      </c>
      <c r="AL17" s="45">
        <v>0</v>
      </c>
      <c r="AM17" s="45">
        <v>0</v>
      </c>
      <c r="AN17" s="59">
        <v>0</v>
      </c>
      <c r="AO17" s="45">
        <v>0</v>
      </c>
      <c r="AP17" s="45">
        <v>0</v>
      </c>
      <c r="AQ17" s="59">
        <v>0</v>
      </c>
      <c r="AR17" s="118"/>
      <c r="AS17" s="118"/>
    </row>
    <row r="18" spans="1:45" s="9" customFormat="1" ht="56.25">
      <c r="A18" s="104"/>
      <c r="B18" s="105"/>
      <c r="C18" s="106"/>
      <c r="D18" s="16" t="s">
        <v>27</v>
      </c>
      <c r="E18" s="61">
        <f t="shared" si="21"/>
        <v>0</v>
      </c>
      <c r="F18" s="61">
        <f t="shared" si="20"/>
        <v>0</v>
      </c>
      <c r="G18" s="64">
        <v>0</v>
      </c>
      <c r="H18" s="45">
        <v>0</v>
      </c>
      <c r="I18" s="45">
        <v>0</v>
      </c>
      <c r="J18" s="59">
        <v>0</v>
      </c>
      <c r="K18" s="45">
        <v>0</v>
      </c>
      <c r="L18" s="45">
        <v>0</v>
      </c>
      <c r="M18" s="59">
        <v>0</v>
      </c>
      <c r="N18" s="45">
        <v>0</v>
      </c>
      <c r="O18" s="45">
        <v>0</v>
      </c>
      <c r="P18" s="59">
        <v>0</v>
      </c>
      <c r="Q18" s="45">
        <v>0</v>
      </c>
      <c r="R18" s="45">
        <v>0</v>
      </c>
      <c r="S18" s="59">
        <v>0</v>
      </c>
      <c r="T18" s="45">
        <v>0</v>
      </c>
      <c r="U18" s="45">
        <v>0</v>
      </c>
      <c r="V18" s="59">
        <v>0</v>
      </c>
      <c r="W18" s="45">
        <v>0</v>
      </c>
      <c r="X18" s="45">
        <v>0</v>
      </c>
      <c r="Y18" s="59">
        <v>0</v>
      </c>
      <c r="Z18" s="45">
        <v>0</v>
      </c>
      <c r="AA18" s="45">
        <v>0</v>
      </c>
      <c r="AB18" s="59">
        <v>0</v>
      </c>
      <c r="AC18" s="45">
        <v>0</v>
      </c>
      <c r="AD18" s="45">
        <v>0</v>
      </c>
      <c r="AE18" s="59">
        <v>0</v>
      </c>
      <c r="AF18" s="45">
        <v>0</v>
      </c>
      <c r="AG18" s="45">
        <v>0</v>
      </c>
      <c r="AH18" s="59">
        <v>0</v>
      </c>
      <c r="AI18" s="45">
        <v>0</v>
      </c>
      <c r="AJ18" s="45">
        <v>0</v>
      </c>
      <c r="AK18" s="59">
        <v>0</v>
      </c>
      <c r="AL18" s="45">
        <v>0</v>
      </c>
      <c r="AM18" s="45">
        <v>0</v>
      </c>
      <c r="AN18" s="59">
        <v>0</v>
      </c>
      <c r="AO18" s="45">
        <v>0</v>
      </c>
      <c r="AP18" s="45">
        <v>0</v>
      </c>
      <c r="AQ18" s="59">
        <v>0</v>
      </c>
      <c r="AR18" s="118"/>
      <c r="AS18" s="118"/>
    </row>
    <row r="19" spans="1:45" s="9" customFormat="1" ht="37.5">
      <c r="A19" s="104"/>
      <c r="B19" s="105"/>
      <c r="C19" s="106"/>
      <c r="D19" s="15" t="s">
        <v>28</v>
      </c>
      <c r="E19" s="61">
        <f t="shared" si="21"/>
        <v>0</v>
      </c>
      <c r="F19" s="61">
        <f t="shared" si="20"/>
        <v>0</v>
      </c>
      <c r="G19" s="64">
        <v>0</v>
      </c>
      <c r="H19" s="45">
        <v>0</v>
      </c>
      <c r="I19" s="45">
        <v>0</v>
      </c>
      <c r="J19" s="59">
        <v>0</v>
      </c>
      <c r="K19" s="45">
        <v>0</v>
      </c>
      <c r="L19" s="45">
        <v>0</v>
      </c>
      <c r="M19" s="59">
        <v>0</v>
      </c>
      <c r="N19" s="45">
        <v>0</v>
      </c>
      <c r="O19" s="45">
        <v>0</v>
      </c>
      <c r="P19" s="59">
        <v>0</v>
      </c>
      <c r="Q19" s="45">
        <v>0</v>
      </c>
      <c r="R19" s="45">
        <v>0</v>
      </c>
      <c r="S19" s="59">
        <v>0</v>
      </c>
      <c r="T19" s="45">
        <v>0</v>
      </c>
      <c r="U19" s="45">
        <v>0</v>
      </c>
      <c r="V19" s="59">
        <v>0</v>
      </c>
      <c r="W19" s="45">
        <v>0</v>
      </c>
      <c r="X19" s="45">
        <v>0</v>
      </c>
      <c r="Y19" s="59">
        <v>0</v>
      </c>
      <c r="Z19" s="45">
        <v>0</v>
      </c>
      <c r="AA19" s="45">
        <v>0</v>
      </c>
      <c r="AB19" s="59">
        <v>0</v>
      </c>
      <c r="AC19" s="45">
        <v>0</v>
      </c>
      <c r="AD19" s="45">
        <v>0</v>
      </c>
      <c r="AE19" s="59">
        <v>0</v>
      </c>
      <c r="AF19" s="45">
        <v>0</v>
      </c>
      <c r="AG19" s="45">
        <v>0</v>
      </c>
      <c r="AH19" s="59">
        <v>0</v>
      </c>
      <c r="AI19" s="45">
        <v>0</v>
      </c>
      <c r="AJ19" s="45">
        <v>0</v>
      </c>
      <c r="AK19" s="59">
        <v>0</v>
      </c>
      <c r="AL19" s="45">
        <v>0</v>
      </c>
      <c r="AM19" s="45">
        <v>0</v>
      </c>
      <c r="AN19" s="59">
        <v>0</v>
      </c>
      <c r="AO19" s="45">
        <v>0</v>
      </c>
      <c r="AP19" s="45">
        <v>0</v>
      </c>
      <c r="AQ19" s="59">
        <v>0</v>
      </c>
      <c r="AR19" s="119"/>
      <c r="AS19" s="119"/>
    </row>
    <row r="20" spans="1:45" s="9" customFormat="1" ht="18.75" customHeight="1">
      <c r="A20" s="95" t="s">
        <v>31</v>
      </c>
      <c r="B20" s="98" t="s">
        <v>40</v>
      </c>
      <c r="C20" s="101" t="s">
        <v>30</v>
      </c>
      <c r="D20" s="17" t="s">
        <v>24</v>
      </c>
      <c r="E20" s="78">
        <f>E21+E22+E23+E25</f>
        <v>18152.3</v>
      </c>
      <c r="F20" s="78">
        <f>F21+F22+F23+F25</f>
        <v>0</v>
      </c>
      <c r="G20" s="70">
        <f>F20/E20</f>
        <v>0</v>
      </c>
      <c r="H20" s="71">
        <f t="shared" ref="H20:P20" si="22">H21+H22+H23+H24+H25</f>
        <v>0</v>
      </c>
      <c r="I20" s="71">
        <f t="shared" si="22"/>
        <v>0</v>
      </c>
      <c r="J20" s="69">
        <f t="shared" si="22"/>
        <v>0</v>
      </c>
      <c r="K20" s="71">
        <f t="shared" si="22"/>
        <v>0</v>
      </c>
      <c r="L20" s="71">
        <f t="shared" si="22"/>
        <v>0</v>
      </c>
      <c r="M20" s="69">
        <f t="shared" si="22"/>
        <v>0</v>
      </c>
      <c r="N20" s="71">
        <f t="shared" si="22"/>
        <v>0</v>
      </c>
      <c r="O20" s="71">
        <f t="shared" si="22"/>
        <v>0</v>
      </c>
      <c r="P20" s="69">
        <f t="shared" si="22"/>
        <v>0</v>
      </c>
      <c r="Q20" s="71">
        <f t="shared" ref="Q20:AQ20" si="23">Q21+Q22+Q23+Q24+Q25</f>
        <v>18152.3</v>
      </c>
      <c r="R20" s="71">
        <f t="shared" si="23"/>
        <v>0</v>
      </c>
      <c r="S20" s="69">
        <f t="shared" si="23"/>
        <v>0</v>
      </c>
      <c r="T20" s="71">
        <f t="shared" si="23"/>
        <v>0</v>
      </c>
      <c r="U20" s="71">
        <f t="shared" si="23"/>
        <v>0</v>
      </c>
      <c r="V20" s="69">
        <f t="shared" si="23"/>
        <v>0</v>
      </c>
      <c r="W20" s="71">
        <f t="shared" si="23"/>
        <v>0</v>
      </c>
      <c r="X20" s="71">
        <f t="shared" si="23"/>
        <v>0</v>
      </c>
      <c r="Y20" s="69">
        <f t="shared" si="23"/>
        <v>0</v>
      </c>
      <c r="Z20" s="71">
        <f t="shared" si="23"/>
        <v>0</v>
      </c>
      <c r="AA20" s="71">
        <f t="shared" si="23"/>
        <v>0</v>
      </c>
      <c r="AB20" s="69">
        <f t="shared" si="23"/>
        <v>0</v>
      </c>
      <c r="AC20" s="71">
        <f t="shared" si="23"/>
        <v>0</v>
      </c>
      <c r="AD20" s="71">
        <f t="shared" si="23"/>
        <v>0</v>
      </c>
      <c r="AE20" s="69">
        <f t="shared" si="23"/>
        <v>0</v>
      </c>
      <c r="AF20" s="71">
        <f t="shared" si="23"/>
        <v>0</v>
      </c>
      <c r="AG20" s="71">
        <f t="shared" si="23"/>
        <v>0</v>
      </c>
      <c r="AH20" s="69">
        <f t="shared" si="23"/>
        <v>0</v>
      </c>
      <c r="AI20" s="71">
        <f t="shared" si="23"/>
        <v>0</v>
      </c>
      <c r="AJ20" s="71">
        <f t="shared" si="23"/>
        <v>0</v>
      </c>
      <c r="AK20" s="69">
        <f t="shared" si="23"/>
        <v>0</v>
      </c>
      <c r="AL20" s="71">
        <f>AL21+AL22+AL23+AL24+AL25</f>
        <v>0</v>
      </c>
      <c r="AM20" s="71">
        <f>AM21+AM22+AM23+AM24+AM25</f>
        <v>0</v>
      </c>
      <c r="AN20" s="69">
        <f>AN21+AN22+AN23+AN24+AN25</f>
        <v>0</v>
      </c>
      <c r="AO20" s="71">
        <f t="shared" si="23"/>
        <v>0</v>
      </c>
      <c r="AP20" s="71">
        <f t="shared" si="23"/>
        <v>0</v>
      </c>
      <c r="AQ20" s="69">
        <f t="shared" si="23"/>
        <v>0</v>
      </c>
      <c r="AR20" s="110"/>
      <c r="AS20" s="117"/>
    </row>
    <row r="21" spans="1:45" s="9" customFormat="1" ht="37.5">
      <c r="A21" s="96"/>
      <c r="B21" s="99"/>
      <c r="C21" s="102"/>
      <c r="D21" s="15" t="s">
        <v>25</v>
      </c>
      <c r="E21" s="61">
        <f>H21+K21+N21+Q21+T21+W21+Z21+AC21+AF21+AI21+AL21+AO21</f>
        <v>0</v>
      </c>
      <c r="F21" s="61">
        <f>I21+L21+O21+R21+U21+X21+AA21+AD21+AG21+AJ21+AM21</f>
        <v>0</v>
      </c>
      <c r="G21" s="64">
        <v>0</v>
      </c>
      <c r="H21" s="45">
        <v>0</v>
      </c>
      <c r="I21" s="45">
        <v>0</v>
      </c>
      <c r="J21" s="59">
        <v>0</v>
      </c>
      <c r="K21" s="45">
        <v>0</v>
      </c>
      <c r="L21" s="45">
        <v>0</v>
      </c>
      <c r="M21" s="59">
        <v>0</v>
      </c>
      <c r="N21" s="45">
        <v>0</v>
      </c>
      <c r="O21" s="45">
        <v>0</v>
      </c>
      <c r="P21" s="59">
        <v>0</v>
      </c>
      <c r="Q21" s="45">
        <v>0</v>
      </c>
      <c r="R21" s="45">
        <v>0</v>
      </c>
      <c r="S21" s="59">
        <v>0</v>
      </c>
      <c r="T21" s="45">
        <v>0</v>
      </c>
      <c r="U21" s="45">
        <v>0</v>
      </c>
      <c r="V21" s="59">
        <v>0</v>
      </c>
      <c r="W21" s="45">
        <v>0</v>
      </c>
      <c r="X21" s="45">
        <v>0</v>
      </c>
      <c r="Y21" s="59">
        <v>0</v>
      </c>
      <c r="Z21" s="45">
        <v>0</v>
      </c>
      <c r="AA21" s="45">
        <v>0</v>
      </c>
      <c r="AB21" s="59">
        <v>0</v>
      </c>
      <c r="AC21" s="45">
        <v>0</v>
      </c>
      <c r="AD21" s="45">
        <v>0</v>
      </c>
      <c r="AE21" s="59">
        <v>0</v>
      </c>
      <c r="AF21" s="45">
        <v>0</v>
      </c>
      <c r="AG21" s="45">
        <v>0</v>
      </c>
      <c r="AH21" s="59">
        <v>0</v>
      </c>
      <c r="AI21" s="45">
        <v>0</v>
      </c>
      <c r="AJ21" s="45">
        <v>0</v>
      </c>
      <c r="AK21" s="59">
        <v>0</v>
      </c>
      <c r="AL21" s="45">
        <v>0</v>
      </c>
      <c r="AM21" s="45">
        <v>0</v>
      </c>
      <c r="AN21" s="59">
        <v>0</v>
      </c>
      <c r="AO21" s="45">
        <v>0</v>
      </c>
      <c r="AP21" s="45">
        <v>0</v>
      </c>
      <c r="AQ21" s="59">
        <v>0</v>
      </c>
      <c r="AR21" s="111"/>
      <c r="AS21" s="118"/>
    </row>
    <row r="22" spans="1:45" s="9" customFormat="1" ht="75">
      <c r="A22" s="96"/>
      <c r="B22" s="99"/>
      <c r="C22" s="102"/>
      <c r="D22" s="16" t="s">
        <v>26</v>
      </c>
      <c r="E22" s="61">
        <f t="shared" ref="E22" si="24">H22+K22+N22+Q22+T22+W22+Z22+AC22+AF22+AI22+AL22+AO22</f>
        <v>17244.7</v>
      </c>
      <c r="F22" s="61">
        <f t="shared" ref="F22" si="25">I22+L22+O22+R22+U22+X22+AA22+AD22+AG22+AJ22+AM22+AP22</f>
        <v>0</v>
      </c>
      <c r="G22" s="64">
        <f>F22/E22</f>
        <v>0</v>
      </c>
      <c r="H22" s="45">
        <v>0</v>
      </c>
      <c r="I22" s="45">
        <v>0</v>
      </c>
      <c r="J22" s="59">
        <v>0</v>
      </c>
      <c r="K22" s="45">
        <v>0</v>
      </c>
      <c r="L22" s="45">
        <v>0</v>
      </c>
      <c r="M22" s="59">
        <v>0</v>
      </c>
      <c r="N22" s="45">
        <v>0</v>
      </c>
      <c r="O22" s="45">
        <v>0</v>
      </c>
      <c r="P22" s="59">
        <v>0</v>
      </c>
      <c r="Q22" s="45">
        <v>17244.7</v>
      </c>
      <c r="R22" s="45">
        <v>0</v>
      </c>
      <c r="S22" s="59">
        <v>0</v>
      </c>
      <c r="T22" s="45">
        <v>0</v>
      </c>
      <c r="U22" s="45">
        <v>0</v>
      </c>
      <c r="V22" s="59">
        <v>0</v>
      </c>
      <c r="W22" s="45">
        <v>0</v>
      </c>
      <c r="X22" s="45">
        <v>0</v>
      </c>
      <c r="Y22" s="59">
        <v>0</v>
      </c>
      <c r="Z22" s="45">
        <v>0</v>
      </c>
      <c r="AA22" s="45">
        <v>0</v>
      </c>
      <c r="AB22" s="59">
        <v>0</v>
      </c>
      <c r="AC22" s="45">
        <v>0</v>
      </c>
      <c r="AD22" s="45">
        <v>0</v>
      </c>
      <c r="AE22" s="59">
        <v>0</v>
      </c>
      <c r="AF22" s="45">
        <v>0</v>
      </c>
      <c r="AG22" s="45">
        <v>0</v>
      </c>
      <c r="AH22" s="59">
        <v>0</v>
      </c>
      <c r="AI22" s="45">
        <v>0</v>
      </c>
      <c r="AJ22" s="45">
        <v>0</v>
      </c>
      <c r="AK22" s="59">
        <v>0</v>
      </c>
      <c r="AL22" s="45">
        <v>0</v>
      </c>
      <c r="AM22" s="45">
        <v>0</v>
      </c>
      <c r="AN22" s="59">
        <v>0</v>
      </c>
      <c r="AO22" s="45">
        <v>0</v>
      </c>
      <c r="AP22" s="45">
        <v>0</v>
      </c>
      <c r="AQ22" s="59">
        <v>0</v>
      </c>
      <c r="AR22" s="111"/>
      <c r="AS22" s="118"/>
    </row>
    <row r="23" spans="1:45" s="9" customFormat="1" ht="56.25">
      <c r="A23" s="96"/>
      <c r="B23" s="99"/>
      <c r="C23" s="102"/>
      <c r="D23" s="16" t="s">
        <v>27</v>
      </c>
      <c r="E23" s="61">
        <f>H23+K23+N23+Q23+T23+W23+Z23+AC23+AF23+AI23+AL23+AO23</f>
        <v>907.6</v>
      </c>
      <c r="F23" s="61">
        <f>I23+L23+O23+R23+U23+X23+AA23+AD23+AG23+AJ23+AM23+AP23</f>
        <v>0</v>
      </c>
      <c r="G23" s="64">
        <f t="shared" ref="G23" si="26">F23/E23</f>
        <v>0</v>
      </c>
      <c r="H23" s="45">
        <v>0</v>
      </c>
      <c r="I23" s="45">
        <v>0</v>
      </c>
      <c r="J23" s="59">
        <v>0</v>
      </c>
      <c r="K23" s="45">
        <v>0</v>
      </c>
      <c r="L23" s="45">
        <v>0</v>
      </c>
      <c r="M23" s="59">
        <v>0</v>
      </c>
      <c r="N23" s="45">
        <v>0</v>
      </c>
      <c r="O23" s="45">
        <v>0</v>
      </c>
      <c r="P23" s="59">
        <v>0</v>
      </c>
      <c r="Q23" s="45">
        <v>907.6</v>
      </c>
      <c r="R23" s="45">
        <v>0</v>
      </c>
      <c r="S23" s="59">
        <v>0</v>
      </c>
      <c r="T23" s="45">
        <v>0</v>
      </c>
      <c r="U23" s="45">
        <v>0</v>
      </c>
      <c r="V23" s="59">
        <v>0</v>
      </c>
      <c r="W23" s="45">
        <v>0</v>
      </c>
      <c r="X23" s="45">
        <v>0</v>
      </c>
      <c r="Y23" s="59">
        <v>0</v>
      </c>
      <c r="Z23" s="45">
        <v>0</v>
      </c>
      <c r="AA23" s="45">
        <v>0</v>
      </c>
      <c r="AB23" s="59">
        <v>0</v>
      </c>
      <c r="AC23" s="45">
        <v>0</v>
      </c>
      <c r="AD23" s="45">
        <v>0</v>
      </c>
      <c r="AE23" s="59">
        <v>0</v>
      </c>
      <c r="AF23" s="45">
        <v>0</v>
      </c>
      <c r="AG23" s="45">
        <v>0</v>
      </c>
      <c r="AH23" s="59">
        <v>0</v>
      </c>
      <c r="AI23" s="45">
        <v>0</v>
      </c>
      <c r="AJ23" s="45">
        <v>0</v>
      </c>
      <c r="AK23" s="59">
        <v>0</v>
      </c>
      <c r="AL23" s="45">
        <v>0</v>
      </c>
      <c r="AM23" s="45">
        <v>0</v>
      </c>
      <c r="AN23" s="59">
        <v>0</v>
      </c>
      <c r="AO23" s="45">
        <v>0</v>
      </c>
      <c r="AP23" s="45">
        <v>0</v>
      </c>
      <c r="AQ23" s="59">
        <v>0</v>
      </c>
      <c r="AR23" s="111"/>
      <c r="AS23" s="118"/>
    </row>
    <row r="24" spans="1:45" s="32" customFormat="1" ht="36">
      <c r="A24" s="96"/>
      <c r="B24" s="99"/>
      <c r="C24" s="102"/>
      <c r="D24" s="31" t="s">
        <v>38</v>
      </c>
      <c r="E24" s="61">
        <f t="shared" ref="E24:E25" si="27">H24+K24+N24+Q24+T24+W24+Z24+AC24+AF24+AI24+AL24+AO24</f>
        <v>0</v>
      </c>
      <c r="F24" s="68">
        <f t="shared" ref="F24" si="28">I24+L24+O24</f>
        <v>0</v>
      </c>
      <c r="G24" s="64" t="s">
        <v>57</v>
      </c>
      <c r="H24" s="45">
        <v>0</v>
      </c>
      <c r="I24" s="45">
        <v>0</v>
      </c>
      <c r="J24" s="59">
        <v>0</v>
      </c>
      <c r="K24" s="45">
        <v>0</v>
      </c>
      <c r="L24" s="45">
        <v>0</v>
      </c>
      <c r="M24" s="59">
        <v>0</v>
      </c>
      <c r="N24" s="45">
        <v>0</v>
      </c>
      <c r="O24" s="45">
        <v>0</v>
      </c>
      <c r="P24" s="59">
        <v>0</v>
      </c>
      <c r="Q24" s="45">
        <v>0</v>
      </c>
      <c r="R24" s="45">
        <v>0</v>
      </c>
      <c r="S24" s="59">
        <v>0</v>
      </c>
      <c r="T24" s="45">
        <v>0</v>
      </c>
      <c r="U24" s="45">
        <v>0</v>
      </c>
      <c r="V24" s="59">
        <v>0</v>
      </c>
      <c r="W24" s="45">
        <v>0</v>
      </c>
      <c r="X24" s="45">
        <v>0</v>
      </c>
      <c r="Y24" s="59">
        <v>0</v>
      </c>
      <c r="Z24" s="45">
        <v>0</v>
      </c>
      <c r="AA24" s="45">
        <v>0</v>
      </c>
      <c r="AB24" s="59">
        <v>0</v>
      </c>
      <c r="AC24" s="45">
        <v>0</v>
      </c>
      <c r="AD24" s="45">
        <v>0</v>
      </c>
      <c r="AE24" s="59">
        <v>0</v>
      </c>
      <c r="AF24" s="45">
        <v>0</v>
      </c>
      <c r="AG24" s="45">
        <v>0</v>
      </c>
      <c r="AH24" s="59">
        <v>0</v>
      </c>
      <c r="AI24" s="45">
        <v>0</v>
      </c>
      <c r="AJ24" s="45">
        <v>0</v>
      </c>
      <c r="AK24" s="59">
        <v>0</v>
      </c>
      <c r="AL24" s="45">
        <v>0</v>
      </c>
      <c r="AM24" s="45">
        <v>0</v>
      </c>
      <c r="AN24" s="59">
        <v>0</v>
      </c>
      <c r="AO24" s="45">
        <v>0</v>
      </c>
      <c r="AP24" s="45">
        <v>0</v>
      </c>
      <c r="AQ24" s="59">
        <v>0</v>
      </c>
      <c r="AR24" s="111"/>
      <c r="AS24" s="118"/>
    </row>
    <row r="25" spans="1:45" s="9" customFormat="1" ht="37.5">
      <c r="A25" s="96"/>
      <c r="B25" s="100"/>
      <c r="C25" s="103"/>
      <c r="D25" s="18" t="s">
        <v>28</v>
      </c>
      <c r="E25" s="61">
        <f t="shared" si="27"/>
        <v>0</v>
      </c>
      <c r="F25" s="61">
        <f t="shared" ref="F25:F41" si="29">I25+L25+O25+R25+U25+X25+AA25+AD25+AG25+AJ25+AM25+AP25</f>
        <v>0</v>
      </c>
      <c r="G25" s="64" t="s">
        <v>57</v>
      </c>
      <c r="H25" s="45">
        <v>0</v>
      </c>
      <c r="I25" s="45">
        <v>0</v>
      </c>
      <c r="J25" s="51">
        <v>0</v>
      </c>
      <c r="K25" s="45">
        <v>0</v>
      </c>
      <c r="L25" s="45">
        <v>0</v>
      </c>
      <c r="M25" s="51">
        <v>0</v>
      </c>
      <c r="N25" s="45">
        <v>0</v>
      </c>
      <c r="O25" s="45">
        <v>0</v>
      </c>
      <c r="P25" s="51">
        <v>0</v>
      </c>
      <c r="Q25" s="45">
        <v>0</v>
      </c>
      <c r="R25" s="45">
        <v>0</v>
      </c>
      <c r="S25" s="51">
        <v>0</v>
      </c>
      <c r="T25" s="45">
        <v>0</v>
      </c>
      <c r="U25" s="45">
        <v>0</v>
      </c>
      <c r="V25" s="51">
        <v>0</v>
      </c>
      <c r="W25" s="45">
        <v>0</v>
      </c>
      <c r="X25" s="45">
        <v>0</v>
      </c>
      <c r="Y25" s="51">
        <v>0</v>
      </c>
      <c r="Z25" s="45">
        <v>0</v>
      </c>
      <c r="AA25" s="45">
        <v>0</v>
      </c>
      <c r="AB25" s="51">
        <v>0</v>
      </c>
      <c r="AC25" s="45">
        <v>0</v>
      </c>
      <c r="AD25" s="45">
        <v>0</v>
      </c>
      <c r="AE25" s="51">
        <v>0</v>
      </c>
      <c r="AF25" s="45">
        <v>0</v>
      </c>
      <c r="AG25" s="45">
        <v>0</v>
      </c>
      <c r="AH25" s="51">
        <v>0</v>
      </c>
      <c r="AI25" s="45">
        <v>0</v>
      </c>
      <c r="AJ25" s="45">
        <v>0</v>
      </c>
      <c r="AK25" s="51">
        <v>0</v>
      </c>
      <c r="AL25" s="45">
        <v>0</v>
      </c>
      <c r="AM25" s="45">
        <v>0</v>
      </c>
      <c r="AN25" s="51">
        <v>0</v>
      </c>
      <c r="AO25" s="45">
        <v>0</v>
      </c>
      <c r="AP25" s="45">
        <v>0</v>
      </c>
      <c r="AQ25" s="51">
        <v>0</v>
      </c>
      <c r="AR25" s="112"/>
      <c r="AS25" s="119"/>
    </row>
    <row r="26" spans="1:45" ht="131.25">
      <c r="A26" s="73" t="s">
        <v>32</v>
      </c>
      <c r="B26" s="74" t="s">
        <v>41</v>
      </c>
      <c r="C26" s="75" t="s">
        <v>30</v>
      </c>
      <c r="D26" s="16" t="s">
        <v>42</v>
      </c>
      <c r="E26" s="61">
        <v>0</v>
      </c>
      <c r="F26" s="61">
        <v>0</v>
      </c>
      <c r="G26" s="64" t="s">
        <v>57</v>
      </c>
      <c r="H26" s="45" t="s">
        <v>57</v>
      </c>
      <c r="I26" s="45" t="s">
        <v>57</v>
      </c>
      <c r="J26" s="51" t="s">
        <v>57</v>
      </c>
      <c r="K26" s="45" t="s">
        <v>57</v>
      </c>
      <c r="L26" s="45" t="s">
        <v>57</v>
      </c>
      <c r="M26" s="51" t="s">
        <v>57</v>
      </c>
      <c r="N26" s="45" t="s">
        <v>57</v>
      </c>
      <c r="O26" s="45" t="s">
        <v>57</v>
      </c>
      <c r="P26" s="59" t="s">
        <v>57</v>
      </c>
      <c r="Q26" s="45" t="s">
        <v>57</v>
      </c>
      <c r="R26" s="45" t="s">
        <v>57</v>
      </c>
      <c r="S26" s="45" t="s">
        <v>57</v>
      </c>
      <c r="T26" s="45" t="s">
        <v>57</v>
      </c>
      <c r="U26" s="45" t="s">
        <v>57</v>
      </c>
      <c r="V26" s="45" t="s">
        <v>57</v>
      </c>
      <c r="W26" s="45" t="s">
        <v>57</v>
      </c>
      <c r="X26" s="45" t="s">
        <v>57</v>
      </c>
      <c r="Y26" s="45" t="s">
        <v>57</v>
      </c>
      <c r="Z26" s="45" t="s">
        <v>57</v>
      </c>
      <c r="AA26" s="45" t="s">
        <v>57</v>
      </c>
      <c r="AB26" s="45" t="s">
        <v>57</v>
      </c>
      <c r="AC26" s="45" t="s">
        <v>57</v>
      </c>
      <c r="AD26" s="45" t="s">
        <v>57</v>
      </c>
      <c r="AE26" s="45" t="s">
        <v>57</v>
      </c>
      <c r="AF26" s="45" t="s">
        <v>57</v>
      </c>
      <c r="AG26" s="45" t="s">
        <v>57</v>
      </c>
      <c r="AH26" s="45" t="s">
        <v>57</v>
      </c>
      <c r="AI26" s="45" t="s">
        <v>57</v>
      </c>
      <c r="AJ26" s="45" t="s">
        <v>57</v>
      </c>
      <c r="AK26" s="45" t="s">
        <v>57</v>
      </c>
      <c r="AL26" s="45" t="s">
        <v>57</v>
      </c>
      <c r="AM26" s="45" t="s">
        <v>57</v>
      </c>
      <c r="AN26" s="45" t="s">
        <v>57</v>
      </c>
      <c r="AO26" s="45" t="s">
        <v>57</v>
      </c>
      <c r="AP26" s="45" t="s">
        <v>57</v>
      </c>
      <c r="AQ26" s="45" t="s">
        <v>57</v>
      </c>
      <c r="AR26" s="42"/>
      <c r="AS26" s="41"/>
    </row>
    <row r="27" spans="1:45" s="9" customFormat="1" ht="27" customHeight="1">
      <c r="A27" s="95" t="s">
        <v>33</v>
      </c>
      <c r="B27" s="110" t="s">
        <v>43</v>
      </c>
      <c r="C27" s="101" t="s">
        <v>30</v>
      </c>
      <c r="D27" s="17" t="s">
        <v>24</v>
      </c>
      <c r="E27" s="30">
        <f>E28+E29+E30</f>
        <v>0</v>
      </c>
      <c r="F27" s="30">
        <f t="shared" ref="F27" si="30">F28+F29+F30</f>
        <v>0</v>
      </c>
      <c r="G27" s="72">
        <v>0</v>
      </c>
      <c r="H27" s="71">
        <f t="shared" ref="H27:I27" si="31">H28+H29+H30+H31</f>
        <v>0</v>
      </c>
      <c r="I27" s="71">
        <f t="shared" si="31"/>
        <v>0</v>
      </c>
      <c r="J27" s="72">
        <v>0</v>
      </c>
      <c r="K27" s="71">
        <f t="shared" ref="K27:L27" si="32">K28+K29+K30+K31</f>
        <v>0</v>
      </c>
      <c r="L27" s="71">
        <f t="shared" si="32"/>
        <v>0</v>
      </c>
      <c r="M27" s="72">
        <v>0</v>
      </c>
      <c r="N27" s="71">
        <f t="shared" ref="N27:O27" si="33">N28+N29+N30+N31</f>
        <v>0</v>
      </c>
      <c r="O27" s="71">
        <f t="shared" si="33"/>
        <v>0</v>
      </c>
      <c r="P27" s="72">
        <v>0</v>
      </c>
      <c r="Q27" s="71">
        <f t="shared" ref="Q27:R27" si="34">Q28+Q29+Q30+Q31</f>
        <v>0</v>
      </c>
      <c r="R27" s="71">
        <f t="shared" si="34"/>
        <v>0</v>
      </c>
      <c r="S27" s="72">
        <v>0</v>
      </c>
      <c r="T27" s="71">
        <f t="shared" ref="T27:U27" si="35">T28+T29+T30+T31</f>
        <v>0</v>
      </c>
      <c r="U27" s="71">
        <f t="shared" si="35"/>
        <v>0</v>
      </c>
      <c r="V27" s="72">
        <v>0</v>
      </c>
      <c r="W27" s="71">
        <f t="shared" ref="W27:X27" si="36">W28+W29+W30+W31</f>
        <v>0</v>
      </c>
      <c r="X27" s="71">
        <f t="shared" si="36"/>
        <v>0</v>
      </c>
      <c r="Y27" s="72">
        <v>0</v>
      </c>
      <c r="Z27" s="71">
        <f t="shared" ref="Z27:AA27" si="37">Z28+Z29+Z30+Z31</f>
        <v>0</v>
      </c>
      <c r="AA27" s="71">
        <f t="shared" si="37"/>
        <v>0</v>
      </c>
      <c r="AB27" s="72">
        <v>0</v>
      </c>
      <c r="AC27" s="71">
        <f t="shared" ref="AC27:AD27" si="38">AC28+AC29+AC30+AC31</f>
        <v>0</v>
      </c>
      <c r="AD27" s="71">
        <f t="shared" si="38"/>
        <v>0</v>
      </c>
      <c r="AE27" s="72">
        <v>0</v>
      </c>
      <c r="AF27" s="71">
        <f t="shared" ref="AF27:AG27" si="39">AF28+AF29+AF30+AF31</f>
        <v>0</v>
      </c>
      <c r="AG27" s="71">
        <f t="shared" si="39"/>
        <v>0</v>
      </c>
      <c r="AH27" s="72">
        <v>0</v>
      </c>
      <c r="AI27" s="71">
        <f t="shared" ref="AI27:AJ27" si="40">AI28+AI29+AI30+AI31</f>
        <v>0</v>
      </c>
      <c r="AJ27" s="71">
        <f t="shared" si="40"/>
        <v>0</v>
      </c>
      <c r="AK27" s="72">
        <v>0</v>
      </c>
      <c r="AL27" s="71">
        <f t="shared" ref="AL27:AM27" si="41">AL28+AL29+AL30+AL31</f>
        <v>0</v>
      </c>
      <c r="AM27" s="71">
        <f t="shared" si="41"/>
        <v>0</v>
      </c>
      <c r="AN27" s="72">
        <v>0</v>
      </c>
      <c r="AO27" s="71">
        <f t="shared" ref="AO27:AP27" si="42">AO28+AO29+AO30+AO31</f>
        <v>0</v>
      </c>
      <c r="AP27" s="71">
        <f t="shared" si="42"/>
        <v>0</v>
      </c>
      <c r="AQ27" s="72">
        <v>0</v>
      </c>
      <c r="AR27" s="120"/>
      <c r="AS27" s="117"/>
    </row>
    <row r="28" spans="1:45" s="9" customFormat="1" ht="37.5">
      <c r="A28" s="96"/>
      <c r="B28" s="111"/>
      <c r="C28" s="102"/>
      <c r="D28" s="15" t="s">
        <v>25</v>
      </c>
      <c r="E28" s="61">
        <f t="shared" ref="E28:E41" si="43">H28+K28+N28+Q28+T28+W28+Z28+AC28+AF28+AI28+AL28+AO28</f>
        <v>0</v>
      </c>
      <c r="F28" s="61">
        <f t="shared" si="29"/>
        <v>0</v>
      </c>
      <c r="G28" s="52">
        <v>0</v>
      </c>
      <c r="H28" s="45">
        <v>0</v>
      </c>
      <c r="I28" s="45">
        <v>0</v>
      </c>
      <c r="J28" s="51">
        <v>0</v>
      </c>
      <c r="K28" s="45">
        <v>0</v>
      </c>
      <c r="L28" s="45">
        <v>0</v>
      </c>
      <c r="M28" s="51">
        <v>0</v>
      </c>
      <c r="N28" s="45">
        <v>0</v>
      </c>
      <c r="O28" s="45">
        <v>0</v>
      </c>
      <c r="P28" s="51">
        <v>0</v>
      </c>
      <c r="Q28" s="45">
        <v>0</v>
      </c>
      <c r="R28" s="45">
        <v>0</v>
      </c>
      <c r="S28" s="51">
        <v>0</v>
      </c>
      <c r="T28" s="45">
        <v>0</v>
      </c>
      <c r="U28" s="45">
        <v>0</v>
      </c>
      <c r="V28" s="51">
        <v>0</v>
      </c>
      <c r="W28" s="45">
        <v>0</v>
      </c>
      <c r="X28" s="45">
        <v>0</v>
      </c>
      <c r="Y28" s="51">
        <v>0</v>
      </c>
      <c r="Z28" s="45">
        <v>0</v>
      </c>
      <c r="AA28" s="45">
        <v>0</v>
      </c>
      <c r="AB28" s="51">
        <v>0</v>
      </c>
      <c r="AC28" s="45">
        <v>0</v>
      </c>
      <c r="AD28" s="45">
        <v>0</v>
      </c>
      <c r="AE28" s="51">
        <v>0</v>
      </c>
      <c r="AF28" s="45">
        <v>0</v>
      </c>
      <c r="AG28" s="45">
        <v>0</v>
      </c>
      <c r="AH28" s="51">
        <v>0</v>
      </c>
      <c r="AI28" s="45">
        <v>0</v>
      </c>
      <c r="AJ28" s="45">
        <v>0</v>
      </c>
      <c r="AK28" s="51">
        <v>0</v>
      </c>
      <c r="AL28" s="45">
        <v>0</v>
      </c>
      <c r="AM28" s="45">
        <v>0</v>
      </c>
      <c r="AN28" s="51">
        <v>0</v>
      </c>
      <c r="AO28" s="45">
        <v>0</v>
      </c>
      <c r="AP28" s="45">
        <v>0</v>
      </c>
      <c r="AQ28" s="51">
        <v>0</v>
      </c>
      <c r="AR28" s="121"/>
      <c r="AS28" s="118"/>
    </row>
    <row r="29" spans="1:45" s="9" customFormat="1" ht="75">
      <c r="A29" s="96"/>
      <c r="B29" s="111"/>
      <c r="C29" s="102"/>
      <c r="D29" s="16" t="s">
        <v>26</v>
      </c>
      <c r="E29" s="61">
        <f t="shared" si="43"/>
        <v>0</v>
      </c>
      <c r="F29" s="61">
        <f t="shared" ref="F29" si="44">I29+L29+O29+R29+U29+X29+AA29+AD29+AG29+AJ29+AM29+AP29</f>
        <v>0</v>
      </c>
      <c r="G29" s="52">
        <v>0</v>
      </c>
      <c r="H29" s="45">
        <v>0</v>
      </c>
      <c r="I29" s="45">
        <v>0</v>
      </c>
      <c r="J29" s="51">
        <v>0</v>
      </c>
      <c r="K29" s="45">
        <v>0</v>
      </c>
      <c r="L29" s="45">
        <v>0</v>
      </c>
      <c r="M29" s="51">
        <v>0</v>
      </c>
      <c r="N29" s="45">
        <v>0</v>
      </c>
      <c r="O29" s="45">
        <v>0</v>
      </c>
      <c r="P29" s="51">
        <v>0</v>
      </c>
      <c r="Q29" s="45">
        <v>0</v>
      </c>
      <c r="R29" s="45">
        <v>0</v>
      </c>
      <c r="S29" s="51">
        <v>0</v>
      </c>
      <c r="T29" s="45">
        <v>0</v>
      </c>
      <c r="U29" s="45">
        <v>0</v>
      </c>
      <c r="V29" s="51">
        <v>0</v>
      </c>
      <c r="W29" s="45">
        <v>0</v>
      </c>
      <c r="X29" s="45">
        <v>0</v>
      </c>
      <c r="Y29" s="51">
        <v>0</v>
      </c>
      <c r="Z29" s="45">
        <v>0</v>
      </c>
      <c r="AA29" s="45">
        <v>0</v>
      </c>
      <c r="AB29" s="51">
        <v>0</v>
      </c>
      <c r="AC29" s="45">
        <v>0</v>
      </c>
      <c r="AD29" s="45">
        <v>0</v>
      </c>
      <c r="AE29" s="51">
        <v>0</v>
      </c>
      <c r="AF29" s="45">
        <v>0</v>
      </c>
      <c r="AG29" s="45">
        <v>0</v>
      </c>
      <c r="AH29" s="51">
        <v>0</v>
      </c>
      <c r="AI29" s="45">
        <v>0</v>
      </c>
      <c r="AJ29" s="45">
        <v>0</v>
      </c>
      <c r="AK29" s="51">
        <v>0</v>
      </c>
      <c r="AL29" s="45">
        <v>0</v>
      </c>
      <c r="AM29" s="45">
        <v>0</v>
      </c>
      <c r="AN29" s="51">
        <v>0</v>
      </c>
      <c r="AO29" s="45">
        <v>0</v>
      </c>
      <c r="AP29" s="45">
        <v>0</v>
      </c>
      <c r="AQ29" s="51">
        <v>0</v>
      </c>
      <c r="AR29" s="121"/>
      <c r="AS29" s="118"/>
    </row>
    <row r="30" spans="1:45" s="9" customFormat="1" ht="56.25">
      <c r="A30" s="96"/>
      <c r="B30" s="111"/>
      <c r="C30" s="102"/>
      <c r="D30" s="16" t="s">
        <v>27</v>
      </c>
      <c r="E30" s="61">
        <f t="shared" si="43"/>
        <v>0</v>
      </c>
      <c r="F30" s="61">
        <f t="shared" si="29"/>
        <v>0</v>
      </c>
      <c r="G30" s="52">
        <v>0</v>
      </c>
      <c r="H30" s="45">
        <v>0</v>
      </c>
      <c r="I30" s="45">
        <v>0</v>
      </c>
      <c r="J30" s="51">
        <v>0</v>
      </c>
      <c r="K30" s="45">
        <v>0</v>
      </c>
      <c r="L30" s="45">
        <v>0</v>
      </c>
      <c r="M30" s="51">
        <v>0</v>
      </c>
      <c r="N30" s="45">
        <v>0</v>
      </c>
      <c r="O30" s="45">
        <v>0</v>
      </c>
      <c r="P30" s="51">
        <v>0</v>
      </c>
      <c r="Q30" s="45">
        <v>0</v>
      </c>
      <c r="R30" s="45">
        <v>0</v>
      </c>
      <c r="S30" s="51">
        <v>0</v>
      </c>
      <c r="T30" s="45">
        <v>0</v>
      </c>
      <c r="U30" s="45">
        <v>0</v>
      </c>
      <c r="V30" s="51">
        <v>0</v>
      </c>
      <c r="W30" s="45">
        <v>0</v>
      </c>
      <c r="X30" s="45">
        <v>0</v>
      </c>
      <c r="Y30" s="51">
        <v>0</v>
      </c>
      <c r="Z30" s="45">
        <v>0</v>
      </c>
      <c r="AA30" s="45">
        <v>0</v>
      </c>
      <c r="AB30" s="51">
        <v>0</v>
      </c>
      <c r="AC30" s="45">
        <v>0</v>
      </c>
      <c r="AD30" s="45">
        <v>0</v>
      </c>
      <c r="AE30" s="51">
        <v>0</v>
      </c>
      <c r="AF30" s="45">
        <v>0</v>
      </c>
      <c r="AG30" s="45">
        <v>0</v>
      </c>
      <c r="AH30" s="51">
        <v>0</v>
      </c>
      <c r="AI30" s="45">
        <v>0</v>
      </c>
      <c r="AJ30" s="45">
        <v>0</v>
      </c>
      <c r="AK30" s="51">
        <v>0</v>
      </c>
      <c r="AL30" s="45">
        <v>0</v>
      </c>
      <c r="AM30" s="45">
        <v>0</v>
      </c>
      <c r="AN30" s="51">
        <v>0</v>
      </c>
      <c r="AO30" s="45">
        <v>0</v>
      </c>
      <c r="AP30" s="45">
        <v>0</v>
      </c>
      <c r="AQ30" s="51">
        <v>0</v>
      </c>
      <c r="AR30" s="121"/>
      <c r="AS30" s="118"/>
    </row>
    <row r="31" spans="1:45" s="9" customFormat="1" ht="37.5">
      <c r="A31" s="96"/>
      <c r="B31" s="112"/>
      <c r="C31" s="103"/>
      <c r="D31" s="18" t="s">
        <v>28</v>
      </c>
      <c r="E31" s="61">
        <f t="shared" si="43"/>
        <v>0</v>
      </c>
      <c r="F31" s="61">
        <f t="shared" si="29"/>
        <v>0</v>
      </c>
      <c r="G31" s="52">
        <v>0</v>
      </c>
      <c r="H31" s="45">
        <v>0</v>
      </c>
      <c r="I31" s="45">
        <v>0</v>
      </c>
      <c r="J31" s="51">
        <v>0</v>
      </c>
      <c r="K31" s="45">
        <v>0</v>
      </c>
      <c r="L31" s="45">
        <v>0</v>
      </c>
      <c r="M31" s="51">
        <v>0</v>
      </c>
      <c r="N31" s="45">
        <v>0</v>
      </c>
      <c r="O31" s="45">
        <v>0</v>
      </c>
      <c r="P31" s="51">
        <v>0</v>
      </c>
      <c r="Q31" s="45">
        <v>0</v>
      </c>
      <c r="R31" s="45">
        <v>0</v>
      </c>
      <c r="S31" s="51">
        <v>0</v>
      </c>
      <c r="T31" s="45">
        <v>0</v>
      </c>
      <c r="U31" s="45">
        <v>0</v>
      </c>
      <c r="V31" s="51">
        <v>0</v>
      </c>
      <c r="W31" s="45">
        <v>0</v>
      </c>
      <c r="X31" s="45">
        <v>0</v>
      </c>
      <c r="Y31" s="51">
        <v>0</v>
      </c>
      <c r="Z31" s="45">
        <v>0</v>
      </c>
      <c r="AA31" s="45">
        <v>0</v>
      </c>
      <c r="AB31" s="51">
        <v>0</v>
      </c>
      <c r="AC31" s="45">
        <v>0</v>
      </c>
      <c r="AD31" s="45">
        <v>0</v>
      </c>
      <c r="AE31" s="51">
        <v>0</v>
      </c>
      <c r="AF31" s="45">
        <v>0</v>
      </c>
      <c r="AG31" s="45">
        <v>0</v>
      </c>
      <c r="AH31" s="51">
        <v>0</v>
      </c>
      <c r="AI31" s="45">
        <v>0</v>
      </c>
      <c r="AJ31" s="45">
        <v>0</v>
      </c>
      <c r="AK31" s="51">
        <v>0</v>
      </c>
      <c r="AL31" s="45">
        <v>0</v>
      </c>
      <c r="AM31" s="45">
        <v>0</v>
      </c>
      <c r="AN31" s="51">
        <v>0</v>
      </c>
      <c r="AO31" s="45">
        <v>0</v>
      </c>
      <c r="AP31" s="45">
        <v>0</v>
      </c>
      <c r="AQ31" s="51">
        <v>0</v>
      </c>
      <c r="AR31" s="122"/>
      <c r="AS31" s="119"/>
    </row>
    <row r="32" spans="1:45" s="9" customFormat="1">
      <c r="A32" s="104" t="s">
        <v>44</v>
      </c>
      <c r="B32" s="110" t="s">
        <v>45</v>
      </c>
      <c r="C32" s="101" t="s">
        <v>30</v>
      </c>
      <c r="D32" s="17" t="s">
        <v>24</v>
      </c>
      <c r="E32" s="78">
        <f>E33+E34+E35+E36</f>
        <v>23565.999999999996</v>
      </c>
      <c r="F32" s="78">
        <f>F33+F34+F35+F36</f>
        <v>2229.8000000000002</v>
      </c>
      <c r="G32" s="64">
        <f>F32/E32</f>
        <v>9.4619366884494627E-2</v>
      </c>
      <c r="H32" s="71">
        <f t="shared" ref="H32:AQ32" si="45">H33+H34+H35+H36</f>
        <v>0</v>
      </c>
      <c r="I32" s="71">
        <f t="shared" si="45"/>
        <v>0</v>
      </c>
      <c r="J32" s="69">
        <f t="shared" si="45"/>
        <v>0</v>
      </c>
      <c r="K32" s="71">
        <f t="shared" si="45"/>
        <v>0</v>
      </c>
      <c r="L32" s="71">
        <f t="shared" si="45"/>
        <v>0</v>
      </c>
      <c r="M32" s="69">
        <f t="shared" si="45"/>
        <v>0</v>
      </c>
      <c r="N32" s="71">
        <f t="shared" si="45"/>
        <v>2229.8000000000002</v>
      </c>
      <c r="O32" s="71">
        <f t="shared" si="45"/>
        <v>2229.8000000000002</v>
      </c>
      <c r="P32" s="69">
        <f t="shared" si="45"/>
        <v>3</v>
      </c>
      <c r="Q32" s="71">
        <f t="shared" si="45"/>
        <v>13807.099999999999</v>
      </c>
      <c r="R32" s="71">
        <f t="shared" si="45"/>
        <v>0</v>
      </c>
      <c r="S32" s="69">
        <f t="shared" si="45"/>
        <v>0</v>
      </c>
      <c r="T32" s="71">
        <f t="shared" si="45"/>
        <v>0</v>
      </c>
      <c r="U32" s="71">
        <f t="shared" si="45"/>
        <v>0</v>
      </c>
      <c r="V32" s="69">
        <f t="shared" si="45"/>
        <v>0</v>
      </c>
      <c r="W32" s="71">
        <f t="shared" si="45"/>
        <v>0</v>
      </c>
      <c r="X32" s="71">
        <f t="shared" si="45"/>
        <v>0</v>
      </c>
      <c r="Y32" s="69">
        <f t="shared" si="45"/>
        <v>0</v>
      </c>
      <c r="Z32" s="71">
        <f t="shared" si="45"/>
        <v>7529.0999999999995</v>
      </c>
      <c r="AA32" s="71">
        <f t="shared" si="45"/>
        <v>0</v>
      </c>
      <c r="AB32" s="69">
        <f t="shared" si="45"/>
        <v>0</v>
      </c>
      <c r="AC32" s="71">
        <f t="shared" si="45"/>
        <v>0</v>
      </c>
      <c r="AD32" s="71">
        <f t="shared" si="45"/>
        <v>0</v>
      </c>
      <c r="AE32" s="69">
        <f t="shared" si="45"/>
        <v>0</v>
      </c>
      <c r="AF32" s="71">
        <f t="shared" si="45"/>
        <v>0</v>
      </c>
      <c r="AG32" s="71">
        <f t="shared" si="45"/>
        <v>0</v>
      </c>
      <c r="AH32" s="69">
        <f t="shared" si="45"/>
        <v>0</v>
      </c>
      <c r="AI32" s="71">
        <f t="shared" si="45"/>
        <v>0</v>
      </c>
      <c r="AJ32" s="71">
        <f t="shared" si="45"/>
        <v>0</v>
      </c>
      <c r="AK32" s="69">
        <f t="shared" si="45"/>
        <v>0</v>
      </c>
      <c r="AL32" s="71">
        <f t="shared" si="45"/>
        <v>0</v>
      </c>
      <c r="AM32" s="71">
        <f t="shared" si="45"/>
        <v>0</v>
      </c>
      <c r="AN32" s="69">
        <f t="shared" si="45"/>
        <v>0</v>
      </c>
      <c r="AO32" s="71">
        <f t="shared" si="45"/>
        <v>0</v>
      </c>
      <c r="AP32" s="71">
        <f t="shared" si="45"/>
        <v>0</v>
      </c>
      <c r="AQ32" s="69">
        <f t="shared" si="45"/>
        <v>0</v>
      </c>
      <c r="AR32" s="110"/>
      <c r="AS32" s="117"/>
    </row>
    <row r="33" spans="1:45" s="9" customFormat="1" ht="37.5">
      <c r="A33" s="104"/>
      <c r="B33" s="111"/>
      <c r="C33" s="102"/>
      <c r="D33" s="15" t="s">
        <v>25</v>
      </c>
      <c r="E33" s="61">
        <f>H33+K33+N33+Q33+T33+W33+Z33+AC33+AF33+AI33+AL33+AO33</f>
        <v>1754.3</v>
      </c>
      <c r="F33" s="61">
        <f>I33+L33+O33+R33+U33+X33+AA33+AD33+AG33+AJ33+AM33</f>
        <v>166</v>
      </c>
      <c r="G33" s="64">
        <f>F33/E33</f>
        <v>9.4624636607193752E-2</v>
      </c>
      <c r="H33" s="45">
        <v>0</v>
      </c>
      <c r="I33" s="45">
        <v>0</v>
      </c>
      <c r="J33" s="59">
        <v>0</v>
      </c>
      <c r="K33" s="45">
        <v>0</v>
      </c>
      <c r="L33" s="45">
        <v>0</v>
      </c>
      <c r="M33" s="59">
        <v>0</v>
      </c>
      <c r="N33" s="45">
        <v>166</v>
      </c>
      <c r="O33" s="45">
        <v>166</v>
      </c>
      <c r="P33" s="59">
        <f>O33/N33</f>
        <v>1</v>
      </c>
      <c r="Q33" s="45">
        <v>1027.8</v>
      </c>
      <c r="R33" s="45">
        <v>0</v>
      </c>
      <c r="S33" s="59">
        <v>0</v>
      </c>
      <c r="T33" s="45">
        <v>0</v>
      </c>
      <c r="U33" s="45">
        <v>0</v>
      </c>
      <c r="V33" s="59">
        <v>0</v>
      </c>
      <c r="W33" s="45">
        <v>0</v>
      </c>
      <c r="X33" s="45">
        <v>0</v>
      </c>
      <c r="Y33" s="59">
        <v>0</v>
      </c>
      <c r="Z33" s="45">
        <v>560.5</v>
      </c>
      <c r="AA33" s="45">
        <v>0</v>
      </c>
      <c r="AB33" s="59">
        <v>0</v>
      </c>
      <c r="AC33" s="45">
        <v>0</v>
      </c>
      <c r="AD33" s="45">
        <v>0</v>
      </c>
      <c r="AE33" s="59">
        <v>0</v>
      </c>
      <c r="AF33" s="45">
        <v>0</v>
      </c>
      <c r="AG33" s="45">
        <v>0</v>
      </c>
      <c r="AH33" s="59">
        <v>0</v>
      </c>
      <c r="AI33" s="45">
        <v>0</v>
      </c>
      <c r="AJ33" s="45">
        <v>0</v>
      </c>
      <c r="AK33" s="59">
        <v>0</v>
      </c>
      <c r="AL33" s="45">
        <v>0</v>
      </c>
      <c r="AM33" s="45">
        <v>0</v>
      </c>
      <c r="AN33" s="59">
        <v>0</v>
      </c>
      <c r="AO33" s="45">
        <v>0</v>
      </c>
      <c r="AP33" s="45">
        <v>0</v>
      </c>
      <c r="AQ33" s="59">
        <v>0</v>
      </c>
      <c r="AR33" s="111"/>
      <c r="AS33" s="118"/>
    </row>
    <row r="34" spans="1:45" s="9" customFormat="1" ht="75">
      <c r="A34" s="104"/>
      <c r="B34" s="111"/>
      <c r="C34" s="102"/>
      <c r="D34" s="16" t="s">
        <v>26</v>
      </c>
      <c r="E34" s="61">
        <f t="shared" ref="E34" si="46">H34+K34+N34+Q34+T34+W34+Z34+AC34+AF34+AI34+AL34+AO34</f>
        <v>20633.399999999998</v>
      </c>
      <c r="F34" s="61">
        <f t="shared" ref="F34" si="47">I34+L34+O34+R34+U34+X34+AA34+AD34+AG34+AJ34+AM34+AP34</f>
        <v>1952.3</v>
      </c>
      <c r="G34" s="64">
        <f>F34/E34</f>
        <v>9.4618434189227177E-2</v>
      </c>
      <c r="H34" s="45">
        <v>0</v>
      </c>
      <c r="I34" s="45">
        <v>0</v>
      </c>
      <c r="J34" s="59">
        <v>0</v>
      </c>
      <c r="K34" s="45">
        <v>0</v>
      </c>
      <c r="L34" s="45">
        <v>0</v>
      </c>
      <c r="M34" s="59">
        <v>0</v>
      </c>
      <c r="N34" s="45">
        <v>1952.3</v>
      </c>
      <c r="O34" s="45">
        <v>1952.3</v>
      </c>
      <c r="P34" s="59">
        <f t="shared" ref="P34:P35" si="48">O34/N34</f>
        <v>1</v>
      </c>
      <c r="Q34" s="45">
        <v>12088.9</v>
      </c>
      <c r="R34" s="45">
        <v>0</v>
      </c>
      <c r="S34" s="59">
        <v>0</v>
      </c>
      <c r="T34" s="45">
        <v>0</v>
      </c>
      <c r="U34" s="45">
        <v>0</v>
      </c>
      <c r="V34" s="59">
        <v>0</v>
      </c>
      <c r="W34" s="45">
        <v>0</v>
      </c>
      <c r="X34" s="45">
        <v>0</v>
      </c>
      <c r="Y34" s="59">
        <v>0</v>
      </c>
      <c r="Z34" s="45">
        <v>6592.2</v>
      </c>
      <c r="AA34" s="45">
        <v>0</v>
      </c>
      <c r="AB34" s="59">
        <v>0</v>
      </c>
      <c r="AC34" s="45">
        <v>0</v>
      </c>
      <c r="AD34" s="45">
        <v>0</v>
      </c>
      <c r="AE34" s="59">
        <v>0</v>
      </c>
      <c r="AF34" s="45">
        <v>0</v>
      </c>
      <c r="AG34" s="45">
        <v>0</v>
      </c>
      <c r="AH34" s="59">
        <v>0</v>
      </c>
      <c r="AI34" s="45">
        <v>0</v>
      </c>
      <c r="AJ34" s="45">
        <v>0</v>
      </c>
      <c r="AK34" s="59">
        <v>0</v>
      </c>
      <c r="AL34" s="45">
        <v>0</v>
      </c>
      <c r="AM34" s="45">
        <v>0</v>
      </c>
      <c r="AN34" s="59">
        <v>0</v>
      </c>
      <c r="AO34" s="45">
        <v>0</v>
      </c>
      <c r="AP34" s="45">
        <v>0</v>
      </c>
      <c r="AQ34" s="59">
        <v>0</v>
      </c>
      <c r="AR34" s="111"/>
      <c r="AS34" s="118"/>
    </row>
    <row r="35" spans="1:45" s="9" customFormat="1" ht="56.25">
      <c r="A35" s="104"/>
      <c r="B35" s="111"/>
      <c r="C35" s="102"/>
      <c r="D35" s="16" t="s">
        <v>27</v>
      </c>
      <c r="E35" s="61">
        <f>H35+K35+N35+Q35+T35+W35+Z35+AC35+AF35+AI35+AL35+AO35</f>
        <v>1178.3</v>
      </c>
      <c r="F35" s="61">
        <f>I35+L35+O35+R35+U35+X35+AA35+AD35+AG35+AJ35+AM35+AP35</f>
        <v>111.5</v>
      </c>
      <c r="G35" s="64">
        <f>F35/E35</f>
        <v>9.4627853687515917E-2</v>
      </c>
      <c r="H35" s="45">
        <v>0</v>
      </c>
      <c r="I35" s="45">
        <v>0</v>
      </c>
      <c r="J35" s="59">
        <v>0</v>
      </c>
      <c r="K35" s="45">
        <v>0</v>
      </c>
      <c r="L35" s="45">
        <v>0</v>
      </c>
      <c r="M35" s="59">
        <v>0</v>
      </c>
      <c r="N35" s="45">
        <v>111.5</v>
      </c>
      <c r="O35" s="45">
        <v>111.5</v>
      </c>
      <c r="P35" s="59">
        <f t="shared" si="48"/>
        <v>1</v>
      </c>
      <c r="Q35" s="45">
        <v>690.4</v>
      </c>
      <c r="R35" s="45">
        <v>0</v>
      </c>
      <c r="S35" s="59">
        <v>0</v>
      </c>
      <c r="T35" s="45">
        <v>0</v>
      </c>
      <c r="U35" s="45">
        <v>0</v>
      </c>
      <c r="V35" s="59">
        <v>0</v>
      </c>
      <c r="W35" s="45">
        <v>0</v>
      </c>
      <c r="X35" s="45">
        <v>0</v>
      </c>
      <c r="Y35" s="59">
        <v>0</v>
      </c>
      <c r="Z35" s="45">
        <v>376.4</v>
      </c>
      <c r="AA35" s="45">
        <v>0</v>
      </c>
      <c r="AB35" s="59">
        <v>0</v>
      </c>
      <c r="AC35" s="45">
        <v>0</v>
      </c>
      <c r="AD35" s="45">
        <v>0</v>
      </c>
      <c r="AE35" s="59">
        <v>0</v>
      </c>
      <c r="AF35" s="45">
        <v>0</v>
      </c>
      <c r="AG35" s="45">
        <v>0</v>
      </c>
      <c r="AH35" s="59">
        <v>0</v>
      </c>
      <c r="AI35" s="45">
        <v>0</v>
      </c>
      <c r="AJ35" s="45">
        <v>0</v>
      </c>
      <c r="AK35" s="59">
        <v>0</v>
      </c>
      <c r="AL35" s="45">
        <v>0</v>
      </c>
      <c r="AM35" s="45">
        <v>0</v>
      </c>
      <c r="AN35" s="59">
        <v>0</v>
      </c>
      <c r="AO35" s="45">
        <v>0</v>
      </c>
      <c r="AP35" s="45">
        <v>0</v>
      </c>
      <c r="AQ35" s="59">
        <v>0</v>
      </c>
      <c r="AR35" s="111"/>
      <c r="AS35" s="118"/>
    </row>
    <row r="36" spans="1:45" s="9" customFormat="1" ht="37.5">
      <c r="A36" s="104"/>
      <c r="B36" s="112"/>
      <c r="C36" s="103"/>
      <c r="D36" s="18" t="s">
        <v>28</v>
      </c>
      <c r="E36" s="61">
        <f t="shared" si="43"/>
        <v>0</v>
      </c>
      <c r="F36" s="61">
        <f t="shared" si="29"/>
        <v>0</v>
      </c>
      <c r="G36" s="64">
        <v>0</v>
      </c>
      <c r="H36" s="45">
        <v>0</v>
      </c>
      <c r="I36" s="45">
        <v>0</v>
      </c>
      <c r="J36" s="59">
        <v>0</v>
      </c>
      <c r="K36" s="45">
        <v>0</v>
      </c>
      <c r="L36" s="45">
        <v>0</v>
      </c>
      <c r="M36" s="59">
        <v>0</v>
      </c>
      <c r="N36" s="45">
        <v>0</v>
      </c>
      <c r="O36" s="45">
        <v>0</v>
      </c>
      <c r="P36" s="59">
        <v>0</v>
      </c>
      <c r="Q36" s="45">
        <v>0</v>
      </c>
      <c r="R36" s="45">
        <v>0</v>
      </c>
      <c r="S36" s="59">
        <v>0</v>
      </c>
      <c r="T36" s="45">
        <v>0</v>
      </c>
      <c r="U36" s="45">
        <v>0</v>
      </c>
      <c r="V36" s="59">
        <v>0</v>
      </c>
      <c r="W36" s="45">
        <v>0</v>
      </c>
      <c r="X36" s="45">
        <v>0</v>
      </c>
      <c r="Y36" s="59">
        <v>0</v>
      </c>
      <c r="Z36" s="45">
        <v>0</v>
      </c>
      <c r="AA36" s="45">
        <v>0</v>
      </c>
      <c r="AB36" s="59">
        <v>0</v>
      </c>
      <c r="AC36" s="45">
        <v>0</v>
      </c>
      <c r="AD36" s="45">
        <v>0</v>
      </c>
      <c r="AE36" s="59">
        <v>0</v>
      </c>
      <c r="AF36" s="45">
        <v>0</v>
      </c>
      <c r="AG36" s="45">
        <v>0</v>
      </c>
      <c r="AH36" s="59">
        <v>0</v>
      </c>
      <c r="AI36" s="45">
        <v>0</v>
      </c>
      <c r="AJ36" s="45">
        <v>0</v>
      </c>
      <c r="AK36" s="59">
        <v>0</v>
      </c>
      <c r="AL36" s="45">
        <v>0</v>
      </c>
      <c r="AM36" s="45">
        <v>0</v>
      </c>
      <c r="AN36" s="59">
        <v>0</v>
      </c>
      <c r="AO36" s="45">
        <v>0</v>
      </c>
      <c r="AP36" s="45">
        <v>0</v>
      </c>
      <c r="AQ36" s="59">
        <v>0</v>
      </c>
      <c r="AR36" s="112"/>
      <c r="AS36" s="119"/>
    </row>
    <row r="37" spans="1:45" s="9" customFormat="1">
      <c r="A37" s="95" t="s">
        <v>46</v>
      </c>
      <c r="B37" s="110" t="s">
        <v>47</v>
      </c>
      <c r="C37" s="101" t="s">
        <v>30</v>
      </c>
      <c r="D37" s="17" t="s">
        <v>24</v>
      </c>
      <c r="E37" s="78">
        <f>E38+E39+E40+E41</f>
        <v>2046.6</v>
      </c>
      <c r="F37" s="30">
        <f>F38+F39+F40+F41</f>
        <v>0</v>
      </c>
      <c r="G37" s="64">
        <f>F37/E37</f>
        <v>0</v>
      </c>
      <c r="H37" s="71">
        <f t="shared" ref="H37:I37" si="49">H38+H39+H40+H41</f>
        <v>0</v>
      </c>
      <c r="I37" s="71">
        <f t="shared" si="49"/>
        <v>0</v>
      </c>
      <c r="J37" s="72">
        <v>0</v>
      </c>
      <c r="K37" s="71">
        <f t="shared" ref="K37:L37" si="50">K38+K39+K40+K41</f>
        <v>0</v>
      </c>
      <c r="L37" s="71">
        <f t="shared" si="50"/>
        <v>0</v>
      </c>
      <c r="M37" s="72">
        <v>0</v>
      </c>
      <c r="N37" s="71">
        <f t="shared" ref="N37:O37" si="51">N38+N39+N40+N41</f>
        <v>0</v>
      </c>
      <c r="O37" s="71">
        <f t="shared" si="51"/>
        <v>0</v>
      </c>
      <c r="P37" s="72">
        <v>0</v>
      </c>
      <c r="Q37" s="71">
        <f t="shared" ref="Q37:R37" si="52">Q38+Q39+Q40+Q41</f>
        <v>0</v>
      </c>
      <c r="R37" s="71">
        <f t="shared" si="52"/>
        <v>0</v>
      </c>
      <c r="S37" s="72">
        <v>0</v>
      </c>
      <c r="T37" s="71">
        <f t="shared" ref="T37:U37" si="53">T38+T39+T40+T41</f>
        <v>0</v>
      </c>
      <c r="U37" s="71">
        <f t="shared" si="53"/>
        <v>0</v>
      </c>
      <c r="V37" s="72">
        <v>0</v>
      </c>
      <c r="W37" s="71">
        <f t="shared" ref="W37:X37" si="54">W38+W39+W40+W41</f>
        <v>0</v>
      </c>
      <c r="X37" s="71">
        <f t="shared" si="54"/>
        <v>0</v>
      </c>
      <c r="Y37" s="72">
        <v>0</v>
      </c>
      <c r="Z37" s="71">
        <f t="shared" ref="Z37:AA37" si="55">Z38+Z39+Z40+Z41</f>
        <v>0</v>
      </c>
      <c r="AA37" s="71">
        <f t="shared" si="55"/>
        <v>0</v>
      </c>
      <c r="AB37" s="72">
        <v>0</v>
      </c>
      <c r="AC37" s="71">
        <f t="shared" ref="AC37:AD37" si="56">AC38+AC39+AC40+AC41</f>
        <v>0</v>
      </c>
      <c r="AD37" s="71">
        <f t="shared" si="56"/>
        <v>0</v>
      </c>
      <c r="AE37" s="72">
        <v>0</v>
      </c>
      <c r="AF37" s="71">
        <f t="shared" ref="AF37:AG37" si="57">AF38+AF39+AF40+AF41</f>
        <v>0</v>
      </c>
      <c r="AG37" s="71">
        <f t="shared" si="57"/>
        <v>0</v>
      </c>
      <c r="AH37" s="72">
        <v>0</v>
      </c>
      <c r="AI37" s="71">
        <f t="shared" ref="AI37:AJ37" si="58">AI38+AI39+AI40+AI41</f>
        <v>0</v>
      </c>
      <c r="AJ37" s="71">
        <f t="shared" si="58"/>
        <v>0</v>
      </c>
      <c r="AK37" s="72">
        <v>0</v>
      </c>
      <c r="AL37" s="71">
        <f t="shared" ref="AL37:AM37" si="59">AL38+AL39+AL40+AL41</f>
        <v>0</v>
      </c>
      <c r="AM37" s="71">
        <f t="shared" si="59"/>
        <v>0</v>
      </c>
      <c r="AN37" s="72">
        <v>0</v>
      </c>
      <c r="AO37" s="71">
        <f t="shared" ref="AO37:AP37" si="60">AO38+AO39+AO40+AO41</f>
        <v>2046.6</v>
      </c>
      <c r="AP37" s="71">
        <f t="shared" si="60"/>
        <v>0</v>
      </c>
      <c r="AQ37" s="72">
        <v>0</v>
      </c>
      <c r="AR37" s="110"/>
      <c r="AS37" s="117"/>
    </row>
    <row r="38" spans="1:45" s="9" customFormat="1" ht="37.5">
      <c r="A38" s="96"/>
      <c r="B38" s="111"/>
      <c r="C38" s="102"/>
      <c r="D38" s="15" t="s">
        <v>25</v>
      </c>
      <c r="E38" s="61">
        <f>H38+K38+N38+Q38+T38+W38+Z38+AC38+AF38+AI38+AL38+AO38</f>
        <v>2046.6</v>
      </c>
      <c r="F38" s="61">
        <f>I38+L38+O38+R38+U38+X38+AA38+AD38+AG38+AJ38+AM38</f>
        <v>0</v>
      </c>
      <c r="G38" s="64">
        <f>F38/E38</f>
        <v>0</v>
      </c>
      <c r="H38" s="45">
        <v>0</v>
      </c>
      <c r="I38" s="45">
        <v>0</v>
      </c>
      <c r="J38" s="51">
        <v>0</v>
      </c>
      <c r="K38" s="45">
        <v>0</v>
      </c>
      <c r="L38" s="45">
        <v>0</v>
      </c>
      <c r="M38" s="51">
        <v>0</v>
      </c>
      <c r="N38" s="45">
        <v>0</v>
      </c>
      <c r="O38" s="45">
        <v>0</v>
      </c>
      <c r="P38" s="51">
        <v>0</v>
      </c>
      <c r="Q38" s="45">
        <v>0</v>
      </c>
      <c r="R38" s="45">
        <v>0</v>
      </c>
      <c r="S38" s="51">
        <v>0</v>
      </c>
      <c r="T38" s="45">
        <v>0</v>
      </c>
      <c r="U38" s="45">
        <v>0</v>
      </c>
      <c r="V38" s="51">
        <v>0</v>
      </c>
      <c r="W38" s="45">
        <v>0</v>
      </c>
      <c r="X38" s="45">
        <v>0</v>
      </c>
      <c r="Y38" s="51">
        <v>0</v>
      </c>
      <c r="Z38" s="45">
        <v>0</v>
      </c>
      <c r="AA38" s="45">
        <v>0</v>
      </c>
      <c r="AB38" s="51">
        <v>0</v>
      </c>
      <c r="AC38" s="45">
        <v>0</v>
      </c>
      <c r="AD38" s="45">
        <v>0</v>
      </c>
      <c r="AE38" s="51">
        <v>0</v>
      </c>
      <c r="AF38" s="45">
        <v>0</v>
      </c>
      <c r="AG38" s="45">
        <v>0</v>
      </c>
      <c r="AH38" s="51">
        <v>0</v>
      </c>
      <c r="AI38" s="45">
        <v>0</v>
      </c>
      <c r="AJ38" s="45">
        <v>0</v>
      </c>
      <c r="AK38" s="51">
        <v>0</v>
      </c>
      <c r="AL38" s="45">
        <v>0</v>
      </c>
      <c r="AM38" s="45">
        <v>0</v>
      </c>
      <c r="AN38" s="51">
        <v>0</v>
      </c>
      <c r="AO38" s="45">
        <v>2046.6</v>
      </c>
      <c r="AP38" s="45">
        <v>0</v>
      </c>
      <c r="AQ38" s="51">
        <v>0</v>
      </c>
      <c r="AR38" s="111"/>
      <c r="AS38" s="118"/>
    </row>
    <row r="39" spans="1:45" s="9" customFormat="1" ht="75">
      <c r="A39" s="96"/>
      <c r="B39" s="111"/>
      <c r="C39" s="102"/>
      <c r="D39" s="16" t="s">
        <v>26</v>
      </c>
      <c r="E39" s="61">
        <f t="shared" ref="E39" si="61">H39+K39+N39+Q39+T39+W39+Z39+AC39+AF39+AI39+AL39+AO39</f>
        <v>0</v>
      </c>
      <c r="F39" s="61">
        <f t="shared" ref="F39" si="62">I39+L39+O39+R39+U39+X39+AA39+AD39+AG39+AJ39+AM39+AP39</f>
        <v>0</v>
      </c>
      <c r="G39" s="64">
        <v>0</v>
      </c>
      <c r="H39" s="45">
        <v>0</v>
      </c>
      <c r="I39" s="45">
        <v>0</v>
      </c>
      <c r="J39" s="51">
        <v>0</v>
      </c>
      <c r="K39" s="45">
        <v>0</v>
      </c>
      <c r="L39" s="45">
        <v>0</v>
      </c>
      <c r="M39" s="51">
        <v>0</v>
      </c>
      <c r="N39" s="45">
        <v>0</v>
      </c>
      <c r="O39" s="45">
        <v>0</v>
      </c>
      <c r="P39" s="51">
        <v>0</v>
      </c>
      <c r="Q39" s="45">
        <v>0</v>
      </c>
      <c r="R39" s="45">
        <v>0</v>
      </c>
      <c r="S39" s="51">
        <v>0</v>
      </c>
      <c r="T39" s="45">
        <v>0</v>
      </c>
      <c r="U39" s="45">
        <v>0</v>
      </c>
      <c r="V39" s="51">
        <v>0</v>
      </c>
      <c r="W39" s="45">
        <v>0</v>
      </c>
      <c r="X39" s="45">
        <v>0</v>
      </c>
      <c r="Y39" s="51">
        <v>0</v>
      </c>
      <c r="Z39" s="45">
        <v>0</v>
      </c>
      <c r="AA39" s="45">
        <v>0</v>
      </c>
      <c r="AB39" s="51">
        <v>0</v>
      </c>
      <c r="AC39" s="45">
        <v>0</v>
      </c>
      <c r="AD39" s="45">
        <v>0</v>
      </c>
      <c r="AE39" s="51">
        <v>0</v>
      </c>
      <c r="AF39" s="45">
        <v>0</v>
      </c>
      <c r="AG39" s="45">
        <v>0</v>
      </c>
      <c r="AH39" s="51">
        <v>0</v>
      </c>
      <c r="AI39" s="45">
        <v>0</v>
      </c>
      <c r="AJ39" s="45">
        <v>0</v>
      </c>
      <c r="AK39" s="51">
        <v>0</v>
      </c>
      <c r="AL39" s="45">
        <v>0</v>
      </c>
      <c r="AM39" s="45">
        <v>0</v>
      </c>
      <c r="AN39" s="51">
        <v>0</v>
      </c>
      <c r="AO39" s="45">
        <v>0</v>
      </c>
      <c r="AP39" s="45">
        <v>0</v>
      </c>
      <c r="AQ39" s="51">
        <v>0</v>
      </c>
      <c r="AR39" s="111"/>
      <c r="AS39" s="118"/>
    </row>
    <row r="40" spans="1:45" s="9" customFormat="1" ht="56.25">
      <c r="A40" s="96"/>
      <c r="B40" s="111"/>
      <c r="C40" s="102"/>
      <c r="D40" s="16" t="s">
        <v>27</v>
      </c>
      <c r="E40" s="61">
        <f>H40+K40+N40+Q40+T40+W40+Z40+AC40+AF40+AI40+AL40+AO40</f>
        <v>0</v>
      </c>
      <c r="F40" s="61">
        <f>I40+L40+O40+R40+U40+X40+AA40+AD40+AG40+AJ40+AM40+AP40</f>
        <v>0</v>
      </c>
      <c r="G40" s="64">
        <v>0</v>
      </c>
      <c r="H40" s="45">
        <v>0</v>
      </c>
      <c r="I40" s="45">
        <v>0</v>
      </c>
      <c r="J40" s="51">
        <v>0</v>
      </c>
      <c r="K40" s="45">
        <v>0</v>
      </c>
      <c r="L40" s="45">
        <v>0</v>
      </c>
      <c r="M40" s="51">
        <v>0</v>
      </c>
      <c r="N40" s="45">
        <v>0</v>
      </c>
      <c r="O40" s="45">
        <v>0</v>
      </c>
      <c r="P40" s="51">
        <v>0</v>
      </c>
      <c r="Q40" s="45">
        <v>0</v>
      </c>
      <c r="R40" s="45">
        <v>0</v>
      </c>
      <c r="S40" s="51">
        <v>0</v>
      </c>
      <c r="T40" s="45">
        <v>0</v>
      </c>
      <c r="U40" s="45">
        <v>0</v>
      </c>
      <c r="V40" s="51">
        <v>0</v>
      </c>
      <c r="W40" s="45">
        <v>0</v>
      </c>
      <c r="X40" s="45">
        <v>0</v>
      </c>
      <c r="Y40" s="51">
        <v>0</v>
      </c>
      <c r="Z40" s="45">
        <v>0</v>
      </c>
      <c r="AA40" s="45">
        <v>0</v>
      </c>
      <c r="AB40" s="51">
        <v>0</v>
      </c>
      <c r="AC40" s="45">
        <v>0</v>
      </c>
      <c r="AD40" s="45">
        <v>0</v>
      </c>
      <c r="AE40" s="51">
        <v>0</v>
      </c>
      <c r="AF40" s="45">
        <v>0</v>
      </c>
      <c r="AG40" s="45">
        <v>0</v>
      </c>
      <c r="AH40" s="51">
        <v>0</v>
      </c>
      <c r="AI40" s="45">
        <v>0</v>
      </c>
      <c r="AJ40" s="45">
        <v>0</v>
      </c>
      <c r="AK40" s="51">
        <v>0</v>
      </c>
      <c r="AL40" s="45">
        <v>0</v>
      </c>
      <c r="AM40" s="45">
        <v>0</v>
      </c>
      <c r="AN40" s="51">
        <v>0</v>
      </c>
      <c r="AO40" s="45">
        <v>0</v>
      </c>
      <c r="AP40" s="45">
        <v>0</v>
      </c>
      <c r="AQ40" s="51">
        <v>0</v>
      </c>
      <c r="AR40" s="111"/>
      <c r="AS40" s="118"/>
    </row>
    <row r="41" spans="1:45" s="9" customFormat="1" ht="37.5">
      <c r="A41" s="96"/>
      <c r="B41" s="112"/>
      <c r="C41" s="103"/>
      <c r="D41" s="18" t="s">
        <v>28</v>
      </c>
      <c r="E41" s="61">
        <f t="shared" si="43"/>
        <v>0</v>
      </c>
      <c r="F41" s="61">
        <f t="shared" si="29"/>
        <v>0</v>
      </c>
      <c r="G41" s="64">
        <v>0</v>
      </c>
      <c r="H41" s="45">
        <v>0</v>
      </c>
      <c r="I41" s="45">
        <v>0</v>
      </c>
      <c r="J41" s="51">
        <v>0</v>
      </c>
      <c r="K41" s="45">
        <v>0</v>
      </c>
      <c r="L41" s="45">
        <v>0</v>
      </c>
      <c r="M41" s="51">
        <v>0</v>
      </c>
      <c r="N41" s="45">
        <v>0</v>
      </c>
      <c r="O41" s="45">
        <v>0</v>
      </c>
      <c r="P41" s="51">
        <v>0</v>
      </c>
      <c r="Q41" s="45">
        <v>0</v>
      </c>
      <c r="R41" s="45">
        <v>0</v>
      </c>
      <c r="S41" s="51">
        <v>0</v>
      </c>
      <c r="T41" s="45">
        <v>0</v>
      </c>
      <c r="U41" s="45">
        <v>0</v>
      </c>
      <c r="V41" s="51">
        <v>0</v>
      </c>
      <c r="W41" s="45">
        <v>0</v>
      </c>
      <c r="X41" s="45">
        <v>0</v>
      </c>
      <c r="Y41" s="51">
        <v>0</v>
      </c>
      <c r="Z41" s="45">
        <v>0</v>
      </c>
      <c r="AA41" s="45">
        <v>0</v>
      </c>
      <c r="AB41" s="51">
        <v>0</v>
      </c>
      <c r="AC41" s="45">
        <v>0</v>
      </c>
      <c r="AD41" s="45">
        <v>0</v>
      </c>
      <c r="AE41" s="51">
        <v>0</v>
      </c>
      <c r="AF41" s="45">
        <v>0</v>
      </c>
      <c r="AG41" s="45">
        <v>0</v>
      </c>
      <c r="AH41" s="51">
        <v>0</v>
      </c>
      <c r="AI41" s="45">
        <v>0</v>
      </c>
      <c r="AJ41" s="45">
        <v>0</v>
      </c>
      <c r="AK41" s="51">
        <v>0</v>
      </c>
      <c r="AL41" s="45">
        <v>0</v>
      </c>
      <c r="AM41" s="45">
        <v>0</v>
      </c>
      <c r="AN41" s="51">
        <v>0</v>
      </c>
      <c r="AO41" s="45">
        <v>0</v>
      </c>
      <c r="AP41" s="45">
        <v>0</v>
      </c>
      <c r="AQ41" s="51">
        <v>0</v>
      </c>
      <c r="AR41" s="112"/>
      <c r="AS41" s="119"/>
    </row>
    <row r="42" spans="1:45" ht="131.25">
      <c r="A42" s="73" t="s">
        <v>48</v>
      </c>
      <c r="B42" s="74" t="s">
        <v>49</v>
      </c>
      <c r="C42" s="75" t="s">
        <v>23</v>
      </c>
      <c r="D42" s="16" t="s">
        <v>42</v>
      </c>
      <c r="E42" s="61">
        <v>0</v>
      </c>
      <c r="F42" s="61">
        <v>0</v>
      </c>
      <c r="G42" s="64">
        <v>0</v>
      </c>
      <c r="H42" s="45" t="s">
        <v>57</v>
      </c>
      <c r="I42" s="45" t="s">
        <v>57</v>
      </c>
      <c r="J42" s="51">
        <v>0</v>
      </c>
      <c r="K42" s="45" t="s">
        <v>57</v>
      </c>
      <c r="L42" s="45" t="s">
        <v>57</v>
      </c>
      <c r="M42" s="51">
        <v>0</v>
      </c>
      <c r="N42" s="45" t="s">
        <v>57</v>
      </c>
      <c r="O42" s="45" t="s">
        <v>57</v>
      </c>
      <c r="P42" s="59">
        <v>0</v>
      </c>
      <c r="Q42" s="45" t="s">
        <v>57</v>
      </c>
      <c r="R42" s="45" t="s">
        <v>57</v>
      </c>
      <c r="S42" s="45" t="s">
        <v>57</v>
      </c>
      <c r="T42" s="45" t="s">
        <v>57</v>
      </c>
      <c r="U42" s="45" t="s">
        <v>57</v>
      </c>
      <c r="V42" s="45" t="s">
        <v>57</v>
      </c>
      <c r="W42" s="45" t="s">
        <v>57</v>
      </c>
      <c r="X42" s="45" t="s">
        <v>57</v>
      </c>
      <c r="Y42" s="45" t="s">
        <v>57</v>
      </c>
      <c r="Z42" s="45" t="s">
        <v>57</v>
      </c>
      <c r="AA42" s="45" t="s">
        <v>57</v>
      </c>
      <c r="AB42" s="45" t="s">
        <v>57</v>
      </c>
      <c r="AC42" s="45" t="s">
        <v>57</v>
      </c>
      <c r="AD42" s="45" t="s">
        <v>57</v>
      </c>
      <c r="AE42" s="45" t="s">
        <v>57</v>
      </c>
      <c r="AF42" s="45" t="s">
        <v>57</v>
      </c>
      <c r="AG42" s="45" t="s">
        <v>57</v>
      </c>
      <c r="AH42" s="45" t="s">
        <v>57</v>
      </c>
      <c r="AI42" s="45" t="s">
        <v>57</v>
      </c>
      <c r="AJ42" s="45" t="s">
        <v>57</v>
      </c>
      <c r="AK42" s="45" t="s">
        <v>57</v>
      </c>
      <c r="AL42" s="45" t="s">
        <v>57</v>
      </c>
      <c r="AM42" s="45" t="s">
        <v>57</v>
      </c>
      <c r="AN42" s="45" t="s">
        <v>57</v>
      </c>
      <c r="AO42" s="45" t="s">
        <v>57</v>
      </c>
      <c r="AP42" s="45" t="s">
        <v>57</v>
      </c>
      <c r="AQ42" s="45" t="s">
        <v>57</v>
      </c>
      <c r="AR42" s="42"/>
      <c r="AS42" s="41"/>
    </row>
    <row r="43" spans="1:45">
      <c r="A43" s="104" t="s">
        <v>18</v>
      </c>
      <c r="B43" s="116" t="s">
        <v>50</v>
      </c>
      <c r="C43" s="106" t="s">
        <v>23</v>
      </c>
      <c r="D43" s="17" t="s">
        <v>24</v>
      </c>
      <c r="E43" s="61">
        <v>0</v>
      </c>
      <c r="F43" s="61">
        <v>0</v>
      </c>
      <c r="G43" s="64">
        <v>0</v>
      </c>
      <c r="H43" s="71">
        <f t="shared" ref="H43:I43" si="63">H44+H45+H46+H47</f>
        <v>0</v>
      </c>
      <c r="I43" s="71">
        <f t="shared" si="63"/>
        <v>0</v>
      </c>
      <c r="J43" s="72">
        <v>0</v>
      </c>
      <c r="K43" s="71">
        <f t="shared" ref="K43:L43" si="64">K44+K45+K46+K47</f>
        <v>0</v>
      </c>
      <c r="L43" s="71">
        <f t="shared" si="64"/>
        <v>0</v>
      </c>
      <c r="M43" s="72">
        <v>0</v>
      </c>
      <c r="N43" s="71">
        <f t="shared" ref="N43:O43" si="65">N44+N45+N46+N47</f>
        <v>0</v>
      </c>
      <c r="O43" s="71">
        <f t="shared" si="65"/>
        <v>0</v>
      </c>
      <c r="P43" s="72">
        <v>0</v>
      </c>
      <c r="Q43" s="71">
        <f t="shared" ref="Q43:R43" si="66">Q44+Q45+Q46+Q47</f>
        <v>0</v>
      </c>
      <c r="R43" s="71">
        <f t="shared" si="66"/>
        <v>0</v>
      </c>
      <c r="S43" s="72">
        <v>0</v>
      </c>
      <c r="T43" s="71">
        <f t="shared" ref="T43:U43" si="67">T44+T45+T46+T47</f>
        <v>0</v>
      </c>
      <c r="U43" s="71">
        <f t="shared" si="67"/>
        <v>0</v>
      </c>
      <c r="V43" s="72">
        <v>0</v>
      </c>
      <c r="W43" s="71">
        <f t="shared" ref="W43:X43" si="68">W44+W45+W46+W47</f>
        <v>0</v>
      </c>
      <c r="X43" s="71">
        <f t="shared" si="68"/>
        <v>0</v>
      </c>
      <c r="Y43" s="72">
        <v>0</v>
      </c>
      <c r="Z43" s="71">
        <f t="shared" ref="Z43:AA43" si="69">Z44+Z45+Z46+Z47</f>
        <v>0</v>
      </c>
      <c r="AA43" s="71">
        <f t="shared" si="69"/>
        <v>0</v>
      </c>
      <c r="AB43" s="72">
        <v>0</v>
      </c>
      <c r="AC43" s="71">
        <f t="shared" ref="AC43:AD43" si="70">AC44+AC45+AC46+AC47</f>
        <v>0</v>
      </c>
      <c r="AD43" s="71">
        <f t="shared" si="70"/>
        <v>0</v>
      </c>
      <c r="AE43" s="72">
        <v>0</v>
      </c>
      <c r="AF43" s="71">
        <f t="shared" ref="AF43:AG43" si="71">AF44+AF45+AF46+AF47</f>
        <v>0</v>
      </c>
      <c r="AG43" s="71">
        <f t="shared" si="71"/>
        <v>0</v>
      </c>
      <c r="AH43" s="72">
        <v>0</v>
      </c>
      <c r="AI43" s="71">
        <f t="shared" ref="AI43:AJ43" si="72">AI44+AI45+AI46+AI47</f>
        <v>0</v>
      </c>
      <c r="AJ43" s="71">
        <f t="shared" si="72"/>
        <v>0</v>
      </c>
      <c r="AK43" s="72">
        <v>0</v>
      </c>
      <c r="AL43" s="71">
        <f t="shared" ref="AL43:AM43" si="73">AL44+AL45+AL46+AL47</f>
        <v>0</v>
      </c>
      <c r="AM43" s="71">
        <f t="shared" si="73"/>
        <v>0</v>
      </c>
      <c r="AN43" s="72">
        <v>0</v>
      </c>
      <c r="AO43" s="71">
        <f t="shared" ref="AO43:AP43" si="74">AO44+AO45+AO46+AO47</f>
        <v>0</v>
      </c>
      <c r="AP43" s="71">
        <f t="shared" si="74"/>
        <v>0</v>
      </c>
      <c r="AQ43" s="72">
        <v>0</v>
      </c>
      <c r="AR43" s="113"/>
      <c r="AS43" s="123"/>
    </row>
    <row r="44" spans="1:45" ht="37.5">
      <c r="A44" s="104"/>
      <c r="B44" s="116"/>
      <c r="C44" s="106"/>
      <c r="D44" s="15" t="s">
        <v>25</v>
      </c>
      <c r="E44" s="61">
        <v>0</v>
      </c>
      <c r="F44" s="61">
        <v>0</v>
      </c>
      <c r="G44" s="64">
        <v>0</v>
      </c>
      <c r="H44" s="45">
        <v>0</v>
      </c>
      <c r="I44" s="45">
        <v>0</v>
      </c>
      <c r="J44" s="51">
        <v>0</v>
      </c>
      <c r="K44" s="45">
        <v>0</v>
      </c>
      <c r="L44" s="45">
        <v>0</v>
      </c>
      <c r="M44" s="51">
        <v>0</v>
      </c>
      <c r="N44" s="45">
        <v>0</v>
      </c>
      <c r="O44" s="45">
        <v>0</v>
      </c>
      <c r="P44" s="51">
        <v>0</v>
      </c>
      <c r="Q44" s="45">
        <v>0</v>
      </c>
      <c r="R44" s="45">
        <v>0</v>
      </c>
      <c r="S44" s="51">
        <v>0</v>
      </c>
      <c r="T44" s="45">
        <v>0</v>
      </c>
      <c r="U44" s="45">
        <v>0</v>
      </c>
      <c r="V44" s="51">
        <v>0</v>
      </c>
      <c r="W44" s="45">
        <v>0</v>
      </c>
      <c r="X44" s="45">
        <v>0</v>
      </c>
      <c r="Y44" s="51">
        <v>0</v>
      </c>
      <c r="Z44" s="45">
        <v>0</v>
      </c>
      <c r="AA44" s="45">
        <v>0</v>
      </c>
      <c r="AB44" s="51">
        <v>0</v>
      </c>
      <c r="AC44" s="45">
        <v>0</v>
      </c>
      <c r="AD44" s="45">
        <v>0</v>
      </c>
      <c r="AE44" s="51">
        <v>0</v>
      </c>
      <c r="AF44" s="45">
        <v>0</v>
      </c>
      <c r="AG44" s="45">
        <v>0</v>
      </c>
      <c r="AH44" s="51">
        <v>0</v>
      </c>
      <c r="AI44" s="45">
        <v>0</v>
      </c>
      <c r="AJ44" s="45">
        <v>0</v>
      </c>
      <c r="AK44" s="51">
        <v>0</v>
      </c>
      <c r="AL44" s="45">
        <v>0</v>
      </c>
      <c r="AM44" s="45">
        <v>0</v>
      </c>
      <c r="AN44" s="51">
        <v>0</v>
      </c>
      <c r="AO44" s="45">
        <v>0</v>
      </c>
      <c r="AP44" s="45">
        <v>0</v>
      </c>
      <c r="AQ44" s="51">
        <v>0</v>
      </c>
      <c r="AR44" s="114"/>
      <c r="AS44" s="124"/>
    </row>
    <row r="45" spans="1:45" ht="75">
      <c r="A45" s="104"/>
      <c r="B45" s="116"/>
      <c r="C45" s="106"/>
      <c r="D45" s="16" t="s">
        <v>26</v>
      </c>
      <c r="E45" s="61">
        <v>0</v>
      </c>
      <c r="F45" s="61">
        <v>0</v>
      </c>
      <c r="G45" s="64">
        <v>0</v>
      </c>
      <c r="H45" s="45">
        <v>0</v>
      </c>
      <c r="I45" s="45">
        <v>0</v>
      </c>
      <c r="J45" s="51">
        <v>0</v>
      </c>
      <c r="K45" s="45">
        <v>0</v>
      </c>
      <c r="L45" s="45">
        <v>0</v>
      </c>
      <c r="M45" s="51">
        <v>0</v>
      </c>
      <c r="N45" s="45">
        <v>0</v>
      </c>
      <c r="O45" s="45">
        <v>0</v>
      </c>
      <c r="P45" s="51">
        <v>0</v>
      </c>
      <c r="Q45" s="45">
        <v>0</v>
      </c>
      <c r="R45" s="45">
        <v>0</v>
      </c>
      <c r="S45" s="51">
        <v>0</v>
      </c>
      <c r="T45" s="45">
        <v>0</v>
      </c>
      <c r="U45" s="45">
        <v>0</v>
      </c>
      <c r="V45" s="51">
        <v>0</v>
      </c>
      <c r="W45" s="45">
        <v>0</v>
      </c>
      <c r="X45" s="45">
        <v>0</v>
      </c>
      <c r="Y45" s="51">
        <v>0</v>
      </c>
      <c r="Z45" s="45">
        <v>0</v>
      </c>
      <c r="AA45" s="45">
        <v>0</v>
      </c>
      <c r="AB45" s="51">
        <v>0</v>
      </c>
      <c r="AC45" s="45">
        <v>0</v>
      </c>
      <c r="AD45" s="45">
        <v>0</v>
      </c>
      <c r="AE45" s="51">
        <v>0</v>
      </c>
      <c r="AF45" s="45">
        <v>0</v>
      </c>
      <c r="AG45" s="45">
        <v>0</v>
      </c>
      <c r="AH45" s="51">
        <v>0</v>
      </c>
      <c r="AI45" s="45">
        <v>0</v>
      </c>
      <c r="AJ45" s="45">
        <v>0</v>
      </c>
      <c r="AK45" s="51">
        <v>0</v>
      </c>
      <c r="AL45" s="45">
        <v>0</v>
      </c>
      <c r="AM45" s="45">
        <v>0</v>
      </c>
      <c r="AN45" s="51">
        <v>0</v>
      </c>
      <c r="AO45" s="45">
        <v>0</v>
      </c>
      <c r="AP45" s="45">
        <v>0</v>
      </c>
      <c r="AQ45" s="51">
        <v>0</v>
      </c>
      <c r="AR45" s="114"/>
      <c r="AS45" s="124"/>
    </row>
    <row r="46" spans="1:45" ht="56.25">
      <c r="A46" s="104"/>
      <c r="B46" s="116"/>
      <c r="C46" s="106"/>
      <c r="D46" s="16" t="s">
        <v>27</v>
      </c>
      <c r="E46" s="61">
        <v>0</v>
      </c>
      <c r="F46" s="61">
        <v>0</v>
      </c>
      <c r="G46" s="64">
        <v>0</v>
      </c>
      <c r="H46" s="45">
        <v>0</v>
      </c>
      <c r="I46" s="45">
        <v>0</v>
      </c>
      <c r="J46" s="51">
        <v>0</v>
      </c>
      <c r="K46" s="45">
        <v>0</v>
      </c>
      <c r="L46" s="45">
        <v>0</v>
      </c>
      <c r="M46" s="51">
        <v>0</v>
      </c>
      <c r="N46" s="45">
        <v>0</v>
      </c>
      <c r="O46" s="45">
        <v>0</v>
      </c>
      <c r="P46" s="51">
        <v>0</v>
      </c>
      <c r="Q46" s="45">
        <v>0</v>
      </c>
      <c r="R46" s="45">
        <v>0</v>
      </c>
      <c r="S46" s="51">
        <v>0</v>
      </c>
      <c r="T46" s="45">
        <v>0</v>
      </c>
      <c r="U46" s="45">
        <v>0</v>
      </c>
      <c r="V46" s="51">
        <v>0</v>
      </c>
      <c r="W46" s="45">
        <v>0</v>
      </c>
      <c r="X46" s="45">
        <v>0</v>
      </c>
      <c r="Y46" s="51">
        <v>0</v>
      </c>
      <c r="Z46" s="45">
        <v>0</v>
      </c>
      <c r="AA46" s="45">
        <v>0</v>
      </c>
      <c r="AB46" s="51">
        <v>0</v>
      </c>
      <c r="AC46" s="45">
        <v>0</v>
      </c>
      <c r="AD46" s="45">
        <v>0</v>
      </c>
      <c r="AE46" s="51">
        <v>0</v>
      </c>
      <c r="AF46" s="45">
        <v>0</v>
      </c>
      <c r="AG46" s="45">
        <v>0</v>
      </c>
      <c r="AH46" s="51">
        <v>0</v>
      </c>
      <c r="AI46" s="45">
        <v>0</v>
      </c>
      <c r="AJ46" s="45">
        <v>0</v>
      </c>
      <c r="AK46" s="51">
        <v>0</v>
      </c>
      <c r="AL46" s="45">
        <v>0</v>
      </c>
      <c r="AM46" s="45">
        <v>0</v>
      </c>
      <c r="AN46" s="51">
        <v>0</v>
      </c>
      <c r="AO46" s="45">
        <v>0</v>
      </c>
      <c r="AP46" s="45">
        <v>0</v>
      </c>
      <c r="AQ46" s="51">
        <v>0</v>
      </c>
      <c r="AR46" s="114"/>
      <c r="AS46" s="124"/>
    </row>
    <row r="47" spans="1:45" ht="37.5">
      <c r="A47" s="104"/>
      <c r="B47" s="116"/>
      <c r="C47" s="106"/>
      <c r="D47" s="15" t="s">
        <v>28</v>
      </c>
      <c r="E47" s="61">
        <v>0</v>
      </c>
      <c r="F47" s="61">
        <v>0</v>
      </c>
      <c r="G47" s="64">
        <v>0</v>
      </c>
      <c r="H47" s="45">
        <v>0</v>
      </c>
      <c r="I47" s="45">
        <v>0</v>
      </c>
      <c r="J47" s="51">
        <v>0</v>
      </c>
      <c r="K47" s="45">
        <v>0</v>
      </c>
      <c r="L47" s="45">
        <v>0</v>
      </c>
      <c r="M47" s="51">
        <v>0</v>
      </c>
      <c r="N47" s="45">
        <v>0</v>
      </c>
      <c r="O47" s="45">
        <v>0</v>
      </c>
      <c r="P47" s="51">
        <v>0</v>
      </c>
      <c r="Q47" s="45">
        <v>0</v>
      </c>
      <c r="R47" s="45">
        <v>0</v>
      </c>
      <c r="S47" s="51">
        <v>0</v>
      </c>
      <c r="T47" s="45">
        <v>0</v>
      </c>
      <c r="U47" s="45">
        <v>0</v>
      </c>
      <c r="V47" s="51">
        <v>0</v>
      </c>
      <c r="W47" s="45">
        <v>0</v>
      </c>
      <c r="X47" s="45">
        <v>0</v>
      </c>
      <c r="Y47" s="51">
        <v>0</v>
      </c>
      <c r="Z47" s="45">
        <v>0</v>
      </c>
      <c r="AA47" s="45">
        <v>0</v>
      </c>
      <c r="AB47" s="51">
        <v>0</v>
      </c>
      <c r="AC47" s="45">
        <v>0</v>
      </c>
      <c r="AD47" s="45">
        <v>0</v>
      </c>
      <c r="AE47" s="51">
        <v>0</v>
      </c>
      <c r="AF47" s="45">
        <v>0</v>
      </c>
      <c r="AG47" s="45">
        <v>0</v>
      </c>
      <c r="AH47" s="51">
        <v>0</v>
      </c>
      <c r="AI47" s="45">
        <v>0</v>
      </c>
      <c r="AJ47" s="45">
        <v>0</v>
      </c>
      <c r="AK47" s="51">
        <v>0</v>
      </c>
      <c r="AL47" s="45">
        <v>0</v>
      </c>
      <c r="AM47" s="45">
        <v>0</v>
      </c>
      <c r="AN47" s="51">
        <v>0</v>
      </c>
      <c r="AO47" s="45">
        <v>0</v>
      </c>
      <c r="AP47" s="45">
        <v>0</v>
      </c>
      <c r="AQ47" s="51">
        <v>0</v>
      </c>
      <c r="AR47" s="115"/>
      <c r="AS47" s="125"/>
    </row>
    <row r="48" spans="1:45" ht="27" customHeight="1">
      <c r="A48" s="104" t="s">
        <v>51</v>
      </c>
      <c r="B48" s="105" t="s">
        <v>52</v>
      </c>
      <c r="C48" s="106" t="s">
        <v>53</v>
      </c>
      <c r="D48" s="17" t="s">
        <v>24</v>
      </c>
      <c r="E48" s="61">
        <v>0</v>
      </c>
      <c r="F48" s="61">
        <v>0</v>
      </c>
      <c r="G48" s="64">
        <v>0</v>
      </c>
      <c r="H48" s="71">
        <f t="shared" ref="H48:I48" si="75">H49+H50+H51+H52</f>
        <v>0</v>
      </c>
      <c r="I48" s="71">
        <f t="shared" si="75"/>
        <v>0</v>
      </c>
      <c r="J48" s="72">
        <v>0</v>
      </c>
      <c r="K48" s="71">
        <f t="shared" ref="K48:L48" si="76">K49+K50+K51+K52</f>
        <v>0</v>
      </c>
      <c r="L48" s="71">
        <f t="shared" si="76"/>
        <v>0</v>
      </c>
      <c r="M48" s="72">
        <v>0</v>
      </c>
      <c r="N48" s="71">
        <f t="shared" ref="N48:O48" si="77">N49+N50+N51+N52</f>
        <v>0</v>
      </c>
      <c r="O48" s="71">
        <f t="shared" si="77"/>
        <v>0</v>
      </c>
      <c r="P48" s="72">
        <v>0</v>
      </c>
      <c r="Q48" s="71">
        <f t="shared" ref="Q48:R48" si="78">Q49+Q50+Q51+Q52</f>
        <v>0</v>
      </c>
      <c r="R48" s="71">
        <f t="shared" si="78"/>
        <v>0</v>
      </c>
      <c r="S48" s="72">
        <v>0</v>
      </c>
      <c r="T48" s="71">
        <f t="shared" ref="T48:U48" si="79">T49+T50+T51+T52</f>
        <v>0</v>
      </c>
      <c r="U48" s="71">
        <f t="shared" si="79"/>
        <v>0</v>
      </c>
      <c r="V48" s="72">
        <v>0</v>
      </c>
      <c r="W48" s="71">
        <f t="shared" ref="W48:X48" si="80">W49+W50+W51+W52</f>
        <v>0</v>
      </c>
      <c r="X48" s="71">
        <f t="shared" si="80"/>
        <v>0</v>
      </c>
      <c r="Y48" s="72">
        <v>0</v>
      </c>
      <c r="Z48" s="71">
        <f t="shared" ref="Z48:AA48" si="81">Z49+Z50+Z51+Z52</f>
        <v>0</v>
      </c>
      <c r="AA48" s="71">
        <f t="shared" si="81"/>
        <v>0</v>
      </c>
      <c r="AB48" s="72">
        <v>0</v>
      </c>
      <c r="AC48" s="71">
        <f t="shared" ref="AC48:AD48" si="82">AC49+AC50+AC51+AC52</f>
        <v>0</v>
      </c>
      <c r="AD48" s="71">
        <f t="shared" si="82"/>
        <v>0</v>
      </c>
      <c r="AE48" s="72">
        <v>0</v>
      </c>
      <c r="AF48" s="71">
        <f t="shared" ref="AF48:AG48" si="83">AF49+AF50+AF51+AF52</f>
        <v>0</v>
      </c>
      <c r="AG48" s="71">
        <f t="shared" si="83"/>
        <v>0</v>
      </c>
      <c r="AH48" s="72">
        <v>0</v>
      </c>
      <c r="AI48" s="71">
        <f t="shared" ref="AI48:AJ48" si="84">AI49+AI50+AI51+AI52</f>
        <v>0</v>
      </c>
      <c r="AJ48" s="71">
        <f t="shared" si="84"/>
        <v>0</v>
      </c>
      <c r="AK48" s="72">
        <v>0</v>
      </c>
      <c r="AL48" s="71">
        <f t="shared" ref="AL48:AM48" si="85">AL49+AL50+AL51+AL52</f>
        <v>0</v>
      </c>
      <c r="AM48" s="71">
        <f t="shared" si="85"/>
        <v>0</v>
      </c>
      <c r="AN48" s="72">
        <v>0</v>
      </c>
      <c r="AO48" s="71">
        <f t="shared" ref="AO48:AP48" si="86">AO49+AO50+AO51+AO52</f>
        <v>0</v>
      </c>
      <c r="AP48" s="71">
        <f t="shared" si="86"/>
        <v>0</v>
      </c>
      <c r="AQ48" s="72">
        <v>0</v>
      </c>
      <c r="AR48" s="123"/>
      <c r="AS48" s="123"/>
    </row>
    <row r="49" spans="1:45" ht="37.5">
      <c r="A49" s="104"/>
      <c r="B49" s="105"/>
      <c r="C49" s="106"/>
      <c r="D49" s="15" t="s">
        <v>25</v>
      </c>
      <c r="E49" s="61">
        <v>0</v>
      </c>
      <c r="F49" s="61">
        <v>0</v>
      </c>
      <c r="G49" s="64">
        <v>0</v>
      </c>
      <c r="H49" s="45">
        <v>0</v>
      </c>
      <c r="I49" s="45">
        <v>0</v>
      </c>
      <c r="J49" s="51">
        <v>0</v>
      </c>
      <c r="K49" s="45">
        <v>0</v>
      </c>
      <c r="L49" s="45">
        <v>0</v>
      </c>
      <c r="M49" s="51">
        <v>0</v>
      </c>
      <c r="N49" s="45">
        <v>0</v>
      </c>
      <c r="O49" s="45">
        <v>0</v>
      </c>
      <c r="P49" s="51">
        <v>0</v>
      </c>
      <c r="Q49" s="45">
        <v>0</v>
      </c>
      <c r="R49" s="45">
        <v>0</v>
      </c>
      <c r="S49" s="51">
        <v>0</v>
      </c>
      <c r="T49" s="45">
        <v>0</v>
      </c>
      <c r="U49" s="45">
        <v>0</v>
      </c>
      <c r="V49" s="51">
        <v>0</v>
      </c>
      <c r="W49" s="45">
        <v>0</v>
      </c>
      <c r="X49" s="45">
        <v>0</v>
      </c>
      <c r="Y49" s="51">
        <v>0</v>
      </c>
      <c r="Z49" s="45">
        <v>0</v>
      </c>
      <c r="AA49" s="45">
        <v>0</v>
      </c>
      <c r="AB49" s="51">
        <v>0</v>
      </c>
      <c r="AC49" s="45">
        <v>0</v>
      </c>
      <c r="AD49" s="45">
        <v>0</v>
      </c>
      <c r="AE49" s="51">
        <v>0</v>
      </c>
      <c r="AF49" s="45">
        <v>0</v>
      </c>
      <c r="AG49" s="45">
        <v>0</v>
      </c>
      <c r="AH49" s="51">
        <v>0</v>
      </c>
      <c r="AI49" s="45">
        <v>0</v>
      </c>
      <c r="AJ49" s="45">
        <v>0</v>
      </c>
      <c r="AK49" s="51">
        <v>0</v>
      </c>
      <c r="AL49" s="45">
        <v>0</v>
      </c>
      <c r="AM49" s="45">
        <v>0</v>
      </c>
      <c r="AN49" s="51">
        <v>0</v>
      </c>
      <c r="AO49" s="45">
        <v>0</v>
      </c>
      <c r="AP49" s="45">
        <v>0</v>
      </c>
      <c r="AQ49" s="51">
        <v>0</v>
      </c>
      <c r="AR49" s="124"/>
      <c r="AS49" s="124"/>
    </row>
    <row r="50" spans="1:45" ht="75">
      <c r="A50" s="104"/>
      <c r="B50" s="105"/>
      <c r="C50" s="106"/>
      <c r="D50" s="16" t="s">
        <v>26</v>
      </c>
      <c r="E50" s="61">
        <v>0</v>
      </c>
      <c r="F50" s="61">
        <v>0</v>
      </c>
      <c r="G50" s="64">
        <v>0</v>
      </c>
      <c r="H50" s="45">
        <v>0</v>
      </c>
      <c r="I50" s="45">
        <v>0</v>
      </c>
      <c r="J50" s="51">
        <v>0</v>
      </c>
      <c r="K50" s="45">
        <v>0</v>
      </c>
      <c r="L50" s="45">
        <v>0</v>
      </c>
      <c r="M50" s="51">
        <v>0</v>
      </c>
      <c r="N50" s="45">
        <v>0</v>
      </c>
      <c r="O50" s="45">
        <v>0</v>
      </c>
      <c r="P50" s="51">
        <v>0</v>
      </c>
      <c r="Q50" s="45">
        <v>0</v>
      </c>
      <c r="R50" s="45">
        <v>0</v>
      </c>
      <c r="S50" s="51">
        <v>0</v>
      </c>
      <c r="T50" s="45">
        <v>0</v>
      </c>
      <c r="U50" s="45">
        <v>0</v>
      </c>
      <c r="V50" s="51">
        <v>0</v>
      </c>
      <c r="W50" s="45">
        <v>0</v>
      </c>
      <c r="X50" s="45">
        <v>0</v>
      </c>
      <c r="Y50" s="51">
        <v>0</v>
      </c>
      <c r="Z50" s="45">
        <v>0</v>
      </c>
      <c r="AA50" s="45">
        <v>0</v>
      </c>
      <c r="AB50" s="51">
        <v>0</v>
      </c>
      <c r="AC50" s="45">
        <v>0</v>
      </c>
      <c r="AD50" s="45">
        <v>0</v>
      </c>
      <c r="AE50" s="51">
        <v>0</v>
      </c>
      <c r="AF50" s="45">
        <v>0</v>
      </c>
      <c r="AG50" s="45">
        <v>0</v>
      </c>
      <c r="AH50" s="51">
        <v>0</v>
      </c>
      <c r="AI50" s="45">
        <v>0</v>
      </c>
      <c r="AJ50" s="45">
        <v>0</v>
      </c>
      <c r="AK50" s="51">
        <v>0</v>
      </c>
      <c r="AL50" s="45">
        <v>0</v>
      </c>
      <c r="AM50" s="45">
        <v>0</v>
      </c>
      <c r="AN50" s="51">
        <v>0</v>
      </c>
      <c r="AO50" s="45">
        <v>0</v>
      </c>
      <c r="AP50" s="45">
        <v>0</v>
      </c>
      <c r="AQ50" s="51">
        <v>0</v>
      </c>
      <c r="AR50" s="124"/>
      <c r="AS50" s="124"/>
    </row>
    <row r="51" spans="1:45" ht="56.25">
      <c r="A51" s="104"/>
      <c r="B51" s="105"/>
      <c r="C51" s="106"/>
      <c r="D51" s="16" t="s">
        <v>27</v>
      </c>
      <c r="E51" s="61">
        <v>0</v>
      </c>
      <c r="F51" s="61">
        <v>0</v>
      </c>
      <c r="G51" s="64">
        <v>0</v>
      </c>
      <c r="H51" s="45">
        <v>0</v>
      </c>
      <c r="I51" s="45">
        <v>0</v>
      </c>
      <c r="J51" s="51">
        <v>0</v>
      </c>
      <c r="K51" s="45">
        <v>0</v>
      </c>
      <c r="L51" s="45">
        <v>0</v>
      </c>
      <c r="M51" s="51">
        <v>0</v>
      </c>
      <c r="N51" s="45">
        <v>0</v>
      </c>
      <c r="O51" s="45">
        <v>0</v>
      </c>
      <c r="P51" s="51">
        <v>0</v>
      </c>
      <c r="Q51" s="45">
        <v>0</v>
      </c>
      <c r="R51" s="45">
        <v>0</v>
      </c>
      <c r="S51" s="51">
        <v>0</v>
      </c>
      <c r="T51" s="45">
        <v>0</v>
      </c>
      <c r="U51" s="45">
        <v>0</v>
      </c>
      <c r="V51" s="51">
        <v>0</v>
      </c>
      <c r="W51" s="45">
        <v>0</v>
      </c>
      <c r="X51" s="45">
        <v>0</v>
      </c>
      <c r="Y51" s="51">
        <v>0</v>
      </c>
      <c r="Z51" s="45">
        <v>0</v>
      </c>
      <c r="AA51" s="45">
        <v>0</v>
      </c>
      <c r="AB51" s="51">
        <v>0</v>
      </c>
      <c r="AC51" s="45">
        <v>0</v>
      </c>
      <c r="AD51" s="45">
        <v>0</v>
      </c>
      <c r="AE51" s="51">
        <v>0</v>
      </c>
      <c r="AF51" s="45">
        <v>0</v>
      </c>
      <c r="AG51" s="45">
        <v>0</v>
      </c>
      <c r="AH51" s="51">
        <v>0</v>
      </c>
      <c r="AI51" s="45">
        <v>0</v>
      </c>
      <c r="AJ51" s="45">
        <v>0</v>
      </c>
      <c r="AK51" s="51">
        <v>0</v>
      </c>
      <c r="AL51" s="45">
        <v>0</v>
      </c>
      <c r="AM51" s="45">
        <v>0</v>
      </c>
      <c r="AN51" s="51">
        <v>0</v>
      </c>
      <c r="AO51" s="45">
        <v>0</v>
      </c>
      <c r="AP51" s="45">
        <v>0</v>
      </c>
      <c r="AQ51" s="51">
        <v>0</v>
      </c>
      <c r="AR51" s="124"/>
      <c r="AS51" s="124"/>
    </row>
    <row r="52" spans="1:45" ht="37.5">
      <c r="A52" s="104"/>
      <c r="B52" s="105"/>
      <c r="C52" s="106"/>
      <c r="D52" s="15" t="s">
        <v>28</v>
      </c>
      <c r="E52" s="61">
        <v>0</v>
      </c>
      <c r="F52" s="61">
        <v>0</v>
      </c>
      <c r="G52" s="64">
        <v>0</v>
      </c>
      <c r="H52" s="45">
        <v>0</v>
      </c>
      <c r="I52" s="45">
        <v>0</v>
      </c>
      <c r="J52" s="51">
        <v>0</v>
      </c>
      <c r="K52" s="45">
        <v>0</v>
      </c>
      <c r="L52" s="45">
        <v>0</v>
      </c>
      <c r="M52" s="51">
        <v>0</v>
      </c>
      <c r="N52" s="45">
        <v>0</v>
      </c>
      <c r="O52" s="45">
        <v>0</v>
      </c>
      <c r="P52" s="51">
        <v>0</v>
      </c>
      <c r="Q52" s="45">
        <v>0</v>
      </c>
      <c r="R52" s="45">
        <v>0</v>
      </c>
      <c r="S52" s="51">
        <v>0</v>
      </c>
      <c r="T52" s="45">
        <v>0</v>
      </c>
      <c r="U52" s="45">
        <v>0</v>
      </c>
      <c r="V52" s="51">
        <v>0</v>
      </c>
      <c r="W52" s="45">
        <v>0</v>
      </c>
      <c r="X52" s="45">
        <v>0</v>
      </c>
      <c r="Y52" s="51">
        <v>0</v>
      </c>
      <c r="Z52" s="45">
        <v>0</v>
      </c>
      <c r="AA52" s="45">
        <v>0</v>
      </c>
      <c r="AB52" s="51">
        <v>0</v>
      </c>
      <c r="AC52" s="45">
        <v>0</v>
      </c>
      <c r="AD52" s="45">
        <v>0</v>
      </c>
      <c r="AE52" s="51">
        <v>0</v>
      </c>
      <c r="AF52" s="45">
        <v>0</v>
      </c>
      <c r="AG52" s="45">
        <v>0</v>
      </c>
      <c r="AH52" s="51">
        <v>0</v>
      </c>
      <c r="AI52" s="45">
        <v>0</v>
      </c>
      <c r="AJ52" s="45">
        <v>0</v>
      </c>
      <c r="AK52" s="51">
        <v>0</v>
      </c>
      <c r="AL52" s="45">
        <v>0</v>
      </c>
      <c r="AM52" s="45">
        <v>0</v>
      </c>
      <c r="AN52" s="51">
        <v>0</v>
      </c>
      <c r="AO52" s="45">
        <v>0</v>
      </c>
      <c r="AP52" s="45">
        <v>0</v>
      </c>
      <c r="AQ52" s="51">
        <v>0</v>
      </c>
      <c r="AR52" s="125"/>
      <c r="AS52" s="125"/>
    </row>
    <row r="53" spans="1:45" ht="18.75" customHeight="1">
      <c r="A53" s="104" t="s">
        <v>66</v>
      </c>
      <c r="B53" s="105" t="s">
        <v>104</v>
      </c>
      <c r="C53" s="106" t="s">
        <v>23</v>
      </c>
      <c r="D53" s="17" t="s">
        <v>24</v>
      </c>
      <c r="E53" s="78">
        <f>E54+E55+E56+E57</f>
        <v>41930.800000000003</v>
      </c>
      <c r="F53" s="30">
        <f>F54+F55+F56+F57</f>
        <v>0</v>
      </c>
      <c r="G53" s="70">
        <f t="shared" ref="G53:I53" si="87">G54+G55+G56+G57</f>
        <v>0</v>
      </c>
      <c r="H53" s="71">
        <f t="shared" si="87"/>
        <v>0</v>
      </c>
      <c r="I53" s="71">
        <f t="shared" si="87"/>
        <v>0</v>
      </c>
      <c r="J53" s="72">
        <v>0</v>
      </c>
      <c r="K53" s="71">
        <f t="shared" ref="K53:L53" si="88">K54+K55+K56+K57</f>
        <v>0</v>
      </c>
      <c r="L53" s="71">
        <f t="shared" si="88"/>
        <v>0</v>
      </c>
      <c r="M53" s="72">
        <v>0</v>
      </c>
      <c r="N53" s="71">
        <f t="shared" ref="N53:O53" si="89">N54+N55+N56+N57</f>
        <v>0</v>
      </c>
      <c r="O53" s="71">
        <f t="shared" si="89"/>
        <v>0</v>
      </c>
      <c r="P53" s="72">
        <v>0</v>
      </c>
      <c r="Q53" s="71">
        <f t="shared" ref="Q53:R53" si="90">Q54+Q55+Q56+Q57</f>
        <v>41930.800000000003</v>
      </c>
      <c r="R53" s="71">
        <f t="shared" si="90"/>
        <v>0</v>
      </c>
      <c r="S53" s="72">
        <v>0</v>
      </c>
      <c r="T53" s="71">
        <f t="shared" ref="T53:U53" si="91">T54+T55+T56+T57</f>
        <v>0</v>
      </c>
      <c r="U53" s="71">
        <f t="shared" si="91"/>
        <v>0</v>
      </c>
      <c r="V53" s="72">
        <v>0</v>
      </c>
      <c r="W53" s="71">
        <f t="shared" ref="W53:X53" si="92">W54+W55+W56+W57</f>
        <v>0</v>
      </c>
      <c r="X53" s="71">
        <f t="shared" si="92"/>
        <v>0</v>
      </c>
      <c r="Y53" s="72">
        <v>0</v>
      </c>
      <c r="Z53" s="71">
        <f t="shared" ref="Z53:AA53" si="93">Z54+Z55+Z56+Z57</f>
        <v>0</v>
      </c>
      <c r="AA53" s="71">
        <f t="shared" si="93"/>
        <v>0</v>
      </c>
      <c r="AB53" s="72">
        <v>0</v>
      </c>
      <c r="AC53" s="71">
        <f t="shared" ref="AC53:AD53" si="94">AC54+AC55+AC56+AC57</f>
        <v>0</v>
      </c>
      <c r="AD53" s="71">
        <f t="shared" si="94"/>
        <v>0</v>
      </c>
      <c r="AE53" s="72">
        <v>0</v>
      </c>
      <c r="AF53" s="71">
        <f t="shared" ref="AF53:AG53" si="95">AF54+AF55+AF56+AF57</f>
        <v>0</v>
      </c>
      <c r="AG53" s="71">
        <f t="shared" si="95"/>
        <v>0</v>
      </c>
      <c r="AH53" s="72">
        <v>0</v>
      </c>
      <c r="AI53" s="71">
        <f t="shared" ref="AI53:AJ53" si="96">AI54+AI55+AI56+AI57</f>
        <v>0</v>
      </c>
      <c r="AJ53" s="71">
        <f t="shared" si="96"/>
        <v>0</v>
      </c>
      <c r="AK53" s="72">
        <v>0</v>
      </c>
      <c r="AL53" s="71">
        <f t="shared" ref="AL53:AM53" si="97">AL54+AL55+AL56+AL57</f>
        <v>0</v>
      </c>
      <c r="AM53" s="71">
        <f t="shared" si="97"/>
        <v>0</v>
      </c>
      <c r="AN53" s="72">
        <v>0</v>
      </c>
      <c r="AO53" s="71">
        <f t="shared" ref="AO53:AP53" si="98">AO54+AO55+AO56+AO57</f>
        <v>0</v>
      </c>
      <c r="AP53" s="71">
        <f t="shared" si="98"/>
        <v>0</v>
      </c>
      <c r="AQ53" s="72">
        <v>0</v>
      </c>
      <c r="AR53" s="123"/>
      <c r="AS53" s="123"/>
    </row>
    <row r="54" spans="1:45" ht="37.5">
      <c r="A54" s="104"/>
      <c r="B54" s="105"/>
      <c r="C54" s="106"/>
      <c r="D54" s="15" t="s">
        <v>25</v>
      </c>
      <c r="E54" s="61">
        <f>H54+K54+N54+Q54+T54+W54+Z54+AC54+AF54+AI54+AL54+AO54</f>
        <v>0</v>
      </c>
      <c r="F54" s="61">
        <f>I54+L54+O54+R54+U54+X54+AA54+AD54+AG54+AJ54+AM54</f>
        <v>0</v>
      </c>
      <c r="G54" s="64">
        <v>0</v>
      </c>
      <c r="H54" s="45">
        <v>0</v>
      </c>
      <c r="I54" s="45">
        <v>0</v>
      </c>
      <c r="J54" s="51">
        <v>0</v>
      </c>
      <c r="K54" s="45">
        <v>0</v>
      </c>
      <c r="L54" s="45">
        <v>0</v>
      </c>
      <c r="M54" s="51">
        <v>0</v>
      </c>
      <c r="N54" s="45">
        <v>0</v>
      </c>
      <c r="O54" s="45">
        <v>0</v>
      </c>
      <c r="P54" s="51">
        <v>0</v>
      </c>
      <c r="Q54" s="45">
        <v>0</v>
      </c>
      <c r="R54" s="45">
        <v>0</v>
      </c>
      <c r="S54" s="51">
        <v>0</v>
      </c>
      <c r="T54" s="45">
        <v>0</v>
      </c>
      <c r="U54" s="45">
        <v>0</v>
      </c>
      <c r="V54" s="51">
        <v>0</v>
      </c>
      <c r="W54" s="45">
        <v>0</v>
      </c>
      <c r="X54" s="45">
        <v>0</v>
      </c>
      <c r="Y54" s="51">
        <v>0</v>
      </c>
      <c r="Z54" s="45">
        <v>0</v>
      </c>
      <c r="AA54" s="45">
        <v>0</v>
      </c>
      <c r="AB54" s="51">
        <v>0</v>
      </c>
      <c r="AC54" s="45">
        <v>0</v>
      </c>
      <c r="AD54" s="45">
        <v>0</v>
      </c>
      <c r="AE54" s="51">
        <v>0</v>
      </c>
      <c r="AF54" s="45">
        <v>0</v>
      </c>
      <c r="AG54" s="45">
        <v>0</v>
      </c>
      <c r="AH54" s="51">
        <v>0</v>
      </c>
      <c r="AI54" s="45">
        <v>0</v>
      </c>
      <c r="AJ54" s="45">
        <v>0</v>
      </c>
      <c r="AK54" s="51">
        <v>0</v>
      </c>
      <c r="AL54" s="45">
        <v>0</v>
      </c>
      <c r="AM54" s="45">
        <v>0</v>
      </c>
      <c r="AN54" s="51">
        <v>0</v>
      </c>
      <c r="AO54" s="45">
        <v>0</v>
      </c>
      <c r="AP54" s="45">
        <v>0</v>
      </c>
      <c r="AQ54" s="51">
        <v>0</v>
      </c>
      <c r="AR54" s="124"/>
      <c r="AS54" s="124"/>
    </row>
    <row r="55" spans="1:45" ht="75">
      <c r="A55" s="104"/>
      <c r="B55" s="105"/>
      <c r="C55" s="106"/>
      <c r="D55" s="16" t="s">
        <v>26</v>
      </c>
      <c r="E55" s="61">
        <f t="shared" ref="E55" si="99">H55+K55+N55+Q55+T55+W55+Z55+AC55+AF55+AI55+AL55+AO55</f>
        <v>39834.300000000003</v>
      </c>
      <c r="F55" s="61">
        <f t="shared" ref="F55" si="100">I55+L55+O55+R55+U55+X55+AA55+AD55+AG55+AJ55+AM55+AP55</f>
        <v>0</v>
      </c>
      <c r="G55" s="64">
        <v>0</v>
      </c>
      <c r="H55" s="45">
        <v>0</v>
      </c>
      <c r="I55" s="45">
        <v>0</v>
      </c>
      <c r="J55" s="51">
        <v>0</v>
      </c>
      <c r="K55" s="45">
        <v>0</v>
      </c>
      <c r="L55" s="45">
        <v>0</v>
      </c>
      <c r="M55" s="51">
        <v>0</v>
      </c>
      <c r="N55" s="45">
        <v>0</v>
      </c>
      <c r="O55" s="45">
        <v>0</v>
      </c>
      <c r="P55" s="51">
        <v>0</v>
      </c>
      <c r="Q55" s="45">
        <v>39834.300000000003</v>
      </c>
      <c r="R55" s="45">
        <v>0</v>
      </c>
      <c r="S55" s="51">
        <v>0</v>
      </c>
      <c r="T55" s="45">
        <v>0</v>
      </c>
      <c r="U55" s="45">
        <v>0</v>
      </c>
      <c r="V55" s="51">
        <v>0</v>
      </c>
      <c r="W55" s="45">
        <v>0</v>
      </c>
      <c r="X55" s="45">
        <v>0</v>
      </c>
      <c r="Y55" s="51">
        <v>0</v>
      </c>
      <c r="Z55" s="45">
        <v>0</v>
      </c>
      <c r="AA55" s="45">
        <v>0</v>
      </c>
      <c r="AB55" s="51">
        <v>0</v>
      </c>
      <c r="AC55" s="45">
        <v>0</v>
      </c>
      <c r="AD55" s="45">
        <v>0</v>
      </c>
      <c r="AE55" s="51">
        <v>0</v>
      </c>
      <c r="AF55" s="45">
        <v>0</v>
      </c>
      <c r="AG55" s="45">
        <v>0</v>
      </c>
      <c r="AH55" s="51">
        <v>0</v>
      </c>
      <c r="AI55" s="45">
        <v>0</v>
      </c>
      <c r="AJ55" s="45">
        <v>0</v>
      </c>
      <c r="AK55" s="51">
        <v>0</v>
      </c>
      <c r="AL55" s="45">
        <v>0</v>
      </c>
      <c r="AM55" s="45">
        <v>0</v>
      </c>
      <c r="AN55" s="51">
        <v>0</v>
      </c>
      <c r="AO55" s="45">
        <v>0</v>
      </c>
      <c r="AP55" s="45">
        <v>0</v>
      </c>
      <c r="AQ55" s="51">
        <v>0</v>
      </c>
      <c r="AR55" s="124"/>
      <c r="AS55" s="124"/>
    </row>
    <row r="56" spans="1:45" ht="56.25">
      <c r="A56" s="104"/>
      <c r="B56" s="105"/>
      <c r="C56" s="106"/>
      <c r="D56" s="16" t="s">
        <v>27</v>
      </c>
      <c r="E56" s="61">
        <f>H56+K56+N56+Q56+T56+W56+Z56+AC56+AF56+AI56+AL56+AO56</f>
        <v>2096.5</v>
      </c>
      <c r="F56" s="61">
        <f>I56+L56+O56+R56+U56+X56+AA56+AD56+AG56+AJ56+AM56+AP56</f>
        <v>0</v>
      </c>
      <c r="G56" s="64">
        <f t="shared" ref="G56" si="101">F56/E56</f>
        <v>0</v>
      </c>
      <c r="H56" s="45">
        <v>0</v>
      </c>
      <c r="I56" s="45">
        <v>0</v>
      </c>
      <c r="J56" s="51">
        <v>0</v>
      </c>
      <c r="K56" s="45">
        <v>0</v>
      </c>
      <c r="L56" s="45">
        <v>0</v>
      </c>
      <c r="M56" s="51">
        <v>0</v>
      </c>
      <c r="N56" s="45">
        <v>0</v>
      </c>
      <c r="O56" s="45">
        <v>0</v>
      </c>
      <c r="P56" s="51">
        <v>0</v>
      </c>
      <c r="Q56" s="45">
        <v>2096.5</v>
      </c>
      <c r="R56" s="45">
        <v>0</v>
      </c>
      <c r="S56" s="51">
        <v>0</v>
      </c>
      <c r="T56" s="45">
        <v>0</v>
      </c>
      <c r="U56" s="45">
        <v>0</v>
      </c>
      <c r="V56" s="51">
        <v>0</v>
      </c>
      <c r="W56" s="45">
        <v>0</v>
      </c>
      <c r="X56" s="45">
        <v>0</v>
      </c>
      <c r="Y56" s="51">
        <v>0</v>
      </c>
      <c r="Z56" s="45">
        <v>0</v>
      </c>
      <c r="AA56" s="45">
        <v>0</v>
      </c>
      <c r="AB56" s="51">
        <v>0</v>
      </c>
      <c r="AC56" s="45">
        <v>0</v>
      </c>
      <c r="AD56" s="45">
        <v>0</v>
      </c>
      <c r="AE56" s="51">
        <v>0</v>
      </c>
      <c r="AF56" s="45">
        <v>0</v>
      </c>
      <c r="AG56" s="45">
        <v>0</v>
      </c>
      <c r="AH56" s="51">
        <v>0</v>
      </c>
      <c r="AI56" s="45">
        <v>0</v>
      </c>
      <c r="AJ56" s="45">
        <v>0</v>
      </c>
      <c r="AK56" s="51">
        <v>0</v>
      </c>
      <c r="AL56" s="45">
        <v>0</v>
      </c>
      <c r="AM56" s="45">
        <v>0</v>
      </c>
      <c r="AN56" s="51">
        <v>0</v>
      </c>
      <c r="AO56" s="45">
        <v>0</v>
      </c>
      <c r="AP56" s="45">
        <v>0</v>
      </c>
      <c r="AQ56" s="51">
        <v>0</v>
      </c>
      <c r="AR56" s="124"/>
      <c r="AS56" s="124"/>
    </row>
    <row r="57" spans="1:45" ht="37.5">
      <c r="A57" s="104"/>
      <c r="B57" s="105"/>
      <c r="C57" s="106"/>
      <c r="D57" s="15" t="s">
        <v>28</v>
      </c>
      <c r="E57" s="77">
        <v>0</v>
      </c>
      <c r="F57" s="61">
        <f t="shared" ref="F57" si="102">I57+L57+O57+R57+U57+X57+AA57+AD57+AG57+AJ57+AM57</f>
        <v>0</v>
      </c>
      <c r="G57" s="64">
        <v>0</v>
      </c>
      <c r="H57" s="45">
        <v>0</v>
      </c>
      <c r="I57" s="45">
        <v>0</v>
      </c>
      <c r="J57" s="51">
        <v>0</v>
      </c>
      <c r="K57" s="45">
        <v>0</v>
      </c>
      <c r="L57" s="45">
        <v>0</v>
      </c>
      <c r="M57" s="51">
        <v>0</v>
      </c>
      <c r="N57" s="45">
        <v>0</v>
      </c>
      <c r="O57" s="45">
        <v>0</v>
      </c>
      <c r="P57" s="51">
        <v>0</v>
      </c>
      <c r="Q57" s="45">
        <v>0</v>
      </c>
      <c r="R57" s="45">
        <v>0</v>
      </c>
      <c r="S57" s="51">
        <v>0</v>
      </c>
      <c r="T57" s="45">
        <v>0</v>
      </c>
      <c r="U57" s="45">
        <v>0</v>
      </c>
      <c r="V57" s="51">
        <v>0</v>
      </c>
      <c r="W57" s="45">
        <v>0</v>
      </c>
      <c r="X57" s="45">
        <v>0</v>
      </c>
      <c r="Y57" s="51">
        <v>0</v>
      </c>
      <c r="Z57" s="45">
        <v>0</v>
      </c>
      <c r="AA57" s="45">
        <v>0</v>
      </c>
      <c r="AB57" s="51">
        <v>0</v>
      </c>
      <c r="AC57" s="45">
        <v>0</v>
      </c>
      <c r="AD57" s="45">
        <v>0</v>
      </c>
      <c r="AE57" s="51">
        <v>0</v>
      </c>
      <c r="AF57" s="45">
        <v>0</v>
      </c>
      <c r="AG57" s="45">
        <v>0</v>
      </c>
      <c r="AH57" s="51">
        <v>0</v>
      </c>
      <c r="AI57" s="45">
        <v>0</v>
      </c>
      <c r="AJ57" s="45">
        <v>0</v>
      </c>
      <c r="AK57" s="51">
        <v>0</v>
      </c>
      <c r="AL57" s="45">
        <v>0</v>
      </c>
      <c r="AM57" s="45">
        <v>0</v>
      </c>
      <c r="AN57" s="51">
        <v>0</v>
      </c>
      <c r="AO57" s="45">
        <v>0</v>
      </c>
      <c r="AP57" s="45">
        <v>0</v>
      </c>
      <c r="AQ57" s="51">
        <v>0</v>
      </c>
      <c r="AR57" s="125"/>
      <c r="AS57" s="125"/>
    </row>
    <row r="58" spans="1:45" s="20" customFormat="1" ht="28.5" customHeight="1">
      <c r="A58" s="126" t="s">
        <v>96</v>
      </c>
      <c r="B58" s="127"/>
      <c r="C58" s="106" t="s">
        <v>23</v>
      </c>
      <c r="D58" s="19" t="s">
        <v>24</v>
      </c>
      <c r="E58" s="79">
        <f>E10+E15+E20+E32+E37+E43+E48+E53</f>
        <v>380009.19999999995</v>
      </c>
      <c r="F58" s="79">
        <f>F10+F15+F20+F32+F37+F43+F48</f>
        <v>5625.9</v>
      </c>
      <c r="G58" s="44">
        <f>F58/E58</f>
        <v>1.480464157183563E-2</v>
      </c>
      <c r="H58" s="46">
        <f>H59+H60+H61+H62</f>
        <v>0</v>
      </c>
      <c r="I58" s="46">
        <f>I59+I60+I61+I62</f>
        <v>0</v>
      </c>
      <c r="J58" s="44">
        <f>SUM(J59:J62)</f>
        <v>0</v>
      </c>
      <c r="K58" s="46">
        <f t="shared" ref="K58:L58" si="103">K59+K60+K61+K62</f>
        <v>0</v>
      </c>
      <c r="L58" s="46">
        <f t="shared" si="103"/>
        <v>0</v>
      </c>
      <c r="M58" s="44">
        <f t="shared" ref="M58" si="104">SUM(M59:M62)</f>
        <v>0</v>
      </c>
      <c r="N58" s="46">
        <f t="shared" ref="N58:O58" si="105">N59+N60+N61+N62</f>
        <v>5625.9</v>
      </c>
      <c r="O58" s="46">
        <f t="shared" si="105"/>
        <v>5625.9</v>
      </c>
      <c r="P58" s="44">
        <f>O58/N58</f>
        <v>1</v>
      </c>
      <c r="Q58" s="46">
        <f t="shared" ref="Q58:R58" si="106">Q59+Q60+Q61+Q62</f>
        <v>277217.89999999997</v>
      </c>
      <c r="R58" s="46">
        <f t="shared" si="106"/>
        <v>0</v>
      </c>
      <c r="S58" s="44">
        <f t="shared" ref="S58" si="107">SUM(S59:S62)</f>
        <v>0</v>
      </c>
      <c r="T58" s="46">
        <f t="shared" ref="T58:U58" si="108">T59+T60+T61+T62</f>
        <v>0</v>
      </c>
      <c r="U58" s="46">
        <f t="shared" si="108"/>
        <v>0</v>
      </c>
      <c r="V58" s="44">
        <f t="shared" ref="V58" si="109">SUM(V59:V62)</f>
        <v>0</v>
      </c>
      <c r="W58" s="46">
        <f t="shared" ref="W58:X58" si="110">W59+W60+W61+W62</f>
        <v>0</v>
      </c>
      <c r="X58" s="46">
        <f t="shared" si="110"/>
        <v>0</v>
      </c>
      <c r="Y58" s="44">
        <f t="shared" ref="Y58" si="111">SUM(Y59:Y62)</f>
        <v>0</v>
      </c>
      <c r="Z58" s="46">
        <f t="shared" ref="Z58:AA58" si="112">Z59+Z60+Z61+Z62</f>
        <v>7529.0999999999995</v>
      </c>
      <c r="AA58" s="46">
        <f t="shared" si="112"/>
        <v>0</v>
      </c>
      <c r="AB58" s="44">
        <f t="shared" ref="AB58" si="113">SUM(AB59:AB62)</f>
        <v>0</v>
      </c>
      <c r="AC58" s="46">
        <f t="shared" ref="AC58:AD58" si="114">AC59+AC60+AC61+AC62</f>
        <v>0</v>
      </c>
      <c r="AD58" s="46">
        <f t="shared" si="114"/>
        <v>0</v>
      </c>
      <c r="AE58" s="44">
        <f t="shared" ref="AE58" si="115">SUM(AE59:AE62)</f>
        <v>0</v>
      </c>
      <c r="AF58" s="46">
        <f t="shared" ref="AF58:AG58" si="116">AF59+AF60+AF61+AF62</f>
        <v>0</v>
      </c>
      <c r="AG58" s="46">
        <f t="shared" si="116"/>
        <v>0</v>
      </c>
      <c r="AH58" s="44">
        <f t="shared" ref="AH58" si="117">SUM(AH59:AH62)</f>
        <v>0</v>
      </c>
      <c r="AI58" s="46">
        <f t="shared" ref="AI58:AJ58" si="118">AI59+AI60+AI61+AI62</f>
        <v>45658.9</v>
      </c>
      <c r="AJ58" s="46">
        <f t="shared" si="118"/>
        <v>0</v>
      </c>
      <c r="AK58" s="44">
        <f t="shared" ref="AK58" si="119">SUM(AK59:AK62)</f>
        <v>0</v>
      </c>
      <c r="AL58" s="46">
        <f t="shared" ref="AL58:AM58" si="120">AL59+AL60+AL61+AL62</f>
        <v>0</v>
      </c>
      <c r="AM58" s="46">
        <f t="shared" si="120"/>
        <v>0</v>
      </c>
      <c r="AN58" s="44">
        <f t="shared" ref="AN58" si="121">SUM(AN59:AN62)</f>
        <v>0</v>
      </c>
      <c r="AO58" s="46">
        <f t="shared" ref="AO58:AP58" si="122">AO59+AO60+AO61+AO62</f>
        <v>2046.6</v>
      </c>
      <c r="AP58" s="46">
        <f t="shared" si="122"/>
        <v>0</v>
      </c>
      <c r="AQ58" s="44">
        <f t="shared" ref="AQ58" si="123">SUM(AQ59:AQ62)</f>
        <v>0</v>
      </c>
      <c r="AR58" s="107"/>
      <c r="AS58" s="107"/>
    </row>
    <row r="59" spans="1:45" s="20" customFormat="1" ht="37.5">
      <c r="A59" s="128"/>
      <c r="B59" s="129"/>
      <c r="C59" s="106"/>
      <c r="D59" s="21" t="s">
        <v>25</v>
      </c>
      <c r="E59" s="79">
        <f>E11+E16+E21+E33+E38+E44+E49</f>
        <v>3800.8999999999996</v>
      </c>
      <c r="F59" s="79">
        <f t="shared" ref="F59:F61" si="124">F11+F16+F21+F33+F38+F44+F49</f>
        <v>166</v>
      </c>
      <c r="G59" s="44">
        <f t="shared" ref="G59:G61" si="125">F59/E59</f>
        <v>4.3673866715777845E-2</v>
      </c>
      <c r="H59" s="47">
        <f t="shared" ref="H59:I61" si="126">H11+H21+H28+H33+H38</f>
        <v>0</v>
      </c>
      <c r="I59" s="47">
        <f t="shared" si="126"/>
        <v>0</v>
      </c>
      <c r="J59" s="43">
        <v>0</v>
      </c>
      <c r="K59" s="47">
        <f t="shared" ref="K59:L59" si="127">K11+K21+K28+K33+K38</f>
        <v>0</v>
      </c>
      <c r="L59" s="47">
        <f t="shared" si="127"/>
        <v>0</v>
      </c>
      <c r="M59" s="43">
        <v>0</v>
      </c>
      <c r="N59" s="47">
        <f t="shared" ref="N59:O59" si="128">N11+N21+N28+N33+N38</f>
        <v>166</v>
      </c>
      <c r="O59" s="47">
        <f t="shared" si="128"/>
        <v>166</v>
      </c>
      <c r="P59" s="44">
        <f t="shared" ref="P59:P61" si="129">O59/N59</f>
        <v>1</v>
      </c>
      <c r="Q59" s="47">
        <f t="shared" ref="Q59:R59" si="130">Q11+Q21+Q28+Q33+Q38</f>
        <v>1027.8</v>
      </c>
      <c r="R59" s="47">
        <f t="shared" si="130"/>
        <v>0</v>
      </c>
      <c r="S59" s="43">
        <v>0</v>
      </c>
      <c r="T59" s="47">
        <f t="shared" ref="T59:U59" si="131">T11+T21+T28+T33+T38</f>
        <v>0</v>
      </c>
      <c r="U59" s="47">
        <f t="shared" si="131"/>
        <v>0</v>
      </c>
      <c r="V59" s="43">
        <v>0</v>
      </c>
      <c r="W59" s="47">
        <f t="shared" ref="W59:X59" si="132">W11+W21+W28+W33+W38</f>
        <v>0</v>
      </c>
      <c r="X59" s="47">
        <f t="shared" si="132"/>
        <v>0</v>
      </c>
      <c r="Y59" s="43">
        <v>0</v>
      </c>
      <c r="Z59" s="47">
        <f t="shared" ref="Z59:AA59" si="133">Z11+Z21+Z28+Z33+Z38</f>
        <v>560.5</v>
      </c>
      <c r="AA59" s="47">
        <f t="shared" si="133"/>
        <v>0</v>
      </c>
      <c r="AB59" s="43">
        <v>0</v>
      </c>
      <c r="AC59" s="47">
        <f t="shared" ref="AC59:AD59" si="134">AC11+AC21+AC28+AC33+AC38</f>
        <v>0</v>
      </c>
      <c r="AD59" s="47">
        <f t="shared" si="134"/>
        <v>0</v>
      </c>
      <c r="AE59" s="43">
        <v>0</v>
      </c>
      <c r="AF59" s="47">
        <f t="shared" ref="AF59:AG59" si="135">AF11+AF21+AF28+AF33+AF38</f>
        <v>0</v>
      </c>
      <c r="AG59" s="47">
        <f t="shared" si="135"/>
        <v>0</v>
      </c>
      <c r="AH59" s="43">
        <v>0</v>
      </c>
      <c r="AI59" s="47">
        <f t="shared" ref="AI59:AJ59" si="136">AI11+AI21+AI28+AI33+AI38</f>
        <v>0</v>
      </c>
      <c r="AJ59" s="47">
        <f t="shared" si="136"/>
        <v>0</v>
      </c>
      <c r="AK59" s="43">
        <v>0</v>
      </c>
      <c r="AL59" s="47">
        <f t="shared" ref="AL59:AM59" si="137">AL11+AL21+AL28+AL33+AL38</f>
        <v>0</v>
      </c>
      <c r="AM59" s="47">
        <f t="shared" si="137"/>
        <v>0</v>
      </c>
      <c r="AN59" s="43">
        <v>0</v>
      </c>
      <c r="AO59" s="47">
        <f t="shared" ref="AO59:AP59" si="138">AO11+AO21+AO28+AO33+AO38</f>
        <v>2046.6</v>
      </c>
      <c r="AP59" s="47">
        <f t="shared" si="138"/>
        <v>0</v>
      </c>
      <c r="AQ59" s="43">
        <v>0</v>
      </c>
      <c r="AR59" s="108"/>
      <c r="AS59" s="108"/>
    </row>
    <row r="60" spans="1:45" s="20" customFormat="1" ht="75">
      <c r="A60" s="128"/>
      <c r="B60" s="129"/>
      <c r="C60" s="106"/>
      <c r="D60" s="22" t="s">
        <v>26</v>
      </c>
      <c r="E60" s="79">
        <f>E12+E17+E22+E34+E39+E45+E50+E55</f>
        <v>313934.3</v>
      </c>
      <c r="F60" s="79">
        <f t="shared" si="124"/>
        <v>1952.3</v>
      </c>
      <c r="G60" s="44">
        <f t="shared" si="125"/>
        <v>6.2188171219264669E-3</v>
      </c>
      <c r="H60" s="47">
        <f t="shared" si="126"/>
        <v>0</v>
      </c>
      <c r="I60" s="47">
        <f t="shared" si="126"/>
        <v>0</v>
      </c>
      <c r="J60" s="43">
        <v>0</v>
      </c>
      <c r="K60" s="47">
        <f t="shared" ref="K60:L60" si="139">K12+K22+K29+K34+K39</f>
        <v>0</v>
      </c>
      <c r="L60" s="47">
        <f t="shared" si="139"/>
        <v>0</v>
      </c>
      <c r="M60" s="43">
        <v>0</v>
      </c>
      <c r="N60" s="47">
        <f t="shared" ref="N60:O60" si="140">N12+N22+N29+N34+N39</f>
        <v>1952.3</v>
      </c>
      <c r="O60" s="47">
        <f t="shared" si="140"/>
        <v>1952.3</v>
      </c>
      <c r="P60" s="44">
        <f t="shared" si="129"/>
        <v>1</v>
      </c>
      <c r="Q60" s="47">
        <f t="shared" ref="Q60:R60" si="141">Q12+Q22+Q29+Q34+Q39</f>
        <v>265555.5</v>
      </c>
      <c r="R60" s="47">
        <f t="shared" si="141"/>
        <v>0</v>
      </c>
      <c r="S60" s="43">
        <v>0</v>
      </c>
      <c r="T60" s="47">
        <f t="shared" ref="T60:U60" si="142">T12+T22+T29+T34+T39</f>
        <v>0</v>
      </c>
      <c r="U60" s="47">
        <f t="shared" si="142"/>
        <v>0</v>
      </c>
      <c r="V60" s="43">
        <v>0</v>
      </c>
      <c r="W60" s="47">
        <f t="shared" ref="W60:X60" si="143">W12+W22+W29+W34+W39</f>
        <v>0</v>
      </c>
      <c r="X60" s="47">
        <f t="shared" si="143"/>
        <v>0</v>
      </c>
      <c r="Y60" s="43">
        <v>0</v>
      </c>
      <c r="Z60" s="47">
        <f t="shared" ref="Z60:AA60" si="144">Z12+Z22+Z29+Z34+Z39</f>
        <v>6592.2</v>
      </c>
      <c r="AA60" s="47">
        <f t="shared" si="144"/>
        <v>0</v>
      </c>
      <c r="AB60" s="43">
        <v>0</v>
      </c>
      <c r="AC60" s="47">
        <f t="shared" ref="AC60:AD60" si="145">AC12+AC22+AC29+AC34+AC39</f>
        <v>0</v>
      </c>
      <c r="AD60" s="47">
        <f t="shared" si="145"/>
        <v>0</v>
      </c>
      <c r="AE60" s="43">
        <v>0</v>
      </c>
      <c r="AF60" s="47">
        <f t="shared" ref="AF60:AG60" si="146">AF12+AF22+AF29+AF34+AF39</f>
        <v>0</v>
      </c>
      <c r="AG60" s="47">
        <f t="shared" si="146"/>
        <v>0</v>
      </c>
      <c r="AH60" s="43">
        <v>0</v>
      </c>
      <c r="AI60" s="47">
        <f t="shared" ref="AI60:AJ60" si="147">AI12+AI22+AI29+AI34+AI39</f>
        <v>0</v>
      </c>
      <c r="AJ60" s="47">
        <f t="shared" si="147"/>
        <v>0</v>
      </c>
      <c r="AK60" s="43">
        <v>0</v>
      </c>
      <c r="AL60" s="47">
        <f t="shared" ref="AL60:AM60" si="148">AL12+AL22+AL29+AL34+AL39</f>
        <v>0</v>
      </c>
      <c r="AM60" s="47">
        <f t="shared" si="148"/>
        <v>0</v>
      </c>
      <c r="AN60" s="43">
        <v>0</v>
      </c>
      <c r="AO60" s="47">
        <f t="shared" ref="AO60:AP60" si="149">AO12+AO22+AO29+AO34+AO39</f>
        <v>0</v>
      </c>
      <c r="AP60" s="47">
        <f t="shared" si="149"/>
        <v>0</v>
      </c>
      <c r="AQ60" s="43">
        <v>0</v>
      </c>
      <c r="AR60" s="108"/>
      <c r="AS60" s="108"/>
    </row>
    <row r="61" spans="1:45" s="9" customFormat="1" ht="56.25">
      <c r="A61" s="128"/>
      <c r="B61" s="129"/>
      <c r="C61" s="106"/>
      <c r="D61" s="22" t="s">
        <v>27</v>
      </c>
      <c r="E61" s="79">
        <f>E13+E18+E23+E35+E40+E46+E51+E56</f>
        <v>62274.000000000007</v>
      </c>
      <c r="F61" s="79">
        <f t="shared" si="124"/>
        <v>3507.6</v>
      </c>
      <c r="G61" s="44">
        <f t="shared" si="125"/>
        <v>5.6325272184218123E-2</v>
      </c>
      <c r="H61" s="47">
        <f t="shared" si="126"/>
        <v>0</v>
      </c>
      <c r="I61" s="47">
        <f t="shared" si="126"/>
        <v>0</v>
      </c>
      <c r="J61" s="43">
        <v>0</v>
      </c>
      <c r="K61" s="47">
        <f t="shared" ref="K61:L61" si="150">K13+K23+K30+K35+K40</f>
        <v>0</v>
      </c>
      <c r="L61" s="47">
        <f t="shared" si="150"/>
        <v>0</v>
      </c>
      <c r="M61" s="43">
        <v>0</v>
      </c>
      <c r="N61" s="47">
        <f t="shared" ref="N61:O61" si="151">N13+N23+N30+N35+N40</f>
        <v>3507.6</v>
      </c>
      <c r="O61" s="47">
        <f t="shared" si="151"/>
        <v>3507.6</v>
      </c>
      <c r="P61" s="44">
        <f t="shared" si="129"/>
        <v>1</v>
      </c>
      <c r="Q61" s="47">
        <f t="shared" ref="Q61:R61" si="152">Q13+Q23+Q30+Q35+Q40</f>
        <v>10634.6</v>
      </c>
      <c r="R61" s="47">
        <f t="shared" si="152"/>
        <v>0</v>
      </c>
      <c r="S61" s="43">
        <v>0</v>
      </c>
      <c r="T61" s="47">
        <f t="shared" ref="T61:U61" si="153">T13+T23+T30+T35+T40</f>
        <v>0</v>
      </c>
      <c r="U61" s="47">
        <f t="shared" si="153"/>
        <v>0</v>
      </c>
      <c r="V61" s="43">
        <v>0</v>
      </c>
      <c r="W61" s="47">
        <f t="shared" ref="W61:X61" si="154">W13+W23+W30+W35+W40</f>
        <v>0</v>
      </c>
      <c r="X61" s="47">
        <f t="shared" si="154"/>
        <v>0</v>
      </c>
      <c r="Y61" s="43">
        <v>0</v>
      </c>
      <c r="Z61" s="47">
        <f t="shared" ref="Z61:AA61" si="155">Z13+Z23+Z30+Z35+Z40</f>
        <v>376.4</v>
      </c>
      <c r="AA61" s="47">
        <f t="shared" si="155"/>
        <v>0</v>
      </c>
      <c r="AB61" s="43">
        <v>0</v>
      </c>
      <c r="AC61" s="47">
        <f t="shared" ref="AC61:AD61" si="156">AC13+AC23+AC30+AC35+AC40</f>
        <v>0</v>
      </c>
      <c r="AD61" s="47">
        <f t="shared" si="156"/>
        <v>0</v>
      </c>
      <c r="AE61" s="43">
        <v>0</v>
      </c>
      <c r="AF61" s="47">
        <f t="shared" ref="AF61:AG61" si="157">AF13+AF23+AF30+AF35+AF40</f>
        <v>0</v>
      </c>
      <c r="AG61" s="47">
        <f t="shared" si="157"/>
        <v>0</v>
      </c>
      <c r="AH61" s="43">
        <v>0</v>
      </c>
      <c r="AI61" s="47">
        <f t="shared" ref="AI61:AJ61" si="158">AI13+AI23+AI30+AI35+AI40</f>
        <v>45658.9</v>
      </c>
      <c r="AJ61" s="47">
        <f t="shared" si="158"/>
        <v>0</v>
      </c>
      <c r="AK61" s="43">
        <v>0</v>
      </c>
      <c r="AL61" s="47">
        <f t="shared" ref="AL61:AM61" si="159">AL13+AL23+AL30+AL35+AL40</f>
        <v>0</v>
      </c>
      <c r="AM61" s="47">
        <f t="shared" si="159"/>
        <v>0</v>
      </c>
      <c r="AN61" s="43">
        <v>0</v>
      </c>
      <c r="AO61" s="47">
        <f t="shared" ref="AO61:AP61" si="160">AO13+AO23+AO30+AO35+AO40</f>
        <v>0</v>
      </c>
      <c r="AP61" s="47">
        <f t="shared" si="160"/>
        <v>0</v>
      </c>
      <c r="AQ61" s="43">
        <v>0</v>
      </c>
      <c r="AR61" s="108"/>
      <c r="AS61" s="108"/>
    </row>
    <row r="62" spans="1:45" s="9" customFormat="1" ht="37.5">
      <c r="A62" s="130"/>
      <c r="B62" s="131"/>
      <c r="C62" s="106"/>
      <c r="D62" s="21" t="s">
        <v>28</v>
      </c>
      <c r="E62" s="80">
        <f>E14+E25+E31+E36+E41</f>
        <v>0</v>
      </c>
      <c r="F62" s="80">
        <f>F14+F25+F31+F36+F41</f>
        <v>0</v>
      </c>
      <c r="G62" s="44" t="s">
        <v>57</v>
      </c>
      <c r="H62" s="47">
        <f>H14+H25+H31+H36+H41</f>
        <v>0</v>
      </c>
      <c r="I62" s="47">
        <f>I14+I25+I31+I36+I41</f>
        <v>0</v>
      </c>
      <c r="J62" s="43">
        <v>0</v>
      </c>
      <c r="K62" s="47">
        <f t="shared" ref="K62:L62" si="161">K14+K25+K31+K36+K41</f>
        <v>0</v>
      </c>
      <c r="L62" s="47">
        <f t="shared" si="161"/>
        <v>0</v>
      </c>
      <c r="M62" s="43">
        <v>0</v>
      </c>
      <c r="N62" s="47">
        <f t="shared" ref="N62:O62" si="162">N14+N25+N31+N36+N41</f>
        <v>0</v>
      </c>
      <c r="O62" s="47">
        <f t="shared" si="162"/>
        <v>0</v>
      </c>
      <c r="P62" s="43">
        <v>0</v>
      </c>
      <c r="Q62" s="47">
        <f t="shared" ref="Q62:R62" si="163">Q14+Q25+Q31+Q36+Q41</f>
        <v>0</v>
      </c>
      <c r="R62" s="47">
        <f t="shared" si="163"/>
        <v>0</v>
      </c>
      <c r="S62" s="43">
        <v>0</v>
      </c>
      <c r="T62" s="47">
        <f t="shared" ref="T62:U62" si="164">T14+T25+T31+T36+T41</f>
        <v>0</v>
      </c>
      <c r="U62" s="47">
        <f t="shared" si="164"/>
        <v>0</v>
      </c>
      <c r="V62" s="43">
        <v>0</v>
      </c>
      <c r="W62" s="47">
        <f t="shared" ref="W62:X62" si="165">W14+W25+W31+W36+W41</f>
        <v>0</v>
      </c>
      <c r="X62" s="47">
        <f t="shared" si="165"/>
        <v>0</v>
      </c>
      <c r="Y62" s="43">
        <v>0</v>
      </c>
      <c r="Z62" s="47">
        <f t="shared" ref="Z62:AA62" si="166">Z14+Z25+Z31+Z36+Z41</f>
        <v>0</v>
      </c>
      <c r="AA62" s="47">
        <f t="shared" si="166"/>
        <v>0</v>
      </c>
      <c r="AB62" s="43">
        <v>0</v>
      </c>
      <c r="AC62" s="47">
        <f t="shared" ref="AC62:AD62" si="167">AC14+AC25+AC31+AC36+AC41</f>
        <v>0</v>
      </c>
      <c r="AD62" s="47">
        <f t="shared" si="167"/>
        <v>0</v>
      </c>
      <c r="AE62" s="43">
        <v>0</v>
      </c>
      <c r="AF62" s="47">
        <f t="shared" ref="AF62:AG62" si="168">AF14+AF25+AF31+AF36+AF41</f>
        <v>0</v>
      </c>
      <c r="AG62" s="47">
        <f t="shared" si="168"/>
        <v>0</v>
      </c>
      <c r="AH62" s="43">
        <v>0</v>
      </c>
      <c r="AI62" s="47">
        <f t="shared" ref="AI62:AJ62" si="169">AI14+AI25+AI31+AI36+AI41</f>
        <v>0</v>
      </c>
      <c r="AJ62" s="47">
        <f t="shared" si="169"/>
        <v>0</v>
      </c>
      <c r="AK62" s="43">
        <v>0</v>
      </c>
      <c r="AL62" s="47">
        <f t="shared" ref="AL62:AM62" si="170">AL14+AL25+AL31+AL36+AL41</f>
        <v>0</v>
      </c>
      <c r="AM62" s="47">
        <f t="shared" si="170"/>
        <v>0</v>
      </c>
      <c r="AN62" s="43">
        <v>0</v>
      </c>
      <c r="AO62" s="47">
        <f t="shared" ref="AO62:AP62" si="171">AO14+AO25+AO31+AO36+AO41</f>
        <v>0</v>
      </c>
      <c r="AP62" s="47">
        <f t="shared" si="171"/>
        <v>0</v>
      </c>
      <c r="AQ62" s="43">
        <v>0</v>
      </c>
      <c r="AR62" s="109"/>
      <c r="AS62" s="109"/>
    </row>
    <row r="63" spans="1:45" s="62" customFormat="1">
      <c r="A63" s="126" t="s">
        <v>97</v>
      </c>
      <c r="B63" s="127"/>
      <c r="C63" s="106" t="s">
        <v>23</v>
      </c>
      <c r="D63" s="36" t="s">
        <v>24</v>
      </c>
      <c r="E63" s="77">
        <f>SUM(E64:E66)</f>
        <v>294313.5</v>
      </c>
      <c r="F63" s="77">
        <f t="shared" ref="F63" si="172">SUM(F64:F66)</f>
        <v>3396.1</v>
      </c>
      <c r="G63" s="64">
        <f t="shared" ref="G63:G73" si="173">F63/E63</f>
        <v>1.1539056142514699E-2</v>
      </c>
      <c r="H63" s="61">
        <f>H64+H65+H66</f>
        <v>0</v>
      </c>
      <c r="I63" s="61">
        <f>I64+I65+I66</f>
        <v>0</v>
      </c>
      <c r="J63" s="64">
        <f>J64+J65+J66</f>
        <v>0</v>
      </c>
      <c r="K63" s="61">
        <f t="shared" ref="K63:AQ63" si="174">K64+K65+K66</f>
        <v>0</v>
      </c>
      <c r="L63" s="61">
        <f t="shared" si="174"/>
        <v>0</v>
      </c>
      <c r="M63" s="64">
        <f t="shared" si="174"/>
        <v>0</v>
      </c>
      <c r="N63" s="61">
        <f t="shared" si="174"/>
        <v>3396.1</v>
      </c>
      <c r="O63" s="61">
        <f t="shared" si="174"/>
        <v>3396.1</v>
      </c>
      <c r="P63" s="64">
        <f t="shared" si="174"/>
        <v>0</v>
      </c>
      <c r="Q63" s="61">
        <f t="shared" si="174"/>
        <v>245258.5</v>
      </c>
      <c r="R63" s="61">
        <f t="shared" si="174"/>
        <v>0</v>
      </c>
      <c r="S63" s="64">
        <f t="shared" si="174"/>
        <v>0</v>
      </c>
      <c r="T63" s="61">
        <f t="shared" si="174"/>
        <v>0</v>
      </c>
      <c r="U63" s="61">
        <f t="shared" si="174"/>
        <v>0</v>
      </c>
      <c r="V63" s="64">
        <f t="shared" si="174"/>
        <v>0</v>
      </c>
      <c r="W63" s="61">
        <f t="shared" si="174"/>
        <v>0</v>
      </c>
      <c r="X63" s="61">
        <f t="shared" si="174"/>
        <v>0</v>
      </c>
      <c r="Y63" s="64">
        <f t="shared" si="174"/>
        <v>0</v>
      </c>
      <c r="Z63" s="61">
        <f t="shared" si="174"/>
        <v>0</v>
      </c>
      <c r="AA63" s="61">
        <f t="shared" si="174"/>
        <v>0</v>
      </c>
      <c r="AB63" s="64">
        <f t="shared" si="174"/>
        <v>0</v>
      </c>
      <c r="AC63" s="61">
        <f t="shared" si="174"/>
        <v>0</v>
      </c>
      <c r="AD63" s="61">
        <f t="shared" si="174"/>
        <v>0</v>
      </c>
      <c r="AE63" s="64">
        <f t="shared" si="174"/>
        <v>0</v>
      </c>
      <c r="AF63" s="61">
        <f t="shared" si="174"/>
        <v>0</v>
      </c>
      <c r="AG63" s="61">
        <f t="shared" si="174"/>
        <v>0</v>
      </c>
      <c r="AH63" s="64">
        <f t="shared" si="174"/>
        <v>0</v>
      </c>
      <c r="AI63" s="61">
        <f t="shared" si="174"/>
        <v>45658.9</v>
      </c>
      <c r="AJ63" s="61">
        <f t="shared" si="174"/>
        <v>0</v>
      </c>
      <c r="AK63" s="64">
        <f t="shared" si="174"/>
        <v>0</v>
      </c>
      <c r="AL63" s="61">
        <f t="shared" si="174"/>
        <v>0</v>
      </c>
      <c r="AM63" s="61">
        <f t="shared" si="174"/>
        <v>0</v>
      </c>
      <c r="AN63" s="64">
        <f t="shared" si="174"/>
        <v>0</v>
      </c>
      <c r="AO63" s="61">
        <f t="shared" si="174"/>
        <v>0</v>
      </c>
      <c r="AP63" s="61">
        <f t="shared" si="174"/>
        <v>0</v>
      </c>
      <c r="AQ63" s="64">
        <f t="shared" si="174"/>
        <v>0</v>
      </c>
      <c r="AR63" s="123"/>
      <c r="AS63" s="123"/>
    </row>
    <row r="64" spans="1:45" ht="37.5">
      <c r="A64" s="128"/>
      <c r="B64" s="129"/>
      <c r="C64" s="106"/>
      <c r="D64" s="37" t="s">
        <v>25</v>
      </c>
      <c r="E64" s="77">
        <f t="shared" ref="E64:F66" si="175">E11+E16+E28+E44</f>
        <v>0</v>
      </c>
      <c r="F64" s="77">
        <f t="shared" si="175"/>
        <v>0</v>
      </c>
      <c r="G64" s="64" t="s">
        <v>57</v>
      </c>
      <c r="H64" s="63">
        <f t="shared" ref="H64:I66" si="176">H11+H16+H28+H44</f>
        <v>0</v>
      </c>
      <c r="I64" s="63">
        <f t="shared" si="176"/>
        <v>0</v>
      </c>
      <c r="J64" s="65">
        <v>0</v>
      </c>
      <c r="K64" s="63">
        <f t="shared" ref="K64:L64" si="177">K11+K16+K28+K44</f>
        <v>0</v>
      </c>
      <c r="L64" s="63">
        <f t="shared" si="177"/>
        <v>0</v>
      </c>
      <c r="M64" s="65">
        <v>0</v>
      </c>
      <c r="N64" s="63">
        <f t="shared" ref="N64:O64" si="178">N11+N16+N28+N44</f>
        <v>0</v>
      </c>
      <c r="O64" s="63">
        <f t="shared" si="178"/>
        <v>0</v>
      </c>
      <c r="P64" s="65">
        <v>0</v>
      </c>
      <c r="Q64" s="63">
        <f t="shared" ref="Q64:R64" si="179">Q11+Q16+Q28+Q44</f>
        <v>0</v>
      </c>
      <c r="R64" s="63">
        <f t="shared" si="179"/>
        <v>0</v>
      </c>
      <c r="S64" s="65">
        <v>0</v>
      </c>
      <c r="T64" s="63">
        <f t="shared" ref="T64:U64" si="180">T11+T16+T28+T44</f>
        <v>0</v>
      </c>
      <c r="U64" s="63">
        <f t="shared" si="180"/>
        <v>0</v>
      </c>
      <c r="V64" s="65">
        <v>0</v>
      </c>
      <c r="W64" s="63">
        <f t="shared" ref="W64:X64" si="181">W11+W16+W28+W44</f>
        <v>0</v>
      </c>
      <c r="X64" s="63">
        <f t="shared" si="181"/>
        <v>0</v>
      </c>
      <c r="Y64" s="65">
        <v>0</v>
      </c>
      <c r="Z64" s="63">
        <f t="shared" ref="Z64:AA64" si="182">Z11+Z16+Z28+Z44</f>
        <v>0</v>
      </c>
      <c r="AA64" s="63">
        <f t="shared" si="182"/>
        <v>0</v>
      </c>
      <c r="AB64" s="65">
        <v>0</v>
      </c>
      <c r="AC64" s="63">
        <f t="shared" ref="AC64:AD64" si="183">AC11+AC16+AC28+AC44</f>
        <v>0</v>
      </c>
      <c r="AD64" s="63">
        <f t="shared" si="183"/>
        <v>0</v>
      </c>
      <c r="AE64" s="65">
        <v>0</v>
      </c>
      <c r="AF64" s="63">
        <f t="shared" ref="AF64:AG64" si="184">AF11+AF16+AF28+AF44</f>
        <v>0</v>
      </c>
      <c r="AG64" s="63">
        <f t="shared" si="184"/>
        <v>0</v>
      </c>
      <c r="AH64" s="65">
        <v>0</v>
      </c>
      <c r="AI64" s="63">
        <f t="shared" ref="AI64:AJ64" si="185">AI11+AI16+AI28+AI44</f>
        <v>0</v>
      </c>
      <c r="AJ64" s="63">
        <f t="shared" si="185"/>
        <v>0</v>
      </c>
      <c r="AK64" s="65">
        <v>0</v>
      </c>
      <c r="AL64" s="63">
        <f t="shared" ref="AL64:AM64" si="186">AL11+AL16+AL28+AL44</f>
        <v>0</v>
      </c>
      <c r="AM64" s="63">
        <f t="shared" si="186"/>
        <v>0</v>
      </c>
      <c r="AN64" s="65">
        <v>0</v>
      </c>
      <c r="AO64" s="63">
        <f t="shared" ref="AO64:AP64" si="187">AO11+AO16+AO28+AO44</f>
        <v>0</v>
      </c>
      <c r="AP64" s="63">
        <f t="shared" si="187"/>
        <v>0</v>
      </c>
      <c r="AQ64" s="65">
        <v>0</v>
      </c>
      <c r="AR64" s="124"/>
      <c r="AS64" s="124"/>
    </row>
    <row r="65" spans="1:45" ht="75">
      <c r="A65" s="128"/>
      <c r="B65" s="129"/>
      <c r="C65" s="106"/>
      <c r="D65" s="38" t="s">
        <v>26</v>
      </c>
      <c r="E65" s="77">
        <f t="shared" si="175"/>
        <v>236221.9</v>
      </c>
      <c r="F65" s="77">
        <f t="shared" si="175"/>
        <v>0</v>
      </c>
      <c r="G65" s="64" t="s">
        <v>57</v>
      </c>
      <c r="H65" s="63">
        <f t="shared" si="176"/>
        <v>0</v>
      </c>
      <c r="I65" s="63">
        <f t="shared" si="176"/>
        <v>0</v>
      </c>
      <c r="J65" s="65">
        <v>0</v>
      </c>
      <c r="K65" s="63">
        <f t="shared" ref="K65:L65" si="188">K12+K17+K29+K45</f>
        <v>0</v>
      </c>
      <c r="L65" s="63">
        <f t="shared" si="188"/>
        <v>0</v>
      </c>
      <c r="M65" s="65">
        <v>0</v>
      </c>
      <c r="N65" s="63">
        <f t="shared" ref="N65:O65" si="189">N12+N17+N29+N45</f>
        <v>0</v>
      </c>
      <c r="O65" s="63">
        <f t="shared" si="189"/>
        <v>0</v>
      </c>
      <c r="P65" s="65">
        <v>0</v>
      </c>
      <c r="Q65" s="63">
        <f t="shared" ref="Q65:R65" si="190">Q12+Q17+Q29+Q45</f>
        <v>236221.9</v>
      </c>
      <c r="R65" s="63">
        <f t="shared" si="190"/>
        <v>0</v>
      </c>
      <c r="S65" s="65">
        <v>0</v>
      </c>
      <c r="T65" s="63">
        <f t="shared" ref="T65:U65" si="191">T12+T17+T29+T45</f>
        <v>0</v>
      </c>
      <c r="U65" s="63">
        <f t="shared" si="191"/>
        <v>0</v>
      </c>
      <c r="V65" s="65">
        <v>0</v>
      </c>
      <c r="W65" s="63">
        <f t="shared" ref="W65:X65" si="192">W12+W17+W29+W45</f>
        <v>0</v>
      </c>
      <c r="X65" s="63">
        <f t="shared" si="192"/>
        <v>0</v>
      </c>
      <c r="Y65" s="65">
        <v>0</v>
      </c>
      <c r="Z65" s="63">
        <f t="shared" ref="Z65:AA65" si="193">Z12+Z17+Z29+Z45</f>
        <v>0</v>
      </c>
      <c r="AA65" s="63">
        <f t="shared" si="193"/>
        <v>0</v>
      </c>
      <c r="AB65" s="65">
        <v>0</v>
      </c>
      <c r="AC65" s="63">
        <f t="shared" ref="AC65:AD65" si="194">AC12+AC17+AC29+AC45</f>
        <v>0</v>
      </c>
      <c r="AD65" s="63">
        <f t="shared" si="194"/>
        <v>0</v>
      </c>
      <c r="AE65" s="65">
        <v>0</v>
      </c>
      <c r="AF65" s="63">
        <f t="shared" ref="AF65:AG65" si="195">AF12+AF17+AF29+AF45</f>
        <v>0</v>
      </c>
      <c r="AG65" s="63">
        <f t="shared" si="195"/>
        <v>0</v>
      </c>
      <c r="AH65" s="65">
        <v>0</v>
      </c>
      <c r="AI65" s="63">
        <f t="shared" ref="AI65:AJ65" si="196">AI12+AI17+AI29+AI45</f>
        <v>0</v>
      </c>
      <c r="AJ65" s="63">
        <f t="shared" si="196"/>
        <v>0</v>
      </c>
      <c r="AK65" s="65">
        <v>0</v>
      </c>
      <c r="AL65" s="63">
        <f t="shared" ref="AL65:AM65" si="197">AL12+AL17+AL29+AL45</f>
        <v>0</v>
      </c>
      <c r="AM65" s="63">
        <f t="shared" si="197"/>
        <v>0</v>
      </c>
      <c r="AN65" s="65">
        <v>0</v>
      </c>
      <c r="AO65" s="63">
        <f t="shared" ref="AO65:AP65" si="198">AO12+AO17+AO29+AO45</f>
        <v>0</v>
      </c>
      <c r="AP65" s="63">
        <f t="shared" si="198"/>
        <v>0</v>
      </c>
      <c r="AQ65" s="65">
        <v>0</v>
      </c>
      <c r="AR65" s="124"/>
      <c r="AS65" s="124"/>
    </row>
    <row r="66" spans="1:45" ht="37.5" customHeight="1">
      <c r="A66" s="128"/>
      <c r="B66" s="129"/>
      <c r="C66" s="106"/>
      <c r="D66" s="38" t="s">
        <v>27</v>
      </c>
      <c r="E66" s="77">
        <f t="shared" si="175"/>
        <v>58091.600000000006</v>
      </c>
      <c r="F66" s="77">
        <f t="shared" si="175"/>
        <v>3396.1</v>
      </c>
      <c r="G66" s="64">
        <f t="shared" si="173"/>
        <v>5.8461120024237576E-2</v>
      </c>
      <c r="H66" s="63">
        <f t="shared" si="176"/>
        <v>0</v>
      </c>
      <c r="I66" s="63">
        <f t="shared" si="176"/>
        <v>0</v>
      </c>
      <c r="J66" s="65">
        <v>0</v>
      </c>
      <c r="K66" s="63">
        <f t="shared" ref="K66:L66" si="199">K13+K18+K30+K46</f>
        <v>0</v>
      </c>
      <c r="L66" s="63">
        <f t="shared" si="199"/>
        <v>0</v>
      </c>
      <c r="M66" s="65">
        <v>0</v>
      </c>
      <c r="N66" s="63">
        <f t="shared" ref="N66:O66" si="200">N13+N18+N30+N46</f>
        <v>3396.1</v>
      </c>
      <c r="O66" s="63">
        <f t="shared" si="200"/>
        <v>3396.1</v>
      </c>
      <c r="P66" s="65">
        <v>0</v>
      </c>
      <c r="Q66" s="63">
        <f t="shared" ref="Q66:R66" si="201">Q13+Q18+Q30+Q46</f>
        <v>9036.6</v>
      </c>
      <c r="R66" s="63">
        <f t="shared" si="201"/>
        <v>0</v>
      </c>
      <c r="S66" s="65">
        <v>0</v>
      </c>
      <c r="T66" s="63">
        <f t="shared" ref="T66:U66" si="202">T13+T18+T30+T46</f>
        <v>0</v>
      </c>
      <c r="U66" s="63">
        <f t="shared" si="202"/>
        <v>0</v>
      </c>
      <c r="V66" s="65">
        <v>0</v>
      </c>
      <c r="W66" s="63">
        <f t="shared" ref="W66:X66" si="203">W13+W18+W30+W46</f>
        <v>0</v>
      </c>
      <c r="X66" s="63">
        <f t="shared" si="203"/>
        <v>0</v>
      </c>
      <c r="Y66" s="65">
        <v>0</v>
      </c>
      <c r="Z66" s="63">
        <f t="shared" ref="Z66:AA66" si="204">Z13+Z18+Z30+Z46</f>
        <v>0</v>
      </c>
      <c r="AA66" s="63">
        <f t="shared" si="204"/>
        <v>0</v>
      </c>
      <c r="AB66" s="65">
        <v>0</v>
      </c>
      <c r="AC66" s="63">
        <f t="shared" ref="AC66:AD66" si="205">AC13+AC18+AC30+AC46</f>
        <v>0</v>
      </c>
      <c r="AD66" s="63">
        <f t="shared" si="205"/>
        <v>0</v>
      </c>
      <c r="AE66" s="65">
        <v>0</v>
      </c>
      <c r="AF66" s="63">
        <f t="shared" ref="AF66:AG66" si="206">AF13+AF18+AF30+AF46</f>
        <v>0</v>
      </c>
      <c r="AG66" s="63">
        <f t="shared" si="206"/>
        <v>0</v>
      </c>
      <c r="AH66" s="65">
        <v>0</v>
      </c>
      <c r="AI66" s="63">
        <f t="shared" ref="AI66:AJ66" si="207">AI13+AI18+AI30+AI46</f>
        <v>45658.9</v>
      </c>
      <c r="AJ66" s="63">
        <f t="shared" si="207"/>
        <v>0</v>
      </c>
      <c r="AK66" s="65">
        <v>0</v>
      </c>
      <c r="AL66" s="63">
        <f t="shared" ref="AL66:AM66" si="208">AL13+AL18+AL30+AL46</f>
        <v>0</v>
      </c>
      <c r="AM66" s="63">
        <f t="shared" si="208"/>
        <v>0</v>
      </c>
      <c r="AN66" s="65">
        <v>0</v>
      </c>
      <c r="AO66" s="63">
        <f t="shared" ref="AO66:AP66" si="209">AO13+AO18+AO30+AO46</f>
        <v>0</v>
      </c>
      <c r="AP66" s="63">
        <f t="shared" si="209"/>
        <v>0</v>
      </c>
      <c r="AQ66" s="65">
        <v>0</v>
      </c>
      <c r="AR66" s="125"/>
      <c r="AS66" s="125"/>
    </row>
    <row r="67" spans="1:45">
      <c r="A67" s="126" t="s">
        <v>54</v>
      </c>
      <c r="B67" s="127"/>
      <c r="C67" s="106" t="s">
        <v>23</v>
      </c>
      <c r="D67" s="33" t="s">
        <v>24</v>
      </c>
      <c r="E67" s="77">
        <f>SUM(E68:E70)</f>
        <v>85695.699999999983</v>
      </c>
      <c r="F67" s="77">
        <f>SUM(F68:F70)</f>
        <v>2229.8000000000002</v>
      </c>
      <c r="G67" s="64">
        <f t="shared" si="173"/>
        <v>2.6019975331317682E-2</v>
      </c>
      <c r="H67" s="77">
        <f>SUM(H68:H70)</f>
        <v>0</v>
      </c>
      <c r="I67" s="77">
        <f>SUM(I68:I70)</f>
        <v>0</v>
      </c>
      <c r="J67" s="64">
        <f t="shared" ref="J67" si="210">J68+J69+J70</f>
        <v>0</v>
      </c>
      <c r="K67" s="77">
        <f t="shared" ref="K67:L67" si="211">SUM(K68:K70)</f>
        <v>0</v>
      </c>
      <c r="L67" s="77">
        <f t="shared" si="211"/>
        <v>0</v>
      </c>
      <c r="M67" s="64">
        <f t="shared" ref="M67" si="212">M68+M69+M70</f>
        <v>0</v>
      </c>
      <c r="N67" s="77">
        <f t="shared" ref="N67:O67" si="213">SUM(N68:N70)</f>
        <v>2229.8000000000002</v>
      </c>
      <c r="O67" s="77">
        <f t="shared" si="213"/>
        <v>2229.8000000000002</v>
      </c>
      <c r="P67" s="64">
        <f t="shared" ref="P67" si="214">P68+P69+P70</f>
        <v>0</v>
      </c>
      <c r="Q67" s="77">
        <f t="shared" ref="Q67:R67" si="215">SUM(Q68:Q70)</f>
        <v>73890.2</v>
      </c>
      <c r="R67" s="77">
        <f t="shared" si="215"/>
        <v>0</v>
      </c>
      <c r="S67" s="64">
        <f t="shared" ref="S67" si="216">S68+S69+S70</f>
        <v>0</v>
      </c>
      <c r="T67" s="77">
        <f t="shared" ref="T67:U67" si="217">SUM(T68:T70)</f>
        <v>0</v>
      </c>
      <c r="U67" s="77">
        <f t="shared" si="217"/>
        <v>0</v>
      </c>
      <c r="V67" s="64">
        <f t="shared" ref="V67" si="218">V68+V69+V70</f>
        <v>0</v>
      </c>
      <c r="W67" s="77">
        <f t="shared" ref="W67:X67" si="219">SUM(W68:W70)</f>
        <v>0</v>
      </c>
      <c r="X67" s="77">
        <f t="shared" si="219"/>
        <v>0</v>
      </c>
      <c r="Y67" s="64">
        <f t="shared" ref="Y67" si="220">Y68+Y69+Y70</f>
        <v>0</v>
      </c>
      <c r="Z67" s="77">
        <f t="shared" ref="Z67:AA67" si="221">SUM(Z68:Z70)</f>
        <v>7529.0999999999995</v>
      </c>
      <c r="AA67" s="77">
        <f t="shared" si="221"/>
        <v>0</v>
      </c>
      <c r="AB67" s="64">
        <f t="shared" ref="AB67" si="222">AB68+AB69+AB70</f>
        <v>0</v>
      </c>
      <c r="AC67" s="77">
        <f t="shared" ref="AC67:AD67" si="223">SUM(AC68:AC70)</f>
        <v>0</v>
      </c>
      <c r="AD67" s="77">
        <f t="shared" si="223"/>
        <v>0</v>
      </c>
      <c r="AE67" s="64">
        <f t="shared" ref="AE67" si="224">AE68+AE69+AE70</f>
        <v>0</v>
      </c>
      <c r="AF67" s="77">
        <f t="shared" ref="AF67:AG67" si="225">SUM(AF68:AF70)</f>
        <v>0</v>
      </c>
      <c r="AG67" s="77">
        <f t="shared" si="225"/>
        <v>0</v>
      </c>
      <c r="AH67" s="64">
        <f t="shared" ref="AH67" si="226">AH68+AH69+AH70</f>
        <v>0</v>
      </c>
      <c r="AI67" s="77">
        <f t="shared" ref="AI67:AJ67" si="227">SUM(AI68:AI70)</f>
        <v>0</v>
      </c>
      <c r="AJ67" s="77">
        <f t="shared" si="227"/>
        <v>0</v>
      </c>
      <c r="AK67" s="64">
        <f t="shared" ref="AK67" si="228">AK68+AK69+AK70</f>
        <v>0</v>
      </c>
      <c r="AL67" s="77">
        <f t="shared" ref="AL67:AM67" si="229">SUM(AL68:AL70)</f>
        <v>0</v>
      </c>
      <c r="AM67" s="77">
        <f t="shared" si="229"/>
        <v>0</v>
      </c>
      <c r="AN67" s="64">
        <f t="shared" ref="AN67" si="230">AN68+AN69+AN70</f>
        <v>0</v>
      </c>
      <c r="AO67" s="77">
        <f t="shared" ref="AO67:AP67" si="231">SUM(AO68:AO70)</f>
        <v>2046.6</v>
      </c>
      <c r="AP67" s="77">
        <f t="shared" si="231"/>
        <v>0</v>
      </c>
      <c r="AQ67" s="64">
        <f t="shared" ref="AQ67" si="232">AQ68+AQ69+AQ70</f>
        <v>0</v>
      </c>
      <c r="AR67" s="123"/>
      <c r="AS67" s="123"/>
    </row>
    <row r="68" spans="1:45" ht="37.5">
      <c r="A68" s="128"/>
      <c r="B68" s="129"/>
      <c r="C68" s="106"/>
      <c r="D68" s="34" t="s">
        <v>25</v>
      </c>
      <c r="E68" s="77">
        <f>E21+E33+E38+E54</f>
        <v>3800.8999999999996</v>
      </c>
      <c r="F68" s="77">
        <f>F21+F33+F38+F54</f>
        <v>166</v>
      </c>
      <c r="G68" s="64">
        <f t="shared" si="173"/>
        <v>4.3673866715777845E-2</v>
      </c>
      <c r="H68" s="81">
        <f t="shared" ref="H68:I70" si="233">H21+H33+H38+H54</f>
        <v>0</v>
      </c>
      <c r="I68" s="81">
        <f t="shared" si="233"/>
        <v>0</v>
      </c>
      <c r="J68" s="65">
        <v>0</v>
      </c>
      <c r="K68" s="81">
        <f t="shared" ref="K68:L68" si="234">K21+K33+K38+K54</f>
        <v>0</v>
      </c>
      <c r="L68" s="81">
        <f t="shared" si="234"/>
        <v>0</v>
      </c>
      <c r="M68" s="65">
        <v>0</v>
      </c>
      <c r="N68" s="81">
        <f t="shared" ref="N68:O68" si="235">N21+N33+N38+N54</f>
        <v>166</v>
      </c>
      <c r="O68" s="81">
        <f t="shared" si="235"/>
        <v>166</v>
      </c>
      <c r="P68" s="65">
        <v>0</v>
      </c>
      <c r="Q68" s="81">
        <f t="shared" ref="Q68:R68" si="236">Q21+Q33+Q38+Q54</f>
        <v>1027.8</v>
      </c>
      <c r="R68" s="81">
        <f t="shared" si="236"/>
        <v>0</v>
      </c>
      <c r="S68" s="65">
        <v>0</v>
      </c>
      <c r="T68" s="81">
        <f t="shared" ref="T68:U68" si="237">T21+T33+T38+T54</f>
        <v>0</v>
      </c>
      <c r="U68" s="81">
        <f t="shared" si="237"/>
        <v>0</v>
      </c>
      <c r="V68" s="65">
        <v>0</v>
      </c>
      <c r="W68" s="81">
        <f t="shared" ref="W68:X68" si="238">W21+W33+W38+W54</f>
        <v>0</v>
      </c>
      <c r="X68" s="81">
        <f t="shared" si="238"/>
        <v>0</v>
      </c>
      <c r="Y68" s="65">
        <v>0</v>
      </c>
      <c r="Z68" s="81">
        <f t="shared" ref="Z68:AA68" si="239">Z21+Z33+Z38+Z54</f>
        <v>560.5</v>
      </c>
      <c r="AA68" s="81">
        <f t="shared" si="239"/>
        <v>0</v>
      </c>
      <c r="AB68" s="65">
        <v>0</v>
      </c>
      <c r="AC68" s="81">
        <f t="shared" ref="AC68:AD68" si="240">AC21+AC33+AC38+AC54</f>
        <v>0</v>
      </c>
      <c r="AD68" s="81">
        <f t="shared" si="240"/>
        <v>0</v>
      </c>
      <c r="AE68" s="65">
        <v>0</v>
      </c>
      <c r="AF68" s="81">
        <f t="shared" ref="AF68:AG68" si="241">AF21+AF33+AF38+AF54</f>
        <v>0</v>
      </c>
      <c r="AG68" s="81">
        <f t="shared" si="241"/>
        <v>0</v>
      </c>
      <c r="AH68" s="65">
        <v>0</v>
      </c>
      <c r="AI68" s="81">
        <f t="shared" ref="AI68:AJ68" si="242">AI21+AI33+AI38+AI54</f>
        <v>0</v>
      </c>
      <c r="AJ68" s="81">
        <f t="shared" si="242"/>
        <v>0</v>
      </c>
      <c r="AK68" s="65">
        <v>0</v>
      </c>
      <c r="AL68" s="81">
        <f t="shared" ref="AL68:AM68" si="243">AL21+AL33+AL38+AL54</f>
        <v>0</v>
      </c>
      <c r="AM68" s="81">
        <f t="shared" si="243"/>
        <v>0</v>
      </c>
      <c r="AN68" s="65">
        <v>0</v>
      </c>
      <c r="AO68" s="81">
        <f t="shared" ref="AO68:AP68" si="244">AO21+AO33+AO38+AO54</f>
        <v>2046.6</v>
      </c>
      <c r="AP68" s="81">
        <f t="shared" si="244"/>
        <v>0</v>
      </c>
      <c r="AQ68" s="65">
        <v>0</v>
      </c>
      <c r="AR68" s="124"/>
      <c r="AS68" s="124"/>
    </row>
    <row r="69" spans="1:45" ht="75">
      <c r="A69" s="128"/>
      <c r="B69" s="129"/>
      <c r="C69" s="106"/>
      <c r="D69" s="35" t="s">
        <v>26</v>
      </c>
      <c r="E69" s="77">
        <f>E22+E34+E39+E55</f>
        <v>77712.399999999994</v>
      </c>
      <c r="F69" s="77">
        <f>F22+F34+F39</f>
        <v>1952.3</v>
      </c>
      <c r="G69" s="64">
        <f t="shared" si="173"/>
        <v>2.5122116933719716E-2</v>
      </c>
      <c r="H69" s="81">
        <f t="shared" si="233"/>
        <v>0</v>
      </c>
      <c r="I69" s="81">
        <f t="shared" si="233"/>
        <v>0</v>
      </c>
      <c r="J69" s="65">
        <v>0</v>
      </c>
      <c r="K69" s="81">
        <f t="shared" ref="K69:L69" si="245">K22+K34+K39+K55</f>
        <v>0</v>
      </c>
      <c r="L69" s="81">
        <f t="shared" si="245"/>
        <v>0</v>
      </c>
      <c r="M69" s="65">
        <v>0</v>
      </c>
      <c r="N69" s="81">
        <f t="shared" ref="N69:O69" si="246">N22+N34+N39+N55</f>
        <v>1952.3</v>
      </c>
      <c r="O69" s="81">
        <f t="shared" si="246"/>
        <v>1952.3</v>
      </c>
      <c r="P69" s="65">
        <v>0</v>
      </c>
      <c r="Q69" s="81">
        <f t="shared" ref="Q69:R69" si="247">Q22+Q34+Q39+Q55</f>
        <v>69167.899999999994</v>
      </c>
      <c r="R69" s="81">
        <f t="shared" si="247"/>
        <v>0</v>
      </c>
      <c r="S69" s="65">
        <v>0</v>
      </c>
      <c r="T69" s="81">
        <f t="shared" ref="T69:U69" si="248">T22+T34+T39+T55</f>
        <v>0</v>
      </c>
      <c r="U69" s="81">
        <f t="shared" si="248"/>
        <v>0</v>
      </c>
      <c r="V69" s="65">
        <v>0</v>
      </c>
      <c r="W69" s="81">
        <f t="shared" ref="W69:X69" si="249">W22+W34+W39+W55</f>
        <v>0</v>
      </c>
      <c r="X69" s="81">
        <f t="shared" si="249"/>
        <v>0</v>
      </c>
      <c r="Y69" s="65">
        <v>0</v>
      </c>
      <c r="Z69" s="81">
        <f t="shared" ref="Z69:AA69" si="250">Z22+Z34+Z39+Z55</f>
        <v>6592.2</v>
      </c>
      <c r="AA69" s="81">
        <f t="shared" si="250"/>
        <v>0</v>
      </c>
      <c r="AB69" s="65">
        <v>0</v>
      </c>
      <c r="AC69" s="81">
        <f t="shared" ref="AC69:AD69" si="251">AC22+AC34+AC39+AC55</f>
        <v>0</v>
      </c>
      <c r="AD69" s="81">
        <f t="shared" si="251"/>
        <v>0</v>
      </c>
      <c r="AE69" s="65">
        <v>0</v>
      </c>
      <c r="AF69" s="81">
        <f t="shared" ref="AF69:AG69" si="252">AF22+AF34+AF39+AF55</f>
        <v>0</v>
      </c>
      <c r="AG69" s="81">
        <f t="shared" si="252"/>
        <v>0</v>
      </c>
      <c r="AH69" s="65">
        <v>0</v>
      </c>
      <c r="AI69" s="81">
        <f t="shared" ref="AI69:AJ69" si="253">AI22+AI34+AI39+AI55</f>
        <v>0</v>
      </c>
      <c r="AJ69" s="81">
        <f t="shared" si="253"/>
        <v>0</v>
      </c>
      <c r="AK69" s="65">
        <v>0</v>
      </c>
      <c r="AL69" s="81">
        <f t="shared" ref="AL69:AM69" si="254">AL22+AL34+AL39+AL55</f>
        <v>0</v>
      </c>
      <c r="AM69" s="81">
        <f t="shared" si="254"/>
        <v>0</v>
      </c>
      <c r="AN69" s="65">
        <v>0</v>
      </c>
      <c r="AO69" s="81">
        <f t="shared" ref="AO69:AP69" si="255">AO22+AO34+AO39+AO55</f>
        <v>0</v>
      </c>
      <c r="AP69" s="81">
        <f t="shared" si="255"/>
        <v>0</v>
      </c>
      <c r="AQ69" s="65">
        <v>0</v>
      </c>
      <c r="AR69" s="124"/>
      <c r="AS69" s="124"/>
    </row>
    <row r="70" spans="1:45" ht="75">
      <c r="A70" s="128"/>
      <c r="B70" s="129"/>
      <c r="C70" s="106"/>
      <c r="D70" s="35" t="s">
        <v>27</v>
      </c>
      <c r="E70" s="77">
        <f>E23+E35+E40+E56</f>
        <v>4182.3999999999996</v>
      </c>
      <c r="F70" s="77">
        <f>F23+F35+F40</f>
        <v>111.5</v>
      </c>
      <c r="G70" s="64">
        <f t="shared" si="173"/>
        <v>2.6659334353481258E-2</v>
      </c>
      <c r="H70" s="81">
        <f t="shared" si="233"/>
        <v>0</v>
      </c>
      <c r="I70" s="81">
        <f t="shared" si="233"/>
        <v>0</v>
      </c>
      <c r="J70" s="65">
        <v>0</v>
      </c>
      <c r="K70" s="81">
        <f t="shared" ref="K70:L70" si="256">K23+K35+K40+K56</f>
        <v>0</v>
      </c>
      <c r="L70" s="81">
        <f t="shared" si="256"/>
        <v>0</v>
      </c>
      <c r="M70" s="65">
        <v>0</v>
      </c>
      <c r="N70" s="81">
        <f t="shared" ref="N70:O70" si="257">N23+N35+N40+N56</f>
        <v>111.5</v>
      </c>
      <c r="O70" s="81">
        <f t="shared" si="257"/>
        <v>111.5</v>
      </c>
      <c r="P70" s="65">
        <v>0</v>
      </c>
      <c r="Q70" s="81">
        <f t="shared" ref="Q70:R70" si="258">Q23+Q35+Q40+Q56</f>
        <v>3694.5</v>
      </c>
      <c r="R70" s="81">
        <f t="shared" si="258"/>
        <v>0</v>
      </c>
      <c r="S70" s="65">
        <v>0</v>
      </c>
      <c r="T70" s="81">
        <f t="shared" ref="T70:U70" si="259">T23+T35+T40+T56</f>
        <v>0</v>
      </c>
      <c r="U70" s="81">
        <f t="shared" si="259"/>
        <v>0</v>
      </c>
      <c r="V70" s="65">
        <v>0</v>
      </c>
      <c r="W70" s="81">
        <f t="shared" ref="W70:X70" si="260">W23+W35+W40+W56</f>
        <v>0</v>
      </c>
      <c r="X70" s="81">
        <f t="shared" si="260"/>
        <v>0</v>
      </c>
      <c r="Y70" s="65">
        <v>0</v>
      </c>
      <c r="Z70" s="81">
        <f t="shared" ref="Z70:AA70" si="261">Z23+Z35+Z40+Z56</f>
        <v>376.4</v>
      </c>
      <c r="AA70" s="81">
        <f t="shared" si="261"/>
        <v>0</v>
      </c>
      <c r="AB70" s="65">
        <v>0</v>
      </c>
      <c r="AC70" s="81">
        <f t="shared" ref="AC70:AD70" si="262">AC23+AC35+AC40+AC56</f>
        <v>0</v>
      </c>
      <c r="AD70" s="81">
        <f t="shared" si="262"/>
        <v>0</v>
      </c>
      <c r="AE70" s="65">
        <v>0</v>
      </c>
      <c r="AF70" s="81">
        <f t="shared" ref="AF70:AG70" si="263">AF23+AF35+AF40+AF56</f>
        <v>0</v>
      </c>
      <c r="AG70" s="81">
        <f t="shared" si="263"/>
        <v>0</v>
      </c>
      <c r="AH70" s="65">
        <v>0</v>
      </c>
      <c r="AI70" s="81">
        <f t="shared" ref="AI70:AJ70" si="264">AI23+AI35+AI40+AI56</f>
        <v>0</v>
      </c>
      <c r="AJ70" s="81">
        <f t="shared" si="264"/>
        <v>0</v>
      </c>
      <c r="AK70" s="65">
        <v>0</v>
      </c>
      <c r="AL70" s="81">
        <f t="shared" ref="AL70:AM70" si="265">AL23+AL35+AL40+AL56</f>
        <v>0</v>
      </c>
      <c r="AM70" s="81">
        <f t="shared" si="265"/>
        <v>0</v>
      </c>
      <c r="AN70" s="65">
        <v>0</v>
      </c>
      <c r="AO70" s="81">
        <f t="shared" ref="AO70:AP70" si="266">AO23+AO35+AO40+AO56</f>
        <v>0</v>
      </c>
      <c r="AP70" s="81">
        <f t="shared" si="266"/>
        <v>0</v>
      </c>
      <c r="AQ70" s="65">
        <v>0</v>
      </c>
      <c r="AR70" s="125"/>
      <c r="AS70" s="125"/>
    </row>
    <row r="71" spans="1:45" s="62" customFormat="1" ht="18.75" customHeight="1">
      <c r="A71" s="105" t="s">
        <v>58</v>
      </c>
      <c r="B71" s="142"/>
      <c r="C71" s="106" t="s">
        <v>23</v>
      </c>
      <c r="D71" s="36" t="s">
        <v>24</v>
      </c>
      <c r="E71" s="77">
        <f t="shared" ref="E71:F71" si="267">SUM(E72:E74)</f>
        <v>380009.2</v>
      </c>
      <c r="F71" s="77">
        <f t="shared" si="267"/>
        <v>5625.9</v>
      </c>
      <c r="G71" s="64">
        <f t="shared" si="173"/>
        <v>1.4804641571835628E-2</v>
      </c>
      <c r="H71" s="77">
        <f>SUM(H72:H74)</f>
        <v>0</v>
      </c>
      <c r="I71" s="77">
        <f>SUM(I72:I74)</f>
        <v>0</v>
      </c>
      <c r="J71" s="64">
        <v>0</v>
      </c>
      <c r="K71" s="77">
        <f t="shared" ref="K71:L71" si="268">SUM(K72:K74)</f>
        <v>0</v>
      </c>
      <c r="L71" s="77">
        <f t="shared" si="268"/>
        <v>0</v>
      </c>
      <c r="M71" s="64">
        <v>0</v>
      </c>
      <c r="N71" s="77">
        <f t="shared" ref="N71:O71" si="269">SUM(N72:N74)</f>
        <v>5625.9</v>
      </c>
      <c r="O71" s="77">
        <f t="shared" si="269"/>
        <v>5625.9</v>
      </c>
      <c r="P71" s="64">
        <v>0</v>
      </c>
      <c r="Q71" s="77">
        <f t="shared" ref="Q71:R71" si="270">SUM(Q72:Q74)</f>
        <v>277217.89999999997</v>
      </c>
      <c r="R71" s="77">
        <f t="shared" si="270"/>
        <v>0</v>
      </c>
      <c r="S71" s="64">
        <v>0</v>
      </c>
      <c r="T71" s="77">
        <f t="shared" ref="T71:U71" si="271">SUM(T72:T74)</f>
        <v>0</v>
      </c>
      <c r="U71" s="77">
        <f t="shared" si="271"/>
        <v>0</v>
      </c>
      <c r="V71" s="64">
        <v>0</v>
      </c>
      <c r="W71" s="77">
        <f t="shared" ref="W71:X71" si="272">SUM(W72:W74)</f>
        <v>0</v>
      </c>
      <c r="X71" s="77">
        <f t="shared" si="272"/>
        <v>0</v>
      </c>
      <c r="Y71" s="64">
        <v>0</v>
      </c>
      <c r="Z71" s="77">
        <f t="shared" ref="Z71:AA71" si="273">SUM(Z72:Z74)</f>
        <v>7529.0999999999995</v>
      </c>
      <c r="AA71" s="77">
        <f t="shared" si="273"/>
        <v>0</v>
      </c>
      <c r="AB71" s="64">
        <v>0</v>
      </c>
      <c r="AC71" s="77">
        <f t="shared" ref="AC71:AD71" si="274">SUM(AC72:AC74)</f>
        <v>0</v>
      </c>
      <c r="AD71" s="77">
        <f t="shared" si="274"/>
        <v>0</v>
      </c>
      <c r="AE71" s="64">
        <v>0</v>
      </c>
      <c r="AF71" s="77">
        <f t="shared" ref="AF71:AG71" si="275">SUM(AF72:AF74)</f>
        <v>0</v>
      </c>
      <c r="AG71" s="77">
        <f t="shared" si="275"/>
        <v>0</v>
      </c>
      <c r="AH71" s="64">
        <v>0</v>
      </c>
      <c r="AI71" s="77">
        <f t="shared" ref="AI71:AJ71" si="276">SUM(AI72:AI74)</f>
        <v>45658.9</v>
      </c>
      <c r="AJ71" s="77">
        <f t="shared" si="276"/>
        <v>0</v>
      </c>
      <c r="AK71" s="64">
        <v>0</v>
      </c>
      <c r="AL71" s="77">
        <f t="shared" ref="AL71:AM71" si="277">SUM(AL72:AL74)</f>
        <v>0</v>
      </c>
      <c r="AM71" s="77">
        <f t="shared" si="277"/>
        <v>0</v>
      </c>
      <c r="AN71" s="64">
        <v>0</v>
      </c>
      <c r="AO71" s="77">
        <f t="shared" ref="AO71:AP71" si="278">SUM(AO72:AO74)</f>
        <v>2046.6</v>
      </c>
      <c r="AP71" s="77">
        <f t="shared" si="278"/>
        <v>0</v>
      </c>
      <c r="AQ71" s="64">
        <v>0</v>
      </c>
      <c r="AR71" s="107"/>
      <c r="AS71" s="107"/>
    </row>
    <row r="72" spans="1:45" s="62" customFormat="1" ht="37.5">
      <c r="A72" s="142"/>
      <c r="B72" s="142"/>
      <c r="C72" s="106"/>
      <c r="D72" s="37" t="s">
        <v>25</v>
      </c>
      <c r="E72" s="77">
        <f t="shared" ref="E72:F74" si="279">E59</f>
        <v>3800.8999999999996</v>
      </c>
      <c r="F72" s="77">
        <f t="shared" si="279"/>
        <v>166</v>
      </c>
      <c r="G72" s="64">
        <f t="shared" si="173"/>
        <v>4.3673866715777845E-2</v>
      </c>
      <c r="H72" s="81">
        <f t="shared" ref="H72:I74" si="280">H59</f>
        <v>0</v>
      </c>
      <c r="I72" s="81">
        <f t="shared" si="280"/>
        <v>0</v>
      </c>
      <c r="J72" s="65">
        <v>0</v>
      </c>
      <c r="K72" s="81">
        <f t="shared" ref="K72:L72" si="281">K59</f>
        <v>0</v>
      </c>
      <c r="L72" s="81">
        <f t="shared" si="281"/>
        <v>0</v>
      </c>
      <c r="M72" s="65">
        <v>0</v>
      </c>
      <c r="N72" s="81">
        <f t="shared" ref="N72:O72" si="282">N59</f>
        <v>166</v>
      </c>
      <c r="O72" s="81">
        <f t="shared" si="282"/>
        <v>166</v>
      </c>
      <c r="P72" s="65">
        <v>0</v>
      </c>
      <c r="Q72" s="81">
        <f t="shared" ref="Q72:R72" si="283">Q59</f>
        <v>1027.8</v>
      </c>
      <c r="R72" s="81">
        <f t="shared" si="283"/>
        <v>0</v>
      </c>
      <c r="S72" s="65">
        <v>0</v>
      </c>
      <c r="T72" s="81">
        <f t="shared" ref="T72:U72" si="284">T59</f>
        <v>0</v>
      </c>
      <c r="U72" s="81">
        <f t="shared" si="284"/>
        <v>0</v>
      </c>
      <c r="V72" s="65">
        <v>0</v>
      </c>
      <c r="W72" s="81">
        <f t="shared" ref="W72:X72" si="285">W59</f>
        <v>0</v>
      </c>
      <c r="X72" s="81">
        <f t="shared" si="285"/>
        <v>0</v>
      </c>
      <c r="Y72" s="65">
        <v>0</v>
      </c>
      <c r="Z72" s="81">
        <f t="shared" ref="Z72:AA72" si="286">Z59</f>
        <v>560.5</v>
      </c>
      <c r="AA72" s="81">
        <f t="shared" si="286"/>
        <v>0</v>
      </c>
      <c r="AB72" s="65">
        <v>0</v>
      </c>
      <c r="AC72" s="81">
        <f t="shared" ref="AC72:AD72" si="287">AC59</f>
        <v>0</v>
      </c>
      <c r="AD72" s="81">
        <f t="shared" si="287"/>
        <v>0</v>
      </c>
      <c r="AE72" s="65">
        <v>0</v>
      </c>
      <c r="AF72" s="81">
        <f t="shared" ref="AF72:AG72" si="288">AF59</f>
        <v>0</v>
      </c>
      <c r="AG72" s="81">
        <f t="shared" si="288"/>
        <v>0</v>
      </c>
      <c r="AH72" s="65">
        <v>0</v>
      </c>
      <c r="AI72" s="81">
        <f t="shared" ref="AI72:AJ72" si="289">AI59</f>
        <v>0</v>
      </c>
      <c r="AJ72" s="81">
        <f t="shared" si="289"/>
        <v>0</v>
      </c>
      <c r="AK72" s="65">
        <v>0</v>
      </c>
      <c r="AL72" s="81">
        <f t="shared" ref="AL72:AM72" si="290">AL59</f>
        <v>0</v>
      </c>
      <c r="AM72" s="81">
        <f t="shared" si="290"/>
        <v>0</v>
      </c>
      <c r="AN72" s="65">
        <v>0</v>
      </c>
      <c r="AO72" s="81">
        <f t="shared" ref="AO72:AP72" si="291">AO59</f>
        <v>2046.6</v>
      </c>
      <c r="AP72" s="81">
        <f t="shared" si="291"/>
        <v>0</v>
      </c>
      <c r="AQ72" s="65">
        <v>0</v>
      </c>
      <c r="AR72" s="108"/>
      <c r="AS72" s="108"/>
    </row>
    <row r="73" spans="1:45" s="62" customFormat="1" ht="75">
      <c r="A73" s="142"/>
      <c r="B73" s="142"/>
      <c r="C73" s="106"/>
      <c r="D73" s="38" t="s">
        <v>26</v>
      </c>
      <c r="E73" s="77">
        <f t="shared" si="279"/>
        <v>313934.3</v>
      </c>
      <c r="F73" s="77">
        <f t="shared" si="279"/>
        <v>1952.3</v>
      </c>
      <c r="G73" s="64">
        <f t="shared" si="173"/>
        <v>6.2188171219264669E-3</v>
      </c>
      <c r="H73" s="81">
        <f t="shared" si="280"/>
        <v>0</v>
      </c>
      <c r="I73" s="81">
        <f t="shared" si="280"/>
        <v>0</v>
      </c>
      <c r="J73" s="65">
        <v>0</v>
      </c>
      <c r="K73" s="81">
        <f t="shared" ref="K73:L73" si="292">K60</f>
        <v>0</v>
      </c>
      <c r="L73" s="81">
        <f t="shared" si="292"/>
        <v>0</v>
      </c>
      <c r="M73" s="65">
        <v>0</v>
      </c>
      <c r="N73" s="81">
        <f t="shared" ref="N73:O73" si="293">N60</f>
        <v>1952.3</v>
      </c>
      <c r="O73" s="81">
        <f t="shared" si="293"/>
        <v>1952.3</v>
      </c>
      <c r="P73" s="65">
        <v>0</v>
      </c>
      <c r="Q73" s="81">
        <f t="shared" ref="Q73:R73" si="294">Q60</f>
        <v>265555.5</v>
      </c>
      <c r="R73" s="81">
        <f t="shared" si="294"/>
        <v>0</v>
      </c>
      <c r="S73" s="65">
        <v>0</v>
      </c>
      <c r="T73" s="81">
        <f t="shared" ref="T73:U73" si="295">T60</f>
        <v>0</v>
      </c>
      <c r="U73" s="81">
        <f t="shared" si="295"/>
        <v>0</v>
      </c>
      <c r="V73" s="65">
        <v>0</v>
      </c>
      <c r="W73" s="81">
        <f t="shared" ref="W73:X73" si="296">W60</f>
        <v>0</v>
      </c>
      <c r="X73" s="81">
        <f t="shared" si="296"/>
        <v>0</v>
      </c>
      <c r="Y73" s="65">
        <v>0</v>
      </c>
      <c r="Z73" s="81">
        <f t="shared" ref="Z73:AA73" si="297">Z60</f>
        <v>6592.2</v>
      </c>
      <c r="AA73" s="81">
        <f t="shared" si="297"/>
        <v>0</v>
      </c>
      <c r="AB73" s="65">
        <v>0</v>
      </c>
      <c r="AC73" s="81">
        <f t="shared" ref="AC73:AD73" si="298">AC60</f>
        <v>0</v>
      </c>
      <c r="AD73" s="81">
        <f t="shared" si="298"/>
        <v>0</v>
      </c>
      <c r="AE73" s="65">
        <v>0</v>
      </c>
      <c r="AF73" s="81">
        <f t="shared" ref="AF73:AG73" si="299">AF60</f>
        <v>0</v>
      </c>
      <c r="AG73" s="81">
        <f t="shared" si="299"/>
        <v>0</v>
      </c>
      <c r="AH73" s="65">
        <v>0</v>
      </c>
      <c r="AI73" s="81">
        <f t="shared" ref="AI73:AJ73" si="300">AI60</f>
        <v>0</v>
      </c>
      <c r="AJ73" s="81">
        <f t="shared" si="300"/>
        <v>0</v>
      </c>
      <c r="AK73" s="65">
        <v>0</v>
      </c>
      <c r="AL73" s="81">
        <f t="shared" ref="AL73:AM73" si="301">AL60</f>
        <v>0</v>
      </c>
      <c r="AM73" s="81">
        <f t="shared" si="301"/>
        <v>0</v>
      </c>
      <c r="AN73" s="65">
        <v>0</v>
      </c>
      <c r="AO73" s="81">
        <f t="shared" ref="AO73:AP73" si="302">AO60</f>
        <v>0</v>
      </c>
      <c r="AP73" s="81">
        <f t="shared" si="302"/>
        <v>0</v>
      </c>
      <c r="AQ73" s="65">
        <v>0</v>
      </c>
      <c r="AR73" s="108"/>
      <c r="AS73" s="108"/>
    </row>
    <row r="74" spans="1:45" s="62" customFormat="1" ht="75">
      <c r="A74" s="142"/>
      <c r="B74" s="142"/>
      <c r="C74" s="106"/>
      <c r="D74" s="38" t="s">
        <v>27</v>
      </c>
      <c r="E74" s="77">
        <f t="shared" si="279"/>
        <v>62274.000000000007</v>
      </c>
      <c r="F74" s="77">
        <f t="shared" si="279"/>
        <v>3507.6</v>
      </c>
      <c r="G74" s="64">
        <f t="shared" ref="G74" si="303">F74/E74</f>
        <v>5.6325272184218123E-2</v>
      </c>
      <c r="H74" s="81">
        <f t="shared" si="280"/>
        <v>0</v>
      </c>
      <c r="I74" s="81">
        <f t="shared" si="280"/>
        <v>0</v>
      </c>
      <c r="J74" s="65">
        <v>0</v>
      </c>
      <c r="K74" s="81">
        <f t="shared" ref="K74:L74" si="304">K61</f>
        <v>0</v>
      </c>
      <c r="L74" s="81">
        <f t="shared" si="304"/>
        <v>0</v>
      </c>
      <c r="M74" s="65">
        <v>0</v>
      </c>
      <c r="N74" s="81">
        <f t="shared" ref="N74:O74" si="305">N61</f>
        <v>3507.6</v>
      </c>
      <c r="O74" s="81">
        <f t="shared" si="305"/>
        <v>3507.6</v>
      </c>
      <c r="P74" s="65">
        <v>0</v>
      </c>
      <c r="Q74" s="81">
        <f t="shared" ref="Q74:R74" si="306">Q61</f>
        <v>10634.6</v>
      </c>
      <c r="R74" s="81">
        <f t="shared" si="306"/>
        <v>0</v>
      </c>
      <c r="S74" s="65">
        <v>0</v>
      </c>
      <c r="T74" s="81">
        <f t="shared" ref="T74:U74" si="307">T61</f>
        <v>0</v>
      </c>
      <c r="U74" s="81">
        <f t="shared" si="307"/>
        <v>0</v>
      </c>
      <c r="V74" s="65">
        <v>0</v>
      </c>
      <c r="W74" s="81">
        <f t="shared" ref="W74:X74" si="308">W61</f>
        <v>0</v>
      </c>
      <c r="X74" s="81">
        <f t="shared" si="308"/>
        <v>0</v>
      </c>
      <c r="Y74" s="65">
        <v>0</v>
      </c>
      <c r="Z74" s="81">
        <f t="shared" ref="Z74:AA74" si="309">Z61</f>
        <v>376.4</v>
      </c>
      <c r="AA74" s="81">
        <f t="shared" si="309"/>
        <v>0</v>
      </c>
      <c r="AB74" s="65">
        <v>0</v>
      </c>
      <c r="AC74" s="81">
        <f t="shared" ref="AC74:AD74" si="310">AC61</f>
        <v>0</v>
      </c>
      <c r="AD74" s="81">
        <f t="shared" si="310"/>
        <v>0</v>
      </c>
      <c r="AE74" s="65">
        <v>0</v>
      </c>
      <c r="AF74" s="81">
        <f t="shared" ref="AF74:AG74" si="311">AF61</f>
        <v>0</v>
      </c>
      <c r="AG74" s="81">
        <f t="shared" si="311"/>
        <v>0</v>
      </c>
      <c r="AH74" s="65">
        <v>0</v>
      </c>
      <c r="AI74" s="81">
        <f t="shared" ref="AI74:AJ74" si="312">AI61</f>
        <v>45658.9</v>
      </c>
      <c r="AJ74" s="81">
        <f t="shared" si="312"/>
        <v>0</v>
      </c>
      <c r="AK74" s="65">
        <v>0</v>
      </c>
      <c r="AL74" s="81">
        <f t="shared" ref="AL74:AM74" si="313">AL61</f>
        <v>0</v>
      </c>
      <c r="AM74" s="81">
        <f t="shared" si="313"/>
        <v>0</v>
      </c>
      <c r="AN74" s="65">
        <v>0</v>
      </c>
      <c r="AO74" s="81">
        <f t="shared" ref="AO74:AP74" si="314">AO61</f>
        <v>0</v>
      </c>
      <c r="AP74" s="81">
        <f t="shared" si="314"/>
        <v>0</v>
      </c>
      <c r="AQ74" s="65">
        <v>0</v>
      </c>
      <c r="AR74" s="109"/>
      <c r="AS74" s="109"/>
    </row>
    <row r="75" spans="1:45">
      <c r="A75" s="105" t="s">
        <v>55</v>
      </c>
      <c r="B75" s="142"/>
      <c r="C75" s="106" t="s">
        <v>53</v>
      </c>
      <c r="D75" s="36" t="s">
        <v>24</v>
      </c>
      <c r="E75" s="77">
        <v>0</v>
      </c>
      <c r="F75" s="77">
        <v>0</v>
      </c>
      <c r="G75" s="64" t="s">
        <v>57</v>
      </c>
      <c r="H75" s="61">
        <v>0</v>
      </c>
      <c r="I75" s="61">
        <v>0</v>
      </c>
      <c r="J75" s="64">
        <v>0</v>
      </c>
      <c r="K75" s="61">
        <v>0</v>
      </c>
      <c r="L75" s="61">
        <v>0</v>
      </c>
      <c r="M75" s="64">
        <v>0</v>
      </c>
      <c r="N75" s="61">
        <v>0</v>
      </c>
      <c r="O75" s="61">
        <v>0</v>
      </c>
      <c r="P75" s="64">
        <v>0</v>
      </c>
      <c r="Q75" s="61">
        <v>0</v>
      </c>
      <c r="R75" s="61">
        <v>0</v>
      </c>
      <c r="S75" s="64">
        <v>0</v>
      </c>
      <c r="T75" s="61">
        <v>0</v>
      </c>
      <c r="U75" s="61">
        <v>0</v>
      </c>
      <c r="V75" s="64">
        <v>0</v>
      </c>
      <c r="W75" s="61">
        <v>0</v>
      </c>
      <c r="X75" s="61">
        <v>0</v>
      </c>
      <c r="Y75" s="64">
        <v>0</v>
      </c>
      <c r="Z75" s="61">
        <v>0</v>
      </c>
      <c r="AA75" s="61">
        <v>0</v>
      </c>
      <c r="AB75" s="64">
        <v>0</v>
      </c>
      <c r="AC75" s="61">
        <v>0</v>
      </c>
      <c r="AD75" s="61">
        <v>0</v>
      </c>
      <c r="AE75" s="64">
        <v>0</v>
      </c>
      <c r="AF75" s="61">
        <v>0</v>
      </c>
      <c r="AG75" s="61">
        <v>0</v>
      </c>
      <c r="AH75" s="64">
        <v>0</v>
      </c>
      <c r="AI75" s="61">
        <v>0</v>
      </c>
      <c r="AJ75" s="61">
        <v>0</v>
      </c>
      <c r="AK75" s="64">
        <v>0</v>
      </c>
      <c r="AL75" s="61">
        <v>0</v>
      </c>
      <c r="AM75" s="61">
        <v>0</v>
      </c>
      <c r="AN75" s="64">
        <v>0</v>
      </c>
      <c r="AO75" s="61">
        <v>0</v>
      </c>
      <c r="AP75" s="61">
        <v>0</v>
      </c>
      <c r="AQ75" s="64">
        <v>0</v>
      </c>
      <c r="AR75" s="123"/>
      <c r="AS75" s="123"/>
    </row>
    <row r="76" spans="1:45" ht="37.5">
      <c r="A76" s="142"/>
      <c r="B76" s="142"/>
      <c r="C76" s="106"/>
      <c r="D76" s="39" t="s">
        <v>25</v>
      </c>
      <c r="E76" s="77">
        <v>0</v>
      </c>
      <c r="F76" s="77">
        <v>0</v>
      </c>
      <c r="G76" s="64" t="s">
        <v>57</v>
      </c>
      <c r="H76" s="63">
        <v>0</v>
      </c>
      <c r="I76" s="63">
        <v>0</v>
      </c>
      <c r="J76" s="65">
        <v>0</v>
      </c>
      <c r="K76" s="63">
        <v>0</v>
      </c>
      <c r="L76" s="63">
        <v>0</v>
      </c>
      <c r="M76" s="65">
        <v>0</v>
      </c>
      <c r="N76" s="63">
        <v>0</v>
      </c>
      <c r="O76" s="63">
        <v>0</v>
      </c>
      <c r="P76" s="65">
        <v>0</v>
      </c>
      <c r="Q76" s="63">
        <v>0</v>
      </c>
      <c r="R76" s="63">
        <v>0</v>
      </c>
      <c r="S76" s="65">
        <v>0</v>
      </c>
      <c r="T76" s="63">
        <v>0</v>
      </c>
      <c r="U76" s="63">
        <v>0</v>
      </c>
      <c r="V76" s="65">
        <v>0</v>
      </c>
      <c r="W76" s="63">
        <v>0</v>
      </c>
      <c r="X76" s="63">
        <v>0</v>
      </c>
      <c r="Y76" s="65">
        <v>0</v>
      </c>
      <c r="Z76" s="63">
        <v>0</v>
      </c>
      <c r="AA76" s="63">
        <v>0</v>
      </c>
      <c r="AB76" s="65">
        <v>0</v>
      </c>
      <c r="AC76" s="63">
        <v>0</v>
      </c>
      <c r="AD76" s="63">
        <v>0</v>
      </c>
      <c r="AE76" s="65">
        <v>0</v>
      </c>
      <c r="AF76" s="63">
        <v>0</v>
      </c>
      <c r="AG76" s="63">
        <v>0</v>
      </c>
      <c r="AH76" s="65">
        <v>0</v>
      </c>
      <c r="AI76" s="63">
        <v>0</v>
      </c>
      <c r="AJ76" s="63">
        <v>0</v>
      </c>
      <c r="AK76" s="65">
        <v>0</v>
      </c>
      <c r="AL76" s="63">
        <v>0</v>
      </c>
      <c r="AM76" s="63">
        <v>0</v>
      </c>
      <c r="AN76" s="65">
        <v>0</v>
      </c>
      <c r="AO76" s="63">
        <v>0</v>
      </c>
      <c r="AP76" s="63">
        <v>0</v>
      </c>
      <c r="AQ76" s="65">
        <v>0</v>
      </c>
      <c r="AR76" s="124"/>
      <c r="AS76" s="124"/>
    </row>
    <row r="77" spans="1:45" ht="75">
      <c r="A77" s="142"/>
      <c r="B77" s="142"/>
      <c r="C77" s="106"/>
      <c r="D77" s="40" t="s">
        <v>26</v>
      </c>
      <c r="E77" s="77">
        <v>0</v>
      </c>
      <c r="F77" s="77">
        <v>0</v>
      </c>
      <c r="G77" s="64" t="s">
        <v>57</v>
      </c>
      <c r="H77" s="63">
        <v>0</v>
      </c>
      <c r="I77" s="63">
        <v>0</v>
      </c>
      <c r="J77" s="65">
        <v>0</v>
      </c>
      <c r="K77" s="63">
        <v>0</v>
      </c>
      <c r="L77" s="63">
        <v>0</v>
      </c>
      <c r="M77" s="65">
        <v>0</v>
      </c>
      <c r="N77" s="63">
        <v>0</v>
      </c>
      <c r="O77" s="63">
        <v>0</v>
      </c>
      <c r="P77" s="65">
        <v>0</v>
      </c>
      <c r="Q77" s="63">
        <v>0</v>
      </c>
      <c r="R77" s="63">
        <v>0</v>
      </c>
      <c r="S77" s="65">
        <v>0</v>
      </c>
      <c r="T77" s="63">
        <v>0</v>
      </c>
      <c r="U77" s="63">
        <v>0</v>
      </c>
      <c r="V77" s="65">
        <v>0</v>
      </c>
      <c r="W77" s="63">
        <v>0</v>
      </c>
      <c r="X77" s="63">
        <v>0</v>
      </c>
      <c r="Y77" s="65">
        <v>0</v>
      </c>
      <c r="Z77" s="63">
        <v>0</v>
      </c>
      <c r="AA77" s="63">
        <v>0</v>
      </c>
      <c r="AB77" s="65">
        <v>0</v>
      </c>
      <c r="AC77" s="63">
        <v>0</v>
      </c>
      <c r="AD77" s="63">
        <v>0</v>
      </c>
      <c r="AE77" s="65">
        <v>0</v>
      </c>
      <c r="AF77" s="63">
        <v>0</v>
      </c>
      <c r="AG77" s="63">
        <v>0</v>
      </c>
      <c r="AH77" s="65">
        <v>0</v>
      </c>
      <c r="AI77" s="63">
        <v>0</v>
      </c>
      <c r="AJ77" s="63">
        <v>0</v>
      </c>
      <c r="AK77" s="65">
        <v>0</v>
      </c>
      <c r="AL77" s="63">
        <v>0</v>
      </c>
      <c r="AM77" s="63">
        <v>0</v>
      </c>
      <c r="AN77" s="65">
        <v>0</v>
      </c>
      <c r="AO77" s="63">
        <v>0</v>
      </c>
      <c r="AP77" s="63">
        <v>0</v>
      </c>
      <c r="AQ77" s="65">
        <v>0</v>
      </c>
      <c r="AR77" s="124"/>
      <c r="AS77" s="124"/>
    </row>
    <row r="78" spans="1:45" ht="56.25">
      <c r="A78" s="142"/>
      <c r="B78" s="142"/>
      <c r="C78" s="106"/>
      <c r="D78" s="40" t="s">
        <v>27</v>
      </c>
      <c r="E78" s="77">
        <v>0</v>
      </c>
      <c r="F78" s="77">
        <v>0</v>
      </c>
      <c r="G78" s="64" t="s">
        <v>57</v>
      </c>
      <c r="H78" s="63">
        <v>0</v>
      </c>
      <c r="I78" s="63">
        <v>0</v>
      </c>
      <c r="J78" s="65">
        <v>0</v>
      </c>
      <c r="K78" s="63">
        <v>0</v>
      </c>
      <c r="L78" s="63">
        <v>0</v>
      </c>
      <c r="M78" s="65">
        <v>0</v>
      </c>
      <c r="N78" s="63">
        <v>0</v>
      </c>
      <c r="O78" s="63">
        <v>0</v>
      </c>
      <c r="P78" s="65">
        <v>0</v>
      </c>
      <c r="Q78" s="63">
        <v>0</v>
      </c>
      <c r="R78" s="63">
        <v>0</v>
      </c>
      <c r="S78" s="65">
        <v>0</v>
      </c>
      <c r="T78" s="63">
        <v>0</v>
      </c>
      <c r="U78" s="63">
        <v>0</v>
      </c>
      <c r="V78" s="65">
        <v>0</v>
      </c>
      <c r="W78" s="63">
        <v>0</v>
      </c>
      <c r="X78" s="63">
        <v>0</v>
      </c>
      <c r="Y78" s="65">
        <v>0</v>
      </c>
      <c r="Z78" s="63">
        <v>0</v>
      </c>
      <c r="AA78" s="63">
        <v>0</v>
      </c>
      <c r="AB78" s="65">
        <v>0</v>
      </c>
      <c r="AC78" s="63">
        <v>0</v>
      </c>
      <c r="AD78" s="63">
        <v>0</v>
      </c>
      <c r="AE78" s="65">
        <v>0</v>
      </c>
      <c r="AF78" s="63">
        <v>0</v>
      </c>
      <c r="AG78" s="63">
        <v>0</v>
      </c>
      <c r="AH78" s="65">
        <v>0</v>
      </c>
      <c r="AI78" s="63">
        <v>0</v>
      </c>
      <c r="AJ78" s="63">
        <v>0</v>
      </c>
      <c r="AK78" s="65">
        <v>0</v>
      </c>
      <c r="AL78" s="63">
        <v>0</v>
      </c>
      <c r="AM78" s="63">
        <v>0</v>
      </c>
      <c r="AN78" s="65">
        <v>0</v>
      </c>
      <c r="AO78" s="63">
        <v>0</v>
      </c>
      <c r="AP78" s="63">
        <v>0</v>
      </c>
      <c r="AQ78" s="65">
        <v>0</v>
      </c>
      <c r="AR78" s="125"/>
      <c r="AS78" s="125"/>
    </row>
    <row r="81" spans="2:7">
      <c r="B81" s="23" t="s">
        <v>34</v>
      </c>
      <c r="E81" s="4"/>
      <c r="G81" s="25" t="s">
        <v>98</v>
      </c>
    </row>
    <row r="82" spans="2:7">
      <c r="B82" s="23" t="s">
        <v>35</v>
      </c>
      <c r="E82" s="4"/>
      <c r="G82" s="25" t="s">
        <v>99</v>
      </c>
    </row>
    <row r="83" spans="2:7" ht="75">
      <c r="B83" s="27" t="s">
        <v>36</v>
      </c>
      <c r="E83" s="143"/>
      <c r="F83" s="144"/>
      <c r="G83" s="144"/>
    </row>
    <row r="84" spans="2:7">
      <c r="B84" s="26" t="s">
        <v>101</v>
      </c>
      <c r="E84" s="143" t="s">
        <v>100</v>
      </c>
      <c r="F84" s="145"/>
      <c r="G84" s="145"/>
    </row>
    <row r="85" spans="2:7">
      <c r="B85" s="28">
        <v>45393</v>
      </c>
    </row>
    <row r="86" spans="2:7">
      <c r="B86" s="4" t="s">
        <v>102</v>
      </c>
    </row>
  </sheetData>
  <mergeCells count="95">
    <mergeCell ref="C53:C57"/>
    <mergeCell ref="B53:B57"/>
    <mergeCell ref="A53:A57"/>
    <mergeCell ref="AR53:AR57"/>
    <mergeCell ref="AS53:AS57"/>
    <mergeCell ref="A75:B78"/>
    <mergeCell ref="C75:C78"/>
    <mergeCell ref="E83:G83"/>
    <mergeCell ref="E84:G84"/>
    <mergeCell ref="A63:B66"/>
    <mergeCell ref="C63:C66"/>
    <mergeCell ref="A67:B70"/>
    <mergeCell ref="C67:C70"/>
    <mergeCell ref="A71:B74"/>
    <mergeCell ref="C71:C74"/>
    <mergeCell ref="AS6:AS8"/>
    <mergeCell ref="A58:B62"/>
    <mergeCell ref="C58:C62"/>
    <mergeCell ref="A6:A8"/>
    <mergeCell ref="B6:B8"/>
    <mergeCell ref="C6:C8"/>
    <mergeCell ref="D6:D8"/>
    <mergeCell ref="E6:G7"/>
    <mergeCell ref="AS43:AS47"/>
    <mergeCell ref="AR48:AR52"/>
    <mergeCell ref="AS48:AS52"/>
    <mergeCell ref="AR10:AR14"/>
    <mergeCell ref="AS10:AS14"/>
    <mergeCell ref="AS20:AS25"/>
    <mergeCell ref="C43:C47"/>
    <mergeCell ref="AS27:AS31"/>
    <mergeCell ref="AR71:AR74"/>
    <mergeCell ref="AS71:AS74"/>
    <mergeCell ref="AR75:AR78"/>
    <mergeCell ref="AS75:AS78"/>
    <mergeCell ref="AS58:AS62"/>
    <mergeCell ref="AR63:AR66"/>
    <mergeCell ref="AS63:AS66"/>
    <mergeCell ref="AR67:AR70"/>
    <mergeCell ref="AS67:AS70"/>
    <mergeCell ref="AS32:AS36"/>
    <mergeCell ref="AR15:AR19"/>
    <mergeCell ref="AS15:AS19"/>
    <mergeCell ref="AS37:AS41"/>
    <mergeCell ref="AR20:AR25"/>
    <mergeCell ref="AR27:AR31"/>
    <mergeCell ref="AR32:AR36"/>
    <mergeCell ref="AR37:AR41"/>
    <mergeCell ref="A48:A52"/>
    <mergeCell ref="B48:B52"/>
    <mergeCell ref="C48:C52"/>
    <mergeCell ref="AR58:AR62"/>
    <mergeCell ref="A27:A31"/>
    <mergeCell ref="B27:B31"/>
    <mergeCell ref="C27:C31"/>
    <mergeCell ref="A32:A36"/>
    <mergeCell ref="B32:B36"/>
    <mergeCell ref="C32:C36"/>
    <mergeCell ref="AR43:AR47"/>
    <mergeCell ref="A37:A41"/>
    <mergeCell ref="B37:B41"/>
    <mergeCell ref="C37:C41"/>
    <mergeCell ref="A43:A47"/>
    <mergeCell ref="B43:B47"/>
    <mergeCell ref="A10:A14"/>
    <mergeCell ref="B10:B14"/>
    <mergeCell ref="C10:C14"/>
    <mergeCell ref="A20:A25"/>
    <mergeCell ref="B20:B25"/>
    <mergeCell ref="C20:C25"/>
    <mergeCell ref="A15:A19"/>
    <mergeCell ref="B15:B19"/>
    <mergeCell ref="C15:C19"/>
    <mergeCell ref="A5:N5"/>
    <mergeCell ref="Q5:AS5"/>
    <mergeCell ref="H7:J7"/>
    <mergeCell ref="AC7:AE7"/>
    <mergeCell ref="AF7:AH7"/>
    <mergeCell ref="AI7:AK7"/>
    <mergeCell ref="AL7:AN7"/>
    <mergeCell ref="AO7:AQ7"/>
    <mergeCell ref="Z7:AB7"/>
    <mergeCell ref="K7:M7"/>
    <mergeCell ref="N7:P7"/>
    <mergeCell ref="Q7:S7"/>
    <mergeCell ref="T7:V7"/>
    <mergeCell ref="W7:Y7"/>
    <mergeCell ref="H6:AQ6"/>
    <mergeCell ref="AR6:AR8"/>
    <mergeCell ref="A2:N2"/>
    <mergeCell ref="Q2:AS2"/>
    <mergeCell ref="Q3:AS3"/>
    <mergeCell ref="Q4:AS4"/>
    <mergeCell ref="A3:N3"/>
    <mergeCell ref="A4:N4"/>
  </mergeCells>
  <conditionalFormatting sqref="F36 G32:G41 F75:AQ78 F28:F31 E71:F71 F42:G52 F25:G26 G21:G25 F41">
    <cfRule type="cellIs" dxfId="3" priority="7" stopIfTrue="1" operator="notEqual">
      <formula>#REF!</formula>
    </cfRule>
  </conditionalFormatting>
  <conditionalFormatting sqref="S75:S78">
    <cfRule type="cellIs" dxfId="2" priority="3" stopIfTrue="1" operator="notEqual">
      <formula>#REF!</formula>
    </cfRule>
  </conditionalFormatting>
  <conditionalFormatting sqref="H71:I71">
    <cfRule type="cellIs" dxfId="1" priority="2" stopIfTrue="1" operator="notEqual">
      <formula>#REF!</formula>
    </cfRule>
  </conditionalFormatting>
  <conditionalFormatting sqref="K71:L71 N71:O71 Q71:R71 T71:U71 W71:X71 Z71:AA71 AC71:AD71 AF71:AG71 AI71:AJ71 AL71:AM71 AO71:AP71">
    <cfRule type="cellIs" dxfId="0" priority="1" stopIfTrue="1" operator="notEqual">
      <formula>#REF!</formula>
    </cfRule>
  </conditionalFormatting>
  <pageMargins left="0.35433070866141736" right="0.11811023622047245" top="0.15748031496062992" bottom="0.31496062992125984" header="0.15748031496062992" footer="0.31496062992125984"/>
  <pageSetup paperSize="8" scale="3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месяца 2024года</vt:lpstr>
      <vt:lpstr>'3 месяца 2024года'!Заголовки_для_печати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Аристархова Елена Викторовна</dc:creator>
  <cp:lastModifiedBy>Аристархова Елена Викторовна</cp:lastModifiedBy>
  <cp:lastPrinted>2024-02-12T09:11:18Z</cp:lastPrinted>
  <dcterms:created xsi:type="dcterms:W3CDTF">2022-04-18T12:11:37Z</dcterms:created>
  <dcterms:modified xsi:type="dcterms:W3CDTF">2024-04-02T04:12:44Z</dcterms:modified>
</cp:coreProperties>
</file>