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5480" windowHeight="5580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за 1 квартал 2024" sheetId="4" r:id="rId4"/>
  </sheets>
  <definedNames>
    <definedName name="_xlnm.Print_Titles" localSheetId="2">'Выполнение работ'!$3:$3</definedName>
    <definedName name="_xlnm.Print_Titles" localSheetId="3">'за 1 квартал 2024'!$2:$5</definedName>
    <definedName name="_xlnm.Print_Area" localSheetId="2">'Выполнение работ'!$A$1:$Q$81</definedName>
  </definedNames>
  <calcPr fullCalcOnLoad="1"/>
</workbook>
</file>

<file path=xl/sharedStrings.xml><?xml version="1.0" encoding="utf-8"?>
<sst xmlns="http://schemas.openxmlformats.org/spreadsheetml/2006/main" count="889" uniqueCount="342">
  <si>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</si>
  <si>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</si>
  <si>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</si>
  <si>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</si>
  <si>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</si>
  <si>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</si>
  <si>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</si>
  <si>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</si>
  <si>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</si>
  <si>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</si>
  <si>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</si>
  <si>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</si>
  <si>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</si>
  <si>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</si>
  <si>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</si>
  <si>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</si>
  <si>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</si>
  <si>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</si>
  <si>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</si>
  <si>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</si>
  <si>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</si>
  <si>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</si>
  <si>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</si>
  <si>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</si>
  <si>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</si>
  <si>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</si>
  <si>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</si>
  <si>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</si>
  <si>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</si>
  <si>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</si>
  <si>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</si>
  <si>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</si>
  <si>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</si>
  <si>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</si>
  <si>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</si>
  <si>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</si>
  <si>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</si>
  <si>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</si>
  <si>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</si>
  <si>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</si>
  <si>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</si>
  <si>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</si>
  <si>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</si>
  <si>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</si>
  <si>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</si>
  <si>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</si>
  <si>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</si>
  <si>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</si>
  <si>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</si>
  <si>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</si>
  <si>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</si>
  <si>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</si>
  <si>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</si>
  <si>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</si>
  <si>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</si>
  <si>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</si>
  <si>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</si>
  <si>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</si>
  <si>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</si>
  <si>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</si>
  <si>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</si>
  <si>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</si>
  <si>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</si>
  <si>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</si>
  <si>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</si>
  <si>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</si>
  <si>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</si>
  <si>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</si>
  <si>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</si>
  <si>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</si>
  <si>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</si>
  <si>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</si>
  <si>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</si>
  <si>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</si>
  <si>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</si>
  <si>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</si>
  <si>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</si>
  <si>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</si>
  <si>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</si>
  <si>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</si>
  <si>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</si>
  <si>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</si>
  <si>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</si>
  <si>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</si>
  <si>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</si>
  <si>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</si>
  <si>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</si>
  <si>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</si>
  <si>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</si>
  <si>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</si>
  <si>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</si>
  <si>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</si>
  <si>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</si>
  <si>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</si>
  <si>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</si>
  <si>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</si>
  <si>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</si>
  <si>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</si>
  <si>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</si>
  <si>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</si>
  <si>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</si>
  <si>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</si>
  <si>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</si>
  <si>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</si>
  <si>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</si>
  <si>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</si>
  <si>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</si>
  <si>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</si>
  <si>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</si>
  <si>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</si>
  <si>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</si>
  <si>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</si>
  <si>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</si>
  <si>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</si>
  <si>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</si>
  <si>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</si>
  <si>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</si>
  <si>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</si>
  <si>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</si>
  <si>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</si>
  <si>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</si>
  <si>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</si>
  <si>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</si>
  <si>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</si>
  <si>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</si>
  <si>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</si>
  <si>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</si>
  <si>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</si>
  <si>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</si>
  <si>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</si>
  <si>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</si>
  <si>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</si>
  <si>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</si>
  <si>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</si>
  <si>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</si>
  <si>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</si>
  <si>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</si>
  <si>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</si>
  <si>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</si>
  <si>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</si>
  <si>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</si>
  <si>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</si>
  <si>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</si>
  <si>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</si>
  <si>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</si>
  <si>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</si>
  <si>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</si>
  <si>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</si>
  <si>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</si>
  <si>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</si>
  <si>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</si>
  <si>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</si>
  <si>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</si>
  <si>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</si>
  <si>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</si>
  <si>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</si>
  <si>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</si>
  <si>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</si>
  <si>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</si>
  <si>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</si>
  <si>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</si>
  <si>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</si>
  <si>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</si>
  <si>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</si>
  <si>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</si>
  <si>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</si>
  <si>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</si>
  <si>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</si>
  <si>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</si>
  <si>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</si>
  <si>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</si>
  <si>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</si>
  <si>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</si>
  <si>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</si>
  <si>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</si>
  <si>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</si>
  <si>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</si>
  <si>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</si>
  <si>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</si>
  <si>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</si>
  <si>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</si>
  <si>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</si>
  <si>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</si>
  <si>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</si>
  <si>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</si>
  <si>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</si>
  <si>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</si>
  <si>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</si>
  <si>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</si>
  <si>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</si>
  <si>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</si>
  <si>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</si>
  <si>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</si>
  <si>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</si>
  <si>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</si>
  <si>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</si>
  <si>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</si>
  <si>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</si>
  <si>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</si>
  <si>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</si>
  <si>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</si>
  <si>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</si>
  <si>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</si>
  <si>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</si>
  <si>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</si>
  <si>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</si>
  <si>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</si>
  <si>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</si>
  <si>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</si>
  <si>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</si>
  <si>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</si>
  <si>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</si>
  <si>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</si>
  <si>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</si>
  <si>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</si>
  <si>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</si>
  <si>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</si>
  <si>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</si>
  <si>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</si>
  <si>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</si>
  <si>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</si>
  <si>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</si>
  <si>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</si>
  <si>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</si>
  <si>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</si>
  <si>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</si>
  <si>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</si>
  <si>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</si>
  <si>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</si>
  <si>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</si>
  <si>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</si>
  <si>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</si>
  <si>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</si>
  <si>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</si>
  <si>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</si>
  <si>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</si>
  <si>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</si>
  <si>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</si>
  <si>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</si>
  <si>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</si>
  <si>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</si>
  <si>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</si>
  <si>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</si>
  <si>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</si>
  <si>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</si>
  <si>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</si>
  <si>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</si>
  <si>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</si>
  <si>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</si>
  <si>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</si>
  <si>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</si>
  <si>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</si>
  <si>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</si>
  <si>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</si>
  <si>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 xml:space="preserve">план </t>
  </si>
  <si>
    <t>исполнение, %</t>
  </si>
  <si>
    <t>Исполнение мероприятия</t>
  </si>
  <si>
    <t>Причины отклонения фактически исполненных расходных обязательств от запланированных</t>
  </si>
  <si>
    <t xml:space="preserve">муниципальной программы </t>
  </si>
  <si>
    <t>Согласовано:</t>
  </si>
  <si>
    <t>Комитет по финансам администрации города Урай</t>
  </si>
  <si>
    <t>2</t>
  </si>
  <si>
    <t>2.1</t>
  </si>
  <si>
    <t>Подпрограмма 2 "Развитие потребительского рынка"</t>
  </si>
  <si>
    <t>-</t>
  </si>
  <si>
    <t>Без финансирования</t>
  </si>
  <si>
    <t xml:space="preserve">ИТОГО по подпрограмме 1:
</t>
  </si>
  <si>
    <t xml:space="preserve">ИТОГО по подпрограмме 2:
</t>
  </si>
  <si>
    <t>3</t>
  </si>
  <si>
    <t>3.1</t>
  </si>
  <si>
    <t>Подпрограмма 3 «Развитие сельскохозяйственных товаропроизводителей»</t>
  </si>
  <si>
    <t xml:space="preserve">ИТОГО по подпрограмме 3:
</t>
  </si>
  <si>
    <t>Исполнитель:</t>
  </si>
  <si>
    <t>администрации города Урай</t>
  </si>
  <si>
    <t>Бобылева Г.Н.</t>
  </si>
  <si>
    <t>1.</t>
  </si>
  <si>
    <t>2.2</t>
  </si>
  <si>
    <t>2.3</t>
  </si>
  <si>
    <t>3.2</t>
  </si>
  <si>
    <t>3.3</t>
  </si>
  <si>
    <t>3.4</t>
  </si>
  <si>
    <t xml:space="preserve">Всего по муниципальной программе:
</t>
  </si>
  <si>
    <t>бюджет Ханты-Мансийского автономного округа-Югры</t>
  </si>
  <si>
    <t>иные источники финансирования</t>
  </si>
  <si>
    <t>всего</t>
  </si>
  <si>
    <t>Осуществление мониторинга состояния потребительского рынка на территории города Урай . Формирование и сопровождение торгового реестра объектов торговли, реестра розничных рынков (3)</t>
  </si>
  <si>
    <t>Инвестиции в объекты муниципальной собственности</t>
  </si>
  <si>
    <t>Прочие расходы</t>
  </si>
  <si>
    <t>В том числе:</t>
  </si>
  <si>
    <t xml:space="preserve">Соисполнитель 1
 (Органы администрации города Урай без статуса юридического лица:  комитет по управлению муниципальным имуществом администрации города Урай;  управление по культуре и социальным вопросам администрации города Урай ;  пресс-служба администрации города Урай ; отдел дорожного хозяйства и транспорта администрации города Урай)
</t>
  </si>
  <si>
    <t xml:space="preserve">Соисполнитель 2 
(МКУ «УГЗиП г.Урай»)
</t>
  </si>
  <si>
    <t xml:space="preserve">Соисполнитель 3 
(Управление образования и молодежной политики администрации города Урай)
</t>
  </si>
  <si>
    <t>Ответственный исполнитель (соисполнитель)</t>
  </si>
  <si>
    <t>Основные мероприятия муниципальной программы (их взаимосвязь с целевыми показателями муниципальной программы)</t>
  </si>
  <si>
    <t>Финансовые затраты на реализацию (тыс.рублей) в том числе:</t>
  </si>
  <si>
    <t xml:space="preserve">Ответственный исполнитель (управление экономического развития администрации города Урай) </t>
  </si>
  <si>
    <t>Создание условий для развития сельскохозяйственных товаропроизводителей, в том числе оказание методической, консультационной помощи, в организации участия местных сельскохозяйственных товаропроизводителей в выставочно-ярмарочных мероприятиях и т.д.  (5,6,7)</t>
  </si>
  <si>
    <t>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программами), в т.ч.: (5,6,7)</t>
  </si>
  <si>
    <t>Предоставление земельных участков для разведения сельскохозяйственных животных и птицы (5,6,7)</t>
  </si>
  <si>
    <t>Предоставление финансовой поддержки в форме субсидии сельскохозяйственным товаропроизводителям  (5,6,7)</t>
  </si>
  <si>
    <t>3.4.1</t>
  </si>
  <si>
    <t>Государственная поддержка производства и реализации продукции животноводства</t>
  </si>
  <si>
    <t>3.4.2</t>
  </si>
  <si>
    <t>Государственная поддержка малых форм хозяйствования, модернизации объектов агропромышленного комплекса, приобретения техники, оборудования</t>
  </si>
  <si>
    <t>управления экономического развития</t>
  </si>
  <si>
    <t xml:space="preserve">главный специалист отдела развития предпринимательства </t>
  </si>
  <si>
    <t xml:space="preserve">Реализация основного мероприятия «Региональный проект «Акселерация субъектов малого и среднего предпринимательства» (1,2,3)
</t>
  </si>
  <si>
    <t>Реализация основного мероприятия «Региональный проект «Создание условий для легкого старта и комфортного ведения бизнеса» (1,2,3)</t>
  </si>
  <si>
    <t xml:space="preserve">Предоставление информационной и консультационной поддержки (1,2)
</t>
  </si>
  <si>
    <t xml:space="preserve">Предоставление имущественной поддержки (1,2,8)
</t>
  </si>
  <si>
    <t>Разработка и утверждение схема размещения нестационарных торговых объектов (3)</t>
  </si>
  <si>
    <t>Организация выставочно-ярмарочных мероприятий в сфере потребительского рынка, в т.ч.:</t>
  </si>
  <si>
    <r>
      <t xml:space="preserve">Хусаинова И.В. "______"_________________2023 </t>
    </r>
    <r>
      <rPr>
        <sz val="9"/>
        <rFont val="Times New Roman"/>
        <family val="1"/>
      </rPr>
      <t>подпись</t>
    </r>
    <r>
      <rPr>
        <sz val="12"/>
        <rFont val="Times New Roman"/>
        <family val="1"/>
      </rPr>
      <t xml:space="preserve"> _____________</t>
    </r>
  </si>
  <si>
    <t>ведущий специалист отдела развития предпринимательства</t>
  </si>
  <si>
    <t>Бочкарева И.А.</t>
  </si>
  <si>
    <t xml:space="preserve">Проведение мероприятий по популяризации предпринимательства (1,2,3)
</t>
  </si>
  <si>
    <t>Бочкарёва И.А.</t>
  </si>
  <si>
    <t>Отчет о ходе исполнения комплексного плана (сетевого графика) реализации муниципальной программы за 1 квартал 2024 года</t>
  </si>
  <si>
    <t>№</t>
  </si>
  <si>
    <t>Ответственный исполнитель/соисполнитель</t>
  </si>
  <si>
    <t>Управление экономического развития администрации города Урай</t>
  </si>
  <si>
    <t>Управление экономического развития администрации города Урай; МКУ "УГЗиП г. Урай"</t>
  </si>
  <si>
    <t>Исполнение мероприятий запланировано со II квартала текущего года</t>
  </si>
  <si>
    <t>Органы администрации города Урай: комитет по управлению муниципальным имуществом администрации города Урай; МКУ "УГЗиП г. Урай"</t>
  </si>
  <si>
    <r>
      <t xml:space="preserve">Уланова Л.В. "______"_________________2024 </t>
    </r>
    <r>
      <rPr>
        <sz val="9"/>
        <rFont val="Times New Roman"/>
        <family val="1"/>
      </rPr>
      <t>подпись</t>
    </r>
    <r>
      <rPr>
        <sz val="12"/>
        <rFont val="Times New Roman"/>
        <family val="1"/>
      </rPr>
      <t xml:space="preserve"> _______________________________</t>
    </r>
  </si>
  <si>
    <t>Куликова Л.Ю.</t>
  </si>
  <si>
    <t>В отчетном периоде предоставлена субсидия 1 сельскохозяйственному товаропроизводителю. Исполнение плана финансирования (сетевого графика) отчетного периода  составило 100%</t>
  </si>
  <si>
    <t>В отчетном периоде земельные участки не предоставлялись</t>
  </si>
  <si>
    <t xml:space="preserve">При проведении информационной кампании по пропаганде, популяризации и повышения имиджа предпринимательской деятельности сельскохозяйственных товаропроизводителей, в городе Урай максимально используются все информационные площадки. На официальном сайте органов местного самоуправления города Урай в информационно-телекоммуникационной сети «Интернет» на главной странице размещены баннеры «Информация для предпринимателей», «Имущественная поддержка субъектов МСП»,  «Уполномоченный по защите прав предпринимателей». В случае необходимости предприниматель имеет возможность ознакомиться с интересующей информацией. Также создан «Инвестиционный портал города Урай» где размещена информация не только для поддержки  бизнеса,  но и о возможностях инвестиционного потенциала города. 
В социальной сети созданы информационные группы "Вконтакте" группа для предпринимателей «Бизнес портал Урая». 
 В отчетном периоде на сайте органов местного самоуправления города размещалась информация:
- о мерах и формах предоставления поддержки;
- об изменениях в нормативно правовые акты, затрагивающие интересы сельскохозяйственных товаропроизводителей;                                                                                                                                                                      - о проведении отборов получателей субсидии на поддержку животноводства;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информации Ветеринарной службы ХМАО-Югры.                 </t>
  </si>
  <si>
    <t>Предоставлены субсидии 1 сельскохозяйственному товаропроизводителю. Исполнение плана финансирования (сетевого графика) отчетного периода  составило 100%</t>
  </si>
  <si>
    <t>Исполнение плана финансирования (сетевого графика) отчетного периода  составило 100%</t>
  </si>
  <si>
    <t xml:space="preserve">Муниципальное имущество, включенное в Перечень муниципального имущества для поддержки субъектов МСП и переданное на льготных условиях субъектам МСП, по состоянию на 01.04.2024 составляет 44 единицы. 
За 1 квартал 2024 года муниципальная преференция путем передачи в аренду муниципального имущества без проведения торгов была предоставлена 3 субъектам МСП, осуществляющим деятельность в социально - значимых направлениях.
Перечень муниципального имущества муниципального образования город Урай, свободного от прав третьих лиц (за исключением имущественных прав субъектов малого и среднего предпринимательства), предусмотренного ч.4 ст.18 209-ФЗ  в актуальной редакции размещен на сайте органов местного самоуправления города Урай по ссылке: https://uray.ru/dokumenty-komiteta-po-upravleniyu-mun/.
</t>
  </si>
  <si>
    <t>Предусмотрено 15 земельных участка под размещение нестационарных торговых объектов, по заявлениям хозяйствующих субъектов предоставлено 6 земельных участков для размещения НТО. 9 земельных участков под размещение НТО будут выставлены на аукцион во 2 квартале 2024 г.</t>
  </si>
  <si>
    <t>В результате проведенного мониторинга определено  количество объектов потребительского рынка, их  торговая площадь, для дальнейшего расчета обеспеченности жителей города Урай объектами потребительского рынка, торговыми площадями и посадочными местами).
По состоянию на 31.03.2024 в городе Урай в сфере потребительского рынка функционирует 439 объектов потребительского рынка в т.ч.:
- 188 стационарных торговых объектов;
- 74 объектов общественного питания;
- 103 объекта бытового обслуживания;
- 26 аптек;
- 48 нестационарных торговых объекта. 
Розничные рынки на территории города Урай отсутствуют.</t>
  </si>
  <si>
    <t xml:space="preserve">Проведено 1 мероприятие по выездной торговле. Действуют 3 открытых ярмарочных площадок для реализации  с/х продукции, в целях создания условий для граждан, ведущих личные подсобные хозяйства. Подготовлены и направлены документы в договорной отдел для заключения договоров: на оказание услуг о выполнении работ по ремонту 2 торговых лотков для уличной торговли, по организации и проведению ярмарок выходного дня.                                                                  </t>
  </si>
  <si>
    <t>Исполнение мероприятий запланировано со II квартала текущего года.</t>
  </si>
  <si>
    <t>Информационно - консультационная поддержка. 
С целью предоставления достоверной и оперативной информации, необходимой для организации бизнеса на официальном сайте органов местного самоуправления города Урай в информационно-телекоммуникационной сети «Интернет» на главной странице размещены баннеры «Информация для предпринимателей», «Имущественная поддержка субъектов СМП»,  «Уполномоченный по защите прав Предпринимателей» . В случае необходимости предприниматель имеет возможность ознакомиться с интересующей информацией. В 1 квартале 2024 года 212 субъектам малого и среднего предпринимательства была оказана информационно-консультационной поддержка.
В социальной сети созданы информационные группы "Вконтакте" группа для предпринимателей «Бизнес портал Урая» (более 200 участников), в мессенджере Telegram создано сообщество "Бизнес Урая" (более 300 участников).В целях популяризации предпринимательства информация о СМП, получивших финансовую поддержку размещается на официальном сайте и в социальных сетях в рамках проекта «Нацпроект в действии. в Урае выделены субсидии на развитие бизнеса!» (далее – проект), в 1 квартале 2024 года была размещена информация о 4 СМП получивших финансовую поддержку в 2023 году.  Проект информирует жителей города и бизнес-сообщество, что  финансовую поддержку получить не сложно, и она действительно помогает в развитии бизнеса. Проведено 1 заседание Координационного совета по развитию малого и среднего предпринимательства и инвестиционной деятельности при администрации г.Урай, повестки заседаний и протоколы размещены на официальном сайте администрации г. Урай  по ссылке http://uray.ru/institution/koordinacionnyy-sovet-po-razvitiyu-ma/.</t>
  </si>
  <si>
    <t>Управление экономического развития администрации города Урай; органы администрации города Урай: пресс-служба</t>
  </si>
  <si>
    <t xml:space="preserve">В соответствии с законодательством ХМАО-Югры, муниципальным образованиям ХМАО-Югры исключено полномочие по предоставлению субсидии на поддержку и развитие малых форм хозяйствования  </t>
  </si>
  <si>
    <t>старший инспектор отдела развития предпринимательства</t>
  </si>
  <si>
    <t>Подпрограмма 1 "Развитие малого и среднего предпринимательства"</t>
  </si>
  <si>
    <t xml:space="preserve">Отбор получателей субсидии запланирован с 12.04.2024 по 26.04.2024. С учетом процедур предусмотренных в отборе,  освоение денежных средств запланировано с мая текущего года.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</si>
</sst>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 ;\-#,##0.0\ "/>
    <numFmt numFmtId="175" formatCode="#,##0.000"/>
    <numFmt numFmtId="176" formatCode="#,##0.00_ ;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14" fillId="0" borderId="0" xfId="0" applyFont="1" applyAlignment="1" applyProtection="1">
      <alignment vertical="center"/>
      <protection hidden="1"/>
    </xf>
    <xf numFmtId="172" fontId="5" fillId="0" borderId="10" xfId="0" applyNumberFormat="1" applyFont="1" applyBorder="1" applyAlignment="1" applyProtection="1">
      <alignment horizontal="center" vertical="top" wrapText="1"/>
      <protection hidden="1"/>
    </xf>
    <xf numFmtId="172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" fillId="0" borderId="0" xfId="0" applyNumberFormat="1" applyFont="1" applyAlignment="1" applyProtection="1">
      <alignment vertical="center"/>
      <protection hidden="1"/>
    </xf>
    <xf numFmtId="172" fontId="5" fillId="33" borderId="0" xfId="0" applyNumberFormat="1" applyFont="1" applyFill="1" applyAlignment="1" applyProtection="1">
      <alignment vertical="center"/>
      <protection hidden="1"/>
    </xf>
    <xf numFmtId="172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" fillId="0" borderId="11" xfId="0" applyNumberFormat="1" applyFont="1" applyBorder="1" applyAlignment="1" applyProtection="1">
      <alignment vertical="center"/>
      <protection hidden="1"/>
    </xf>
    <xf numFmtId="172" fontId="5" fillId="0" borderId="12" xfId="0" applyNumberFormat="1" applyFont="1" applyBorder="1" applyAlignment="1" applyProtection="1">
      <alignment horizontal="center" vertical="top" wrapText="1"/>
      <protection hidden="1"/>
    </xf>
    <xf numFmtId="172" fontId="5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75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75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4" fontId="11" fillId="0" borderId="10" xfId="61" applyNumberFormat="1" applyFont="1" applyFill="1" applyBorder="1" applyAlignment="1">
      <alignment horizontal="center" vertical="center" wrapText="1"/>
    </xf>
    <xf numFmtId="0" fontId="11" fillId="34" borderId="0" xfId="53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/>
    </xf>
    <xf numFmtId="0" fontId="11" fillId="34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/>
    </xf>
    <xf numFmtId="0" fontId="11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173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18" fillId="0" borderId="0" xfId="0" applyFont="1" applyFill="1" applyAlignment="1">
      <alignment vertical="center"/>
    </xf>
    <xf numFmtId="0" fontId="61" fillId="0" borderId="0" xfId="0" applyFont="1" applyAlignment="1">
      <alignment horizontal="left" readingOrder="1"/>
    </xf>
    <xf numFmtId="0" fontId="62" fillId="0" borderId="0" xfId="0" applyFont="1" applyAlignment="1">
      <alignment horizontal="left" readingOrder="1"/>
    </xf>
    <xf numFmtId="0" fontId="4" fillId="35" borderId="0" xfId="0" applyFont="1" applyFill="1" applyAlignment="1">
      <alignment vertical="center"/>
    </xf>
    <xf numFmtId="0" fontId="4" fillId="35" borderId="0" xfId="0" applyFont="1" applyFill="1" applyBorder="1" applyAlignment="1">
      <alignment vertical="center"/>
    </xf>
    <xf numFmtId="173" fontId="4" fillId="35" borderId="0" xfId="0" applyNumberFormat="1" applyFont="1" applyFill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172" fontId="19" fillId="0" borderId="10" xfId="0" applyNumberFormat="1" applyFont="1" applyFill="1" applyBorder="1" applyAlignment="1">
      <alignment horizontal="left" vertical="center" wrapText="1"/>
    </xf>
    <xf numFmtId="172" fontId="1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0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top" wrapText="1"/>
    </xf>
    <xf numFmtId="173" fontId="18" fillId="35" borderId="10" xfId="63" applyNumberFormat="1" applyFont="1" applyFill="1" applyBorder="1" applyAlignment="1">
      <alignment horizontal="center" vertical="center" wrapText="1"/>
    </xf>
    <xf numFmtId="173" fontId="18" fillId="0" borderId="10" xfId="63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174" fontId="18" fillId="35" borderId="10" xfId="63" applyNumberFormat="1" applyFont="1" applyFill="1" applyBorder="1" applyAlignment="1">
      <alignment horizontal="center" vertical="center" wrapText="1"/>
    </xf>
    <xf numFmtId="174" fontId="18" fillId="0" borderId="10" xfId="63" applyNumberFormat="1" applyFont="1" applyFill="1" applyBorder="1" applyAlignment="1">
      <alignment horizontal="center" vertical="center" wrapText="1"/>
    </xf>
    <xf numFmtId="0" fontId="20" fillId="35" borderId="16" xfId="0" applyFont="1" applyFill="1" applyBorder="1" applyAlignment="1" applyProtection="1">
      <alignment vertical="center" wrapText="1"/>
      <protection locked="0"/>
    </xf>
    <xf numFmtId="0" fontId="20" fillId="35" borderId="22" xfId="0" applyFont="1" applyFill="1" applyBorder="1" applyAlignment="1" applyProtection="1">
      <alignment vertical="center" wrapText="1"/>
      <protection locked="0"/>
    </xf>
    <xf numFmtId="0" fontId="18" fillId="0" borderId="20" xfId="0" applyFont="1" applyFill="1" applyBorder="1" applyAlignment="1">
      <alignment horizontal="center" vertical="center"/>
    </xf>
    <xf numFmtId="172" fontId="19" fillId="0" borderId="23" xfId="0" applyNumberFormat="1" applyFont="1" applyFill="1" applyBorder="1" applyAlignment="1">
      <alignment horizontal="left" vertical="center" wrapText="1"/>
    </xf>
    <xf numFmtId="173" fontId="18" fillId="35" borderId="23" xfId="63" applyNumberFormat="1" applyFont="1" applyFill="1" applyBorder="1" applyAlignment="1">
      <alignment horizontal="center" vertical="center" wrapText="1"/>
    </xf>
    <xf numFmtId="172" fontId="19" fillId="35" borderId="10" xfId="0" applyNumberFormat="1" applyFont="1" applyFill="1" applyBorder="1" applyAlignment="1">
      <alignment horizontal="left" vertical="center" wrapText="1"/>
    </xf>
    <xf numFmtId="173" fontId="19" fillId="4" borderId="10" xfId="63" applyNumberFormat="1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left" vertical="center" wrapText="1"/>
    </xf>
    <xf numFmtId="173" fontId="19" fillId="36" borderId="10" xfId="63" applyNumberFormat="1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left" vertical="center" wrapText="1"/>
    </xf>
    <xf numFmtId="173" fontId="19" fillId="37" borderId="10" xfId="63" applyNumberFormat="1" applyFont="1" applyFill="1" applyBorder="1" applyAlignment="1">
      <alignment horizontal="center" vertical="center" wrapText="1"/>
    </xf>
    <xf numFmtId="173" fontId="18" fillId="37" borderId="10" xfId="63" applyNumberFormat="1" applyFont="1" applyFill="1" applyBorder="1" applyAlignment="1">
      <alignment horizontal="center" vertical="center" wrapText="1"/>
    </xf>
    <xf numFmtId="173" fontId="18" fillId="36" borderId="10" xfId="63" applyNumberFormat="1" applyFont="1" applyFill="1" applyBorder="1" applyAlignment="1">
      <alignment horizontal="center" vertical="center" wrapText="1"/>
    </xf>
    <xf numFmtId="173" fontId="19" fillId="37" borderId="10" xfId="63" applyNumberFormat="1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/>
    </xf>
    <xf numFmtId="49" fontId="18" fillId="35" borderId="20" xfId="0" applyNumberFormat="1" applyFont="1" applyFill="1" applyBorder="1" applyAlignment="1">
      <alignment horizontal="center" vertical="top" wrapText="1"/>
    </xf>
    <xf numFmtId="0" fontId="19" fillId="3" borderId="10" xfId="0" applyFont="1" applyFill="1" applyBorder="1" applyAlignment="1">
      <alignment horizontal="left" vertical="center" wrapText="1"/>
    </xf>
    <xf numFmtId="173" fontId="19" fillId="3" borderId="10" xfId="63" applyNumberFormat="1" applyFont="1" applyFill="1" applyBorder="1" applyAlignment="1">
      <alignment horizontal="center" vertical="center" wrapText="1"/>
    </xf>
    <xf numFmtId="173" fontId="19" fillId="4" borderId="23" xfId="63" applyNumberFormat="1" applyFont="1" applyFill="1" applyBorder="1" applyAlignment="1">
      <alignment horizontal="center" vertical="center" wrapText="1"/>
    </xf>
    <xf numFmtId="173" fontId="19" fillId="37" borderId="14" xfId="63" applyNumberFormat="1" applyFont="1" applyFill="1" applyBorder="1" applyAlignment="1">
      <alignment horizontal="left" vertical="center" wrapText="1"/>
    </xf>
    <xf numFmtId="173" fontId="19" fillId="37" borderId="14" xfId="63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top" wrapText="1"/>
    </xf>
    <xf numFmtId="173" fontId="22" fillId="37" borderId="10" xfId="63" applyNumberFormat="1" applyFont="1" applyFill="1" applyBorder="1" applyAlignment="1">
      <alignment horizontal="center" vertical="center" wrapText="1"/>
    </xf>
    <xf numFmtId="173" fontId="21" fillId="37" borderId="10" xfId="63" applyNumberFormat="1" applyFont="1" applyFill="1" applyBorder="1" applyAlignment="1">
      <alignment horizontal="center" vertical="center" wrapText="1"/>
    </xf>
    <xf numFmtId="173" fontId="22" fillId="36" borderId="10" xfId="63" applyNumberFormat="1" applyFont="1" applyFill="1" applyBorder="1" applyAlignment="1">
      <alignment horizontal="center" vertical="center" wrapText="1"/>
    </xf>
    <xf numFmtId="173" fontId="22" fillId="4" borderId="10" xfId="63" applyNumberFormat="1" applyFont="1" applyFill="1" applyBorder="1" applyAlignment="1">
      <alignment horizontal="center" vertical="center" wrapText="1"/>
    </xf>
    <xf numFmtId="173" fontId="22" fillId="3" borderId="10" xfId="63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173" fontId="19" fillId="36" borderId="10" xfId="63" applyNumberFormat="1" applyFont="1" applyFill="1" applyBorder="1" applyAlignment="1">
      <alignment horizontal="left" vertical="center" wrapText="1"/>
    </xf>
    <xf numFmtId="0" fontId="63" fillId="0" borderId="0" xfId="0" applyFont="1" applyAlignment="1">
      <alignment horizontal="left"/>
    </xf>
    <xf numFmtId="0" fontId="63" fillId="0" borderId="10" xfId="0" applyFont="1" applyBorder="1" applyAlignment="1">
      <alignment horizontal="left" vertical="top" wrapText="1"/>
    </xf>
    <xf numFmtId="0" fontId="17" fillId="35" borderId="24" xfId="0" applyFont="1" applyFill="1" applyBorder="1" applyAlignment="1" applyProtection="1">
      <alignment horizontal="left" vertical="top" wrapText="1"/>
      <protection locked="0"/>
    </xf>
    <xf numFmtId="0" fontId="17" fillId="35" borderId="0" xfId="0" applyFont="1" applyFill="1" applyBorder="1" applyAlignment="1" applyProtection="1">
      <alignment horizontal="left" vertical="top" wrapText="1"/>
      <protection locked="0"/>
    </xf>
    <xf numFmtId="0" fontId="17" fillId="35" borderId="15" xfId="0" applyFont="1" applyFill="1" applyBorder="1" applyAlignment="1" applyProtection="1">
      <alignment horizontal="left" vertical="top" wrapText="1"/>
      <protection locked="0"/>
    </xf>
    <xf numFmtId="0" fontId="18" fillId="35" borderId="10" xfId="0" applyFont="1" applyFill="1" applyBorder="1" applyAlignment="1">
      <alignment horizontal="center" vertical="center" wrapText="1"/>
    </xf>
    <xf numFmtId="1" fontId="18" fillId="0" borderId="20" xfId="0" applyNumberFormat="1" applyFont="1" applyFill="1" applyBorder="1" applyAlignment="1">
      <alignment horizontal="center" vertical="center" wrapText="1"/>
    </xf>
    <xf numFmtId="1" fontId="18" fillId="35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top" wrapText="1"/>
    </xf>
    <xf numFmtId="0" fontId="18" fillId="35" borderId="14" xfId="0" applyNumberFormat="1" applyFont="1" applyFill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top" wrapText="1"/>
    </xf>
    <xf numFmtId="172" fontId="5" fillId="0" borderId="10" xfId="0" applyNumberFormat="1" applyFont="1" applyBorder="1" applyAlignment="1" applyProtection="1">
      <alignment vertical="center" wrapText="1"/>
      <protection hidden="1"/>
    </xf>
    <xf numFmtId="172" fontId="5" fillId="0" borderId="13" xfId="0" applyNumberFormat="1" applyFont="1" applyBorder="1" applyAlignment="1" applyProtection="1">
      <alignment horizontal="center" vertical="top" wrapText="1"/>
      <protection hidden="1"/>
    </xf>
    <xf numFmtId="172" fontId="5" fillId="0" borderId="16" xfId="0" applyNumberFormat="1" applyFont="1" applyBorder="1" applyAlignment="1" applyProtection="1">
      <alignment horizontal="center" vertical="top" wrapText="1"/>
      <protection hidden="1"/>
    </xf>
    <xf numFmtId="172" fontId="5" fillId="0" borderId="11" xfId="0" applyNumberFormat="1" applyFont="1" applyBorder="1" applyAlignment="1" applyProtection="1">
      <alignment horizontal="center" vertical="top" wrapText="1"/>
      <protection hidden="1"/>
    </xf>
    <xf numFmtId="172" fontId="5" fillId="33" borderId="13" xfId="0" applyNumberFormat="1" applyFont="1" applyFill="1" applyBorder="1" applyAlignment="1" applyProtection="1">
      <alignment horizontal="center" vertical="top" wrapText="1"/>
      <protection hidden="1"/>
    </xf>
    <xf numFmtId="172" fontId="5" fillId="33" borderId="16" xfId="0" applyNumberFormat="1" applyFont="1" applyFill="1" applyBorder="1" applyAlignment="1" applyProtection="1">
      <alignment horizontal="center" vertical="top" wrapText="1"/>
      <protection hidden="1"/>
    </xf>
    <xf numFmtId="172" fontId="5" fillId="33" borderId="11" xfId="0" applyNumberFormat="1" applyFont="1" applyFill="1" applyBorder="1" applyAlignment="1" applyProtection="1">
      <alignment horizontal="center" vertical="top" wrapText="1"/>
      <protection hidden="1"/>
    </xf>
    <xf numFmtId="172" fontId="5" fillId="0" borderId="10" xfId="0" applyNumberFormat="1" applyFont="1" applyBorder="1" applyAlignment="1" applyProtection="1">
      <alignment vertical="center"/>
      <protection hidden="1"/>
    </xf>
    <xf numFmtId="172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 applyProtection="1">
      <alignment horizontal="left" vertical="top" wrapText="1"/>
      <protection locked="0"/>
    </xf>
    <xf numFmtId="0" fontId="17" fillId="0" borderId="24" xfId="0" applyFont="1" applyFill="1" applyBorder="1" applyAlignment="1" applyProtection="1">
      <alignment horizontal="left" vertical="top" wrapText="1"/>
      <protection locked="0"/>
    </xf>
    <xf numFmtId="0" fontId="17" fillId="0" borderId="26" xfId="0" applyFont="1" applyFill="1" applyBorder="1" applyAlignment="1" applyProtection="1">
      <alignment horizontal="left" vertical="top" wrapText="1"/>
      <protection locked="0"/>
    </xf>
    <xf numFmtId="0" fontId="17" fillId="0" borderId="18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Border="1" applyAlignment="1" applyProtection="1">
      <alignment horizontal="left" vertical="top" wrapText="1"/>
      <protection locked="0"/>
    </xf>
    <xf numFmtId="0" fontId="17" fillId="0" borderId="27" xfId="0" applyFont="1" applyFill="1" applyBorder="1" applyAlignment="1" applyProtection="1">
      <alignment horizontal="left" vertical="top" wrapText="1"/>
      <protection locked="0"/>
    </xf>
    <xf numFmtId="0" fontId="17" fillId="0" borderId="28" xfId="0" applyFont="1" applyFill="1" applyBorder="1" applyAlignment="1" applyProtection="1">
      <alignment horizontal="left" vertical="top" wrapText="1"/>
      <protection locked="0"/>
    </xf>
    <xf numFmtId="0" fontId="17" fillId="0" borderId="15" xfId="0" applyFont="1" applyFill="1" applyBorder="1" applyAlignment="1" applyProtection="1">
      <alignment horizontal="left" vertical="top" wrapText="1"/>
      <protection locked="0"/>
    </xf>
    <xf numFmtId="0" fontId="17" fillId="0" borderId="12" xfId="0" applyFont="1" applyFill="1" applyBorder="1" applyAlignment="1" applyProtection="1">
      <alignment horizontal="left" vertical="top" wrapText="1"/>
      <protection locked="0"/>
    </xf>
    <xf numFmtId="0" fontId="61" fillId="0" borderId="19" xfId="0" applyFont="1" applyFill="1" applyBorder="1" applyAlignment="1">
      <alignment horizontal="center" vertical="top" wrapText="1"/>
    </xf>
    <xf numFmtId="0" fontId="61" fillId="0" borderId="17" xfId="0" applyFont="1" applyFill="1" applyBorder="1" applyAlignment="1">
      <alignment horizontal="center" vertical="top" wrapText="1"/>
    </xf>
    <xf numFmtId="0" fontId="61" fillId="0" borderId="14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 applyProtection="1">
      <alignment horizontal="center" vertical="top" wrapText="1"/>
      <protection locked="0"/>
    </xf>
    <xf numFmtId="0" fontId="20" fillId="0" borderId="17" xfId="0" applyFont="1" applyFill="1" applyBorder="1" applyAlignment="1" applyProtection="1">
      <alignment horizontal="center" vertical="top" wrapText="1"/>
      <protection locked="0"/>
    </xf>
    <xf numFmtId="0" fontId="20" fillId="0" borderId="14" xfId="0" applyFont="1" applyFill="1" applyBorder="1" applyAlignment="1" applyProtection="1">
      <alignment horizontal="center" vertical="top" wrapText="1"/>
      <protection locked="0"/>
    </xf>
    <xf numFmtId="0" fontId="63" fillId="0" borderId="19" xfId="0" applyFont="1" applyBorder="1" applyAlignment="1">
      <alignment horizontal="center" vertical="top" wrapText="1"/>
    </xf>
    <xf numFmtId="0" fontId="63" fillId="0" borderId="17" xfId="0" applyFont="1" applyBorder="1" applyAlignment="1">
      <alignment horizontal="center" vertical="top" wrapText="1"/>
    </xf>
    <xf numFmtId="0" fontId="63" fillId="0" borderId="14" xfId="0" applyFont="1" applyBorder="1" applyAlignment="1">
      <alignment horizontal="center" vertical="top" wrapText="1"/>
    </xf>
    <xf numFmtId="2" fontId="63" fillId="35" borderId="19" xfId="0" applyNumberFormat="1" applyFont="1" applyFill="1" applyBorder="1" applyAlignment="1">
      <alignment horizontal="center" vertical="top" wrapText="1"/>
    </xf>
    <xf numFmtId="2" fontId="63" fillId="35" borderId="17" xfId="0" applyNumberFormat="1" applyFont="1" applyFill="1" applyBorder="1" applyAlignment="1">
      <alignment horizontal="center" vertical="top" wrapText="1"/>
    </xf>
    <xf numFmtId="2" fontId="63" fillId="35" borderId="14" xfId="0" applyNumberFormat="1" applyFont="1" applyFill="1" applyBorder="1" applyAlignment="1">
      <alignment horizontal="center" vertical="top" wrapText="1"/>
    </xf>
    <xf numFmtId="0" fontId="63" fillId="0" borderId="19" xfId="0" applyFont="1" applyFill="1" applyBorder="1" applyAlignment="1">
      <alignment horizontal="center" vertical="top" wrapText="1"/>
    </xf>
    <xf numFmtId="0" fontId="63" fillId="0" borderId="17" xfId="0" applyFont="1" applyFill="1" applyBorder="1" applyAlignment="1">
      <alignment horizontal="center" vertical="top" wrapText="1"/>
    </xf>
    <xf numFmtId="0" fontId="63" fillId="0" borderId="14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 applyProtection="1">
      <alignment horizontal="left" vertical="top" wrapText="1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49" fontId="18" fillId="0" borderId="29" xfId="0" applyNumberFormat="1" applyFont="1" applyFill="1" applyBorder="1" applyAlignment="1">
      <alignment horizontal="center" vertical="top" wrapText="1"/>
    </xf>
    <xf numFmtId="49" fontId="18" fillId="0" borderId="30" xfId="0" applyNumberFormat="1" applyFont="1" applyFill="1" applyBorder="1" applyAlignment="1">
      <alignment horizontal="center" vertical="top" wrapText="1"/>
    </xf>
    <xf numFmtId="49" fontId="18" fillId="0" borderId="31" xfId="0" applyNumberFormat="1" applyFont="1" applyFill="1" applyBorder="1" applyAlignment="1">
      <alignment horizontal="center" vertical="top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176" fontId="24" fillId="0" borderId="19" xfId="0" applyNumberFormat="1" applyFont="1" applyFill="1" applyBorder="1" applyAlignment="1">
      <alignment horizontal="left" vertical="center" wrapText="1"/>
    </xf>
    <xf numFmtId="176" fontId="24" fillId="0" borderId="17" xfId="0" applyNumberFormat="1" applyFont="1" applyFill="1" applyBorder="1" applyAlignment="1">
      <alignment horizontal="left" vertical="center" wrapText="1"/>
    </xf>
    <xf numFmtId="176" fontId="24" fillId="0" borderId="14" xfId="0" applyNumberFormat="1" applyFont="1" applyFill="1" applyBorder="1" applyAlignment="1">
      <alignment horizontal="left" vertical="center" wrapText="1"/>
    </xf>
    <xf numFmtId="172" fontId="18" fillId="35" borderId="19" xfId="0" applyNumberFormat="1" applyFont="1" applyFill="1" applyBorder="1" applyAlignment="1">
      <alignment horizontal="center" vertical="center" wrapText="1"/>
    </xf>
    <xf numFmtId="172" fontId="18" fillId="35" borderId="17" xfId="0" applyNumberFormat="1" applyFont="1" applyFill="1" applyBorder="1" applyAlignment="1">
      <alignment horizontal="center" vertical="center" wrapText="1"/>
    </xf>
    <xf numFmtId="172" fontId="18" fillId="35" borderId="14" xfId="0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172" fontId="18" fillId="35" borderId="10" xfId="0" applyNumberFormat="1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72" fontId="18" fillId="0" borderId="2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left" vertical="top" wrapText="1"/>
    </xf>
    <xf numFmtId="0" fontId="61" fillId="0" borderId="17" xfId="0" applyFont="1" applyFill="1" applyBorder="1" applyAlignment="1">
      <alignment horizontal="left" vertical="top" wrapText="1"/>
    </xf>
    <xf numFmtId="0" fontId="61" fillId="0" borderId="14" xfId="0" applyFont="1" applyFill="1" applyBorder="1" applyAlignment="1">
      <alignment horizontal="left" vertical="top" wrapText="1"/>
    </xf>
    <xf numFmtId="176" fontId="19" fillId="0" borderId="32" xfId="0" applyNumberFormat="1" applyFont="1" applyFill="1" applyBorder="1" applyAlignment="1">
      <alignment horizontal="center" vertical="center" wrapText="1"/>
    </xf>
    <xf numFmtId="176" fontId="19" fillId="0" borderId="33" xfId="0" applyNumberFormat="1" applyFont="1" applyFill="1" applyBorder="1" applyAlignment="1">
      <alignment horizontal="center" vertical="center" wrapText="1"/>
    </xf>
    <xf numFmtId="176" fontId="19" fillId="0" borderId="34" xfId="0" applyNumberFormat="1" applyFont="1" applyFill="1" applyBorder="1" applyAlignment="1">
      <alignment horizontal="center" vertical="center" wrapText="1"/>
    </xf>
    <xf numFmtId="173" fontId="18" fillId="0" borderId="19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 applyProtection="1">
      <alignment horizontal="center" vertical="center" wrapText="1"/>
      <protection locked="0"/>
    </xf>
    <xf numFmtId="0" fontId="23" fillId="35" borderId="16" xfId="0" applyFont="1" applyFill="1" applyBorder="1" applyAlignment="1" applyProtection="1">
      <alignment horizontal="center" vertical="center" wrapText="1"/>
      <protection locked="0"/>
    </xf>
    <xf numFmtId="49" fontId="18" fillId="0" borderId="20" xfId="0" applyNumberFormat="1" applyFont="1" applyFill="1" applyBorder="1" applyAlignment="1">
      <alignment horizontal="center" vertical="top" wrapText="1"/>
    </xf>
    <xf numFmtId="0" fontId="63" fillId="0" borderId="10" xfId="0" applyFont="1" applyBorder="1" applyAlignment="1">
      <alignment horizontal="left" vertical="top" wrapText="1"/>
    </xf>
    <xf numFmtId="0" fontId="18" fillId="35" borderId="19" xfId="0" applyNumberFormat="1" applyFont="1" applyFill="1" applyBorder="1" applyAlignment="1">
      <alignment horizontal="left" vertical="center" wrapText="1"/>
    </xf>
    <xf numFmtId="0" fontId="18" fillId="35" borderId="17" xfId="0" applyNumberFormat="1" applyFont="1" applyFill="1" applyBorder="1" applyAlignment="1">
      <alignment horizontal="left" vertical="center" wrapText="1"/>
    </xf>
    <xf numFmtId="0" fontId="18" fillId="35" borderId="14" xfId="0" applyNumberFormat="1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center" vertical="center" wrapText="1" shrinkToFit="1"/>
    </xf>
    <xf numFmtId="0" fontId="18" fillId="0" borderId="33" xfId="0" applyFont="1" applyFill="1" applyBorder="1" applyAlignment="1">
      <alignment horizontal="center" vertical="center" wrapText="1" shrinkToFit="1"/>
    </xf>
    <xf numFmtId="0" fontId="18" fillId="0" borderId="34" xfId="0" applyFont="1" applyFill="1" applyBorder="1" applyAlignment="1">
      <alignment horizontal="center" vertical="center" wrapText="1" shrinkToFit="1"/>
    </xf>
    <xf numFmtId="49" fontId="18" fillId="35" borderId="29" xfId="0" applyNumberFormat="1" applyFont="1" applyFill="1" applyBorder="1" applyAlignment="1">
      <alignment horizontal="center" vertical="top" wrapText="1"/>
    </xf>
    <xf numFmtId="49" fontId="18" fillId="35" borderId="30" xfId="0" applyNumberFormat="1" applyFont="1" applyFill="1" applyBorder="1" applyAlignment="1">
      <alignment horizontal="center" vertical="top" wrapText="1"/>
    </xf>
    <xf numFmtId="49" fontId="18" fillId="35" borderId="31" xfId="0" applyNumberFormat="1" applyFont="1" applyFill="1" applyBorder="1" applyAlignment="1">
      <alignment horizontal="center" vertical="top" wrapText="1"/>
    </xf>
    <xf numFmtId="2" fontId="63" fillId="35" borderId="19" xfId="0" applyNumberFormat="1" applyFont="1" applyFill="1" applyBorder="1" applyAlignment="1">
      <alignment horizontal="left" vertical="top" wrapText="1"/>
    </xf>
    <xf numFmtId="2" fontId="63" fillId="35" borderId="17" xfId="0" applyNumberFormat="1" applyFont="1" applyFill="1" applyBorder="1" applyAlignment="1">
      <alignment horizontal="left" vertical="top" wrapText="1"/>
    </xf>
    <xf numFmtId="2" fontId="63" fillId="35" borderId="14" xfId="0" applyNumberFormat="1" applyFont="1" applyFill="1" applyBorder="1" applyAlignment="1">
      <alignment horizontal="left" vertical="top" wrapText="1"/>
    </xf>
    <xf numFmtId="0" fontId="63" fillId="0" borderId="19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left" vertical="top" wrapText="1"/>
    </xf>
    <xf numFmtId="0" fontId="63" fillId="0" borderId="17" xfId="0" applyFont="1" applyFill="1" applyBorder="1" applyAlignment="1">
      <alignment horizontal="left" vertical="top" wrapText="1"/>
    </xf>
    <xf numFmtId="0" fontId="63" fillId="0" borderId="14" xfId="0" applyFont="1" applyFill="1" applyBorder="1" applyAlignment="1">
      <alignment horizontal="left" vertical="top" wrapText="1"/>
    </xf>
    <xf numFmtId="0" fontId="18" fillId="35" borderId="19" xfId="0" applyFont="1" applyFill="1" applyBorder="1" applyAlignment="1">
      <alignment horizontal="left" vertical="center" wrapText="1"/>
    </xf>
    <xf numFmtId="0" fontId="18" fillId="35" borderId="17" xfId="0" applyFont="1" applyFill="1" applyBorder="1" applyAlignment="1">
      <alignment horizontal="left" vertical="center" wrapText="1"/>
    </xf>
    <xf numFmtId="0" fontId="18" fillId="35" borderId="14" xfId="0" applyFont="1" applyFill="1" applyBorder="1" applyAlignment="1">
      <alignment horizontal="left" vertical="center" wrapText="1"/>
    </xf>
    <xf numFmtId="4" fontId="18" fillId="0" borderId="32" xfId="0" applyNumberFormat="1" applyFont="1" applyFill="1" applyBorder="1" applyAlignment="1">
      <alignment horizontal="center" vertical="center" wrapText="1"/>
    </xf>
    <xf numFmtId="4" fontId="18" fillId="0" borderId="33" xfId="0" applyNumberFormat="1" applyFont="1" applyFill="1" applyBorder="1" applyAlignment="1">
      <alignment horizontal="center" vertical="center" wrapText="1"/>
    </xf>
    <xf numFmtId="4" fontId="18" fillId="0" borderId="34" xfId="0" applyNumberFormat="1" applyFont="1" applyFill="1" applyBorder="1" applyAlignment="1">
      <alignment horizontal="center" vertical="center" wrapText="1"/>
    </xf>
    <xf numFmtId="173" fontId="18" fillId="35" borderId="19" xfId="0" applyNumberFormat="1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 applyProtection="1">
      <alignment horizontal="left" vertical="top" wrapText="1"/>
      <protection locked="0"/>
    </xf>
    <xf numFmtId="0" fontId="18" fillId="0" borderId="1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0" fontId="17" fillId="35" borderId="25" xfId="0" applyFont="1" applyFill="1" applyBorder="1" applyAlignment="1" applyProtection="1">
      <alignment horizontal="left" vertical="top" wrapText="1"/>
      <protection locked="0"/>
    </xf>
    <xf numFmtId="0" fontId="17" fillId="35" borderId="24" xfId="0" applyFont="1" applyFill="1" applyBorder="1" applyAlignment="1" applyProtection="1">
      <alignment horizontal="left" vertical="top" wrapText="1"/>
      <protection locked="0"/>
    </xf>
    <xf numFmtId="0" fontId="17" fillId="35" borderId="18" xfId="0" applyFont="1" applyFill="1" applyBorder="1" applyAlignment="1" applyProtection="1">
      <alignment horizontal="left" vertical="top" wrapText="1"/>
      <protection locked="0"/>
    </xf>
    <xf numFmtId="0" fontId="17" fillId="35" borderId="0" xfId="0" applyFont="1" applyFill="1" applyBorder="1" applyAlignment="1" applyProtection="1">
      <alignment horizontal="left" vertical="top" wrapText="1"/>
      <protection locked="0"/>
    </xf>
    <xf numFmtId="0" fontId="17" fillId="35" borderId="28" xfId="0" applyFont="1" applyFill="1" applyBorder="1" applyAlignment="1" applyProtection="1">
      <alignment horizontal="left" vertical="top" wrapText="1"/>
      <protection locked="0"/>
    </xf>
    <xf numFmtId="0" fontId="17" fillId="35" borderId="15" xfId="0" applyFont="1" applyFill="1" applyBorder="1" applyAlignment="1" applyProtection="1">
      <alignment horizontal="left" vertical="top" wrapText="1"/>
      <protection locked="0"/>
    </xf>
    <xf numFmtId="172" fontId="19" fillId="0" borderId="13" xfId="0" applyNumberFormat="1" applyFont="1" applyFill="1" applyBorder="1" applyAlignment="1">
      <alignment horizontal="center" vertical="center" wrapText="1"/>
    </xf>
    <xf numFmtId="172" fontId="19" fillId="0" borderId="16" xfId="0" applyNumberFormat="1" applyFont="1" applyFill="1" applyBorder="1" applyAlignment="1">
      <alignment horizontal="center" vertical="center" wrapText="1"/>
    </xf>
    <xf numFmtId="172" fontId="19" fillId="0" borderId="11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 applyProtection="1">
      <alignment horizontal="left" vertical="top" wrapText="1"/>
      <protection locked="0"/>
    </xf>
    <xf numFmtId="0" fontId="17" fillId="0" borderId="16" xfId="0" applyFont="1" applyFill="1" applyBorder="1" applyAlignment="1" applyProtection="1">
      <alignment horizontal="left" vertical="top" wrapText="1"/>
      <protection locked="0"/>
    </xf>
    <xf numFmtId="0" fontId="17" fillId="0" borderId="11" xfId="0" applyFont="1" applyFill="1" applyBorder="1" applyAlignment="1" applyProtection="1">
      <alignment horizontal="left" vertical="top" wrapText="1"/>
      <protection locked="0"/>
    </xf>
    <xf numFmtId="0" fontId="17" fillId="35" borderId="26" xfId="0" applyFont="1" applyFill="1" applyBorder="1" applyAlignment="1" applyProtection="1">
      <alignment horizontal="left" vertical="top" wrapText="1"/>
      <protection locked="0"/>
    </xf>
    <xf numFmtId="0" fontId="17" fillId="35" borderId="27" xfId="0" applyFont="1" applyFill="1" applyBorder="1" applyAlignment="1" applyProtection="1">
      <alignment horizontal="left" vertical="top" wrapText="1"/>
      <protection locked="0"/>
    </xf>
    <xf numFmtId="0" fontId="17" fillId="35" borderId="12" xfId="0" applyFont="1" applyFill="1" applyBorder="1" applyAlignment="1" applyProtection="1">
      <alignment horizontal="left" vertical="top" wrapText="1"/>
      <protection locked="0"/>
    </xf>
    <xf numFmtId="0" fontId="18" fillId="0" borderId="19" xfId="0" applyFont="1" applyFill="1" applyBorder="1" applyAlignment="1">
      <alignment horizontal="center" vertical="center"/>
    </xf>
    <xf numFmtId="0" fontId="6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dxfs count="3">
    <dxf>
      <font>
        <b/>
        <i val="0"/>
        <color indexed="10"/>
      </font>
    </dxf>
    <dxf>
      <fill>
        <patternFill>
          <bgColor theme="4" tint="0.7999799847602844"/>
        </patternFill>
      </fill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79</xdr:row>
      <xdr:rowOff>342900</xdr:rowOff>
    </xdr:from>
    <xdr:ext cx="3600450" cy="1428750"/>
    <xdr:sp fLocksText="0">
      <xdr:nvSpPr>
        <xdr:cNvPr id="1" name="Text Box 1"/>
        <xdr:cNvSpPr txBox="1">
          <a:spLocks noChangeArrowheads="1"/>
        </xdr:cNvSpPr>
      </xdr:nvSpPr>
      <xdr:spPr>
        <a:xfrm>
          <a:off x="4057650" y="57035700"/>
          <a:ext cx="360045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16384" width="9.140625" style="1" customWidth="1"/>
  </cols>
  <sheetData>
    <row r="1" spans="1:48" ht="30.75" customHeight="1">
      <c r="A1" s="163" t="s">
        <v>39</v>
      </c>
      <c r="B1" s="164"/>
      <c r="C1" s="156" t="s">
        <v>40</v>
      </c>
      <c r="D1" s="157" t="s">
        <v>43</v>
      </c>
      <c r="E1" s="158"/>
      <c r="F1" s="159"/>
      <c r="G1" s="157" t="s">
        <v>17</v>
      </c>
      <c r="H1" s="158"/>
      <c r="I1" s="159"/>
      <c r="J1" s="157" t="s">
        <v>18</v>
      </c>
      <c r="K1" s="158"/>
      <c r="L1" s="159"/>
      <c r="M1" s="157" t="s">
        <v>22</v>
      </c>
      <c r="N1" s="158"/>
      <c r="O1" s="159"/>
      <c r="P1" s="160" t="s">
        <v>23</v>
      </c>
      <c r="Q1" s="162"/>
      <c r="R1" s="157" t="s">
        <v>24</v>
      </c>
      <c r="S1" s="158"/>
      <c r="T1" s="159"/>
      <c r="U1" s="157" t="s">
        <v>25</v>
      </c>
      <c r="V1" s="158"/>
      <c r="W1" s="159"/>
      <c r="X1" s="160" t="s">
        <v>26</v>
      </c>
      <c r="Y1" s="161"/>
      <c r="Z1" s="162"/>
      <c r="AA1" s="160" t="s">
        <v>27</v>
      </c>
      <c r="AB1" s="162"/>
      <c r="AC1" s="157" t="s">
        <v>28</v>
      </c>
      <c r="AD1" s="158"/>
      <c r="AE1" s="159"/>
      <c r="AF1" s="157" t="s">
        <v>29</v>
      </c>
      <c r="AG1" s="158"/>
      <c r="AH1" s="159"/>
      <c r="AI1" s="157" t="s">
        <v>30</v>
      </c>
      <c r="AJ1" s="158"/>
      <c r="AK1" s="159"/>
      <c r="AL1" s="160" t="s">
        <v>31</v>
      </c>
      <c r="AM1" s="162"/>
      <c r="AN1" s="157" t="s">
        <v>32</v>
      </c>
      <c r="AO1" s="158"/>
      <c r="AP1" s="159"/>
      <c r="AQ1" s="157" t="s">
        <v>33</v>
      </c>
      <c r="AR1" s="158"/>
      <c r="AS1" s="159"/>
      <c r="AT1" s="157" t="s">
        <v>34</v>
      </c>
      <c r="AU1" s="158"/>
      <c r="AV1" s="159"/>
    </row>
    <row r="2" spans="1:48" ht="39" customHeight="1">
      <c r="A2" s="164"/>
      <c r="B2" s="164"/>
      <c r="C2" s="156"/>
      <c r="D2" s="10" t="s">
        <v>46</v>
      </c>
      <c r="E2" s="10" t="s">
        <v>47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56" t="s">
        <v>81</v>
      </c>
      <c r="B3" s="156"/>
      <c r="C3" s="4" t="s">
        <v>35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 ht="15">
      <c r="A4" s="156"/>
      <c r="B4" s="156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56"/>
      <c r="B5" s="156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56"/>
      <c r="B6" s="156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56"/>
      <c r="B7" s="156"/>
      <c r="C7" s="8" t="s">
        <v>42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56"/>
      <c r="B8" s="156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56"/>
      <c r="B9" s="156"/>
      <c r="C9" s="8" t="s">
        <v>41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A3:B9"/>
    <mergeCell ref="D1:F1"/>
    <mergeCell ref="R1:T1"/>
    <mergeCell ref="X1:Z1"/>
    <mergeCell ref="AA1:AB1"/>
    <mergeCell ref="AC1:AE1"/>
    <mergeCell ref="U1:W1"/>
    <mergeCell ref="A1:B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66" t="s">
        <v>56</v>
      </c>
      <c r="B1" s="166"/>
      <c r="C1" s="166"/>
      <c r="D1" s="166"/>
      <c r="E1" s="166"/>
    </row>
    <row r="2" spans="1:5" ht="15">
      <c r="A2" s="13"/>
      <c r="B2" s="13"/>
      <c r="C2" s="13"/>
      <c r="D2" s="13"/>
      <c r="E2" s="13"/>
    </row>
    <row r="3" spans="1:5" ht="15">
      <c r="A3" s="167" t="s">
        <v>128</v>
      </c>
      <c r="B3" s="167"/>
      <c r="C3" s="167"/>
      <c r="D3" s="167"/>
      <c r="E3" s="167"/>
    </row>
    <row r="4" spans="1:5" ht="45" customHeight="1">
      <c r="A4" s="14" t="s">
        <v>50</v>
      </c>
      <c r="B4" s="14" t="s">
        <v>57</v>
      </c>
      <c r="C4" s="14" t="s">
        <v>51</v>
      </c>
      <c r="D4" s="14" t="s">
        <v>52</v>
      </c>
      <c r="E4" s="14" t="s">
        <v>53</v>
      </c>
    </row>
    <row r="5" spans="1:5" ht="57.75" customHeight="1">
      <c r="A5" s="15" t="s">
        <v>58</v>
      </c>
      <c r="B5" s="16">
        <v>0.1</v>
      </c>
      <c r="C5" s="17">
        <f>SUM(D6:D7)</f>
        <v>0</v>
      </c>
      <c r="D5" s="16">
        <f aca="true" t="shared" si="0" ref="D5:D23">B5*C5</f>
        <v>0</v>
      </c>
      <c r="E5" s="15"/>
    </row>
    <row r="6" spans="1:5" ht="72.75" customHeight="1">
      <c r="A6" s="18" t="s">
        <v>59</v>
      </c>
      <c r="B6" s="19">
        <v>0.5</v>
      </c>
      <c r="C6" s="20"/>
      <c r="D6" s="19">
        <f t="shared" si="0"/>
        <v>0</v>
      </c>
      <c r="E6" s="18"/>
    </row>
    <row r="7" spans="1:5" ht="21" customHeight="1">
      <c r="A7" s="18" t="s">
        <v>60</v>
      </c>
      <c r="B7" s="19">
        <v>0.5</v>
      </c>
      <c r="C7" s="20"/>
      <c r="D7" s="19">
        <f t="shared" si="0"/>
        <v>0</v>
      </c>
      <c r="E7" s="18"/>
    </row>
    <row r="8" spans="1:5" ht="32.25" customHeight="1">
      <c r="A8" s="15" t="s">
        <v>61</v>
      </c>
      <c r="B8" s="16">
        <v>0.1</v>
      </c>
      <c r="C8" s="17">
        <f>SUM(D9:D10)</f>
        <v>0</v>
      </c>
      <c r="D8" s="16">
        <f t="shared" si="0"/>
        <v>0</v>
      </c>
      <c r="E8" s="15"/>
    </row>
    <row r="9" spans="1:5" ht="27">
      <c r="A9" s="18" t="s">
        <v>62</v>
      </c>
      <c r="B9" s="19">
        <v>0.5</v>
      </c>
      <c r="C9" s="20"/>
      <c r="D9" s="19">
        <f t="shared" si="0"/>
        <v>0</v>
      </c>
      <c r="E9" s="18"/>
    </row>
    <row r="10" spans="1:5" ht="27">
      <c r="A10" s="18" t="s">
        <v>63</v>
      </c>
      <c r="B10" s="19">
        <v>0.5</v>
      </c>
      <c r="C10" s="20"/>
      <c r="D10" s="19">
        <f t="shared" si="0"/>
        <v>0</v>
      </c>
      <c r="E10" s="18"/>
    </row>
    <row r="11" spans="1:5" ht="45.75" customHeight="1">
      <c r="A11" s="15" t="s">
        <v>64</v>
      </c>
      <c r="B11" s="16">
        <v>0.2</v>
      </c>
      <c r="C11" s="17">
        <f>SUM(D12:D13)</f>
        <v>0</v>
      </c>
      <c r="D11" s="16">
        <f t="shared" si="0"/>
        <v>0</v>
      </c>
      <c r="E11" s="15"/>
    </row>
    <row r="12" spans="1:5" ht="56.25" customHeight="1">
      <c r="A12" s="18" t="s">
        <v>65</v>
      </c>
      <c r="B12" s="19">
        <v>0.7</v>
      </c>
      <c r="C12" s="21"/>
      <c r="D12" s="22">
        <f t="shared" si="0"/>
        <v>0</v>
      </c>
      <c r="E12" s="23"/>
    </row>
    <row r="13" spans="1:5" ht="30.75" customHeight="1">
      <c r="A13" s="18" t="s">
        <v>66</v>
      </c>
      <c r="B13" s="19">
        <v>0.3</v>
      </c>
      <c r="C13" s="21"/>
      <c r="D13" s="22">
        <f t="shared" si="0"/>
        <v>0</v>
      </c>
      <c r="E13" s="24"/>
    </row>
    <row r="14" spans="1:5" ht="45" customHeight="1">
      <c r="A14" s="15" t="s">
        <v>67</v>
      </c>
      <c r="B14" s="16">
        <v>0.4</v>
      </c>
      <c r="C14" s="17">
        <f>SUM(D15:D16)</f>
        <v>0</v>
      </c>
      <c r="D14" s="16">
        <f t="shared" si="0"/>
        <v>0</v>
      </c>
      <c r="E14" s="15"/>
    </row>
    <row r="15" spans="1:5" ht="27">
      <c r="A15" s="25" t="s">
        <v>68</v>
      </c>
      <c r="B15" s="26">
        <v>0.5</v>
      </c>
      <c r="C15" s="27"/>
      <c r="D15" s="26">
        <f t="shared" si="0"/>
        <v>0</v>
      </c>
      <c r="E15" s="25"/>
    </row>
    <row r="16" spans="1:5" ht="27">
      <c r="A16" s="18" t="s">
        <v>69</v>
      </c>
      <c r="B16" s="19">
        <v>0.5</v>
      </c>
      <c r="C16" s="20"/>
      <c r="D16" s="19">
        <f t="shared" si="0"/>
        <v>0</v>
      </c>
      <c r="E16" s="18"/>
    </row>
    <row r="17" spans="1:5" ht="17.25" customHeight="1">
      <c r="A17" s="15" t="s">
        <v>70</v>
      </c>
      <c r="B17" s="16">
        <v>0.1</v>
      </c>
      <c r="C17" s="17">
        <f>SUM(D18)</f>
        <v>0</v>
      </c>
      <c r="D17" s="16">
        <f t="shared" si="0"/>
        <v>0</v>
      </c>
      <c r="E17" s="15"/>
    </row>
    <row r="18" spans="1:5" ht="15">
      <c r="A18" s="18" t="s">
        <v>71</v>
      </c>
      <c r="B18" s="19">
        <v>1</v>
      </c>
      <c r="C18" s="20"/>
      <c r="D18" s="19">
        <f t="shared" si="0"/>
        <v>0</v>
      </c>
      <c r="E18" s="18"/>
    </row>
    <row r="19" spans="1:5" ht="30.75" customHeight="1">
      <c r="A19" s="15" t="s">
        <v>72</v>
      </c>
      <c r="B19" s="16">
        <v>0.05</v>
      </c>
      <c r="C19" s="17">
        <f>SUM(D20:D21)</f>
        <v>0</v>
      </c>
      <c r="D19" s="16">
        <f t="shared" si="0"/>
        <v>0</v>
      </c>
      <c r="E19" s="15"/>
    </row>
    <row r="20" spans="1:5" ht="21.75" customHeight="1">
      <c r="A20" s="18" t="s">
        <v>73</v>
      </c>
      <c r="B20" s="19">
        <v>0.5</v>
      </c>
      <c r="C20" s="20"/>
      <c r="D20" s="19">
        <f t="shared" si="0"/>
        <v>0</v>
      </c>
      <c r="E20" s="18"/>
    </row>
    <row r="21" spans="1:5" ht="27">
      <c r="A21" s="18" t="s">
        <v>74</v>
      </c>
      <c r="B21" s="19">
        <v>0.5</v>
      </c>
      <c r="C21" s="20"/>
      <c r="D21" s="19">
        <f t="shared" si="0"/>
        <v>0</v>
      </c>
      <c r="E21" s="18"/>
    </row>
    <row r="22" spans="1:5" ht="33.75" customHeight="1">
      <c r="A22" s="15" t="s">
        <v>75</v>
      </c>
      <c r="B22" s="16">
        <v>0.05</v>
      </c>
      <c r="C22" s="17">
        <f>SUM(D23)</f>
        <v>0</v>
      </c>
      <c r="D22" s="16">
        <f t="shared" si="0"/>
        <v>0</v>
      </c>
      <c r="E22" s="15"/>
    </row>
    <row r="23" spans="1:5" ht="27">
      <c r="A23" s="18" t="s">
        <v>76</v>
      </c>
      <c r="B23" s="19">
        <v>1</v>
      </c>
      <c r="C23" s="20"/>
      <c r="D23" s="19">
        <f t="shared" si="0"/>
        <v>0</v>
      </c>
      <c r="E23" s="18"/>
    </row>
    <row r="24" spans="1:5" ht="15">
      <c r="A24" s="28" t="s">
        <v>54</v>
      </c>
      <c r="B24" s="19">
        <f>SUM(B5,B8,B11,B14,B17,B19,B22)</f>
        <v>1</v>
      </c>
      <c r="C24" s="19">
        <f>SUM(C5,C8,C11,C14,C17,C19,C22)</f>
        <v>0</v>
      </c>
      <c r="D24" s="19">
        <f>SUM(D5,D8,D11,D14,D17,D19,D22)</f>
        <v>0</v>
      </c>
      <c r="E24" s="15" t="s">
        <v>55</v>
      </c>
    </row>
    <row r="25" spans="1:5" ht="15">
      <c r="A25" s="29"/>
      <c r="B25" s="29"/>
      <c r="C25" s="29"/>
      <c r="D25" s="29"/>
      <c r="E25" s="29"/>
    </row>
    <row r="26" spans="1:5" ht="15">
      <c r="A26" s="165" t="s">
        <v>77</v>
      </c>
      <c r="B26" s="165"/>
      <c r="C26" s="165"/>
      <c r="D26" s="165"/>
      <c r="E26" s="165"/>
    </row>
    <row r="27" spans="1:5" ht="15">
      <c r="A27" s="29"/>
      <c r="B27" s="29"/>
      <c r="C27" s="29"/>
      <c r="D27" s="29"/>
      <c r="E27" s="29"/>
    </row>
    <row r="28" spans="1:5" ht="15">
      <c r="A28" s="165" t="s">
        <v>78</v>
      </c>
      <c r="B28" s="165"/>
      <c r="C28" s="165"/>
      <c r="D28" s="165"/>
      <c r="E28" s="165"/>
    </row>
    <row r="29" spans="1:5" ht="15">
      <c r="A29" s="165"/>
      <c r="B29" s="165"/>
      <c r="C29" s="165"/>
      <c r="D29" s="165"/>
      <c r="E29" s="165"/>
    </row>
  </sheetData>
  <sheetProtection/>
  <mergeCells count="5">
    <mergeCell ref="A29:E29"/>
    <mergeCell ref="A1:E1"/>
    <mergeCell ref="A3:E3"/>
    <mergeCell ref="A26:E26"/>
    <mergeCell ref="A28:E28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7" customWidth="1"/>
    <col min="2" max="2" width="42.57421875" style="47" customWidth="1"/>
    <col min="3" max="3" width="6.8515625" style="47" customWidth="1"/>
    <col min="4" max="15" width="9.57421875" style="47" customWidth="1"/>
    <col min="16" max="17" width="10.57421875" style="47" customWidth="1"/>
    <col min="18" max="29" width="0" style="48" hidden="1" customWidth="1"/>
    <col min="30" max="16384" width="9.140625" style="48" customWidth="1"/>
  </cols>
  <sheetData>
    <row r="1" ht="12.75">
      <c r="Q1" s="38" t="s">
        <v>49</v>
      </c>
    </row>
    <row r="2" spans="1:17" ht="12.75">
      <c r="A2" s="49" t="s">
        <v>80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29" s="52" customFormat="1" ht="53.25" customHeight="1">
      <c r="A3" s="40" t="s">
        <v>0</v>
      </c>
      <c r="B3" s="181" t="s">
        <v>44</v>
      </c>
      <c r="C3" s="181"/>
      <c r="D3" s="40" t="s">
        <v>17</v>
      </c>
      <c r="E3" s="51" t="s">
        <v>18</v>
      </c>
      <c r="F3" s="40" t="s">
        <v>22</v>
      </c>
      <c r="G3" s="51" t="s">
        <v>24</v>
      </c>
      <c r="H3" s="40" t="s">
        <v>25</v>
      </c>
      <c r="I3" s="51" t="s">
        <v>26</v>
      </c>
      <c r="J3" s="40" t="s">
        <v>28</v>
      </c>
      <c r="K3" s="51" t="s">
        <v>29</v>
      </c>
      <c r="L3" s="40" t="s">
        <v>30</v>
      </c>
      <c r="M3" s="51" t="s">
        <v>32</v>
      </c>
      <c r="N3" s="40" t="s">
        <v>33</v>
      </c>
      <c r="O3" s="51" t="s">
        <v>34</v>
      </c>
      <c r="P3" s="40" t="s">
        <v>79</v>
      </c>
      <c r="Q3" s="40" t="s">
        <v>48</v>
      </c>
      <c r="R3" s="39" t="s">
        <v>17</v>
      </c>
      <c r="S3" s="33" t="s">
        <v>18</v>
      </c>
      <c r="T3" s="39" t="s">
        <v>22</v>
      </c>
      <c r="U3" s="33" t="s">
        <v>24</v>
      </c>
      <c r="V3" s="39" t="s">
        <v>25</v>
      </c>
      <c r="W3" s="33" t="s">
        <v>26</v>
      </c>
      <c r="X3" s="39" t="s">
        <v>28</v>
      </c>
      <c r="Y3" s="33" t="s">
        <v>29</v>
      </c>
      <c r="Z3" s="39" t="s">
        <v>30</v>
      </c>
      <c r="AA3" s="33" t="s">
        <v>32</v>
      </c>
      <c r="AB3" s="39" t="s">
        <v>33</v>
      </c>
      <c r="AC3" s="33" t="s">
        <v>34</v>
      </c>
    </row>
    <row r="4" spans="1:17" ht="15" customHeight="1">
      <c r="A4" s="53" t="s">
        <v>82</v>
      </c>
      <c r="B4" s="54"/>
      <c r="C4" s="54"/>
      <c r="D4" s="54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5"/>
    </row>
    <row r="5" spans="1:17" ht="283.5" customHeight="1">
      <c r="A5" s="174" t="s">
        <v>1</v>
      </c>
      <c r="B5" s="168" t="s">
        <v>83</v>
      </c>
      <c r="C5" s="56" t="s">
        <v>20</v>
      </c>
      <c r="D5" s="58" t="s">
        <v>215</v>
      </c>
      <c r="E5" s="58" t="s">
        <v>216</v>
      </c>
      <c r="F5" s="58" t="s">
        <v>217</v>
      </c>
      <c r="G5" s="58" t="s">
        <v>218</v>
      </c>
      <c r="H5" s="58" t="s">
        <v>217</v>
      </c>
      <c r="I5" s="58" t="s">
        <v>219</v>
      </c>
      <c r="J5" s="58" t="s">
        <v>218</v>
      </c>
      <c r="K5" s="58" t="s">
        <v>220</v>
      </c>
      <c r="L5" s="58" t="s">
        <v>221</v>
      </c>
      <c r="M5" s="58" t="s">
        <v>222</v>
      </c>
      <c r="N5" s="58" t="s">
        <v>221</v>
      </c>
      <c r="O5" s="58" t="s">
        <v>223</v>
      </c>
      <c r="P5" s="59"/>
      <c r="Q5" s="59"/>
    </row>
    <row r="6" spans="1:17" ht="105.75" customHeight="1">
      <c r="A6" s="174"/>
      <c r="B6" s="168"/>
      <c r="C6" s="56"/>
      <c r="D6" s="58"/>
      <c r="E6" s="58"/>
      <c r="F6" s="58"/>
      <c r="G6" s="58"/>
      <c r="H6" s="58"/>
      <c r="I6" s="58"/>
      <c r="J6" s="58"/>
      <c r="K6" s="60" t="s">
        <v>198</v>
      </c>
      <c r="L6" s="60" t="s">
        <v>199</v>
      </c>
      <c r="M6" s="60" t="s">
        <v>200</v>
      </c>
      <c r="N6" s="60" t="s">
        <v>201</v>
      </c>
      <c r="O6" s="58" t="s">
        <v>203</v>
      </c>
      <c r="P6" s="59"/>
      <c r="Q6" s="59"/>
    </row>
    <row r="7" spans="1:17" ht="74.25" customHeight="1">
      <c r="A7" s="174"/>
      <c r="B7" s="168"/>
      <c r="C7" s="56" t="s">
        <v>21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ht="175.5" customHeight="1">
      <c r="A8" s="174" t="s">
        <v>3</v>
      </c>
      <c r="B8" s="168" t="s">
        <v>84</v>
      </c>
      <c r="C8" s="56" t="s">
        <v>20</v>
      </c>
      <c r="D8" s="58"/>
      <c r="E8" s="59"/>
      <c r="F8" s="59"/>
      <c r="G8" s="59"/>
      <c r="H8" s="59"/>
      <c r="I8" s="60" t="s">
        <v>198</v>
      </c>
      <c r="J8" s="60" t="s">
        <v>199</v>
      </c>
      <c r="K8" s="60" t="s">
        <v>200</v>
      </c>
      <c r="L8" s="60" t="s">
        <v>201</v>
      </c>
      <c r="M8" s="175" t="s">
        <v>203</v>
      </c>
      <c r="N8" s="176"/>
      <c r="O8" s="177"/>
      <c r="P8" s="59"/>
      <c r="Q8" s="59"/>
    </row>
    <row r="9" spans="1:17" ht="33.75" customHeight="1">
      <c r="A9" s="174"/>
      <c r="B9" s="168"/>
      <c r="C9" s="56" t="s">
        <v>21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17" ht="151.5" customHeight="1">
      <c r="A10" s="174" t="s">
        <v>4</v>
      </c>
      <c r="B10" s="168" t="s">
        <v>85</v>
      </c>
      <c r="C10" s="56" t="s">
        <v>20</v>
      </c>
      <c r="D10" s="58" t="s">
        <v>204</v>
      </c>
      <c r="E10" s="58"/>
      <c r="F10" s="58" t="s">
        <v>205</v>
      </c>
      <c r="G10" s="58"/>
      <c r="H10" s="58" t="s">
        <v>206</v>
      </c>
      <c r="I10" s="58" t="s">
        <v>207</v>
      </c>
      <c r="J10" s="58" t="s">
        <v>208</v>
      </c>
      <c r="K10" s="58"/>
      <c r="L10" s="58"/>
      <c r="M10" s="58" t="s">
        <v>209</v>
      </c>
      <c r="N10" s="58"/>
      <c r="O10" s="58"/>
      <c r="P10" s="59"/>
      <c r="Q10" s="59"/>
    </row>
    <row r="11" spans="1:17" ht="40.5" customHeight="1">
      <c r="A11" s="174"/>
      <c r="B11" s="168"/>
      <c r="C11" s="56" t="s">
        <v>21</v>
      </c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355.5" customHeight="1">
      <c r="A12" s="174" t="s">
        <v>5</v>
      </c>
      <c r="B12" s="168" t="s">
        <v>226</v>
      </c>
      <c r="C12" s="56" t="s">
        <v>20</v>
      </c>
      <c r="D12" s="58"/>
      <c r="E12" s="58" t="s">
        <v>147</v>
      </c>
      <c r="F12" s="58"/>
      <c r="G12" s="58" t="s">
        <v>148</v>
      </c>
      <c r="H12" s="58" t="s">
        <v>149</v>
      </c>
      <c r="I12" s="58" t="s">
        <v>150</v>
      </c>
      <c r="J12" s="58"/>
      <c r="K12" s="58"/>
      <c r="L12" s="58" t="s">
        <v>149</v>
      </c>
      <c r="M12" s="58"/>
      <c r="N12" s="58"/>
      <c r="O12" s="58" t="s">
        <v>151</v>
      </c>
      <c r="P12" s="59"/>
      <c r="Q12" s="59"/>
    </row>
    <row r="13" spans="1:17" ht="24" customHeight="1">
      <c r="A13" s="174"/>
      <c r="B13" s="168"/>
      <c r="C13" s="56" t="s">
        <v>21</v>
      </c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ht="96" customHeight="1">
      <c r="A14" s="174" t="s">
        <v>9</v>
      </c>
      <c r="B14" s="168" t="s">
        <v>86</v>
      </c>
      <c r="C14" s="56" t="s">
        <v>20</v>
      </c>
      <c r="D14" s="58"/>
      <c r="E14" s="59"/>
      <c r="F14" s="64" t="s">
        <v>238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39" customHeight="1">
      <c r="A15" s="174"/>
      <c r="B15" s="168"/>
      <c r="C15" s="56" t="s">
        <v>21</v>
      </c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256" ht="12.75">
      <c r="A16" s="35" t="s">
        <v>87</v>
      </c>
      <c r="B16" s="65"/>
      <c r="C16" s="65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/>
      <c r="AI16" s="188"/>
      <c r="AJ16" s="188"/>
      <c r="AK16" s="188"/>
      <c r="AZ16" s="188"/>
      <c r="BA16" s="188"/>
      <c r="BB16" s="188"/>
      <c r="BQ16" s="188"/>
      <c r="BR16" s="188"/>
      <c r="BS16" s="188"/>
      <c r="CH16" s="188"/>
      <c r="CI16" s="188"/>
      <c r="CJ16" s="188"/>
      <c r="CY16" s="188"/>
      <c r="CZ16" s="188"/>
      <c r="DA16" s="188"/>
      <c r="DP16" s="188"/>
      <c r="DQ16" s="188"/>
      <c r="DR16" s="188"/>
      <c r="EG16" s="188"/>
      <c r="EH16" s="188"/>
      <c r="EI16" s="188"/>
      <c r="EX16" s="188"/>
      <c r="EY16" s="188"/>
      <c r="EZ16" s="188"/>
      <c r="FO16" s="188"/>
      <c r="FP16" s="188"/>
      <c r="FQ16" s="188"/>
      <c r="GF16" s="188"/>
      <c r="GG16" s="188"/>
      <c r="GH16" s="188"/>
      <c r="GW16" s="188"/>
      <c r="GX16" s="188"/>
      <c r="GY16" s="188"/>
      <c r="HN16" s="188"/>
      <c r="HO16" s="188"/>
      <c r="HP16" s="188"/>
      <c r="IE16" s="188"/>
      <c r="IF16" s="188"/>
      <c r="IG16" s="188"/>
      <c r="IV16" s="188"/>
    </row>
    <row r="17" spans="1:17" ht="320.25" customHeight="1">
      <c r="A17" s="174" t="s">
        <v>6</v>
      </c>
      <c r="B17" s="168" t="s">
        <v>88</v>
      </c>
      <c r="C17" s="56" t="s">
        <v>20</v>
      </c>
      <c r="D17" s="66" t="s">
        <v>156</v>
      </c>
      <c r="E17" s="66" t="s">
        <v>157</v>
      </c>
      <c r="F17" s="66" t="s">
        <v>158</v>
      </c>
      <c r="G17" s="66" t="s">
        <v>159</v>
      </c>
      <c r="H17" s="66" t="s">
        <v>160</v>
      </c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39.75" customHeight="1">
      <c r="A18" s="174"/>
      <c r="B18" s="168"/>
      <c r="C18" s="56" t="s">
        <v>21</v>
      </c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194.25" customHeight="1">
      <c r="A19" s="174" t="s">
        <v>7</v>
      </c>
      <c r="B19" s="168" t="s">
        <v>224</v>
      </c>
      <c r="C19" s="56" t="s">
        <v>20</v>
      </c>
      <c r="D19" s="60" t="s">
        <v>239</v>
      </c>
      <c r="E19" s="60" t="s">
        <v>240</v>
      </c>
      <c r="F19" s="67" t="s">
        <v>169</v>
      </c>
      <c r="G19" s="60" t="s">
        <v>170</v>
      </c>
      <c r="H19" s="68"/>
      <c r="I19" s="68"/>
      <c r="J19" s="68"/>
      <c r="K19" s="60"/>
      <c r="L19" s="60"/>
      <c r="M19" s="60"/>
      <c r="N19" s="60"/>
      <c r="O19" s="60"/>
      <c r="P19" s="60" t="s">
        <v>171</v>
      </c>
      <c r="Q19" s="59"/>
    </row>
    <row r="20" spans="1:17" ht="39.75" customHeight="1">
      <c r="A20" s="174"/>
      <c r="B20" s="168"/>
      <c r="C20" s="56" t="s">
        <v>21</v>
      </c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211.5" customHeight="1">
      <c r="A21" s="174" t="s">
        <v>8</v>
      </c>
      <c r="B21" s="168" t="s">
        <v>227</v>
      </c>
      <c r="C21" s="56" t="s">
        <v>20</v>
      </c>
      <c r="D21" s="69" t="s">
        <v>241</v>
      </c>
      <c r="E21" s="69" t="s">
        <v>172</v>
      </c>
      <c r="F21" s="69" t="s">
        <v>169</v>
      </c>
      <c r="G21" s="70" t="s">
        <v>173</v>
      </c>
      <c r="H21" s="70" t="s">
        <v>173</v>
      </c>
      <c r="I21" s="69" t="s">
        <v>173</v>
      </c>
      <c r="J21" s="69" t="s">
        <v>173</v>
      </c>
      <c r="K21" s="69" t="s">
        <v>173</v>
      </c>
      <c r="L21" s="69" t="s">
        <v>173</v>
      </c>
      <c r="M21" s="69" t="s">
        <v>173</v>
      </c>
      <c r="N21" s="69" t="s">
        <v>174</v>
      </c>
      <c r="O21" s="69" t="s">
        <v>175</v>
      </c>
      <c r="P21" s="60" t="s">
        <v>176</v>
      </c>
      <c r="Q21" s="59"/>
    </row>
    <row r="22" spans="1:17" ht="31.5" customHeight="1">
      <c r="A22" s="174"/>
      <c r="B22" s="168"/>
      <c r="C22" s="56" t="s">
        <v>21</v>
      </c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72" customFormat="1" ht="223.5" customHeight="1">
      <c r="A23" s="178" t="s">
        <v>14</v>
      </c>
      <c r="B23" s="187" t="s">
        <v>228</v>
      </c>
      <c r="C23" s="71" t="s">
        <v>20</v>
      </c>
      <c r="D23" s="60" t="str">
        <f>$D$19</f>
        <v>подготовка конкурсной документации</v>
      </c>
      <c r="E23" s="60" t="s">
        <v>242</v>
      </c>
      <c r="F23" s="67" t="s">
        <v>169</v>
      </c>
      <c r="G23" s="60" t="s">
        <v>177</v>
      </c>
      <c r="H23" s="60" t="s">
        <v>178</v>
      </c>
      <c r="I23" s="60" t="s">
        <v>133</v>
      </c>
      <c r="J23" s="60"/>
      <c r="K23" s="60" t="s">
        <v>179</v>
      </c>
      <c r="L23" s="60"/>
      <c r="M23" s="68"/>
      <c r="N23" s="68"/>
      <c r="O23" s="68"/>
      <c r="P23" s="60" t="s">
        <v>180</v>
      </c>
      <c r="Q23" s="68"/>
    </row>
    <row r="24" spans="1:17" s="72" customFormat="1" ht="39.75" customHeight="1">
      <c r="A24" s="180"/>
      <c r="B24" s="187"/>
      <c r="C24" s="71" t="s">
        <v>21</v>
      </c>
      <c r="D24" s="6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s="72" customFormat="1" ht="104.25" customHeight="1">
      <c r="A25" s="184" t="s">
        <v>15</v>
      </c>
      <c r="B25" s="187" t="s">
        <v>229</v>
      </c>
      <c r="C25" s="71" t="s">
        <v>20</v>
      </c>
      <c r="D25" s="73"/>
      <c r="E25" s="60" t="str">
        <f>$D$19</f>
        <v>подготовка конкурсной документации</v>
      </c>
      <c r="F25" s="67" t="s">
        <v>169</v>
      </c>
      <c r="G25" s="60" t="s">
        <v>181</v>
      </c>
      <c r="H25" s="60" t="str">
        <f>$D$19</f>
        <v>подготовка конкурсной документации</v>
      </c>
      <c r="I25" s="67" t="s">
        <v>169</v>
      </c>
      <c r="J25" s="60" t="s">
        <v>181</v>
      </c>
      <c r="K25" s="68"/>
      <c r="L25" s="68"/>
      <c r="M25" s="68"/>
      <c r="N25" s="68"/>
      <c r="O25" s="68"/>
      <c r="P25" s="69" t="s">
        <v>182</v>
      </c>
      <c r="Q25" s="68"/>
    </row>
    <row r="26" spans="1:17" s="72" customFormat="1" ht="39.75" customHeight="1">
      <c r="A26" s="184"/>
      <c r="B26" s="187"/>
      <c r="C26" s="71" t="s">
        <v>21</v>
      </c>
      <c r="D26" s="60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 ht="12.75">
      <c r="A27" s="35" t="s">
        <v>89</v>
      </c>
      <c r="B27" s="74"/>
      <c r="C27" s="7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1:17" ht="201.75" customHeight="1">
      <c r="A28" s="56" t="s">
        <v>16</v>
      </c>
      <c r="B28" s="57" t="s">
        <v>230</v>
      </c>
      <c r="C28" s="56" t="s">
        <v>20</v>
      </c>
      <c r="D28" s="58" t="s">
        <v>137</v>
      </c>
      <c r="E28" s="58" t="s">
        <v>137</v>
      </c>
      <c r="F28" s="58" t="s">
        <v>137</v>
      </c>
      <c r="G28" s="58" t="s">
        <v>138</v>
      </c>
      <c r="H28" s="58" t="s">
        <v>138</v>
      </c>
      <c r="I28" s="58" t="s">
        <v>138</v>
      </c>
      <c r="J28" s="58" t="s">
        <v>139</v>
      </c>
      <c r="K28" s="58" t="s">
        <v>139</v>
      </c>
      <c r="L28" s="58" t="s">
        <v>139</v>
      </c>
      <c r="M28" s="58" t="s">
        <v>140</v>
      </c>
      <c r="N28" s="58" t="s">
        <v>140</v>
      </c>
      <c r="O28" s="59"/>
      <c r="P28" s="59"/>
      <c r="Q28" s="59"/>
    </row>
    <row r="29" spans="1:17" ht="39.75" customHeight="1">
      <c r="A29" s="56"/>
      <c r="B29" s="57"/>
      <c r="C29" s="56" t="s">
        <v>21</v>
      </c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ht="12.75">
      <c r="A30" s="36" t="s">
        <v>90</v>
      </c>
      <c r="B30" s="75"/>
      <c r="C30" s="76"/>
      <c r="D30" s="77"/>
      <c r="E30" s="78"/>
      <c r="F30" s="78"/>
      <c r="G30" s="79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241.5" customHeight="1">
      <c r="A31" s="174" t="s">
        <v>92</v>
      </c>
      <c r="B31" s="168" t="s">
        <v>91</v>
      </c>
      <c r="C31" s="56" t="s">
        <v>20</v>
      </c>
      <c r="D31" s="58" t="s">
        <v>210</v>
      </c>
      <c r="E31" s="58" t="s">
        <v>211</v>
      </c>
      <c r="F31" s="58" t="s">
        <v>212</v>
      </c>
      <c r="G31" s="58" t="s">
        <v>212</v>
      </c>
      <c r="H31" s="58" t="s">
        <v>139</v>
      </c>
      <c r="I31" s="58" t="s">
        <v>140</v>
      </c>
      <c r="J31" s="58" t="s">
        <v>140</v>
      </c>
      <c r="K31" s="58" t="s">
        <v>140</v>
      </c>
      <c r="L31" s="58" t="s">
        <v>140</v>
      </c>
      <c r="M31" s="58" t="s">
        <v>213</v>
      </c>
      <c r="N31" s="58" t="s">
        <v>213</v>
      </c>
      <c r="O31" s="58" t="s">
        <v>213</v>
      </c>
      <c r="P31" s="59"/>
      <c r="Q31" s="59"/>
    </row>
    <row r="32" spans="1:17" ht="45.75" customHeight="1">
      <c r="A32" s="174"/>
      <c r="B32" s="168"/>
      <c r="C32" s="56" t="s">
        <v>21</v>
      </c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ht="12.75">
      <c r="A33" s="35" t="s">
        <v>93</v>
      </c>
      <c r="B33" s="57"/>
      <c r="C33" s="56"/>
      <c r="D33" s="58"/>
      <c r="E33" s="59"/>
      <c r="F33" s="59"/>
      <c r="G33" s="59"/>
      <c r="H33" s="61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30.75" customHeight="1">
      <c r="A34" s="174" t="s">
        <v>94</v>
      </c>
      <c r="B34" s="168" t="s">
        <v>95</v>
      </c>
      <c r="C34" s="56" t="s">
        <v>20</v>
      </c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30.75" customHeight="1">
      <c r="A35" s="174"/>
      <c r="B35" s="168"/>
      <c r="C35" s="56" t="s">
        <v>21</v>
      </c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ht="39.75" customHeight="1">
      <c r="A36" s="185" t="s">
        <v>96</v>
      </c>
      <c r="B36" s="172" t="s">
        <v>127</v>
      </c>
      <c r="C36" s="56" t="s">
        <v>20</v>
      </c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ht="39.75" customHeight="1">
      <c r="A37" s="186"/>
      <c r="B37" s="173"/>
      <c r="C37" s="56" t="s">
        <v>21</v>
      </c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 ht="12.75">
      <c r="A38" s="37" t="s">
        <v>97</v>
      </c>
      <c r="B38" s="81"/>
      <c r="C38" s="82"/>
      <c r="D38" s="83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ht="238.5" customHeight="1">
      <c r="A39" s="174" t="s">
        <v>98</v>
      </c>
      <c r="B39" s="168" t="s">
        <v>225</v>
      </c>
      <c r="C39" s="56" t="s">
        <v>20</v>
      </c>
      <c r="D39" s="95"/>
      <c r="E39" s="95" t="s">
        <v>244</v>
      </c>
      <c r="F39" s="95" t="s">
        <v>243</v>
      </c>
      <c r="G39" s="95" t="s">
        <v>232</v>
      </c>
      <c r="H39" s="169" t="s">
        <v>245</v>
      </c>
      <c r="I39" s="170"/>
      <c r="J39" s="170"/>
      <c r="K39" s="170"/>
      <c r="L39" s="170"/>
      <c r="M39" s="170"/>
      <c r="N39" s="170"/>
      <c r="O39" s="171"/>
      <c r="P39" s="58" t="s">
        <v>187</v>
      </c>
      <c r="Q39" s="59"/>
    </row>
    <row r="40" spans="1:17" ht="39.75" customHeight="1">
      <c r="A40" s="174" t="s">
        <v>10</v>
      </c>
      <c r="B40" s="168" t="s">
        <v>11</v>
      </c>
      <c r="C40" s="56" t="s">
        <v>21</v>
      </c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17" ht="194.25" customHeight="1">
      <c r="A41" s="174" t="s">
        <v>99</v>
      </c>
      <c r="B41" s="168" t="s">
        <v>100</v>
      </c>
      <c r="C41" s="56" t="s">
        <v>20</v>
      </c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85" t="s">
        <v>152</v>
      </c>
      <c r="Q41" s="59"/>
    </row>
    <row r="42" spans="1:17" ht="39.75" customHeight="1">
      <c r="A42" s="174"/>
      <c r="B42" s="168"/>
      <c r="C42" s="56" t="s">
        <v>21</v>
      </c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1:17" ht="186" customHeight="1">
      <c r="A43" s="174" t="s">
        <v>101</v>
      </c>
      <c r="B43" s="168" t="s">
        <v>102</v>
      </c>
      <c r="C43" s="56" t="s">
        <v>20</v>
      </c>
      <c r="D43" s="60" t="s">
        <v>198</v>
      </c>
      <c r="E43" s="60" t="s">
        <v>199</v>
      </c>
      <c r="F43" s="60" t="s">
        <v>202</v>
      </c>
      <c r="G43" s="191" t="s">
        <v>190</v>
      </c>
      <c r="H43" s="192"/>
      <c r="I43" s="192"/>
      <c r="J43" s="192"/>
      <c r="K43" s="192"/>
      <c r="L43" s="192"/>
      <c r="M43" s="192"/>
      <c r="N43" s="192"/>
      <c r="O43" s="193"/>
      <c r="P43" s="59"/>
      <c r="Q43" s="59"/>
    </row>
    <row r="44" spans="1:17" ht="39.75" customHeight="1">
      <c r="A44" s="174"/>
      <c r="B44" s="168"/>
      <c r="C44" s="56" t="s">
        <v>21</v>
      </c>
      <c r="D44" s="5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17" ht="278.25" customHeight="1">
      <c r="A45" s="174" t="s">
        <v>103</v>
      </c>
      <c r="B45" s="168" t="s">
        <v>104</v>
      </c>
      <c r="C45" s="56" t="s">
        <v>20</v>
      </c>
      <c r="D45" s="86" t="s">
        <v>188</v>
      </c>
      <c r="E45" s="86" t="s">
        <v>189</v>
      </c>
      <c r="F45" s="86" t="s">
        <v>190</v>
      </c>
      <c r="G45" s="86" t="s">
        <v>190</v>
      </c>
      <c r="H45" s="86" t="s">
        <v>191</v>
      </c>
      <c r="I45" s="86" t="s">
        <v>190</v>
      </c>
      <c r="J45" s="86" t="s">
        <v>190</v>
      </c>
      <c r="K45" s="86" t="s">
        <v>192</v>
      </c>
      <c r="L45" s="86" t="s">
        <v>190</v>
      </c>
      <c r="M45" s="86" t="s">
        <v>193</v>
      </c>
      <c r="N45" s="86" t="s">
        <v>194</v>
      </c>
      <c r="O45" s="86" t="s">
        <v>195</v>
      </c>
      <c r="P45" s="86" t="s">
        <v>196</v>
      </c>
      <c r="Q45" s="59"/>
    </row>
    <row r="46" spans="1:17" ht="39.75" customHeight="1">
      <c r="A46" s="174" t="s">
        <v>12</v>
      </c>
      <c r="B46" s="168" t="s">
        <v>13</v>
      </c>
      <c r="C46" s="56" t="s">
        <v>21</v>
      </c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spans="1:17" ht="39.75" customHeight="1">
      <c r="A47" s="182" t="s">
        <v>106</v>
      </c>
      <c r="B47" s="172" t="s">
        <v>105</v>
      </c>
      <c r="C47" s="56" t="s">
        <v>20</v>
      </c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spans="1:17" ht="39.75" customHeight="1">
      <c r="A48" s="183"/>
      <c r="B48" s="173"/>
      <c r="C48" s="56" t="s">
        <v>21</v>
      </c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1:17" ht="129.75" customHeight="1">
      <c r="A49" s="182" t="s">
        <v>107</v>
      </c>
      <c r="B49" s="172" t="s">
        <v>108</v>
      </c>
      <c r="C49" s="87" t="s">
        <v>20</v>
      </c>
      <c r="D49" s="34" t="s">
        <v>246</v>
      </c>
      <c r="E49" s="34" t="s">
        <v>246</v>
      </c>
      <c r="F49" s="34" t="s">
        <v>246</v>
      </c>
      <c r="G49" s="34" t="s">
        <v>247</v>
      </c>
      <c r="H49" s="34" t="s">
        <v>248</v>
      </c>
      <c r="I49" s="97" t="s">
        <v>249</v>
      </c>
      <c r="J49" s="34" t="s">
        <v>250</v>
      </c>
      <c r="K49" s="34" t="s">
        <v>246</v>
      </c>
      <c r="L49" s="34" t="s">
        <v>251</v>
      </c>
      <c r="M49" s="34" t="s">
        <v>246</v>
      </c>
      <c r="N49" s="97" t="s">
        <v>252</v>
      </c>
      <c r="O49" s="34" t="s">
        <v>246</v>
      </c>
      <c r="P49" s="88"/>
      <c r="Q49" s="88"/>
    </row>
    <row r="50" spans="1:17" ht="39.75" customHeight="1">
      <c r="A50" s="183"/>
      <c r="B50" s="173"/>
      <c r="C50" s="56" t="s">
        <v>21</v>
      </c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s="72" customFormat="1" ht="391.5" customHeight="1">
      <c r="A51" s="174" t="s">
        <v>109</v>
      </c>
      <c r="B51" s="168" t="s">
        <v>110</v>
      </c>
      <c r="C51" s="71" t="s">
        <v>20</v>
      </c>
      <c r="D51" s="60" t="s">
        <v>129</v>
      </c>
      <c r="E51" s="60" t="s">
        <v>130</v>
      </c>
      <c r="F51" s="60" t="s">
        <v>131</v>
      </c>
      <c r="G51" s="60" t="s">
        <v>132</v>
      </c>
      <c r="H51" s="60" t="s">
        <v>133</v>
      </c>
      <c r="I51" s="60" t="s">
        <v>134</v>
      </c>
      <c r="J51" s="60" t="s">
        <v>134</v>
      </c>
      <c r="K51" s="60" t="s">
        <v>134</v>
      </c>
      <c r="L51" s="60" t="s">
        <v>135</v>
      </c>
      <c r="M51" s="68"/>
      <c r="N51" s="68"/>
      <c r="O51" s="68"/>
      <c r="P51" s="60" t="s">
        <v>136</v>
      </c>
      <c r="Q51" s="68"/>
    </row>
    <row r="52" spans="1:17" ht="39.75" customHeight="1">
      <c r="A52" s="174"/>
      <c r="B52" s="168"/>
      <c r="C52" s="56" t="s">
        <v>21</v>
      </c>
      <c r="D52" s="89"/>
      <c r="E52" s="88"/>
      <c r="F52" s="88"/>
      <c r="G52" s="88"/>
      <c r="H52" s="88"/>
      <c r="I52" s="88"/>
      <c r="J52" s="88"/>
      <c r="K52" s="88"/>
      <c r="L52" s="88"/>
      <c r="M52" s="88"/>
      <c r="N52" s="59"/>
      <c r="O52" s="59"/>
      <c r="P52" s="59"/>
      <c r="Q52" s="59"/>
    </row>
    <row r="53" spans="1:17" ht="75.75" customHeight="1">
      <c r="A53" s="174" t="s">
        <v>112</v>
      </c>
      <c r="B53" s="168" t="s">
        <v>111</v>
      </c>
      <c r="C53" s="56" t="s">
        <v>20</v>
      </c>
      <c r="D53" s="86" t="s">
        <v>141</v>
      </c>
      <c r="E53" s="86" t="s">
        <v>141</v>
      </c>
      <c r="F53" s="86" t="s">
        <v>141</v>
      </c>
      <c r="G53" s="86" t="s">
        <v>146</v>
      </c>
      <c r="H53" s="86" t="s">
        <v>142</v>
      </c>
      <c r="I53" s="86" t="s">
        <v>200</v>
      </c>
      <c r="J53" s="86" t="s">
        <v>143</v>
      </c>
      <c r="K53" s="86" t="s">
        <v>144</v>
      </c>
      <c r="L53" s="86" t="s">
        <v>145</v>
      </c>
      <c r="M53" s="86"/>
      <c r="N53" s="84"/>
      <c r="O53" s="58"/>
      <c r="P53" s="58"/>
      <c r="Q53" s="58"/>
    </row>
    <row r="54" spans="1:17" ht="31.5" customHeight="1">
      <c r="A54" s="174"/>
      <c r="B54" s="168"/>
      <c r="C54" s="56" t="s">
        <v>21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58"/>
      <c r="O54" s="58"/>
      <c r="P54" s="58"/>
      <c r="Q54" s="58"/>
    </row>
    <row r="55" spans="1:17" ht="52.5" customHeight="1">
      <c r="A55" s="174" t="s">
        <v>113</v>
      </c>
      <c r="B55" s="168" t="s">
        <v>114</v>
      </c>
      <c r="C55" s="56" t="s">
        <v>20</v>
      </c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ht="52.5" customHeight="1">
      <c r="A56" s="174"/>
      <c r="B56" s="168"/>
      <c r="C56" s="56" t="s">
        <v>21</v>
      </c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7" ht="409.5" customHeight="1">
      <c r="A57" s="174" t="s">
        <v>115</v>
      </c>
      <c r="B57" s="168" t="s">
        <v>116</v>
      </c>
      <c r="C57" s="56" t="s">
        <v>20</v>
      </c>
      <c r="D57" s="96" t="s">
        <v>233</v>
      </c>
      <c r="E57" s="95"/>
      <c r="F57" s="95" t="s">
        <v>234</v>
      </c>
      <c r="G57" s="194" t="s">
        <v>231</v>
      </c>
      <c r="H57" s="194"/>
      <c r="I57" s="95" t="s">
        <v>235</v>
      </c>
      <c r="J57" s="95" t="s">
        <v>236</v>
      </c>
      <c r="K57" s="175" t="s">
        <v>237</v>
      </c>
      <c r="L57" s="176"/>
      <c r="M57" s="176"/>
      <c r="N57" s="176"/>
      <c r="O57" s="177"/>
      <c r="P57" s="91" t="s">
        <v>197</v>
      </c>
      <c r="Q57" s="59"/>
    </row>
    <row r="58" spans="1:17" ht="39.75" customHeight="1">
      <c r="A58" s="174"/>
      <c r="B58" s="168"/>
      <c r="C58" s="56" t="s">
        <v>21</v>
      </c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1:17" s="72" customFormat="1" ht="183.75" customHeight="1">
      <c r="A59" s="178" t="s">
        <v>118</v>
      </c>
      <c r="B59" s="178" t="s">
        <v>117</v>
      </c>
      <c r="C59" s="178" t="s">
        <v>20</v>
      </c>
      <c r="D59" s="60"/>
      <c r="E59" s="60" t="s">
        <v>165</v>
      </c>
      <c r="F59" s="60" t="s">
        <v>166</v>
      </c>
      <c r="G59" s="92" t="s">
        <v>167</v>
      </c>
      <c r="H59" s="92" t="s">
        <v>167</v>
      </c>
      <c r="I59" s="92" t="s">
        <v>167</v>
      </c>
      <c r="J59" s="92" t="s">
        <v>167</v>
      </c>
      <c r="K59" s="92" t="s">
        <v>167</v>
      </c>
      <c r="L59" s="92" t="s">
        <v>167</v>
      </c>
      <c r="M59" s="92" t="s">
        <v>167</v>
      </c>
      <c r="N59" s="92" t="s">
        <v>167</v>
      </c>
      <c r="O59" s="92" t="s">
        <v>168</v>
      </c>
      <c r="P59" s="68"/>
      <c r="Q59" s="68"/>
    </row>
    <row r="60" spans="1:17" s="72" customFormat="1" ht="150" customHeight="1">
      <c r="A60" s="179"/>
      <c r="B60" s="179"/>
      <c r="C60" s="179"/>
      <c r="D60" s="60" t="s">
        <v>161</v>
      </c>
      <c r="E60" s="60" t="s">
        <v>161</v>
      </c>
      <c r="F60" s="60" t="s">
        <v>161</v>
      </c>
      <c r="G60" s="60" t="s">
        <v>161</v>
      </c>
      <c r="H60" s="60" t="s">
        <v>161</v>
      </c>
      <c r="I60" s="60" t="s">
        <v>161</v>
      </c>
      <c r="J60" s="60" t="s">
        <v>161</v>
      </c>
      <c r="K60" s="60" t="s">
        <v>161</v>
      </c>
      <c r="L60" s="60" t="s">
        <v>161</v>
      </c>
      <c r="M60" s="60" t="s">
        <v>161</v>
      </c>
      <c r="N60" s="60" t="s">
        <v>161</v>
      </c>
      <c r="O60" s="60" t="s">
        <v>161</v>
      </c>
      <c r="P60" s="68"/>
      <c r="Q60" s="68"/>
    </row>
    <row r="61" spans="1:17" s="72" customFormat="1" ht="316.5" customHeight="1">
      <c r="A61" s="179"/>
      <c r="B61" s="179"/>
      <c r="C61" s="180"/>
      <c r="D61" s="60" t="s">
        <v>162</v>
      </c>
      <c r="E61" s="60" t="s">
        <v>163</v>
      </c>
      <c r="F61" s="60" t="s">
        <v>164</v>
      </c>
      <c r="G61" s="60" t="s">
        <v>164</v>
      </c>
      <c r="H61" s="60" t="s">
        <v>164</v>
      </c>
      <c r="I61" s="60" t="s">
        <v>164</v>
      </c>
      <c r="J61" s="60" t="s">
        <v>164</v>
      </c>
      <c r="K61" s="60" t="s">
        <v>164</v>
      </c>
      <c r="L61" s="60" t="s">
        <v>164</v>
      </c>
      <c r="M61" s="60" t="s">
        <v>164</v>
      </c>
      <c r="N61" s="60" t="s">
        <v>164</v>
      </c>
      <c r="O61" s="60" t="s">
        <v>164</v>
      </c>
      <c r="P61" s="68"/>
      <c r="Q61" s="68"/>
    </row>
    <row r="62" spans="1:17" s="72" customFormat="1" ht="39.75" customHeight="1">
      <c r="A62" s="180"/>
      <c r="B62" s="180"/>
      <c r="C62" s="71" t="s">
        <v>21</v>
      </c>
      <c r="D62" s="60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39.75" customHeight="1">
      <c r="A63" s="174" t="s">
        <v>119</v>
      </c>
      <c r="B63" s="168" t="s">
        <v>120</v>
      </c>
      <c r="C63" s="56" t="s">
        <v>20</v>
      </c>
      <c r="D63" s="58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spans="1:17" ht="39.75" customHeight="1">
      <c r="A64" s="174"/>
      <c r="B64" s="168"/>
      <c r="C64" s="56" t="s">
        <v>21</v>
      </c>
      <c r="D64" s="58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spans="1:17" s="72" customFormat="1" ht="154.5" customHeight="1">
      <c r="A65" s="184" t="s">
        <v>121</v>
      </c>
      <c r="B65" s="187" t="s">
        <v>122</v>
      </c>
      <c r="C65" s="71" t="s">
        <v>20</v>
      </c>
      <c r="D65" s="69"/>
      <c r="E65" s="69"/>
      <c r="F65" s="69" t="s">
        <v>183</v>
      </c>
      <c r="G65" s="69" t="s">
        <v>169</v>
      </c>
      <c r="H65" s="69" t="s">
        <v>184</v>
      </c>
      <c r="I65" s="69"/>
      <c r="J65" s="69" t="s">
        <v>184</v>
      </c>
      <c r="K65" s="69"/>
      <c r="L65" s="69"/>
      <c r="M65" s="69" t="s">
        <v>184</v>
      </c>
      <c r="N65" s="69"/>
      <c r="O65" s="69" t="s">
        <v>185</v>
      </c>
      <c r="P65" s="69" t="s">
        <v>186</v>
      </c>
      <c r="Q65" s="68"/>
    </row>
    <row r="66" spans="1:17" s="72" customFormat="1" ht="39.75" customHeight="1">
      <c r="A66" s="184"/>
      <c r="B66" s="187"/>
      <c r="C66" s="71" t="s">
        <v>21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1:17" ht="39.75" customHeight="1">
      <c r="A67" s="174" t="s">
        <v>123</v>
      </c>
      <c r="B67" s="168" t="s">
        <v>124</v>
      </c>
      <c r="C67" s="56" t="s">
        <v>20</v>
      </c>
      <c r="D67" s="58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1:17" ht="39.75" customHeight="1">
      <c r="A68" s="174"/>
      <c r="B68" s="168"/>
      <c r="C68" s="56" t="s">
        <v>21</v>
      </c>
      <c r="D68" s="58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1:17" ht="147" customHeight="1">
      <c r="A69" s="182" t="s">
        <v>125</v>
      </c>
      <c r="B69" s="172" t="s">
        <v>126</v>
      </c>
      <c r="C69" s="56" t="s">
        <v>20</v>
      </c>
      <c r="D69" s="58"/>
      <c r="E69" s="93" t="s">
        <v>153</v>
      </c>
      <c r="F69" s="93" t="s">
        <v>154</v>
      </c>
      <c r="G69" s="59"/>
      <c r="H69" s="59"/>
      <c r="I69" s="59"/>
      <c r="J69" s="59"/>
      <c r="K69" s="59"/>
      <c r="L69" s="59"/>
      <c r="M69" s="59"/>
      <c r="N69" s="59"/>
      <c r="O69" s="93" t="s">
        <v>155</v>
      </c>
      <c r="P69" s="59"/>
      <c r="Q69" s="59"/>
    </row>
    <row r="70" spans="1:17" ht="39.75" customHeight="1">
      <c r="A70" s="183"/>
      <c r="B70" s="173"/>
      <c r="C70" s="56" t="s">
        <v>21</v>
      </c>
      <c r="D70" s="58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1:17" ht="12.7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3" spans="2:20" ht="12.75">
      <c r="B73" s="189" t="s">
        <v>253</v>
      </c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</row>
    <row r="74" spans="2:20" ht="15">
      <c r="B74" s="41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2:20" ht="15">
      <c r="B75" s="41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2:20" ht="15">
      <c r="B76" s="41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2:20" ht="15">
      <c r="B77" s="41"/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2:20" ht="15">
      <c r="B78" s="44" t="s">
        <v>45</v>
      </c>
      <c r="C78" s="45"/>
      <c r="D78" s="46"/>
      <c r="E78" s="4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2:20" ht="58.5" customHeight="1">
      <c r="B79" s="190" t="s">
        <v>214</v>
      </c>
      <c r="C79" s="190"/>
      <c r="D79" s="190"/>
      <c r="E79" s="190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</sheetData>
  <sheetProtection/>
  <mergeCells count="78">
    <mergeCell ref="B73:T73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  <mergeCell ref="B57:B58"/>
    <mergeCell ref="B65:B66"/>
    <mergeCell ref="B63:B64"/>
    <mergeCell ref="EG16:EI16"/>
    <mergeCell ref="DP16:DR16"/>
    <mergeCell ref="CH16:CJ16"/>
    <mergeCell ref="CY16:DA16"/>
    <mergeCell ref="BQ16:BS16"/>
    <mergeCell ref="AZ16:BB16"/>
    <mergeCell ref="EX16:EZ16"/>
    <mergeCell ref="FO16:FQ16"/>
    <mergeCell ref="GF16:GH16"/>
    <mergeCell ref="GW16:GY16"/>
    <mergeCell ref="HN16:HP16"/>
    <mergeCell ref="IE16:IG16"/>
    <mergeCell ref="B31:B32"/>
    <mergeCell ref="A31:A32"/>
    <mergeCell ref="B23:B24"/>
    <mergeCell ref="A34:A35"/>
    <mergeCell ref="B25:B26"/>
    <mergeCell ref="AI16:AK16"/>
    <mergeCell ref="B34:B35"/>
    <mergeCell ref="A21:A22"/>
    <mergeCell ref="A23:A24"/>
    <mergeCell ref="A39:A40"/>
    <mergeCell ref="A41:A42"/>
    <mergeCell ref="A36:A37"/>
    <mergeCell ref="A51:A52"/>
    <mergeCell ref="A25:A26"/>
    <mergeCell ref="A45:A46"/>
    <mergeCell ref="A43:A44"/>
    <mergeCell ref="A49:A50"/>
    <mergeCell ref="A47:A48"/>
    <mergeCell ref="A69:A70"/>
    <mergeCell ref="A53:A54"/>
    <mergeCell ref="A63:A64"/>
    <mergeCell ref="A67:A68"/>
    <mergeCell ref="A65:A66"/>
    <mergeCell ref="A59:A62"/>
    <mergeCell ref="A55:A56"/>
    <mergeCell ref="A57:A58"/>
    <mergeCell ref="B3:C3"/>
    <mergeCell ref="B10:B11"/>
    <mergeCell ref="B17:B18"/>
    <mergeCell ref="B14:B15"/>
    <mergeCell ref="A19:A20"/>
    <mergeCell ref="B5:B7"/>
    <mergeCell ref="A5:A7"/>
    <mergeCell ref="A10:A11"/>
    <mergeCell ref="A8:A9"/>
    <mergeCell ref="A12:A13"/>
    <mergeCell ref="A14:A15"/>
    <mergeCell ref="A17:A18"/>
    <mergeCell ref="M8:O8"/>
    <mergeCell ref="C59:C61"/>
    <mergeCell ref="B19:B20"/>
    <mergeCell ref="B8:B9"/>
    <mergeCell ref="B12:B13"/>
    <mergeCell ref="B47:B48"/>
    <mergeCell ref="B45:B46"/>
    <mergeCell ref="B21:B22"/>
    <mergeCell ref="B39:B40"/>
    <mergeCell ref="B43:B44"/>
    <mergeCell ref="B41:B42"/>
    <mergeCell ref="H39:O39"/>
    <mergeCell ref="B53:B54"/>
    <mergeCell ref="B36:B37"/>
  </mergeCells>
  <conditionalFormatting sqref="R5:AN6 R7:AC70">
    <cfRule type="expression" priority="3" dxfId="1">
      <formula>D5&lt;&gt;0</formula>
    </cfRule>
    <cfRule type="colorScale" priority="4" dxfId="0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7"/>
  <sheetViews>
    <sheetView tabSelected="1" zoomScale="60" zoomScaleNormal="60" zoomScaleSheetLayoutView="70" workbookViewId="0" topLeftCell="A1">
      <pane ySplit="4" topLeftCell="A92" activePane="bottomLeft" state="frozen"/>
      <selection pane="topLeft" activeCell="A1" sqref="A1"/>
      <selection pane="bottomLeft" activeCell="AI64" sqref="AI64"/>
    </sheetView>
  </sheetViews>
  <sheetFormatPr defaultColWidth="9.140625" defaultRowHeight="15"/>
  <cols>
    <col min="1" max="1" width="7.421875" style="12" customWidth="1"/>
    <col min="2" max="3" width="26.7109375" style="12" customWidth="1"/>
    <col min="4" max="4" width="23.57421875" style="30" customWidth="1"/>
    <col min="5" max="5" width="11.7109375" style="31" customWidth="1"/>
    <col min="6" max="6" width="11.421875" style="31" customWidth="1"/>
    <col min="7" max="7" width="15.140625" style="12" customWidth="1"/>
    <col min="8" max="8" width="9.140625" style="12" customWidth="1"/>
    <col min="9" max="9" width="10.421875" style="12" customWidth="1"/>
    <col min="10" max="10" width="9.421875" style="12" customWidth="1"/>
    <col min="11" max="11" width="10.7109375" style="12" customWidth="1"/>
    <col min="12" max="12" width="11.7109375" style="12" customWidth="1"/>
    <col min="13" max="13" width="9.7109375" style="12" customWidth="1"/>
    <col min="14" max="14" width="11.140625" style="12" customWidth="1"/>
    <col min="15" max="15" width="10.57421875" style="12" customWidth="1"/>
    <col min="16" max="16" width="10.140625" style="12" customWidth="1"/>
    <col min="17" max="17" width="8.7109375" style="101" customWidth="1"/>
    <col min="18" max="18" width="11.57421875" style="101" hidden="1" customWidth="1"/>
    <col min="19" max="19" width="12.7109375" style="101" hidden="1" customWidth="1"/>
    <col min="20" max="20" width="11.57421875" style="101" customWidth="1"/>
    <col min="21" max="21" width="11.140625" style="101" hidden="1" customWidth="1"/>
    <col min="22" max="22" width="13.421875" style="101" hidden="1" customWidth="1"/>
    <col min="23" max="23" width="11.140625" style="101" customWidth="1"/>
    <col min="24" max="24" width="11.421875" style="101" hidden="1" customWidth="1"/>
    <col min="25" max="25" width="12.57421875" style="101" hidden="1" customWidth="1"/>
    <col min="26" max="26" width="10.7109375" style="101" customWidth="1"/>
    <col min="27" max="27" width="10.421875" style="101" hidden="1" customWidth="1"/>
    <col min="28" max="28" width="12.57421875" style="101" hidden="1" customWidth="1"/>
    <col min="29" max="29" width="11.140625" style="101" customWidth="1"/>
    <col min="30" max="30" width="11.00390625" style="101" hidden="1" customWidth="1"/>
    <col min="31" max="31" width="13.140625" style="101" hidden="1" customWidth="1"/>
    <col min="32" max="32" width="11.00390625" style="101" customWidth="1"/>
    <col min="33" max="33" width="10.28125" style="101" hidden="1" customWidth="1"/>
    <col min="34" max="34" width="12.7109375" style="101" hidden="1" customWidth="1"/>
    <col min="35" max="35" width="11.28125" style="101" customWidth="1"/>
    <col min="36" max="36" width="9.8515625" style="101" hidden="1" customWidth="1"/>
    <col min="37" max="37" width="12.00390625" style="101" hidden="1" customWidth="1"/>
    <col min="38" max="38" width="10.140625" style="101" customWidth="1"/>
    <col min="39" max="39" width="11.7109375" style="101" hidden="1" customWidth="1"/>
    <col min="40" max="40" width="13.00390625" style="101" hidden="1" customWidth="1"/>
    <col min="41" max="41" width="11.140625" style="101" customWidth="1"/>
    <col min="42" max="42" width="13.421875" style="12" hidden="1" customWidth="1"/>
    <col min="43" max="43" width="12.57421875" style="12" hidden="1" customWidth="1"/>
    <col min="44" max="44" width="99.7109375" style="32" customWidth="1"/>
    <col min="45" max="45" width="22.00390625" style="32" customWidth="1"/>
    <col min="46" max="47" width="11.57421875" style="32" bestFit="1" customWidth="1"/>
    <col min="48" max="16384" width="9.140625" style="32" customWidth="1"/>
  </cols>
  <sheetData>
    <row r="1" spans="1:45" ht="45.75" customHeight="1">
      <c r="A1" s="237" t="s">
        <v>317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9"/>
    </row>
    <row r="2" spans="1:45" ht="21" customHeight="1">
      <c r="A2" s="240" t="s">
        <v>318</v>
      </c>
      <c r="B2" s="235" t="s">
        <v>293</v>
      </c>
      <c r="C2" s="230" t="s">
        <v>319</v>
      </c>
      <c r="D2" s="235" t="s">
        <v>40</v>
      </c>
      <c r="E2" s="235" t="s">
        <v>284</v>
      </c>
      <c r="F2" s="235"/>
      <c r="G2" s="235"/>
      <c r="H2" s="233" t="s">
        <v>294</v>
      </c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4" t="s">
        <v>256</v>
      </c>
      <c r="AS2" s="236" t="s">
        <v>257</v>
      </c>
    </row>
    <row r="3" spans="1:45" ht="21.75" customHeight="1">
      <c r="A3" s="240"/>
      <c r="B3" s="235"/>
      <c r="C3" s="231"/>
      <c r="D3" s="235"/>
      <c r="E3" s="235"/>
      <c r="F3" s="235"/>
      <c r="G3" s="235"/>
      <c r="H3" s="235" t="s">
        <v>17</v>
      </c>
      <c r="I3" s="235"/>
      <c r="J3" s="235"/>
      <c r="K3" s="235" t="s">
        <v>18</v>
      </c>
      <c r="L3" s="235"/>
      <c r="M3" s="235"/>
      <c r="N3" s="235" t="s">
        <v>22</v>
      </c>
      <c r="O3" s="235"/>
      <c r="P3" s="235"/>
      <c r="Q3" s="235" t="s">
        <v>24</v>
      </c>
      <c r="R3" s="235"/>
      <c r="S3" s="235"/>
      <c r="T3" s="235" t="s">
        <v>25</v>
      </c>
      <c r="U3" s="235"/>
      <c r="V3" s="235"/>
      <c r="W3" s="235" t="s">
        <v>26</v>
      </c>
      <c r="X3" s="235"/>
      <c r="Y3" s="235"/>
      <c r="Z3" s="235" t="s">
        <v>28</v>
      </c>
      <c r="AA3" s="235"/>
      <c r="AB3" s="235"/>
      <c r="AC3" s="235" t="s">
        <v>29</v>
      </c>
      <c r="AD3" s="235"/>
      <c r="AE3" s="235"/>
      <c r="AF3" s="235" t="s">
        <v>30</v>
      </c>
      <c r="AG3" s="235"/>
      <c r="AH3" s="235"/>
      <c r="AI3" s="235" t="s">
        <v>32</v>
      </c>
      <c r="AJ3" s="235"/>
      <c r="AK3" s="235"/>
      <c r="AL3" s="235" t="s">
        <v>33</v>
      </c>
      <c r="AM3" s="235"/>
      <c r="AN3" s="235"/>
      <c r="AO3" s="235" t="s">
        <v>34</v>
      </c>
      <c r="AP3" s="235"/>
      <c r="AQ3" s="235"/>
      <c r="AR3" s="234"/>
      <c r="AS3" s="236"/>
    </row>
    <row r="4" spans="1:45" ht="80.25" customHeight="1">
      <c r="A4" s="240"/>
      <c r="B4" s="235"/>
      <c r="C4" s="232"/>
      <c r="D4" s="235"/>
      <c r="E4" s="106" t="s">
        <v>254</v>
      </c>
      <c r="F4" s="106" t="s">
        <v>21</v>
      </c>
      <c r="G4" s="106" t="s">
        <v>255</v>
      </c>
      <c r="H4" s="106" t="s">
        <v>254</v>
      </c>
      <c r="I4" s="106" t="s">
        <v>21</v>
      </c>
      <c r="J4" s="106" t="s">
        <v>255</v>
      </c>
      <c r="K4" s="106" t="s">
        <v>254</v>
      </c>
      <c r="L4" s="106" t="s">
        <v>21</v>
      </c>
      <c r="M4" s="106" t="s">
        <v>255</v>
      </c>
      <c r="N4" s="106" t="s">
        <v>254</v>
      </c>
      <c r="O4" s="106" t="s">
        <v>21</v>
      </c>
      <c r="P4" s="106" t="s">
        <v>255</v>
      </c>
      <c r="Q4" s="106" t="s">
        <v>254</v>
      </c>
      <c r="R4" s="106" t="s">
        <v>21</v>
      </c>
      <c r="S4" s="106" t="s">
        <v>255</v>
      </c>
      <c r="T4" s="106" t="s">
        <v>254</v>
      </c>
      <c r="U4" s="106" t="s">
        <v>21</v>
      </c>
      <c r="V4" s="106" t="s">
        <v>255</v>
      </c>
      <c r="W4" s="106" t="s">
        <v>254</v>
      </c>
      <c r="X4" s="106" t="s">
        <v>21</v>
      </c>
      <c r="Y4" s="106" t="s">
        <v>255</v>
      </c>
      <c r="Z4" s="106" t="s">
        <v>254</v>
      </c>
      <c r="AA4" s="106" t="s">
        <v>21</v>
      </c>
      <c r="AB4" s="106" t="s">
        <v>255</v>
      </c>
      <c r="AC4" s="106" t="s">
        <v>254</v>
      </c>
      <c r="AD4" s="106" t="s">
        <v>21</v>
      </c>
      <c r="AE4" s="106" t="s">
        <v>255</v>
      </c>
      <c r="AF4" s="106" t="s">
        <v>254</v>
      </c>
      <c r="AG4" s="106" t="s">
        <v>21</v>
      </c>
      <c r="AH4" s="106" t="s">
        <v>255</v>
      </c>
      <c r="AI4" s="106" t="s">
        <v>254</v>
      </c>
      <c r="AJ4" s="106" t="s">
        <v>21</v>
      </c>
      <c r="AK4" s="106" t="s">
        <v>255</v>
      </c>
      <c r="AL4" s="106" t="s">
        <v>254</v>
      </c>
      <c r="AM4" s="106" t="s">
        <v>21</v>
      </c>
      <c r="AN4" s="106" t="s">
        <v>255</v>
      </c>
      <c r="AO4" s="106" t="s">
        <v>254</v>
      </c>
      <c r="AP4" s="106" t="s">
        <v>21</v>
      </c>
      <c r="AQ4" s="106" t="s">
        <v>255</v>
      </c>
      <c r="AR4" s="234"/>
      <c r="AS4" s="236"/>
    </row>
    <row r="5" spans="1:45" ht="23.25" customHeight="1">
      <c r="A5" s="151">
        <v>1</v>
      </c>
      <c r="B5" s="152">
        <v>2</v>
      </c>
      <c r="C5" s="152">
        <v>3</v>
      </c>
      <c r="D5" s="152">
        <v>4</v>
      </c>
      <c r="E5" s="152">
        <v>5</v>
      </c>
      <c r="F5" s="152"/>
      <c r="G5" s="152"/>
      <c r="H5" s="152">
        <v>6</v>
      </c>
      <c r="I5" s="152">
        <v>7</v>
      </c>
      <c r="J5" s="152">
        <v>8</v>
      </c>
      <c r="K5" s="152">
        <v>9</v>
      </c>
      <c r="L5" s="152">
        <v>10</v>
      </c>
      <c r="M5" s="152">
        <v>11</v>
      </c>
      <c r="N5" s="152">
        <v>12</v>
      </c>
      <c r="O5" s="152">
        <v>13</v>
      </c>
      <c r="P5" s="152">
        <v>14</v>
      </c>
      <c r="Q5" s="152">
        <v>15</v>
      </c>
      <c r="R5" s="152"/>
      <c r="S5" s="152"/>
      <c r="T5" s="152">
        <v>16</v>
      </c>
      <c r="U5" s="152"/>
      <c r="V5" s="152"/>
      <c r="W5" s="152">
        <v>17</v>
      </c>
      <c r="X5" s="152"/>
      <c r="Y5" s="152"/>
      <c r="Z5" s="152">
        <v>18</v>
      </c>
      <c r="AA5" s="152"/>
      <c r="AB5" s="152"/>
      <c r="AC5" s="152">
        <v>19</v>
      </c>
      <c r="AD5" s="152"/>
      <c r="AE5" s="152"/>
      <c r="AF5" s="152">
        <v>20</v>
      </c>
      <c r="AG5" s="152"/>
      <c r="AH5" s="152"/>
      <c r="AI5" s="152">
        <v>21</v>
      </c>
      <c r="AJ5" s="152"/>
      <c r="AK5" s="152"/>
      <c r="AL5" s="152">
        <v>22</v>
      </c>
      <c r="AM5" s="152"/>
      <c r="AN5" s="152"/>
      <c r="AO5" s="152">
        <v>23</v>
      </c>
      <c r="AP5" s="152"/>
      <c r="AQ5" s="152"/>
      <c r="AR5" s="152">
        <v>24</v>
      </c>
      <c r="AS5" s="152">
        <v>25</v>
      </c>
    </row>
    <row r="6" spans="1:45" ht="21" customHeight="1">
      <c r="A6" s="117" t="s">
        <v>275</v>
      </c>
      <c r="B6" s="241" t="s">
        <v>340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115"/>
      <c r="AQ6" s="115"/>
      <c r="AR6" s="115"/>
      <c r="AS6" s="116"/>
    </row>
    <row r="7" spans="1:45" ht="21.75" customHeight="1">
      <c r="A7" s="221" t="s">
        <v>1</v>
      </c>
      <c r="B7" s="243" t="s">
        <v>306</v>
      </c>
      <c r="C7" s="204" t="s">
        <v>320</v>
      </c>
      <c r="D7" s="124" t="s">
        <v>284</v>
      </c>
      <c r="E7" s="125">
        <f>SUM(E8:E11)</f>
        <v>3895.3</v>
      </c>
      <c r="F7" s="125">
        <f>SUM(F8:F11)</f>
        <v>0</v>
      </c>
      <c r="G7" s="125">
        <v>0</v>
      </c>
      <c r="H7" s="125">
        <f>SUM(H8:H11)</f>
        <v>0</v>
      </c>
      <c r="I7" s="125">
        <f aca="true" t="shared" si="0" ref="I7:AP7">SUM(I8:I11)</f>
        <v>0</v>
      </c>
      <c r="J7" s="125">
        <f t="shared" si="0"/>
        <v>0</v>
      </c>
      <c r="K7" s="125">
        <f t="shared" si="0"/>
        <v>0</v>
      </c>
      <c r="L7" s="125">
        <f t="shared" si="0"/>
        <v>0</v>
      </c>
      <c r="M7" s="125">
        <f t="shared" si="0"/>
        <v>0</v>
      </c>
      <c r="N7" s="125">
        <f t="shared" si="0"/>
        <v>0</v>
      </c>
      <c r="O7" s="125">
        <f t="shared" si="0"/>
        <v>0</v>
      </c>
      <c r="P7" s="125">
        <f t="shared" si="0"/>
        <v>0</v>
      </c>
      <c r="Q7" s="125">
        <f t="shared" si="0"/>
        <v>0</v>
      </c>
      <c r="R7" s="125">
        <f t="shared" si="0"/>
        <v>0</v>
      </c>
      <c r="S7" s="125">
        <f t="shared" si="0"/>
        <v>0</v>
      </c>
      <c r="T7" s="138">
        <f>SUM(T8:T11)</f>
        <v>3895.3</v>
      </c>
      <c r="U7" s="125">
        <f t="shared" si="0"/>
        <v>0</v>
      </c>
      <c r="V7" s="125">
        <v>0</v>
      </c>
      <c r="W7" s="125">
        <f t="shared" si="0"/>
        <v>0</v>
      </c>
      <c r="X7" s="125">
        <f t="shared" si="0"/>
        <v>0</v>
      </c>
      <c r="Y7" s="125">
        <f t="shared" si="0"/>
        <v>0</v>
      </c>
      <c r="Z7" s="125">
        <f t="shared" si="0"/>
        <v>0</v>
      </c>
      <c r="AA7" s="125">
        <f t="shared" si="0"/>
        <v>0</v>
      </c>
      <c r="AB7" s="125">
        <f t="shared" si="0"/>
        <v>0</v>
      </c>
      <c r="AC7" s="125">
        <f t="shared" si="0"/>
        <v>0</v>
      </c>
      <c r="AD7" s="125">
        <f t="shared" si="0"/>
        <v>0</v>
      </c>
      <c r="AE7" s="125">
        <f t="shared" si="0"/>
        <v>0</v>
      </c>
      <c r="AF7" s="125">
        <f t="shared" si="0"/>
        <v>0</v>
      </c>
      <c r="AG7" s="125">
        <f t="shared" si="0"/>
        <v>0</v>
      </c>
      <c r="AH7" s="125">
        <f t="shared" si="0"/>
        <v>0</v>
      </c>
      <c r="AI7" s="125">
        <f t="shared" si="0"/>
        <v>0</v>
      </c>
      <c r="AJ7" s="125">
        <f t="shared" si="0"/>
        <v>0</v>
      </c>
      <c r="AK7" s="125">
        <f t="shared" si="0"/>
        <v>0</v>
      </c>
      <c r="AL7" s="125">
        <f t="shared" si="0"/>
        <v>0</v>
      </c>
      <c r="AM7" s="125">
        <f t="shared" si="0"/>
        <v>0</v>
      </c>
      <c r="AN7" s="125">
        <f t="shared" si="0"/>
        <v>0</v>
      </c>
      <c r="AO7" s="125">
        <f t="shared" si="0"/>
        <v>0</v>
      </c>
      <c r="AP7" s="125">
        <f t="shared" si="0"/>
        <v>0</v>
      </c>
      <c r="AQ7" s="125">
        <f>SUM(AQ8:AQ11)</f>
        <v>0</v>
      </c>
      <c r="AR7" s="227" t="s">
        <v>341</v>
      </c>
      <c r="AS7" s="224" t="s">
        <v>264</v>
      </c>
    </row>
    <row r="8" spans="1:45" ht="36.75" customHeight="1">
      <c r="A8" s="222"/>
      <c r="B8" s="244"/>
      <c r="C8" s="205"/>
      <c r="D8" s="104" t="s">
        <v>37</v>
      </c>
      <c r="E8" s="121">
        <f>H8+K8+N8+Q8+T8+W8+Z8+AC8+AF8+AI8+AL8+AO8</f>
        <v>0</v>
      </c>
      <c r="F8" s="121">
        <f>I8+L8+O8+R8+U8+X8+AA8+AD8+AG8+AJ8+AM8+AP8</f>
        <v>0</v>
      </c>
      <c r="G8" s="121">
        <f>J8+M8+P8+S8+V8+Y8+AB8+AE8+AH8+AK8+AN8+AQ8</f>
        <v>0</v>
      </c>
      <c r="H8" s="110">
        <f aca="true" t="shared" si="1" ref="H8:AP11">H13</f>
        <v>0</v>
      </c>
      <c r="I8" s="110">
        <f t="shared" si="1"/>
        <v>0</v>
      </c>
      <c r="J8" s="110">
        <f t="shared" si="1"/>
        <v>0</v>
      </c>
      <c r="K8" s="110">
        <f t="shared" si="1"/>
        <v>0</v>
      </c>
      <c r="L8" s="110">
        <f t="shared" si="1"/>
        <v>0</v>
      </c>
      <c r="M8" s="110">
        <f t="shared" si="1"/>
        <v>0</v>
      </c>
      <c r="N8" s="110">
        <f t="shared" si="1"/>
        <v>0</v>
      </c>
      <c r="O8" s="110">
        <f t="shared" si="1"/>
        <v>0</v>
      </c>
      <c r="P8" s="110">
        <f t="shared" si="1"/>
        <v>0</v>
      </c>
      <c r="Q8" s="110">
        <f t="shared" si="1"/>
        <v>0</v>
      </c>
      <c r="R8" s="110">
        <f t="shared" si="1"/>
        <v>0</v>
      </c>
      <c r="S8" s="110">
        <f t="shared" si="1"/>
        <v>0</v>
      </c>
      <c r="T8" s="110">
        <f t="shared" si="1"/>
        <v>0</v>
      </c>
      <c r="U8" s="110">
        <f t="shared" si="1"/>
        <v>0</v>
      </c>
      <c r="V8" s="110">
        <f t="shared" si="1"/>
        <v>0</v>
      </c>
      <c r="W8" s="110">
        <f t="shared" si="1"/>
        <v>0</v>
      </c>
      <c r="X8" s="110">
        <f t="shared" si="1"/>
        <v>0</v>
      </c>
      <c r="Y8" s="110">
        <f t="shared" si="1"/>
        <v>0</v>
      </c>
      <c r="Z8" s="110">
        <f t="shared" si="1"/>
        <v>0</v>
      </c>
      <c r="AA8" s="110">
        <f t="shared" si="1"/>
        <v>0</v>
      </c>
      <c r="AB8" s="110">
        <f t="shared" si="1"/>
        <v>0</v>
      </c>
      <c r="AC8" s="110">
        <f t="shared" si="1"/>
        <v>0</v>
      </c>
      <c r="AD8" s="110">
        <f t="shared" si="1"/>
        <v>0</v>
      </c>
      <c r="AE8" s="110">
        <f t="shared" si="1"/>
        <v>0</v>
      </c>
      <c r="AF8" s="110">
        <f t="shared" si="1"/>
        <v>0</v>
      </c>
      <c r="AG8" s="110">
        <f t="shared" si="1"/>
        <v>0</v>
      </c>
      <c r="AH8" s="110">
        <f t="shared" si="1"/>
        <v>0</v>
      </c>
      <c r="AI8" s="110">
        <f t="shared" si="1"/>
        <v>0</v>
      </c>
      <c r="AJ8" s="110">
        <f t="shared" si="1"/>
        <v>0</v>
      </c>
      <c r="AK8" s="110">
        <f t="shared" si="1"/>
        <v>0</v>
      </c>
      <c r="AL8" s="110">
        <f t="shared" si="1"/>
        <v>0</v>
      </c>
      <c r="AM8" s="110">
        <f t="shared" si="1"/>
        <v>0</v>
      </c>
      <c r="AN8" s="110">
        <f t="shared" si="1"/>
        <v>0</v>
      </c>
      <c r="AO8" s="110">
        <f t="shared" si="1"/>
        <v>0</v>
      </c>
      <c r="AP8" s="110">
        <f t="shared" si="1"/>
        <v>0</v>
      </c>
      <c r="AQ8" s="110">
        <f>AQ13</f>
        <v>0</v>
      </c>
      <c r="AR8" s="228"/>
      <c r="AS8" s="225"/>
    </row>
    <row r="9" spans="1:45" ht="69.75" customHeight="1">
      <c r="A9" s="222"/>
      <c r="B9" s="244"/>
      <c r="C9" s="205"/>
      <c r="D9" s="105" t="s">
        <v>282</v>
      </c>
      <c r="E9" s="121">
        <f aca="true" t="shared" si="2" ref="E9:F11">H9+K9+N9+Q9+T9+W9+Z9+AC9+AF9+AI9+AL9+AO9</f>
        <v>3700.5</v>
      </c>
      <c r="F9" s="121">
        <f>I9+L9+O9+R9+U9+X9+AA9+U12+AG9+AJ9+AM9+AP9</f>
        <v>0</v>
      </c>
      <c r="G9" s="121">
        <v>0</v>
      </c>
      <c r="H9" s="110">
        <f t="shared" si="1"/>
        <v>0</v>
      </c>
      <c r="I9" s="110">
        <f t="shared" si="1"/>
        <v>0</v>
      </c>
      <c r="J9" s="110">
        <f t="shared" si="1"/>
        <v>0</v>
      </c>
      <c r="K9" s="110">
        <f aca="true" t="shared" si="3" ref="K9:M10">K14</f>
        <v>0</v>
      </c>
      <c r="L9" s="110">
        <f t="shared" si="3"/>
        <v>0</v>
      </c>
      <c r="M9" s="110">
        <f t="shared" si="3"/>
        <v>0</v>
      </c>
      <c r="N9" s="110">
        <f t="shared" si="1"/>
        <v>0</v>
      </c>
      <c r="O9" s="110">
        <f t="shared" si="1"/>
        <v>0</v>
      </c>
      <c r="P9" s="110">
        <f t="shared" si="1"/>
        <v>0</v>
      </c>
      <c r="Q9" s="110">
        <v>0</v>
      </c>
      <c r="R9" s="110">
        <f t="shared" si="1"/>
        <v>0</v>
      </c>
      <c r="S9" s="110">
        <f t="shared" si="1"/>
        <v>0</v>
      </c>
      <c r="T9" s="110">
        <v>3700.5</v>
      </c>
      <c r="U9" s="110">
        <v>0</v>
      </c>
      <c r="V9" s="110">
        <v>0</v>
      </c>
      <c r="W9" s="110">
        <v>0</v>
      </c>
      <c r="X9" s="110">
        <v>0</v>
      </c>
      <c r="Y9" s="110">
        <f t="shared" si="1"/>
        <v>0</v>
      </c>
      <c r="Z9" s="110">
        <f t="shared" si="1"/>
        <v>0</v>
      </c>
      <c r="AA9" s="110">
        <f t="shared" si="1"/>
        <v>0</v>
      </c>
      <c r="AB9" s="110">
        <f t="shared" si="1"/>
        <v>0</v>
      </c>
      <c r="AC9" s="110">
        <v>0</v>
      </c>
      <c r="AD9" s="110">
        <v>0</v>
      </c>
      <c r="AE9" s="110">
        <v>0</v>
      </c>
      <c r="AF9" s="110">
        <f t="shared" si="1"/>
        <v>0</v>
      </c>
      <c r="AG9" s="110">
        <f t="shared" si="1"/>
        <v>0</v>
      </c>
      <c r="AH9" s="110">
        <f t="shared" si="1"/>
        <v>0</v>
      </c>
      <c r="AI9" s="110">
        <v>0</v>
      </c>
      <c r="AJ9" s="110">
        <f t="shared" si="1"/>
        <v>0</v>
      </c>
      <c r="AK9" s="110">
        <f t="shared" si="1"/>
        <v>0</v>
      </c>
      <c r="AL9" s="110">
        <f t="shared" si="1"/>
        <v>0</v>
      </c>
      <c r="AM9" s="110">
        <f t="shared" si="1"/>
        <v>0</v>
      </c>
      <c r="AN9" s="110">
        <f t="shared" si="1"/>
        <v>0</v>
      </c>
      <c r="AO9" s="110">
        <f t="shared" si="1"/>
        <v>0</v>
      </c>
      <c r="AP9" s="110">
        <f t="shared" si="1"/>
        <v>0</v>
      </c>
      <c r="AQ9" s="110">
        <f>AQ14</f>
        <v>0</v>
      </c>
      <c r="AR9" s="228"/>
      <c r="AS9" s="225"/>
    </row>
    <row r="10" spans="1:45" ht="43.5" customHeight="1">
      <c r="A10" s="222"/>
      <c r="B10" s="244"/>
      <c r="C10" s="205"/>
      <c r="D10" s="105" t="s">
        <v>42</v>
      </c>
      <c r="E10" s="121">
        <f t="shared" si="2"/>
        <v>194.8</v>
      </c>
      <c r="F10" s="121">
        <f t="shared" si="2"/>
        <v>0</v>
      </c>
      <c r="G10" s="121">
        <v>0</v>
      </c>
      <c r="H10" s="110">
        <f t="shared" si="1"/>
        <v>0</v>
      </c>
      <c r="I10" s="110">
        <f t="shared" si="1"/>
        <v>0</v>
      </c>
      <c r="J10" s="110">
        <f t="shared" si="1"/>
        <v>0</v>
      </c>
      <c r="K10" s="110">
        <f t="shared" si="3"/>
        <v>0</v>
      </c>
      <c r="L10" s="110">
        <f t="shared" si="3"/>
        <v>0</v>
      </c>
      <c r="M10" s="110">
        <f t="shared" si="3"/>
        <v>0</v>
      </c>
      <c r="N10" s="110">
        <f>N15</f>
        <v>0</v>
      </c>
      <c r="O10" s="110">
        <f>O15</f>
        <v>0</v>
      </c>
      <c r="P10" s="110">
        <f>P15</f>
        <v>0</v>
      </c>
      <c r="Q10" s="110">
        <v>0</v>
      </c>
      <c r="R10" s="110">
        <f>R15</f>
        <v>0</v>
      </c>
      <c r="S10" s="110">
        <f>S15</f>
        <v>0</v>
      </c>
      <c r="T10" s="110">
        <v>194.8</v>
      </c>
      <c r="U10" s="110">
        <v>0</v>
      </c>
      <c r="V10" s="110">
        <v>0</v>
      </c>
      <c r="W10" s="110">
        <v>0</v>
      </c>
      <c r="X10" s="110">
        <v>0</v>
      </c>
      <c r="Y10" s="110">
        <f aca="true" t="shared" si="4" ref="Y10:AH10">Y15</f>
        <v>0</v>
      </c>
      <c r="Z10" s="110">
        <f t="shared" si="4"/>
        <v>0</v>
      </c>
      <c r="AA10" s="110">
        <f t="shared" si="4"/>
        <v>0</v>
      </c>
      <c r="AB10" s="110">
        <f t="shared" si="4"/>
        <v>0</v>
      </c>
      <c r="AC10" s="110">
        <v>0</v>
      </c>
      <c r="AD10" s="110">
        <v>0</v>
      </c>
      <c r="AE10" s="110">
        <v>0</v>
      </c>
      <c r="AF10" s="110">
        <f t="shared" si="4"/>
        <v>0</v>
      </c>
      <c r="AG10" s="110">
        <f t="shared" si="4"/>
        <v>0</v>
      </c>
      <c r="AH10" s="110">
        <f t="shared" si="4"/>
        <v>0</v>
      </c>
      <c r="AI10" s="110">
        <v>0</v>
      </c>
      <c r="AJ10" s="110">
        <f aca="true" t="shared" si="5" ref="AJ10:AP10">AJ15</f>
        <v>0</v>
      </c>
      <c r="AK10" s="110">
        <f t="shared" si="5"/>
        <v>0</v>
      </c>
      <c r="AL10" s="110">
        <f t="shared" si="5"/>
        <v>0</v>
      </c>
      <c r="AM10" s="110">
        <f t="shared" si="5"/>
        <v>0</v>
      </c>
      <c r="AN10" s="110">
        <f t="shared" si="5"/>
        <v>0</v>
      </c>
      <c r="AO10" s="110">
        <f t="shared" si="5"/>
        <v>0</v>
      </c>
      <c r="AP10" s="110">
        <f t="shared" si="5"/>
        <v>0</v>
      </c>
      <c r="AQ10" s="110">
        <f>AQ15</f>
        <v>0</v>
      </c>
      <c r="AR10" s="228"/>
      <c r="AS10" s="225"/>
    </row>
    <row r="11" spans="1:45" ht="87" customHeight="1">
      <c r="A11" s="223"/>
      <c r="B11" s="245"/>
      <c r="C11" s="206"/>
      <c r="D11" s="105" t="s">
        <v>283</v>
      </c>
      <c r="E11" s="121">
        <f t="shared" si="2"/>
        <v>0</v>
      </c>
      <c r="F11" s="121">
        <f t="shared" si="2"/>
        <v>0</v>
      </c>
      <c r="G11" s="121">
        <f>J11+M11+P11+S11+V11+Y11+AB11+AE11+AH11+AK11+AN11+AQ11</f>
        <v>0</v>
      </c>
      <c r="H11" s="110">
        <f t="shared" si="1"/>
        <v>0</v>
      </c>
      <c r="I11" s="110">
        <f t="shared" si="1"/>
        <v>0</v>
      </c>
      <c r="J11" s="110">
        <f t="shared" si="1"/>
        <v>0</v>
      </c>
      <c r="K11" s="110">
        <f t="shared" si="1"/>
        <v>0</v>
      </c>
      <c r="L11" s="110">
        <f t="shared" si="1"/>
        <v>0</v>
      </c>
      <c r="M11" s="110">
        <f t="shared" si="1"/>
        <v>0</v>
      </c>
      <c r="N11" s="110">
        <f t="shared" si="1"/>
        <v>0</v>
      </c>
      <c r="O11" s="110">
        <f t="shared" si="1"/>
        <v>0</v>
      </c>
      <c r="P11" s="110">
        <f t="shared" si="1"/>
        <v>0</v>
      </c>
      <c r="Q11" s="110">
        <f t="shared" si="1"/>
        <v>0</v>
      </c>
      <c r="R11" s="110">
        <f t="shared" si="1"/>
        <v>0</v>
      </c>
      <c r="S11" s="110">
        <f t="shared" si="1"/>
        <v>0</v>
      </c>
      <c r="T11" s="110">
        <f t="shared" si="1"/>
        <v>0</v>
      </c>
      <c r="U11" s="110">
        <f t="shared" si="1"/>
        <v>0</v>
      </c>
      <c r="V11" s="110">
        <f t="shared" si="1"/>
        <v>0</v>
      </c>
      <c r="W11" s="110">
        <f t="shared" si="1"/>
        <v>0</v>
      </c>
      <c r="X11" s="110">
        <f t="shared" si="1"/>
        <v>0</v>
      </c>
      <c r="Y11" s="110">
        <f t="shared" si="1"/>
        <v>0</v>
      </c>
      <c r="Z11" s="110">
        <f t="shared" si="1"/>
        <v>0</v>
      </c>
      <c r="AA11" s="110">
        <f t="shared" si="1"/>
        <v>0</v>
      </c>
      <c r="AB11" s="110">
        <f t="shared" si="1"/>
        <v>0</v>
      </c>
      <c r="AC11" s="110">
        <f t="shared" si="1"/>
        <v>0</v>
      </c>
      <c r="AD11" s="110">
        <f t="shared" si="1"/>
        <v>0</v>
      </c>
      <c r="AE11" s="110">
        <f t="shared" si="1"/>
        <v>0</v>
      </c>
      <c r="AF11" s="110">
        <f t="shared" si="1"/>
        <v>0</v>
      </c>
      <c r="AG11" s="110">
        <f t="shared" si="1"/>
        <v>0</v>
      </c>
      <c r="AH11" s="110">
        <f t="shared" si="1"/>
        <v>0</v>
      </c>
      <c r="AI11" s="110">
        <f t="shared" si="1"/>
        <v>0</v>
      </c>
      <c r="AJ11" s="110">
        <f t="shared" si="1"/>
        <v>0</v>
      </c>
      <c r="AK11" s="110">
        <f t="shared" si="1"/>
        <v>0</v>
      </c>
      <c r="AL11" s="110">
        <f t="shared" si="1"/>
        <v>0</v>
      </c>
      <c r="AM11" s="110">
        <f t="shared" si="1"/>
        <v>0</v>
      </c>
      <c r="AN11" s="110">
        <f t="shared" si="1"/>
        <v>0</v>
      </c>
      <c r="AO11" s="110">
        <f t="shared" si="1"/>
        <v>0</v>
      </c>
      <c r="AP11" s="110">
        <f t="shared" si="1"/>
        <v>0</v>
      </c>
      <c r="AQ11" s="110">
        <f>AQ16</f>
        <v>0</v>
      </c>
      <c r="AR11" s="229"/>
      <c r="AS11" s="226"/>
    </row>
    <row r="12" spans="1:45" ht="22.5" customHeight="1">
      <c r="A12" s="221" t="s">
        <v>3</v>
      </c>
      <c r="B12" s="243" t="s">
        <v>307</v>
      </c>
      <c r="C12" s="204" t="s">
        <v>320</v>
      </c>
      <c r="D12" s="122" t="s">
        <v>284</v>
      </c>
      <c r="E12" s="123">
        <f>SUM(E13:E16)</f>
        <v>318.7</v>
      </c>
      <c r="F12" s="123">
        <f>SUM(F13:F16)</f>
        <v>0</v>
      </c>
      <c r="G12" s="123">
        <f>F12/E12*100</f>
        <v>0</v>
      </c>
      <c r="H12" s="123">
        <f aca="true" t="shared" si="6" ref="H12:AP12">SUM(H13:H16)</f>
        <v>0</v>
      </c>
      <c r="I12" s="123">
        <f t="shared" si="6"/>
        <v>0</v>
      </c>
      <c r="J12" s="123">
        <f t="shared" si="6"/>
        <v>0</v>
      </c>
      <c r="K12" s="123">
        <f t="shared" si="6"/>
        <v>0</v>
      </c>
      <c r="L12" s="123">
        <f t="shared" si="6"/>
        <v>0</v>
      </c>
      <c r="M12" s="123">
        <f t="shared" si="6"/>
        <v>0</v>
      </c>
      <c r="N12" s="123">
        <f t="shared" si="6"/>
        <v>0</v>
      </c>
      <c r="O12" s="123">
        <f t="shared" si="6"/>
        <v>0</v>
      </c>
      <c r="P12" s="123">
        <f t="shared" si="6"/>
        <v>0</v>
      </c>
      <c r="Q12" s="123">
        <f t="shared" si="6"/>
        <v>0</v>
      </c>
      <c r="R12" s="123">
        <f t="shared" si="6"/>
        <v>0</v>
      </c>
      <c r="S12" s="123">
        <f t="shared" si="6"/>
        <v>0</v>
      </c>
      <c r="T12" s="140">
        <f t="shared" si="6"/>
        <v>318.7</v>
      </c>
      <c r="U12" s="123">
        <f t="shared" si="6"/>
        <v>0</v>
      </c>
      <c r="V12" s="123">
        <f t="shared" si="6"/>
        <v>0</v>
      </c>
      <c r="W12" s="123">
        <f t="shared" si="6"/>
        <v>0</v>
      </c>
      <c r="X12" s="123">
        <f t="shared" si="6"/>
        <v>0</v>
      </c>
      <c r="Y12" s="123">
        <f t="shared" si="6"/>
        <v>0</v>
      </c>
      <c r="Z12" s="123">
        <f t="shared" si="6"/>
        <v>0</v>
      </c>
      <c r="AA12" s="123">
        <f t="shared" si="6"/>
        <v>0</v>
      </c>
      <c r="AB12" s="123">
        <f t="shared" si="6"/>
        <v>0</v>
      </c>
      <c r="AC12" s="123">
        <f t="shared" si="6"/>
        <v>0</v>
      </c>
      <c r="AD12" s="123">
        <f t="shared" si="6"/>
        <v>0</v>
      </c>
      <c r="AE12" s="123">
        <v>0</v>
      </c>
      <c r="AF12" s="123">
        <f t="shared" si="6"/>
        <v>0</v>
      </c>
      <c r="AG12" s="123">
        <f t="shared" si="6"/>
        <v>0</v>
      </c>
      <c r="AH12" s="123">
        <f t="shared" si="6"/>
        <v>0</v>
      </c>
      <c r="AI12" s="123">
        <f t="shared" si="6"/>
        <v>0</v>
      </c>
      <c r="AJ12" s="123">
        <f t="shared" si="6"/>
        <v>0</v>
      </c>
      <c r="AK12" s="123">
        <f t="shared" si="6"/>
        <v>0</v>
      </c>
      <c r="AL12" s="123">
        <f>SUM(AL13:AL16)</f>
        <v>0</v>
      </c>
      <c r="AM12" s="123">
        <f t="shared" si="6"/>
        <v>0</v>
      </c>
      <c r="AN12" s="127">
        <v>0</v>
      </c>
      <c r="AO12" s="123">
        <f t="shared" si="6"/>
        <v>0</v>
      </c>
      <c r="AP12" s="123">
        <f t="shared" si="6"/>
        <v>0</v>
      </c>
      <c r="AQ12" s="127">
        <v>0</v>
      </c>
      <c r="AR12" s="227" t="s">
        <v>341</v>
      </c>
      <c r="AS12" s="246" t="s">
        <v>264</v>
      </c>
    </row>
    <row r="13" spans="1:45" ht="42.75" customHeight="1">
      <c r="A13" s="222"/>
      <c r="B13" s="244"/>
      <c r="C13" s="205"/>
      <c r="D13" s="104" t="s">
        <v>37</v>
      </c>
      <c r="E13" s="121">
        <f>H13+K13+N13+Q13+T13+W13+Z13+AC13+AF13+AI13+AL13+AO13</f>
        <v>0</v>
      </c>
      <c r="F13" s="121">
        <f>I13+L13+O13+R13+U13+X13+AA13+AD13+AG13+AJ13+AM13+AP13</f>
        <v>0</v>
      </c>
      <c r="G13" s="121">
        <f>J13+M13+P13+S13+V13+Y13+AB13+AE13+AH13+AK13+AN13+AQ13</f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09">
        <v>0</v>
      </c>
      <c r="S13" s="110">
        <v>0</v>
      </c>
      <c r="T13" s="110">
        <v>0</v>
      </c>
      <c r="U13" s="109">
        <v>0</v>
      </c>
      <c r="V13" s="110">
        <v>0</v>
      </c>
      <c r="W13" s="110">
        <v>0</v>
      </c>
      <c r="X13" s="109">
        <v>0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10">
        <v>0</v>
      </c>
      <c r="AL13" s="110">
        <v>0</v>
      </c>
      <c r="AM13" s="110">
        <v>0</v>
      </c>
      <c r="AN13" s="110">
        <v>0</v>
      </c>
      <c r="AO13" s="110">
        <v>0</v>
      </c>
      <c r="AP13" s="110">
        <v>0</v>
      </c>
      <c r="AQ13" s="110">
        <v>0</v>
      </c>
      <c r="AR13" s="228"/>
      <c r="AS13" s="247"/>
    </row>
    <row r="14" spans="1:45" ht="69" customHeight="1">
      <c r="A14" s="222"/>
      <c r="B14" s="244"/>
      <c r="C14" s="205"/>
      <c r="D14" s="105" t="s">
        <v>282</v>
      </c>
      <c r="E14" s="121">
        <f aca="true" t="shared" si="7" ref="E14:F16">H14+K14+N14+Q14+T14+W14+Z14+AC14+AF14+AI14+AL14+AO14</f>
        <v>302.8</v>
      </c>
      <c r="F14" s="121">
        <f t="shared" si="7"/>
        <v>0</v>
      </c>
      <c r="G14" s="121">
        <f>F14/E14*100</f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09">
        <v>0</v>
      </c>
      <c r="S14" s="110">
        <v>0</v>
      </c>
      <c r="T14" s="110">
        <v>302.8</v>
      </c>
      <c r="U14" s="109">
        <v>0</v>
      </c>
      <c r="V14" s="110">
        <v>0</v>
      </c>
      <c r="W14" s="110">
        <v>0</v>
      </c>
      <c r="X14" s="109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0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10">
        <v>0</v>
      </c>
      <c r="AL14" s="109">
        <v>0</v>
      </c>
      <c r="AM14" s="109">
        <v>0</v>
      </c>
      <c r="AN14" s="109">
        <v>0</v>
      </c>
      <c r="AO14" s="109">
        <v>0</v>
      </c>
      <c r="AP14" s="110">
        <v>0</v>
      </c>
      <c r="AQ14" s="110">
        <v>0</v>
      </c>
      <c r="AR14" s="228"/>
      <c r="AS14" s="247"/>
    </row>
    <row r="15" spans="1:45" ht="33.75" customHeight="1">
      <c r="A15" s="222"/>
      <c r="B15" s="244"/>
      <c r="C15" s="205"/>
      <c r="D15" s="105" t="s">
        <v>42</v>
      </c>
      <c r="E15" s="121">
        <f t="shared" si="7"/>
        <v>15.9</v>
      </c>
      <c r="F15" s="121">
        <f t="shared" si="7"/>
        <v>0</v>
      </c>
      <c r="G15" s="121">
        <f>F15/E15*100</f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09">
        <v>0</v>
      </c>
      <c r="S15" s="110">
        <v>0</v>
      </c>
      <c r="T15" s="110">
        <v>15.9</v>
      </c>
      <c r="U15" s="109">
        <v>0</v>
      </c>
      <c r="V15" s="110">
        <v>0</v>
      </c>
      <c r="W15" s="110">
        <v>0</v>
      </c>
      <c r="X15" s="109">
        <v>0</v>
      </c>
      <c r="Y15" s="110">
        <v>0</v>
      </c>
      <c r="Z15" s="110">
        <v>0</v>
      </c>
      <c r="AA15" s="110">
        <v>0</v>
      </c>
      <c r="AB15" s="110">
        <v>0</v>
      </c>
      <c r="AC15" s="110">
        <v>0</v>
      </c>
      <c r="AD15" s="110">
        <v>0</v>
      </c>
      <c r="AE15" s="110">
        <v>0</v>
      </c>
      <c r="AF15" s="110">
        <v>0</v>
      </c>
      <c r="AG15" s="110">
        <v>0</v>
      </c>
      <c r="AH15" s="110">
        <v>0</v>
      </c>
      <c r="AI15" s="110">
        <v>0</v>
      </c>
      <c r="AJ15" s="110">
        <v>0</v>
      </c>
      <c r="AK15" s="110">
        <v>0</v>
      </c>
      <c r="AL15" s="109">
        <v>0</v>
      </c>
      <c r="AM15" s="109">
        <v>0</v>
      </c>
      <c r="AN15" s="109">
        <v>0</v>
      </c>
      <c r="AO15" s="109">
        <v>0</v>
      </c>
      <c r="AP15" s="110">
        <v>0</v>
      </c>
      <c r="AQ15" s="110">
        <v>0</v>
      </c>
      <c r="AR15" s="228"/>
      <c r="AS15" s="247"/>
    </row>
    <row r="16" spans="1:45" ht="66.75" customHeight="1">
      <c r="A16" s="223"/>
      <c r="B16" s="245"/>
      <c r="C16" s="206"/>
      <c r="D16" s="105" t="s">
        <v>283</v>
      </c>
      <c r="E16" s="121">
        <f t="shared" si="7"/>
        <v>0</v>
      </c>
      <c r="F16" s="121">
        <f t="shared" si="7"/>
        <v>0</v>
      </c>
      <c r="G16" s="121">
        <f>J16+M16+P16+S16+V16+Y16+AB16+AE16+AH16+AK16+AN16+AQ16</f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110">
        <v>0</v>
      </c>
      <c r="R16" s="109">
        <v>0</v>
      </c>
      <c r="S16" s="110">
        <v>0</v>
      </c>
      <c r="T16" s="110">
        <v>0</v>
      </c>
      <c r="U16" s="109">
        <v>0</v>
      </c>
      <c r="V16" s="110">
        <v>0</v>
      </c>
      <c r="W16" s="110">
        <v>0</v>
      </c>
      <c r="X16" s="109">
        <v>0</v>
      </c>
      <c r="Y16" s="110">
        <v>0</v>
      </c>
      <c r="Z16" s="110">
        <v>0</v>
      </c>
      <c r="AA16" s="110">
        <v>0</v>
      </c>
      <c r="AB16" s="110">
        <v>0</v>
      </c>
      <c r="AC16" s="110">
        <v>0</v>
      </c>
      <c r="AD16" s="110">
        <v>0</v>
      </c>
      <c r="AE16" s="110">
        <v>0</v>
      </c>
      <c r="AF16" s="110">
        <v>0</v>
      </c>
      <c r="AG16" s="110">
        <v>0</v>
      </c>
      <c r="AH16" s="110">
        <v>0</v>
      </c>
      <c r="AI16" s="110">
        <v>0</v>
      </c>
      <c r="AJ16" s="110">
        <v>0</v>
      </c>
      <c r="AK16" s="110">
        <v>0</v>
      </c>
      <c r="AL16" s="110">
        <v>0</v>
      </c>
      <c r="AM16" s="110">
        <v>0</v>
      </c>
      <c r="AN16" s="110">
        <v>0</v>
      </c>
      <c r="AO16" s="110">
        <v>0</v>
      </c>
      <c r="AP16" s="110">
        <v>0</v>
      </c>
      <c r="AQ16" s="110">
        <v>0</v>
      </c>
      <c r="AR16" s="229"/>
      <c r="AS16" s="248"/>
    </row>
    <row r="17" spans="1:45" ht="22.5" customHeight="1">
      <c r="A17" s="221" t="s">
        <v>4</v>
      </c>
      <c r="B17" s="243" t="s">
        <v>308</v>
      </c>
      <c r="C17" s="204" t="s">
        <v>320</v>
      </c>
      <c r="D17" s="124" t="s">
        <v>284</v>
      </c>
      <c r="E17" s="125">
        <f>SUM(E18:E21)</f>
        <v>0</v>
      </c>
      <c r="F17" s="125">
        <f>SUM(F18:F21)</f>
        <v>0</v>
      </c>
      <c r="G17" s="125">
        <v>0</v>
      </c>
      <c r="H17" s="125">
        <f aca="true" t="shared" si="8" ref="H17:AO17">SUM(H18:H21)</f>
        <v>0</v>
      </c>
      <c r="I17" s="125">
        <f t="shared" si="8"/>
        <v>0</v>
      </c>
      <c r="J17" s="125">
        <f t="shared" si="8"/>
        <v>0</v>
      </c>
      <c r="K17" s="125">
        <f t="shared" si="8"/>
        <v>0</v>
      </c>
      <c r="L17" s="125">
        <f t="shared" si="8"/>
        <v>0</v>
      </c>
      <c r="M17" s="125">
        <f t="shared" si="8"/>
        <v>0</v>
      </c>
      <c r="N17" s="125">
        <f t="shared" si="8"/>
        <v>0</v>
      </c>
      <c r="O17" s="125">
        <f t="shared" si="8"/>
        <v>0</v>
      </c>
      <c r="P17" s="125">
        <f t="shared" si="8"/>
        <v>0</v>
      </c>
      <c r="Q17" s="125">
        <f t="shared" si="8"/>
        <v>0</v>
      </c>
      <c r="R17" s="125">
        <f t="shared" si="8"/>
        <v>0</v>
      </c>
      <c r="S17" s="125">
        <f>SUM(S18:S21)</f>
        <v>0</v>
      </c>
      <c r="T17" s="125">
        <f t="shared" si="8"/>
        <v>0</v>
      </c>
      <c r="U17" s="125">
        <f t="shared" si="8"/>
        <v>0</v>
      </c>
      <c r="V17" s="125">
        <v>0</v>
      </c>
      <c r="W17" s="125">
        <f t="shared" si="8"/>
        <v>0</v>
      </c>
      <c r="X17" s="125">
        <f t="shared" si="8"/>
        <v>0</v>
      </c>
      <c r="Y17" s="125">
        <f>SUM(Y18:Y21)</f>
        <v>0</v>
      </c>
      <c r="Z17" s="125">
        <f t="shared" si="8"/>
        <v>0</v>
      </c>
      <c r="AA17" s="125">
        <v>0</v>
      </c>
      <c r="AB17" s="125">
        <v>0</v>
      </c>
      <c r="AC17" s="125">
        <v>0</v>
      </c>
      <c r="AD17" s="125">
        <f>SUM(AD18:AD21)</f>
        <v>0</v>
      </c>
      <c r="AE17" s="125">
        <v>0</v>
      </c>
      <c r="AF17" s="125">
        <f>SUM(AF18:AF21)</f>
        <v>0</v>
      </c>
      <c r="AG17" s="125">
        <f t="shared" si="8"/>
        <v>0</v>
      </c>
      <c r="AH17" s="125">
        <f>SUM(AH18:AH21)</f>
        <v>0</v>
      </c>
      <c r="AI17" s="125">
        <f t="shared" si="8"/>
        <v>0</v>
      </c>
      <c r="AJ17" s="125">
        <f>SUM(AJ18:AJ21)</f>
        <v>0</v>
      </c>
      <c r="AK17" s="125">
        <v>0</v>
      </c>
      <c r="AL17" s="125">
        <f t="shared" si="8"/>
        <v>0</v>
      </c>
      <c r="AM17" s="125">
        <f t="shared" si="8"/>
        <v>0</v>
      </c>
      <c r="AN17" s="125">
        <f t="shared" si="8"/>
        <v>0</v>
      </c>
      <c r="AO17" s="125">
        <f t="shared" si="8"/>
        <v>0</v>
      </c>
      <c r="AP17" s="125">
        <v>0</v>
      </c>
      <c r="AQ17" s="125">
        <v>0</v>
      </c>
      <c r="AR17" s="227" t="s">
        <v>336</v>
      </c>
      <c r="AS17" s="224" t="s">
        <v>264</v>
      </c>
    </row>
    <row r="18" spans="1:45" ht="45.75" customHeight="1">
      <c r="A18" s="222"/>
      <c r="B18" s="244"/>
      <c r="C18" s="205"/>
      <c r="D18" s="104" t="s">
        <v>37</v>
      </c>
      <c r="E18" s="121">
        <f>H18+K18+N18+Q18+T18+W18+Z18+AC18+AF18+AI18+AL18+AO18</f>
        <v>0</v>
      </c>
      <c r="F18" s="121">
        <f>I18+L18+O18+R18+U18+X18+AA18+AD18+AG18+AJ18+AM18+AP18</f>
        <v>0</v>
      </c>
      <c r="G18" s="121">
        <f>J18+M18+P18+S18+V18+Y18+AB18+AE18+AH18+AK18+AN18+AQ18</f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09">
        <v>0</v>
      </c>
      <c r="S18" s="110">
        <v>0</v>
      </c>
      <c r="T18" s="110">
        <v>0</v>
      </c>
      <c r="U18" s="109">
        <v>0</v>
      </c>
      <c r="V18" s="110">
        <v>0</v>
      </c>
      <c r="W18" s="110">
        <v>0</v>
      </c>
      <c r="X18" s="109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0</v>
      </c>
      <c r="AD18" s="110">
        <v>0</v>
      </c>
      <c r="AE18" s="110">
        <v>0</v>
      </c>
      <c r="AF18" s="110">
        <v>0</v>
      </c>
      <c r="AG18" s="110">
        <v>0</v>
      </c>
      <c r="AH18" s="110">
        <v>0</v>
      </c>
      <c r="AI18" s="110">
        <v>0</v>
      </c>
      <c r="AJ18" s="110">
        <v>0</v>
      </c>
      <c r="AK18" s="110">
        <v>0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10">
        <v>0</v>
      </c>
      <c r="AR18" s="228"/>
      <c r="AS18" s="225"/>
    </row>
    <row r="19" spans="1:45" ht="98.25" customHeight="1">
      <c r="A19" s="222"/>
      <c r="B19" s="244"/>
      <c r="C19" s="205"/>
      <c r="D19" s="105" t="s">
        <v>282</v>
      </c>
      <c r="E19" s="121">
        <f aca="true" t="shared" si="9" ref="E19:F21">H19+K19+N19+Q19+T19+W19+Z19+AC19+AF19+AI19+AL19+AO19</f>
        <v>0</v>
      </c>
      <c r="F19" s="121">
        <f t="shared" si="9"/>
        <v>0</v>
      </c>
      <c r="G19" s="121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09">
        <v>0</v>
      </c>
      <c r="S19" s="110">
        <v>0</v>
      </c>
      <c r="T19" s="110">
        <v>0</v>
      </c>
      <c r="U19" s="109">
        <v>0</v>
      </c>
      <c r="V19" s="110">
        <v>0</v>
      </c>
      <c r="W19" s="110">
        <v>0</v>
      </c>
      <c r="X19" s="109">
        <v>0</v>
      </c>
      <c r="Y19" s="110">
        <v>0</v>
      </c>
      <c r="Z19" s="110">
        <v>0</v>
      </c>
      <c r="AA19" s="110">
        <v>0</v>
      </c>
      <c r="AB19" s="110">
        <v>0</v>
      </c>
      <c r="AC19" s="110">
        <v>0</v>
      </c>
      <c r="AD19" s="110">
        <v>0</v>
      </c>
      <c r="AE19" s="110">
        <v>0</v>
      </c>
      <c r="AF19" s="110">
        <v>0</v>
      </c>
      <c r="AG19" s="110">
        <v>0</v>
      </c>
      <c r="AH19" s="110">
        <v>0</v>
      </c>
      <c r="AI19" s="110">
        <v>0</v>
      </c>
      <c r="AJ19" s="110">
        <v>0</v>
      </c>
      <c r="AK19" s="110">
        <v>0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228"/>
      <c r="AS19" s="225"/>
    </row>
    <row r="20" spans="1:45" ht="61.5" customHeight="1">
      <c r="A20" s="222"/>
      <c r="B20" s="244"/>
      <c r="C20" s="205"/>
      <c r="D20" s="105" t="s">
        <v>42</v>
      </c>
      <c r="E20" s="121">
        <f t="shared" si="9"/>
        <v>0</v>
      </c>
      <c r="F20" s="121">
        <f t="shared" si="9"/>
        <v>0</v>
      </c>
      <c r="G20" s="121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0</v>
      </c>
      <c r="R20" s="109">
        <v>0</v>
      </c>
      <c r="S20" s="110">
        <v>0</v>
      </c>
      <c r="T20" s="110">
        <v>0</v>
      </c>
      <c r="U20" s="109">
        <v>0</v>
      </c>
      <c r="V20" s="110">
        <v>0</v>
      </c>
      <c r="W20" s="110">
        <v>0</v>
      </c>
      <c r="X20" s="109">
        <v>0</v>
      </c>
      <c r="Y20" s="110">
        <v>0</v>
      </c>
      <c r="Z20" s="110">
        <v>0</v>
      </c>
      <c r="AA20" s="110">
        <v>0</v>
      </c>
      <c r="AB20" s="110">
        <v>0</v>
      </c>
      <c r="AC20" s="110">
        <v>0</v>
      </c>
      <c r="AD20" s="110">
        <v>0</v>
      </c>
      <c r="AE20" s="110">
        <v>0</v>
      </c>
      <c r="AF20" s="110">
        <v>0</v>
      </c>
      <c r="AG20" s="110">
        <v>0</v>
      </c>
      <c r="AH20" s="110">
        <v>0</v>
      </c>
      <c r="AI20" s="110">
        <v>0</v>
      </c>
      <c r="AJ20" s="110">
        <v>0</v>
      </c>
      <c r="AK20" s="110">
        <v>0</v>
      </c>
      <c r="AL20" s="110">
        <v>0</v>
      </c>
      <c r="AM20" s="110">
        <v>0</v>
      </c>
      <c r="AN20" s="110">
        <v>0</v>
      </c>
      <c r="AO20" s="110">
        <v>0</v>
      </c>
      <c r="AP20" s="110">
        <v>0</v>
      </c>
      <c r="AQ20" s="110">
        <v>0</v>
      </c>
      <c r="AR20" s="228"/>
      <c r="AS20" s="225"/>
    </row>
    <row r="21" spans="1:45" ht="123" customHeight="1">
      <c r="A21" s="223"/>
      <c r="B21" s="245"/>
      <c r="C21" s="206"/>
      <c r="D21" s="105" t="s">
        <v>283</v>
      </c>
      <c r="E21" s="121">
        <f t="shared" si="9"/>
        <v>0</v>
      </c>
      <c r="F21" s="121">
        <f t="shared" si="9"/>
        <v>0</v>
      </c>
      <c r="G21" s="121">
        <f>J21+M21+P21+S21+V21+Y21+AB21+AE21+AH21+AK21+AN21+AQ21</f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09">
        <v>0</v>
      </c>
      <c r="S21" s="110">
        <v>0</v>
      </c>
      <c r="T21" s="110">
        <v>0</v>
      </c>
      <c r="U21" s="109">
        <v>0</v>
      </c>
      <c r="V21" s="110">
        <v>0</v>
      </c>
      <c r="W21" s="110">
        <v>0</v>
      </c>
      <c r="X21" s="109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0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229"/>
      <c r="AS21" s="226"/>
    </row>
    <row r="22" spans="1:45" ht="69" customHeight="1">
      <c r="A22" s="221" t="s">
        <v>5</v>
      </c>
      <c r="B22" s="243" t="s">
        <v>309</v>
      </c>
      <c r="C22" s="204" t="s">
        <v>320</v>
      </c>
      <c r="D22" s="144" t="s">
        <v>284</v>
      </c>
      <c r="E22" s="123">
        <f>SUM(E23:E26)</f>
        <v>0</v>
      </c>
      <c r="F22" s="123">
        <f>SUM(F23:F26)</f>
        <v>0</v>
      </c>
      <c r="G22" s="123">
        <v>0</v>
      </c>
      <c r="H22" s="123">
        <f aca="true" t="shared" si="10" ref="H22:AK22">SUM(H23:H26)</f>
        <v>0</v>
      </c>
      <c r="I22" s="123">
        <f t="shared" si="10"/>
        <v>0</v>
      </c>
      <c r="J22" s="123">
        <f t="shared" si="10"/>
        <v>0</v>
      </c>
      <c r="K22" s="123">
        <f t="shared" si="10"/>
        <v>0</v>
      </c>
      <c r="L22" s="123">
        <f t="shared" si="10"/>
        <v>0</v>
      </c>
      <c r="M22" s="123">
        <f t="shared" si="10"/>
        <v>0</v>
      </c>
      <c r="N22" s="123">
        <f t="shared" si="10"/>
        <v>0</v>
      </c>
      <c r="O22" s="123">
        <f t="shared" si="10"/>
        <v>0</v>
      </c>
      <c r="P22" s="123">
        <f t="shared" si="10"/>
        <v>0</v>
      </c>
      <c r="Q22" s="123">
        <f t="shared" si="10"/>
        <v>0</v>
      </c>
      <c r="R22" s="123">
        <f t="shared" si="10"/>
        <v>0</v>
      </c>
      <c r="S22" s="123">
        <f t="shared" si="10"/>
        <v>0</v>
      </c>
      <c r="T22" s="123">
        <f t="shared" si="10"/>
        <v>0</v>
      </c>
      <c r="U22" s="123">
        <f t="shared" si="10"/>
        <v>0</v>
      </c>
      <c r="V22" s="123">
        <f t="shared" si="10"/>
        <v>0</v>
      </c>
      <c r="W22" s="123">
        <f t="shared" si="10"/>
        <v>0</v>
      </c>
      <c r="X22" s="123">
        <f t="shared" si="10"/>
        <v>0</v>
      </c>
      <c r="Y22" s="123">
        <f t="shared" si="10"/>
        <v>0</v>
      </c>
      <c r="Z22" s="123">
        <f t="shared" si="10"/>
        <v>0</v>
      </c>
      <c r="AA22" s="123">
        <f t="shared" si="10"/>
        <v>0</v>
      </c>
      <c r="AB22" s="123">
        <f t="shared" si="10"/>
        <v>0</v>
      </c>
      <c r="AC22" s="123">
        <f t="shared" si="10"/>
        <v>0</v>
      </c>
      <c r="AD22" s="123">
        <f t="shared" si="10"/>
        <v>0</v>
      </c>
      <c r="AE22" s="123">
        <f t="shared" si="10"/>
        <v>0</v>
      </c>
      <c r="AF22" s="123">
        <f t="shared" si="10"/>
        <v>0</v>
      </c>
      <c r="AG22" s="123">
        <f t="shared" si="10"/>
        <v>0</v>
      </c>
      <c r="AH22" s="123">
        <f t="shared" si="10"/>
        <v>0</v>
      </c>
      <c r="AI22" s="123">
        <f t="shared" si="10"/>
        <v>0</v>
      </c>
      <c r="AJ22" s="123">
        <f t="shared" si="10"/>
        <v>0</v>
      </c>
      <c r="AK22" s="123">
        <f t="shared" si="10"/>
        <v>0</v>
      </c>
      <c r="AL22" s="123">
        <f>SUM(AL23:AL26)</f>
        <v>0</v>
      </c>
      <c r="AM22" s="123">
        <f>SUM(AM23:AM26)</f>
        <v>0</v>
      </c>
      <c r="AN22" s="127">
        <v>0</v>
      </c>
      <c r="AO22" s="123">
        <f>SUM(AO23:AO26)</f>
        <v>0</v>
      </c>
      <c r="AP22" s="123">
        <f>SUM(AP23:AP26)</f>
        <v>0</v>
      </c>
      <c r="AQ22" s="123">
        <f>SUM(AQ23:AQ26)</f>
        <v>0</v>
      </c>
      <c r="AR22" s="227" t="s">
        <v>331</v>
      </c>
      <c r="AS22" s="224" t="s">
        <v>264</v>
      </c>
    </row>
    <row r="23" spans="1:45" ht="66" customHeight="1">
      <c r="A23" s="222"/>
      <c r="B23" s="244"/>
      <c r="C23" s="205"/>
      <c r="D23" s="104" t="s">
        <v>37</v>
      </c>
      <c r="E23" s="121">
        <f>H23+K23+N23+Q23+T23+W23+Z23+AC23+AF23+AI23+AL23+AO23</f>
        <v>0</v>
      </c>
      <c r="F23" s="121">
        <f>I23+L23+O23+R23+U23+X23+AA23+AD23+AG23+AJ23+AM23+AP23</f>
        <v>0</v>
      </c>
      <c r="G23" s="121">
        <f>J23+M23+P23+S23+V23+Y23+AB23+AE23+AH23+AK23+AN23+AQ23</f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109">
        <v>0</v>
      </c>
      <c r="S23" s="110">
        <v>0</v>
      </c>
      <c r="T23" s="110">
        <v>0</v>
      </c>
      <c r="U23" s="109">
        <v>0</v>
      </c>
      <c r="V23" s="110">
        <v>0</v>
      </c>
      <c r="W23" s="110">
        <v>0</v>
      </c>
      <c r="X23" s="109">
        <v>0</v>
      </c>
      <c r="Y23" s="110">
        <v>0</v>
      </c>
      <c r="Z23" s="110">
        <v>0</v>
      </c>
      <c r="AA23" s="110">
        <v>0</v>
      </c>
      <c r="AB23" s="110">
        <v>0</v>
      </c>
      <c r="AC23" s="110">
        <v>0</v>
      </c>
      <c r="AD23" s="110">
        <v>0</v>
      </c>
      <c r="AE23" s="110">
        <v>0</v>
      </c>
      <c r="AF23" s="110">
        <v>0</v>
      </c>
      <c r="AG23" s="110">
        <v>0</v>
      </c>
      <c r="AH23" s="110">
        <v>0</v>
      </c>
      <c r="AI23" s="110">
        <v>0</v>
      </c>
      <c r="AJ23" s="110">
        <v>0</v>
      </c>
      <c r="AK23" s="110">
        <v>0</v>
      </c>
      <c r="AL23" s="110">
        <v>0</v>
      </c>
      <c r="AM23" s="110">
        <v>0</v>
      </c>
      <c r="AN23" s="110">
        <v>0</v>
      </c>
      <c r="AO23" s="110">
        <v>0</v>
      </c>
      <c r="AP23" s="110">
        <v>0</v>
      </c>
      <c r="AQ23" s="110">
        <v>0</v>
      </c>
      <c r="AR23" s="228"/>
      <c r="AS23" s="225"/>
    </row>
    <row r="24" spans="1:45" ht="72" customHeight="1">
      <c r="A24" s="222"/>
      <c r="B24" s="244"/>
      <c r="C24" s="205"/>
      <c r="D24" s="105" t="s">
        <v>282</v>
      </c>
      <c r="E24" s="121">
        <f aca="true" t="shared" si="11" ref="E24:F26">H24+K24+N24+Q24+T24+W24+Z24+AC24+AF24+AI24+AL24+AO24</f>
        <v>0</v>
      </c>
      <c r="F24" s="121">
        <f t="shared" si="11"/>
        <v>0</v>
      </c>
      <c r="G24" s="121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09">
        <v>0</v>
      </c>
      <c r="S24" s="110">
        <v>0</v>
      </c>
      <c r="T24" s="110">
        <v>0</v>
      </c>
      <c r="U24" s="109">
        <v>0</v>
      </c>
      <c r="V24" s="110">
        <v>0</v>
      </c>
      <c r="W24" s="110">
        <v>0</v>
      </c>
      <c r="X24" s="109">
        <v>0</v>
      </c>
      <c r="Y24" s="110">
        <v>0</v>
      </c>
      <c r="Z24" s="110">
        <v>0</v>
      </c>
      <c r="AA24" s="110">
        <v>0</v>
      </c>
      <c r="AB24" s="110">
        <v>0</v>
      </c>
      <c r="AC24" s="110">
        <v>0</v>
      </c>
      <c r="AD24" s="110">
        <v>0</v>
      </c>
      <c r="AE24" s="110">
        <v>0</v>
      </c>
      <c r="AF24" s="110">
        <v>0</v>
      </c>
      <c r="AG24" s="110">
        <v>0</v>
      </c>
      <c r="AH24" s="110">
        <v>0</v>
      </c>
      <c r="AI24" s="110">
        <v>0</v>
      </c>
      <c r="AJ24" s="110">
        <v>0</v>
      </c>
      <c r="AK24" s="110">
        <v>0</v>
      </c>
      <c r="AL24" s="109">
        <v>0</v>
      </c>
      <c r="AM24" s="109">
        <v>0</v>
      </c>
      <c r="AN24" s="109">
        <v>0</v>
      </c>
      <c r="AO24" s="109">
        <v>0</v>
      </c>
      <c r="AP24" s="110">
        <v>0</v>
      </c>
      <c r="AQ24" s="110">
        <v>0</v>
      </c>
      <c r="AR24" s="228"/>
      <c r="AS24" s="225"/>
    </row>
    <row r="25" spans="1:45" ht="46.5" customHeight="1">
      <c r="A25" s="222"/>
      <c r="B25" s="244"/>
      <c r="C25" s="205"/>
      <c r="D25" s="105" t="s">
        <v>42</v>
      </c>
      <c r="E25" s="121">
        <f t="shared" si="11"/>
        <v>0</v>
      </c>
      <c r="F25" s="121">
        <f t="shared" si="11"/>
        <v>0</v>
      </c>
      <c r="G25" s="121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09">
        <v>0</v>
      </c>
      <c r="S25" s="110">
        <v>0</v>
      </c>
      <c r="T25" s="110">
        <v>0</v>
      </c>
      <c r="U25" s="109">
        <v>0</v>
      </c>
      <c r="V25" s="110">
        <v>0</v>
      </c>
      <c r="W25" s="110">
        <v>0</v>
      </c>
      <c r="X25" s="109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</v>
      </c>
      <c r="AD25" s="110">
        <v>0</v>
      </c>
      <c r="AE25" s="110">
        <v>0</v>
      </c>
      <c r="AF25" s="110">
        <v>0</v>
      </c>
      <c r="AG25" s="110">
        <v>0</v>
      </c>
      <c r="AH25" s="110">
        <v>0</v>
      </c>
      <c r="AI25" s="110">
        <v>0</v>
      </c>
      <c r="AJ25" s="110">
        <v>0</v>
      </c>
      <c r="AK25" s="110">
        <v>0</v>
      </c>
      <c r="AL25" s="109">
        <v>0</v>
      </c>
      <c r="AM25" s="109">
        <v>0</v>
      </c>
      <c r="AN25" s="109">
        <v>0</v>
      </c>
      <c r="AO25" s="109">
        <v>0</v>
      </c>
      <c r="AP25" s="110">
        <v>0</v>
      </c>
      <c r="AQ25" s="110">
        <v>0</v>
      </c>
      <c r="AR25" s="228"/>
      <c r="AS25" s="225"/>
    </row>
    <row r="26" spans="1:45" ht="58.5" customHeight="1">
      <c r="A26" s="223"/>
      <c r="B26" s="245"/>
      <c r="C26" s="206"/>
      <c r="D26" s="105" t="s">
        <v>283</v>
      </c>
      <c r="E26" s="121">
        <f t="shared" si="11"/>
        <v>0</v>
      </c>
      <c r="F26" s="121">
        <f t="shared" si="11"/>
        <v>0</v>
      </c>
      <c r="G26" s="121">
        <f>J26+M26+P26+S26+V26+Y26+AB26+AE26+AH26+AK26+AN26+AQ26</f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09">
        <v>0</v>
      </c>
      <c r="S26" s="110">
        <v>0</v>
      </c>
      <c r="T26" s="110">
        <v>0</v>
      </c>
      <c r="U26" s="109">
        <v>0</v>
      </c>
      <c r="V26" s="110">
        <v>0</v>
      </c>
      <c r="W26" s="110">
        <v>0</v>
      </c>
      <c r="X26" s="109">
        <v>0</v>
      </c>
      <c r="Y26" s="110">
        <v>0</v>
      </c>
      <c r="Z26" s="110">
        <v>0</v>
      </c>
      <c r="AA26" s="110">
        <v>0</v>
      </c>
      <c r="AB26" s="110">
        <v>0</v>
      </c>
      <c r="AC26" s="110">
        <v>0</v>
      </c>
      <c r="AD26" s="110">
        <v>0</v>
      </c>
      <c r="AE26" s="110">
        <v>0</v>
      </c>
      <c r="AF26" s="110">
        <v>0</v>
      </c>
      <c r="AG26" s="110">
        <v>0</v>
      </c>
      <c r="AH26" s="110">
        <v>0</v>
      </c>
      <c r="AI26" s="110">
        <v>0</v>
      </c>
      <c r="AJ26" s="110">
        <v>0</v>
      </c>
      <c r="AK26" s="110">
        <v>0</v>
      </c>
      <c r="AL26" s="110">
        <v>0</v>
      </c>
      <c r="AM26" s="110">
        <v>0</v>
      </c>
      <c r="AN26" s="110">
        <v>0</v>
      </c>
      <c r="AO26" s="110">
        <v>0</v>
      </c>
      <c r="AP26" s="110">
        <v>0</v>
      </c>
      <c r="AQ26" s="110">
        <v>0</v>
      </c>
      <c r="AR26" s="229"/>
      <c r="AS26" s="226"/>
    </row>
    <row r="27" spans="1:45" ht="68.25" customHeight="1">
      <c r="A27" s="221" t="s">
        <v>9</v>
      </c>
      <c r="B27" s="243" t="s">
        <v>315</v>
      </c>
      <c r="C27" s="204" t="s">
        <v>320</v>
      </c>
      <c r="D27" s="144" t="s">
        <v>284</v>
      </c>
      <c r="E27" s="123">
        <f>SUM(E28:E31)</f>
        <v>65</v>
      </c>
      <c r="F27" s="123">
        <f>SUM(F28:F31)</f>
        <v>0</v>
      </c>
      <c r="G27" s="123">
        <v>0</v>
      </c>
      <c r="H27" s="123">
        <f aca="true" t="shared" si="12" ref="H27:AK27">SUM(H28:H31)</f>
        <v>0</v>
      </c>
      <c r="I27" s="123">
        <f t="shared" si="12"/>
        <v>0</v>
      </c>
      <c r="J27" s="123">
        <f t="shared" si="12"/>
        <v>0</v>
      </c>
      <c r="K27" s="123">
        <f t="shared" si="12"/>
        <v>0</v>
      </c>
      <c r="L27" s="123">
        <f t="shared" si="12"/>
        <v>0</v>
      </c>
      <c r="M27" s="123">
        <f t="shared" si="12"/>
        <v>0</v>
      </c>
      <c r="N27" s="123">
        <f t="shared" si="12"/>
        <v>0</v>
      </c>
      <c r="O27" s="123">
        <f t="shared" si="12"/>
        <v>0</v>
      </c>
      <c r="P27" s="123">
        <f t="shared" si="12"/>
        <v>0</v>
      </c>
      <c r="Q27" s="123">
        <f t="shared" si="12"/>
        <v>0</v>
      </c>
      <c r="R27" s="123">
        <f t="shared" si="12"/>
        <v>0</v>
      </c>
      <c r="S27" s="123">
        <f t="shared" si="12"/>
        <v>0</v>
      </c>
      <c r="T27" s="123">
        <f t="shared" si="12"/>
        <v>65</v>
      </c>
      <c r="U27" s="123">
        <f t="shared" si="12"/>
        <v>0</v>
      </c>
      <c r="V27" s="123">
        <f t="shared" si="12"/>
        <v>0</v>
      </c>
      <c r="W27" s="123">
        <f t="shared" si="12"/>
        <v>0</v>
      </c>
      <c r="X27" s="123">
        <f t="shared" si="12"/>
        <v>0</v>
      </c>
      <c r="Y27" s="123">
        <f t="shared" si="12"/>
        <v>0</v>
      </c>
      <c r="Z27" s="123">
        <f t="shared" si="12"/>
        <v>0</v>
      </c>
      <c r="AA27" s="123">
        <f t="shared" si="12"/>
        <v>0</v>
      </c>
      <c r="AB27" s="123">
        <f t="shared" si="12"/>
        <v>0</v>
      </c>
      <c r="AC27" s="123">
        <f t="shared" si="12"/>
        <v>0</v>
      </c>
      <c r="AD27" s="123">
        <f t="shared" si="12"/>
        <v>0</v>
      </c>
      <c r="AE27" s="123">
        <f t="shared" si="12"/>
        <v>0</v>
      </c>
      <c r="AF27" s="123">
        <f t="shared" si="12"/>
        <v>0</v>
      </c>
      <c r="AG27" s="123">
        <f t="shared" si="12"/>
        <v>0</v>
      </c>
      <c r="AH27" s="123">
        <f t="shared" si="12"/>
        <v>0</v>
      </c>
      <c r="AI27" s="123">
        <f t="shared" si="12"/>
        <v>0</v>
      </c>
      <c r="AJ27" s="123">
        <f t="shared" si="12"/>
        <v>0</v>
      </c>
      <c r="AK27" s="123">
        <f t="shared" si="12"/>
        <v>0</v>
      </c>
      <c r="AL27" s="123">
        <f>SUM(AL28:AL31)</f>
        <v>0</v>
      </c>
      <c r="AM27" s="123">
        <f>SUM(AM28:AM31)</f>
        <v>0</v>
      </c>
      <c r="AN27" s="127">
        <v>0</v>
      </c>
      <c r="AO27" s="123">
        <f>SUM(AO28:AO31)</f>
        <v>0</v>
      </c>
      <c r="AP27" s="123">
        <f>SUM(AP28:AP31)</f>
        <v>0</v>
      </c>
      <c r="AQ27" s="123">
        <f>SUM(AQ28:AQ31)</f>
        <v>0</v>
      </c>
      <c r="AR27" s="227" t="s">
        <v>322</v>
      </c>
      <c r="AS27" s="224" t="s">
        <v>264</v>
      </c>
    </row>
    <row r="28" spans="1:45" ht="68.25" customHeight="1">
      <c r="A28" s="222"/>
      <c r="B28" s="244"/>
      <c r="C28" s="205"/>
      <c r="D28" s="104" t="s">
        <v>37</v>
      </c>
      <c r="E28" s="121">
        <f>H28+K28+N28+Q28+T28+W28+Z28+AC28+AF28+AI28+AL28+AO28</f>
        <v>0</v>
      </c>
      <c r="F28" s="121">
        <f>I28+L28+O28+R28+U28+X28+AA28+AD28+AG28+AJ28+AM28+AP28</f>
        <v>0</v>
      </c>
      <c r="G28" s="121">
        <f>J28+M28+P28+S28+V28+Y28+AB28+AE28+AH28+AK28+AN28+AQ28</f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09">
        <v>0</v>
      </c>
      <c r="S28" s="110">
        <v>0</v>
      </c>
      <c r="T28" s="110">
        <v>0</v>
      </c>
      <c r="U28" s="109">
        <v>0</v>
      </c>
      <c r="V28" s="110">
        <v>0</v>
      </c>
      <c r="W28" s="110">
        <v>0</v>
      </c>
      <c r="X28" s="109">
        <v>0</v>
      </c>
      <c r="Y28" s="110">
        <v>0</v>
      </c>
      <c r="Z28" s="110">
        <v>0</v>
      </c>
      <c r="AA28" s="110">
        <v>0</v>
      </c>
      <c r="AB28" s="110">
        <v>0</v>
      </c>
      <c r="AC28" s="110">
        <v>0</v>
      </c>
      <c r="AD28" s="110">
        <v>0</v>
      </c>
      <c r="AE28" s="110">
        <v>0</v>
      </c>
      <c r="AF28" s="110">
        <v>0</v>
      </c>
      <c r="AG28" s="110">
        <v>0</v>
      </c>
      <c r="AH28" s="110">
        <v>0</v>
      </c>
      <c r="AI28" s="110">
        <v>0</v>
      </c>
      <c r="AJ28" s="110">
        <v>0</v>
      </c>
      <c r="AK28" s="110">
        <v>0</v>
      </c>
      <c r="AL28" s="110">
        <v>0</v>
      </c>
      <c r="AM28" s="110">
        <v>0</v>
      </c>
      <c r="AN28" s="110">
        <v>0</v>
      </c>
      <c r="AO28" s="110">
        <v>0</v>
      </c>
      <c r="AP28" s="110">
        <v>0</v>
      </c>
      <c r="AQ28" s="110">
        <v>0</v>
      </c>
      <c r="AR28" s="228"/>
      <c r="AS28" s="225"/>
    </row>
    <row r="29" spans="1:45" ht="68.25" customHeight="1">
      <c r="A29" s="222"/>
      <c r="B29" s="244"/>
      <c r="C29" s="205"/>
      <c r="D29" s="105" t="s">
        <v>282</v>
      </c>
      <c r="E29" s="121">
        <f aca="true" t="shared" si="13" ref="E29:F31">H29+K29+N29+Q29+T29+W29+Z29+AC29+AF29+AI29+AL29+AO29</f>
        <v>0</v>
      </c>
      <c r="F29" s="121">
        <f t="shared" si="13"/>
        <v>0</v>
      </c>
      <c r="G29" s="121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09">
        <v>0</v>
      </c>
      <c r="S29" s="110">
        <v>0</v>
      </c>
      <c r="T29" s="110">
        <v>0</v>
      </c>
      <c r="U29" s="109">
        <v>0</v>
      </c>
      <c r="V29" s="110">
        <v>0</v>
      </c>
      <c r="W29" s="110">
        <v>0</v>
      </c>
      <c r="X29" s="109">
        <v>0</v>
      </c>
      <c r="Y29" s="110">
        <v>0</v>
      </c>
      <c r="Z29" s="110">
        <v>0</v>
      </c>
      <c r="AA29" s="110">
        <v>0</v>
      </c>
      <c r="AB29" s="110">
        <v>0</v>
      </c>
      <c r="AC29" s="110">
        <v>0</v>
      </c>
      <c r="AD29" s="110">
        <v>0</v>
      </c>
      <c r="AE29" s="110">
        <v>0</v>
      </c>
      <c r="AF29" s="110">
        <v>0</v>
      </c>
      <c r="AG29" s="110">
        <v>0</v>
      </c>
      <c r="AH29" s="110">
        <v>0</v>
      </c>
      <c r="AI29" s="110">
        <v>0</v>
      </c>
      <c r="AJ29" s="110">
        <v>0</v>
      </c>
      <c r="AK29" s="110">
        <v>0</v>
      </c>
      <c r="AL29" s="109">
        <v>0</v>
      </c>
      <c r="AM29" s="109">
        <v>0</v>
      </c>
      <c r="AN29" s="109">
        <v>0</v>
      </c>
      <c r="AO29" s="109">
        <v>0</v>
      </c>
      <c r="AP29" s="110">
        <v>0</v>
      </c>
      <c r="AQ29" s="110">
        <v>0</v>
      </c>
      <c r="AR29" s="228"/>
      <c r="AS29" s="225"/>
    </row>
    <row r="30" spans="1:45" ht="43.5" customHeight="1">
      <c r="A30" s="222"/>
      <c r="B30" s="244"/>
      <c r="C30" s="205"/>
      <c r="D30" s="105" t="s">
        <v>42</v>
      </c>
      <c r="E30" s="121">
        <f t="shared" si="13"/>
        <v>65</v>
      </c>
      <c r="F30" s="121">
        <f t="shared" si="13"/>
        <v>0</v>
      </c>
      <c r="G30" s="121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09">
        <v>0</v>
      </c>
      <c r="S30" s="110">
        <v>0</v>
      </c>
      <c r="T30" s="110">
        <v>65</v>
      </c>
      <c r="U30" s="109">
        <v>0</v>
      </c>
      <c r="V30" s="110">
        <v>0</v>
      </c>
      <c r="W30" s="110">
        <v>0</v>
      </c>
      <c r="X30" s="109">
        <v>0</v>
      </c>
      <c r="Y30" s="110">
        <v>0</v>
      </c>
      <c r="Z30" s="110">
        <v>0</v>
      </c>
      <c r="AA30" s="110">
        <v>0</v>
      </c>
      <c r="AB30" s="110">
        <v>0</v>
      </c>
      <c r="AC30" s="110">
        <v>0</v>
      </c>
      <c r="AD30" s="110">
        <v>0</v>
      </c>
      <c r="AE30" s="110">
        <v>0</v>
      </c>
      <c r="AF30" s="110">
        <v>0</v>
      </c>
      <c r="AG30" s="110">
        <v>0</v>
      </c>
      <c r="AH30" s="110">
        <v>0</v>
      </c>
      <c r="AI30" s="110">
        <v>0</v>
      </c>
      <c r="AJ30" s="110">
        <v>0</v>
      </c>
      <c r="AK30" s="110">
        <v>0</v>
      </c>
      <c r="AL30" s="109">
        <v>0</v>
      </c>
      <c r="AM30" s="109">
        <v>0</v>
      </c>
      <c r="AN30" s="109">
        <v>0</v>
      </c>
      <c r="AO30" s="109">
        <v>0</v>
      </c>
      <c r="AP30" s="110">
        <v>0</v>
      </c>
      <c r="AQ30" s="110">
        <v>0</v>
      </c>
      <c r="AR30" s="228"/>
      <c r="AS30" s="225"/>
    </row>
    <row r="31" spans="1:45" ht="68.25" customHeight="1">
      <c r="A31" s="223"/>
      <c r="B31" s="245"/>
      <c r="C31" s="206"/>
      <c r="D31" s="105" t="s">
        <v>283</v>
      </c>
      <c r="E31" s="121">
        <f t="shared" si="13"/>
        <v>0</v>
      </c>
      <c r="F31" s="121">
        <f t="shared" si="13"/>
        <v>0</v>
      </c>
      <c r="G31" s="121">
        <f>J31+M31+P31+S31+V31+Y31+AB31+AE31+AH31+AK31+AN31+AQ31</f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09">
        <v>0</v>
      </c>
      <c r="S31" s="110">
        <v>0</v>
      </c>
      <c r="T31" s="110">
        <v>0</v>
      </c>
      <c r="U31" s="109">
        <v>0</v>
      </c>
      <c r="V31" s="110">
        <v>0</v>
      </c>
      <c r="W31" s="110">
        <v>0</v>
      </c>
      <c r="X31" s="109">
        <v>0</v>
      </c>
      <c r="Y31" s="110">
        <v>0</v>
      </c>
      <c r="Z31" s="110">
        <v>0</v>
      </c>
      <c r="AA31" s="110">
        <v>0</v>
      </c>
      <c r="AB31" s="110">
        <v>0</v>
      </c>
      <c r="AC31" s="110">
        <v>0</v>
      </c>
      <c r="AD31" s="110">
        <v>0</v>
      </c>
      <c r="AE31" s="110">
        <v>0</v>
      </c>
      <c r="AF31" s="110">
        <v>0</v>
      </c>
      <c r="AG31" s="110">
        <v>0</v>
      </c>
      <c r="AH31" s="110">
        <v>0</v>
      </c>
      <c r="AI31" s="110">
        <v>0</v>
      </c>
      <c r="AJ31" s="110">
        <v>0</v>
      </c>
      <c r="AK31" s="110">
        <v>0</v>
      </c>
      <c r="AL31" s="110">
        <v>0</v>
      </c>
      <c r="AM31" s="110">
        <v>0</v>
      </c>
      <c r="AN31" s="110">
        <v>0</v>
      </c>
      <c r="AO31" s="110">
        <v>0</v>
      </c>
      <c r="AP31" s="110">
        <v>0</v>
      </c>
      <c r="AQ31" s="110">
        <v>0</v>
      </c>
      <c r="AR31" s="229"/>
      <c r="AS31" s="226"/>
    </row>
    <row r="32" spans="1:45" ht="23.25" customHeight="1">
      <c r="A32" s="219" t="s">
        <v>266</v>
      </c>
      <c r="B32" s="220"/>
      <c r="C32" s="207"/>
      <c r="D32" s="124" t="s">
        <v>284</v>
      </c>
      <c r="E32" s="125">
        <f>SUM(E33:E36)</f>
        <v>4279</v>
      </c>
      <c r="F32" s="125">
        <f>SUM(F33:F36)</f>
        <v>0</v>
      </c>
      <c r="G32" s="125">
        <v>0</v>
      </c>
      <c r="H32" s="125">
        <f aca="true" t="shared" si="14" ref="H32:AD32">SUM(H33:H36)</f>
        <v>0</v>
      </c>
      <c r="I32" s="125">
        <f>SUM(I33:I36)</f>
        <v>0</v>
      </c>
      <c r="J32" s="125">
        <f t="shared" si="14"/>
        <v>0</v>
      </c>
      <c r="K32" s="125">
        <f t="shared" si="14"/>
        <v>0</v>
      </c>
      <c r="L32" s="125">
        <f t="shared" si="14"/>
        <v>0</v>
      </c>
      <c r="M32" s="125">
        <f t="shared" si="14"/>
        <v>0</v>
      </c>
      <c r="N32" s="125">
        <f t="shared" si="14"/>
        <v>0</v>
      </c>
      <c r="O32" s="125">
        <f t="shared" si="14"/>
        <v>0</v>
      </c>
      <c r="P32" s="125">
        <f t="shared" si="14"/>
        <v>0</v>
      </c>
      <c r="Q32" s="125">
        <f t="shared" si="14"/>
        <v>0</v>
      </c>
      <c r="R32" s="125">
        <f t="shared" si="14"/>
        <v>0</v>
      </c>
      <c r="S32" s="125">
        <f t="shared" si="14"/>
        <v>0</v>
      </c>
      <c r="T32" s="138">
        <f t="shared" si="14"/>
        <v>4279</v>
      </c>
      <c r="U32" s="125">
        <f t="shared" si="14"/>
        <v>0</v>
      </c>
      <c r="V32" s="125">
        <f>V7+V17+V27+V12</f>
        <v>0</v>
      </c>
      <c r="W32" s="125">
        <f t="shared" si="14"/>
        <v>0</v>
      </c>
      <c r="X32" s="125">
        <f t="shared" si="14"/>
        <v>0</v>
      </c>
      <c r="Y32" s="125">
        <f t="shared" si="14"/>
        <v>0</v>
      </c>
      <c r="Z32" s="125">
        <f t="shared" si="14"/>
        <v>0</v>
      </c>
      <c r="AA32" s="125">
        <f t="shared" si="14"/>
        <v>0</v>
      </c>
      <c r="AB32" s="125">
        <f t="shared" si="14"/>
        <v>0</v>
      </c>
      <c r="AC32" s="125">
        <f t="shared" si="14"/>
        <v>0</v>
      </c>
      <c r="AD32" s="125">
        <f t="shared" si="14"/>
        <v>0</v>
      </c>
      <c r="AE32" s="125">
        <v>0</v>
      </c>
      <c r="AF32" s="125">
        <f>SUM(AF33:AF36)</f>
        <v>0</v>
      </c>
      <c r="AG32" s="125">
        <f>SUM(AG33:AG36)</f>
        <v>0</v>
      </c>
      <c r="AH32" s="125">
        <f>SUM(AH33:AH36)</f>
        <v>0</v>
      </c>
      <c r="AI32" s="125">
        <f aca="true" t="shared" si="15" ref="AI32:AQ32">SUM(AI33:AI36)</f>
        <v>0</v>
      </c>
      <c r="AJ32" s="125">
        <f t="shared" si="15"/>
        <v>0</v>
      </c>
      <c r="AK32" s="125">
        <f t="shared" si="15"/>
        <v>0</v>
      </c>
      <c r="AL32" s="125">
        <f t="shared" si="15"/>
        <v>0</v>
      </c>
      <c r="AM32" s="125">
        <f t="shared" si="15"/>
        <v>0</v>
      </c>
      <c r="AN32" s="125">
        <f t="shared" si="15"/>
        <v>0</v>
      </c>
      <c r="AO32" s="125">
        <f t="shared" si="15"/>
        <v>0</v>
      </c>
      <c r="AP32" s="125">
        <f t="shared" si="15"/>
        <v>0</v>
      </c>
      <c r="AQ32" s="125">
        <f t="shared" si="15"/>
        <v>0</v>
      </c>
      <c r="AR32" s="249" t="s">
        <v>264</v>
      </c>
      <c r="AS32" s="224" t="s">
        <v>264</v>
      </c>
    </row>
    <row r="33" spans="1:45" ht="34.5" customHeight="1">
      <c r="A33" s="219"/>
      <c r="B33" s="220"/>
      <c r="C33" s="208"/>
      <c r="D33" s="104" t="s">
        <v>37</v>
      </c>
      <c r="E33" s="121">
        <f>H33+K33+N33+Q33+T33+W33+Z33+AC33+AF33+AI33+AL33+AO33</f>
        <v>0</v>
      </c>
      <c r="F33" s="121">
        <f>I33+L33+O33+R33+U33+X33+AA33+AD33+AG33+AJ33+AM33+AP33</f>
        <v>0</v>
      </c>
      <c r="G33" s="121">
        <f>J33+M33+P33+S33+V33+Y33+AB33+AE33+AH33+AK33+AN33+AQ33</f>
        <v>0</v>
      </c>
      <c r="H33" s="109">
        <f aca="true" t="shared" si="16" ref="H33:U33">H8+H18+H28+H13</f>
        <v>0</v>
      </c>
      <c r="I33" s="109">
        <f t="shared" si="16"/>
        <v>0</v>
      </c>
      <c r="J33" s="109">
        <f t="shared" si="16"/>
        <v>0</v>
      </c>
      <c r="K33" s="109">
        <f t="shared" si="16"/>
        <v>0</v>
      </c>
      <c r="L33" s="109">
        <f t="shared" si="16"/>
        <v>0</v>
      </c>
      <c r="M33" s="109">
        <f t="shared" si="16"/>
        <v>0</v>
      </c>
      <c r="N33" s="109">
        <f t="shared" si="16"/>
        <v>0</v>
      </c>
      <c r="O33" s="109">
        <f t="shared" si="16"/>
        <v>0</v>
      </c>
      <c r="P33" s="109">
        <f t="shared" si="16"/>
        <v>0</v>
      </c>
      <c r="Q33" s="109">
        <f t="shared" si="16"/>
        <v>0</v>
      </c>
      <c r="R33" s="109">
        <f t="shared" si="16"/>
        <v>0</v>
      </c>
      <c r="S33" s="109">
        <f t="shared" si="16"/>
        <v>0</v>
      </c>
      <c r="T33" s="109">
        <f t="shared" si="16"/>
        <v>0</v>
      </c>
      <c r="U33" s="109">
        <f t="shared" si="16"/>
        <v>0</v>
      </c>
      <c r="V33" s="109">
        <f>V8+V18+V28+V13</f>
        <v>0</v>
      </c>
      <c r="W33" s="109">
        <f aca="true" t="shared" si="17" ref="W33:AO33">W8+W18+W28+W13</f>
        <v>0</v>
      </c>
      <c r="X33" s="109">
        <f t="shared" si="17"/>
        <v>0</v>
      </c>
      <c r="Y33" s="109">
        <f t="shared" si="17"/>
        <v>0</v>
      </c>
      <c r="Z33" s="109">
        <f t="shared" si="17"/>
        <v>0</v>
      </c>
      <c r="AA33" s="109">
        <f t="shared" si="17"/>
        <v>0</v>
      </c>
      <c r="AB33" s="109">
        <f t="shared" si="17"/>
        <v>0</v>
      </c>
      <c r="AC33" s="109">
        <f t="shared" si="17"/>
        <v>0</v>
      </c>
      <c r="AD33" s="109">
        <f t="shared" si="17"/>
        <v>0</v>
      </c>
      <c r="AE33" s="109">
        <f t="shared" si="17"/>
        <v>0</v>
      </c>
      <c r="AF33" s="109">
        <f t="shared" si="17"/>
        <v>0</v>
      </c>
      <c r="AG33" s="109">
        <f t="shared" si="17"/>
        <v>0</v>
      </c>
      <c r="AH33" s="109">
        <f t="shared" si="17"/>
        <v>0</v>
      </c>
      <c r="AI33" s="109">
        <f t="shared" si="17"/>
        <v>0</v>
      </c>
      <c r="AJ33" s="109">
        <f t="shared" si="17"/>
        <v>0</v>
      </c>
      <c r="AK33" s="109">
        <f t="shared" si="17"/>
        <v>0</v>
      </c>
      <c r="AL33" s="109">
        <f t="shared" si="17"/>
        <v>0</v>
      </c>
      <c r="AM33" s="109">
        <f t="shared" si="17"/>
        <v>0</v>
      </c>
      <c r="AN33" s="109">
        <f t="shared" si="17"/>
        <v>0</v>
      </c>
      <c r="AO33" s="109">
        <f t="shared" si="17"/>
        <v>0</v>
      </c>
      <c r="AP33" s="109">
        <f aca="true" t="shared" si="18" ref="AP33:AQ36">AP8+AP18</f>
        <v>0</v>
      </c>
      <c r="AQ33" s="109">
        <f t="shared" si="18"/>
        <v>0</v>
      </c>
      <c r="AR33" s="250"/>
      <c r="AS33" s="225"/>
    </row>
    <row r="34" spans="1:45" ht="65.25" customHeight="1">
      <c r="A34" s="219"/>
      <c r="B34" s="220"/>
      <c r="C34" s="208"/>
      <c r="D34" s="105" t="s">
        <v>282</v>
      </c>
      <c r="E34" s="121">
        <f aca="true" t="shared" si="19" ref="E34:F36">H34+K34+N34+Q34+T34+W34+Z34+AC34+AF34+AI34+AL34+AO34</f>
        <v>4003.3</v>
      </c>
      <c r="F34" s="121">
        <f t="shared" si="19"/>
        <v>0</v>
      </c>
      <c r="G34" s="121">
        <v>0</v>
      </c>
      <c r="H34" s="109">
        <f aca="true" t="shared" si="20" ref="H34:U34">H9+H19+H29+H14</f>
        <v>0</v>
      </c>
      <c r="I34" s="109">
        <f t="shared" si="20"/>
        <v>0</v>
      </c>
      <c r="J34" s="109">
        <f t="shared" si="20"/>
        <v>0</v>
      </c>
      <c r="K34" s="109">
        <f t="shared" si="20"/>
        <v>0</v>
      </c>
      <c r="L34" s="109">
        <f t="shared" si="20"/>
        <v>0</v>
      </c>
      <c r="M34" s="109">
        <f t="shared" si="20"/>
        <v>0</v>
      </c>
      <c r="N34" s="109">
        <f t="shared" si="20"/>
        <v>0</v>
      </c>
      <c r="O34" s="109">
        <f t="shared" si="20"/>
        <v>0</v>
      </c>
      <c r="P34" s="109">
        <f t="shared" si="20"/>
        <v>0</v>
      </c>
      <c r="Q34" s="109">
        <f t="shared" si="20"/>
        <v>0</v>
      </c>
      <c r="R34" s="109">
        <f t="shared" si="20"/>
        <v>0</v>
      </c>
      <c r="S34" s="109">
        <f t="shared" si="20"/>
        <v>0</v>
      </c>
      <c r="T34" s="109">
        <f t="shared" si="20"/>
        <v>4003.3</v>
      </c>
      <c r="U34" s="109">
        <f t="shared" si="20"/>
        <v>0</v>
      </c>
      <c r="V34" s="109">
        <f>V9+V19+V29+V14</f>
        <v>0</v>
      </c>
      <c r="W34" s="109">
        <f aca="true" t="shared" si="21" ref="W34:AB36">W9+W19+W29+W14</f>
        <v>0</v>
      </c>
      <c r="X34" s="109">
        <f t="shared" si="21"/>
        <v>0</v>
      </c>
      <c r="Y34" s="109">
        <f t="shared" si="21"/>
        <v>0</v>
      </c>
      <c r="Z34" s="109">
        <f t="shared" si="21"/>
        <v>0</v>
      </c>
      <c r="AA34" s="109">
        <f t="shared" si="21"/>
        <v>0</v>
      </c>
      <c r="AB34" s="109">
        <f t="shared" si="21"/>
        <v>0</v>
      </c>
      <c r="AC34" s="109">
        <v>0</v>
      </c>
      <c r="AD34" s="109">
        <v>0</v>
      </c>
      <c r="AE34" s="109">
        <v>0</v>
      </c>
      <c r="AF34" s="109">
        <f aca="true" t="shared" si="22" ref="AF34:AO34">AF9+AF19+AF29+AF14</f>
        <v>0</v>
      </c>
      <c r="AG34" s="109">
        <f t="shared" si="22"/>
        <v>0</v>
      </c>
      <c r="AH34" s="109">
        <f t="shared" si="22"/>
        <v>0</v>
      </c>
      <c r="AI34" s="109">
        <f t="shared" si="22"/>
        <v>0</v>
      </c>
      <c r="AJ34" s="109">
        <f t="shared" si="22"/>
        <v>0</v>
      </c>
      <c r="AK34" s="109">
        <f t="shared" si="22"/>
        <v>0</v>
      </c>
      <c r="AL34" s="109">
        <f t="shared" si="22"/>
        <v>0</v>
      </c>
      <c r="AM34" s="109">
        <f t="shared" si="22"/>
        <v>0</v>
      </c>
      <c r="AN34" s="109">
        <f t="shared" si="22"/>
        <v>0</v>
      </c>
      <c r="AO34" s="109">
        <f t="shared" si="22"/>
        <v>0</v>
      </c>
      <c r="AP34" s="109">
        <f t="shared" si="18"/>
        <v>0</v>
      </c>
      <c r="AQ34" s="109">
        <f t="shared" si="18"/>
        <v>0</v>
      </c>
      <c r="AR34" s="250"/>
      <c r="AS34" s="225"/>
    </row>
    <row r="35" spans="1:45" ht="16.5" customHeight="1">
      <c r="A35" s="219"/>
      <c r="B35" s="220"/>
      <c r="C35" s="208"/>
      <c r="D35" s="105" t="s">
        <v>42</v>
      </c>
      <c r="E35" s="121">
        <f t="shared" si="19"/>
        <v>275.7</v>
      </c>
      <c r="F35" s="121">
        <f t="shared" si="19"/>
        <v>0</v>
      </c>
      <c r="G35" s="121">
        <v>0</v>
      </c>
      <c r="H35" s="109">
        <f aca="true" t="shared" si="23" ref="H35:U35">H10+H20+H30+H15</f>
        <v>0</v>
      </c>
      <c r="I35" s="109">
        <f t="shared" si="23"/>
        <v>0</v>
      </c>
      <c r="J35" s="109">
        <f t="shared" si="23"/>
        <v>0</v>
      </c>
      <c r="K35" s="109">
        <f t="shared" si="23"/>
        <v>0</v>
      </c>
      <c r="L35" s="109">
        <f t="shared" si="23"/>
        <v>0</v>
      </c>
      <c r="M35" s="109">
        <f t="shared" si="23"/>
        <v>0</v>
      </c>
      <c r="N35" s="109">
        <f t="shared" si="23"/>
        <v>0</v>
      </c>
      <c r="O35" s="109">
        <f t="shared" si="23"/>
        <v>0</v>
      </c>
      <c r="P35" s="109">
        <f t="shared" si="23"/>
        <v>0</v>
      </c>
      <c r="Q35" s="109">
        <f t="shared" si="23"/>
        <v>0</v>
      </c>
      <c r="R35" s="109">
        <f t="shared" si="23"/>
        <v>0</v>
      </c>
      <c r="S35" s="109">
        <f t="shared" si="23"/>
        <v>0</v>
      </c>
      <c r="T35" s="109">
        <f t="shared" si="23"/>
        <v>275.7</v>
      </c>
      <c r="U35" s="109">
        <f t="shared" si="23"/>
        <v>0</v>
      </c>
      <c r="V35" s="109">
        <f>V10+V20+V30+V15</f>
        <v>0</v>
      </c>
      <c r="W35" s="109">
        <f t="shared" si="21"/>
        <v>0</v>
      </c>
      <c r="X35" s="109">
        <f t="shared" si="21"/>
        <v>0</v>
      </c>
      <c r="Y35" s="109">
        <f t="shared" si="21"/>
        <v>0</v>
      </c>
      <c r="Z35" s="109">
        <f t="shared" si="21"/>
        <v>0</v>
      </c>
      <c r="AA35" s="109">
        <f t="shared" si="21"/>
        <v>0</v>
      </c>
      <c r="AB35" s="109">
        <f t="shared" si="21"/>
        <v>0</v>
      </c>
      <c r="AC35" s="109">
        <v>0</v>
      </c>
      <c r="AD35" s="109">
        <v>0</v>
      </c>
      <c r="AE35" s="109">
        <v>0</v>
      </c>
      <c r="AF35" s="109">
        <f aca="true" t="shared" si="24" ref="AF35:AO35">AF10+AF20+AF30+AF15</f>
        <v>0</v>
      </c>
      <c r="AG35" s="109">
        <f t="shared" si="24"/>
        <v>0</v>
      </c>
      <c r="AH35" s="109">
        <f t="shared" si="24"/>
        <v>0</v>
      </c>
      <c r="AI35" s="109">
        <f t="shared" si="24"/>
        <v>0</v>
      </c>
      <c r="AJ35" s="109">
        <f t="shared" si="24"/>
        <v>0</v>
      </c>
      <c r="AK35" s="109">
        <f t="shared" si="24"/>
        <v>0</v>
      </c>
      <c r="AL35" s="109">
        <f t="shared" si="24"/>
        <v>0</v>
      </c>
      <c r="AM35" s="109">
        <f t="shared" si="24"/>
        <v>0</v>
      </c>
      <c r="AN35" s="109">
        <f t="shared" si="24"/>
        <v>0</v>
      </c>
      <c r="AO35" s="109">
        <f t="shared" si="24"/>
        <v>0</v>
      </c>
      <c r="AP35" s="109">
        <f t="shared" si="18"/>
        <v>0</v>
      </c>
      <c r="AQ35" s="109">
        <f t="shared" si="18"/>
        <v>0</v>
      </c>
      <c r="AR35" s="250"/>
      <c r="AS35" s="225"/>
    </row>
    <row r="36" spans="1:45" ht="67.5" customHeight="1">
      <c r="A36" s="219"/>
      <c r="B36" s="220"/>
      <c r="C36" s="209"/>
      <c r="D36" s="105" t="s">
        <v>283</v>
      </c>
      <c r="E36" s="121">
        <f t="shared" si="19"/>
        <v>0</v>
      </c>
      <c r="F36" s="121">
        <f t="shared" si="19"/>
        <v>0</v>
      </c>
      <c r="G36" s="121">
        <f>J36+M36+P36+S36+V36+Y36+AB36+AE36+AH36+AK36+AN36+AQ36</f>
        <v>0</v>
      </c>
      <c r="H36" s="109">
        <f aca="true" t="shared" si="25" ref="H36:U36">H11+H21+H31+H16</f>
        <v>0</v>
      </c>
      <c r="I36" s="109">
        <f t="shared" si="25"/>
        <v>0</v>
      </c>
      <c r="J36" s="109">
        <f t="shared" si="25"/>
        <v>0</v>
      </c>
      <c r="K36" s="109">
        <f t="shared" si="25"/>
        <v>0</v>
      </c>
      <c r="L36" s="109">
        <f t="shared" si="25"/>
        <v>0</v>
      </c>
      <c r="M36" s="109">
        <f t="shared" si="25"/>
        <v>0</v>
      </c>
      <c r="N36" s="109">
        <f t="shared" si="25"/>
        <v>0</v>
      </c>
      <c r="O36" s="109">
        <f t="shared" si="25"/>
        <v>0</v>
      </c>
      <c r="P36" s="109">
        <f t="shared" si="25"/>
        <v>0</v>
      </c>
      <c r="Q36" s="109">
        <f t="shared" si="25"/>
        <v>0</v>
      </c>
      <c r="R36" s="109">
        <f t="shared" si="25"/>
        <v>0</v>
      </c>
      <c r="S36" s="109">
        <f t="shared" si="25"/>
        <v>0</v>
      </c>
      <c r="T36" s="109">
        <f t="shared" si="25"/>
        <v>0</v>
      </c>
      <c r="U36" s="109">
        <f t="shared" si="25"/>
        <v>0</v>
      </c>
      <c r="V36" s="109">
        <f>V11+V21+V31+V16</f>
        <v>0</v>
      </c>
      <c r="W36" s="109">
        <f t="shared" si="21"/>
        <v>0</v>
      </c>
      <c r="X36" s="109">
        <f t="shared" si="21"/>
        <v>0</v>
      </c>
      <c r="Y36" s="109">
        <f t="shared" si="21"/>
        <v>0</v>
      </c>
      <c r="Z36" s="109">
        <f t="shared" si="21"/>
        <v>0</v>
      </c>
      <c r="AA36" s="109">
        <f t="shared" si="21"/>
        <v>0</v>
      </c>
      <c r="AB36" s="109">
        <f t="shared" si="21"/>
        <v>0</v>
      </c>
      <c r="AC36" s="109">
        <f>AC11+AC21+AC31+AC16</f>
        <v>0</v>
      </c>
      <c r="AD36" s="109">
        <f>AD11+AD21+AD31+AD16</f>
        <v>0</v>
      </c>
      <c r="AE36" s="109">
        <f>AE11+AE21+AE31+AE16</f>
        <v>0</v>
      </c>
      <c r="AF36" s="109">
        <f aca="true" t="shared" si="26" ref="AF36:AO36">AF11+AF21+AF31+AF16</f>
        <v>0</v>
      </c>
      <c r="AG36" s="109">
        <f t="shared" si="26"/>
        <v>0</v>
      </c>
      <c r="AH36" s="109">
        <f t="shared" si="26"/>
        <v>0</v>
      </c>
      <c r="AI36" s="109">
        <f t="shared" si="26"/>
        <v>0</v>
      </c>
      <c r="AJ36" s="109">
        <f t="shared" si="26"/>
        <v>0</v>
      </c>
      <c r="AK36" s="109">
        <f t="shared" si="26"/>
        <v>0</v>
      </c>
      <c r="AL36" s="109">
        <f t="shared" si="26"/>
        <v>0</v>
      </c>
      <c r="AM36" s="109">
        <f t="shared" si="26"/>
        <v>0</v>
      </c>
      <c r="AN36" s="109">
        <f t="shared" si="26"/>
        <v>0</v>
      </c>
      <c r="AO36" s="109">
        <f t="shared" si="26"/>
        <v>0</v>
      </c>
      <c r="AP36" s="109">
        <f t="shared" si="18"/>
        <v>0</v>
      </c>
      <c r="AQ36" s="109">
        <f t="shared" si="18"/>
        <v>0</v>
      </c>
      <c r="AR36" s="251"/>
      <c r="AS36" s="226"/>
    </row>
    <row r="37" spans="1:45" ht="23.25" customHeight="1">
      <c r="A37" s="107" t="s">
        <v>261</v>
      </c>
      <c r="B37" s="252" t="s">
        <v>263</v>
      </c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115"/>
      <c r="AQ37" s="115"/>
      <c r="AR37" s="115"/>
      <c r="AS37" s="116"/>
    </row>
    <row r="38" spans="1:45" ht="102.75" customHeight="1">
      <c r="A38" s="108" t="s">
        <v>262</v>
      </c>
      <c r="B38" s="137" t="s">
        <v>310</v>
      </c>
      <c r="C38" s="153" t="s">
        <v>321</v>
      </c>
      <c r="D38" s="105" t="s">
        <v>265</v>
      </c>
      <c r="E38" s="110" t="s">
        <v>264</v>
      </c>
      <c r="F38" s="110" t="s">
        <v>264</v>
      </c>
      <c r="G38" s="110" t="s">
        <v>264</v>
      </c>
      <c r="H38" s="110" t="s">
        <v>264</v>
      </c>
      <c r="I38" s="110" t="s">
        <v>264</v>
      </c>
      <c r="J38" s="110" t="s">
        <v>264</v>
      </c>
      <c r="K38" s="110" t="s">
        <v>264</v>
      </c>
      <c r="L38" s="110" t="s">
        <v>264</v>
      </c>
      <c r="M38" s="110" t="s">
        <v>264</v>
      </c>
      <c r="N38" s="110" t="s">
        <v>264</v>
      </c>
      <c r="O38" s="110" t="s">
        <v>264</v>
      </c>
      <c r="P38" s="110" t="s">
        <v>264</v>
      </c>
      <c r="Q38" s="109" t="s">
        <v>264</v>
      </c>
      <c r="R38" s="109" t="s">
        <v>264</v>
      </c>
      <c r="S38" s="109" t="s">
        <v>264</v>
      </c>
      <c r="T38" s="109" t="s">
        <v>264</v>
      </c>
      <c r="U38" s="109" t="s">
        <v>264</v>
      </c>
      <c r="V38" s="109" t="s">
        <v>264</v>
      </c>
      <c r="W38" s="109" t="s">
        <v>264</v>
      </c>
      <c r="X38" s="109" t="s">
        <v>264</v>
      </c>
      <c r="Y38" s="109" t="s">
        <v>264</v>
      </c>
      <c r="Z38" s="109" t="s">
        <v>264</v>
      </c>
      <c r="AA38" s="109" t="s">
        <v>264</v>
      </c>
      <c r="AB38" s="109" t="s">
        <v>264</v>
      </c>
      <c r="AC38" s="109" t="s">
        <v>264</v>
      </c>
      <c r="AD38" s="109" t="s">
        <v>264</v>
      </c>
      <c r="AE38" s="109" t="s">
        <v>264</v>
      </c>
      <c r="AF38" s="109" t="s">
        <v>264</v>
      </c>
      <c r="AG38" s="109" t="s">
        <v>264</v>
      </c>
      <c r="AH38" s="109" t="s">
        <v>264</v>
      </c>
      <c r="AI38" s="109" t="s">
        <v>264</v>
      </c>
      <c r="AJ38" s="109" t="s">
        <v>264</v>
      </c>
      <c r="AK38" s="109" t="s">
        <v>264</v>
      </c>
      <c r="AL38" s="109" t="s">
        <v>264</v>
      </c>
      <c r="AM38" s="109" t="s">
        <v>264</v>
      </c>
      <c r="AN38" s="109" t="s">
        <v>264</v>
      </c>
      <c r="AO38" s="109" t="s">
        <v>264</v>
      </c>
      <c r="AP38" s="110" t="s">
        <v>264</v>
      </c>
      <c r="AQ38" s="110" t="s">
        <v>264</v>
      </c>
      <c r="AR38" s="154" t="s">
        <v>332</v>
      </c>
      <c r="AS38" s="143"/>
    </row>
    <row r="39" spans="1:45" ht="200.25" customHeight="1">
      <c r="A39" s="108" t="s">
        <v>276</v>
      </c>
      <c r="B39" s="137" t="s">
        <v>285</v>
      </c>
      <c r="C39" s="146" t="s">
        <v>320</v>
      </c>
      <c r="D39" s="105" t="s">
        <v>265</v>
      </c>
      <c r="E39" s="110" t="s">
        <v>264</v>
      </c>
      <c r="F39" s="110" t="s">
        <v>264</v>
      </c>
      <c r="G39" s="110" t="s">
        <v>264</v>
      </c>
      <c r="H39" s="110" t="s">
        <v>264</v>
      </c>
      <c r="I39" s="110" t="s">
        <v>264</v>
      </c>
      <c r="J39" s="110" t="s">
        <v>264</v>
      </c>
      <c r="K39" s="110" t="s">
        <v>264</v>
      </c>
      <c r="L39" s="110" t="s">
        <v>264</v>
      </c>
      <c r="M39" s="110" t="s">
        <v>264</v>
      </c>
      <c r="N39" s="110" t="s">
        <v>264</v>
      </c>
      <c r="O39" s="110" t="s">
        <v>264</v>
      </c>
      <c r="P39" s="110" t="s">
        <v>264</v>
      </c>
      <c r="Q39" s="109" t="s">
        <v>264</v>
      </c>
      <c r="R39" s="109" t="s">
        <v>264</v>
      </c>
      <c r="S39" s="109" t="s">
        <v>264</v>
      </c>
      <c r="T39" s="109" t="s">
        <v>264</v>
      </c>
      <c r="U39" s="109" t="s">
        <v>264</v>
      </c>
      <c r="V39" s="109" t="s">
        <v>264</v>
      </c>
      <c r="W39" s="109" t="s">
        <v>264</v>
      </c>
      <c r="X39" s="109" t="s">
        <v>264</v>
      </c>
      <c r="Y39" s="109" t="s">
        <v>264</v>
      </c>
      <c r="Z39" s="109" t="s">
        <v>264</v>
      </c>
      <c r="AA39" s="109" t="s">
        <v>264</v>
      </c>
      <c r="AB39" s="109" t="s">
        <v>264</v>
      </c>
      <c r="AC39" s="109" t="s">
        <v>264</v>
      </c>
      <c r="AD39" s="109" t="s">
        <v>264</v>
      </c>
      <c r="AE39" s="109" t="s">
        <v>264</v>
      </c>
      <c r="AF39" s="109" t="s">
        <v>264</v>
      </c>
      <c r="AG39" s="109" t="s">
        <v>264</v>
      </c>
      <c r="AH39" s="109" t="s">
        <v>264</v>
      </c>
      <c r="AI39" s="109" t="s">
        <v>264</v>
      </c>
      <c r="AJ39" s="109" t="s">
        <v>264</v>
      </c>
      <c r="AK39" s="109" t="s">
        <v>264</v>
      </c>
      <c r="AL39" s="109" t="s">
        <v>264</v>
      </c>
      <c r="AM39" s="109" t="s">
        <v>264</v>
      </c>
      <c r="AN39" s="109" t="s">
        <v>264</v>
      </c>
      <c r="AO39" s="109" t="s">
        <v>264</v>
      </c>
      <c r="AP39" s="110" t="s">
        <v>264</v>
      </c>
      <c r="AQ39" s="110" t="s">
        <v>264</v>
      </c>
      <c r="AR39" s="154" t="s">
        <v>333</v>
      </c>
      <c r="AS39" s="129"/>
    </row>
    <row r="40" spans="1:45" ht="23.25" customHeight="1">
      <c r="A40" s="254" t="s">
        <v>277</v>
      </c>
      <c r="B40" s="255" t="s">
        <v>311</v>
      </c>
      <c r="C40" s="210" t="s">
        <v>320</v>
      </c>
      <c r="D40" s="122" t="s">
        <v>284</v>
      </c>
      <c r="E40" s="123">
        <f>SUM(E41:E43)</f>
        <v>604.0000000000001</v>
      </c>
      <c r="F40" s="123">
        <f>SUM(F41:F43)</f>
        <v>0</v>
      </c>
      <c r="G40" s="123">
        <v>0</v>
      </c>
      <c r="H40" s="123">
        <f>SUM(H41:H43)</f>
        <v>0</v>
      </c>
      <c r="I40" s="123">
        <f aca="true" t="shared" si="27" ref="I40:AQ40">SUM(I41:I43)</f>
        <v>0</v>
      </c>
      <c r="J40" s="123">
        <f t="shared" si="27"/>
        <v>0</v>
      </c>
      <c r="K40" s="123">
        <f t="shared" si="27"/>
        <v>0</v>
      </c>
      <c r="L40" s="123">
        <f t="shared" si="27"/>
        <v>0</v>
      </c>
      <c r="M40" s="123">
        <f t="shared" si="27"/>
        <v>0</v>
      </c>
      <c r="N40" s="123">
        <f t="shared" si="27"/>
        <v>0</v>
      </c>
      <c r="O40" s="123">
        <f t="shared" si="27"/>
        <v>0</v>
      </c>
      <c r="P40" s="123">
        <f t="shared" si="27"/>
        <v>0</v>
      </c>
      <c r="Q40" s="123">
        <f t="shared" si="27"/>
        <v>0</v>
      </c>
      <c r="R40" s="123">
        <f t="shared" si="27"/>
        <v>0</v>
      </c>
      <c r="S40" s="123">
        <f t="shared" si="27"/>
        <v>0</v>
      </c>
      <c r="T40" s="140">
        <f t="shared" si="27"/>
        <v>41.2</v>
      </c>
      <c r="U40" s="140">
        <f t="shared" si="27"/>
        <v>0</v>
      </c>
      <c r="V40" s="140">
        <f t="shared" si="27"/>
        <v>0</v>
      </c>
      <c r="W40" s="140">
        <f t="shared" si="27"/>
        <v>300</v>
      </c>
      <c r="X40" s="123">
        <f t="shared" si="27"/>
        <v>0</v>
      </c>
      <c r="Y40" s="123">
        <f t="shared" si="27"/>
        <v>0</v>
      </c>
      <c r="Z40" s="123">
        <f t="shared" si="27"/>
        <v>0</v>
      </c>
      <c r="AA40" s="123">
        <f t="shared" si="27"/>
        <v>0</v>
      </c>
      <c r="AB40" s="123">
        <f t="shared" si="27"/>
        <v>0</v>
      </c>
      <c r="AC40" s="140">
        <f t="shared" si="27"/>
        <v>0</v>
      </c>
      <c r="AD40" s="140">
        <f t="shared" si="27"/>
        <v>0</v>
      </c>
      <c r="AE40" s="140">
        <f t="shared" si="27"/>
        <v>0</v>
      </c>
      <c r="AF40" s="140">
        <f t="shared" si="27"/>
        <v>82.4</v>
      </c>
      <c r="AG40" s="123">
        <f t="shared" si="27"/>
        <v>0</v>
      </c>
      <c r="AH40" s="123">
        <f t="shared" si="27"/>
        <v>0</v>
      </c>
      <c r="AI40" s="123">
        <f t="shared" si="27"/>
        <v>98</v>
      </c>
      <c r="AJ40" s="123">
        <f t="shared" si="27"/>
        <v>0</v>
      </c>
      <c r="AK40" s="123">
        <f t="shared" si="27"/>
        <v>0</v>
      </c>
      <c r="AL40" s="123">
        <f t="shared" si="27"/>
        <v>41.2</v>
      </c>
      <c r="AM40" s="123">
        <f t="shared" si="27"/>
        <v>0</v>
      </c>
      <c r="AN40" s="123">
        <f t="shared" si="27"/>
        <v>0</v>
      </c>
      <c r="AO40" s="140">
        <f t="shared" si="27"/>
        <v>41.2</v>
      </c>
      <c r="AP40" s="123">
        <f t="shared" si="27"/>
        <v>0</v>
      </c>
      <c r="AQ40" s="123">
        <f t="shared" si="27"/>
        <v>0</v>
      </c>
      <c r="AR40" s="256" t="s">
        <v>334</v>
      </c>
      <c r="AS40" s="259"/>
    </row>
    <row r="41" spans="1:45" ht="61.5" customHeight="1">
      <c r="A41" s="254"/>
      <c r="B41" s="255"/>
      <c r="C41" s="211"/>
      <c r="D41" s="104" t="s">
        <v>37</v>
      </c>
      <c r="E41" s="121">
        <f aca="true" t="shared" si="28" ref="E41:F43">H41+K41+N41+Q41+T41+W41+Z41+AC41+AF41+AI41+AL41+AO41</f>
        <v>0</v>
      </c>
      <c r="F41" s="121">
        <f t="shared" si="28"/>
        <v>0</v>
      </c>
      <c r="G41" s="121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0</v>
      </c>
      <c r="V41" s="109">
        <v>0</v>
      </c>
      <c r="W41" s="109">
        <v>0</v>
      </c>
      <c r="X41" s="109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09">
        <v>0</v>
      </c>
      <c r="AO41" s="109">
        <v>0</v>
      </c>
      <c r="AP41" s="109">
        <v>0</v>
      </c>
      <c r="AQ41" s="109">
        <v>0</v>
      </c>
      <c r="AR41" s="257"/>
      <c r="AS41" s="260"/>
    </row>
    <row r="42" spans="1:45" ht="43.5" customHeight="1">
      <c r="A42" s="254"/>
      <c r="B42" s="255"/>
      <c r="C42" s="211"/>
      <c r="D42" s="105" t="s">
        <v>42</v>
      </c>
      <c r="E42" s="121">
        <f t="shared" si="28"/>
        <v>604.0000000000001</v>
      </c>
      <c r="F42" s="121">
        <f t="shared" si="28"/>
        <v>0</v>
      </c>
      <c r="G42" s="121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41.2</v>
      </c>
      <c r="U42" s="109">
        <v>0</v>
      </c>
      <c r="V42" s="109">
        <v>0</v>
      </c>
      <c r="W42" s="109">
        <v>300</v>
      </c>
      <c r="X42" s="109">
        <v>0</v>
      </c>
      <c r="Y42" s="109">
        <v>0</v>
      </c>
      <c r="Z42" s="109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82.4</v>
      </c>
      <c r="AG42" s="109">
        <v>0</v>
      </c>
      <c r="AH42" s="109">
        <v>0</v>
      </c>
      <c r="AI42" s="109">
        <v>98</v>
      </c>
      <c r="AJ42" s="109">
        <v>0</v>
      </c>
      <c r="AK42" s="109">
        <v>0</v>
      </c>
      <c r="AL42" s="109">
        <v>41.2</v>
      </c>
      <c r="AM42" s="109">
        <v>0</v>
      </c>
      <c r="AN42" s="109">
        <v>0</v>
      </c>
      <c r="AO42" s="109">
        <v>41.2</v>
      </c>
      <c r="AP42" s="109">
        <v>0</v>
      </c>
      <c r="AQ42" s="109">
        <v>0</v>
      </c>
      <c r="AR42" s="257"/>
      <c r="AS42" s="260"/>
    </row>
    <row r="43" spans="1:45" ht="36.75" customHeight="1">
      <c r="A43" s="254"/>
      <c r="B43" s="255"/>
      <c r="C43" s="212"/>
      <c r="D43" s="105" t="s">
        <v>283</v>
      </c>
      <c r="E43" s="121">
        <f t="shared" si="28"/>
        <v>0</v>
      </c>
      <c r="F43" s="121">
        <f t="shared" si="28"/>
        <v>0</v>
      </c>
      <c r="G43" s="121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0</v>
      </c>
      <c r="V43" s="109">
        <v>0</v>
      </c>
      <c r="W43" s="109">
        <v>0</v>
      </c>
      <c r="X43" s="109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09">
        <v>0</v>
      </c>
      <c r="AO43" s="109">
        <v>0</v>
      </c>
      <c r="AP43" s="109">
        <v>0</v>
      </c>
      <c r="AQ43" s="109">
        <v>0</v>
      </c>
      <c r="AR43" s="258"/>
      <c r="AS43" s="261"/>
    </row>
    <row r="44" spans="1:45" ht="23.25" customHeight="1">
      <c r="A44" s="219" t="s">
        <v>267</v>
      </c>
      <c r="B44" s="220"/>
      <c r="C44" s="207"/>
      <c r="D44" s="128" t="s">
        <v>284</v>
      </c>
      <c r="E44" s="125">
        <f>E40</f>
        <v>604.0000000000001</v>
      </c>
      <c r="F44" s="125">
        <f>SUM(F45:F48)</f>
        <v>0</v>
      </c>
      <c r="G44" s="125">
        <v>0</v>
      </c>
      <c r="H44" s="139">
        <f aca="true" t="shared" si="29" ref="H44:AO44">H40</f>
        <v>0</v>
      </c>
      <c r="I44" s="139">
        <f t="shared" si="29"/>
        <v>0</v>
      </c>
      <c r="J44" s="139">
        <f t="shared" si="29"/>
        <v>0</v>
      </c>
      <c r="K44" s="139">
        <f t="shared" si="29"/>
        <v>0</v>
      </c>
      <c r="L44" s="139">
        <f t="shared" si="29"/>
        <v>0</v>
      </c>
      <c r="M44" s="139">
        <f t="shared" si="29"/>
        <v>0</v>
      </c>
      <c r="N44" s="139">
        <f t="shared" si="29"/>
        <v>0</v>
      </c>
      <c r="O44" s="139">
        <f t="shared" si="29"/>
        <v>0</v>
      </c>
      <c r="P44" s="139">
        <f t="shared" si="29"/>
        <v>0</v>
      </c>
      <c r="Q44" s="139">
        <f t="shared" si="29"/>
        <v>0</v>
      </c>
      <c r="R44" s="138">
        <f t="shared" si="29"/>
        <v>0</v>
      </c>
      <c r="S44" s="138">
        <f t="shared" si="29"/>
        <v>0</v>
      </c>
      <c r="T44" s="138">
        <f t="shared" si="29"/>
        <v>41.2</v>
      </c>
      <c r="U44" s="138">
        <f t="shared" si="29"/>
        <v>0</v>
      </c>
      <c r="V44" s="138">
        <f t="shared" si="29"/>
        <v>0</v>
      </c>
      <c r="W44" s="138">
        <f t="shared" si="29"/>
        <v>300</v>
      </c>
      <c r="X44" s="138">
        <f t="shared" si="29"/>
        <v>0</v>
      </c>
      <c r="Y44" s="138">
        <f t="shared" si="29"/>
        <v>0</v>
      </c>
      <c r="Z44" s="139">
        <f t="shared" si="29"/>
        <v>0</v>
      </c>
      <c r="AA44" s="138">
        <f t="shared" si="29"/>
        <v>0</v>
      </c>
      <c r="AB44" s="138">
        <f t="shared" si="29"/>
        <v>0</v>
      </c>
      <c r="AC44" s="138">
        <f t="shared" si="29"/>
        <v>0</v>
      </c>
      <c r="AD44" s="138">
        <f t="shared" si="29"/>
        <v>0</v>
      </c>
      <c r="AE44" s="138">
        <f t="shared" si="29"/>
        <v>0</v>
      </c>
      <c r="AF44" s="138">
        <f t="shared" si="29"/>
        <v>82.4</v>
      </c>
      <c r="AG44" s="138">
        <f t="shared" si="29"/>
        <v>0</v>
      </c>
      <c r="AH44" s="138">
        <f t="shared" si="29"/>
        <v>0</v>
      </c>
      <c r="AI44" s="138">
        <f t="shared" si="29"/>
        <v>98</v>
      </c>
      <c r="AJ44" s="138">
        <f t="shared" si="29"/>
        <v>0</v>
      </c>
      <c r="AK44" s="138">
        <f t="shared" si="29"/>
        <v>0</v>
      </c>
      <c r="AL44" s="138">
        <f t="shared" si="29"/>
        <v>41.2</v>
      </c>
      <c r="AM44" s="138">
        <f t="shared" si="29"/>
        <v>0</v>
      </c>
      <c r="AN44" s="138">
        <f t="shared" si="29"/>
        <v>0</v>
      </c>
      <c r="AO44" s="138">
        <f t="shared" si="29"/>
        <v>41.2</v>
      </c>
      <c r="AP44" s="125">
        <f>SUM(AP45:AP48)</f>
        <v>0</v>
      </c>
      <c r="AQ44" s="125">
        <f>SUM(AQ45:AQ48)</f>
        <v>0</v>
      </c>
      <c r="AR44" s="227" t="s">
        <v>335</v>
      </c>
      <c r="AS44" s="259"/>
    </row>
    <row r="45" spans="1:45" ht="33.75" customHeight="1">
      <c r="A45" s="219"/>
      <c r="B45" s="220"/>
      <c r="C45" s="208"/>
      <c r="D45" s="104" t="s">
        <v>37</v>
      </c>
      <c r="E45" s="121">
        <f aca="true" t="shared" si="30" ref="E45:F48">H45+K45+N45+Q45+T45+W45+Z45+AC45+AF45+AI45+AL45+AO45</f>
        <v>0</v>
      </c>
      <c r="F45" s="121">
        <f t="shared" si="30"/>
        <v>0</v>
      </c>
      <c r="G45" s="121">
        <v>0</v>
      </c>
      <c r="H45" s="109">
        <f aca="true" t="shared" si="31" ref="H45:AQ45">H41</f>
        <v>0</v>
      </c>
      <c r="I45" s="109">
        <f t="shared" si="31"/>
        <v>0</v>
      </c>
      <c r="J45" s="109">
        <f t="shared" si="31"/>
        <v>0</v>
      </c>
      <c r="K45" s="109">
        <f t="shared" si="31"/>
        <v>0</v>
      </c>
      <c r="L45" s="109">
        <f t="shared" si="31"/>
        <v>0</v>
      </c>
      <c r="M45" s="109">
        <f t="shared" si="31"/>
        <v>0</v>
      </c>
      <c r="N45" s="109">
        <f t="shared" si="31"/>
        <v>0</v>
      </c>
      <c r="O45" s="109">
        <f t="shared" si="31"/>
        <v>0</v>
      </c>
      <c r="P45" s="109">
        <f t="shared" si="31"/>
        <v>0</v>
      </c>
      <c r="Q45" s="109">
        <f t="shared" si="31"/>
        <v>0</v>
      </c>
      <c r="R45" s="109">
        <f t="shared" si="31"/>
        <v>0</v>
      </c>
      <c r="S45" s="109">
        <f t="shared" si="31"/>
        <v>0</v>
      </c>
      <c r="T45" s="109">
        <f t="shared" si="31"/>
        <v>0</v>
      </c>
      <c r="U45" s="109">
        <f t="shared" si="31"/>
        <v>0</v>
      </c>
      <c r="V45" s="109">
        <f t="shared" si="31"/>
        <v>0</v>
      </c>
      <c r="W45" s="109">
        <f t="shared" si="31"/>
        <v>0</v>
      </c>
      <c r="X45" s="109">
        <f t="shared" si="31"/>
        <v>0</v>
      </c>
      <c r="Y45" s="109">
        <f t="shared" si="31"/>
        <v>0</v>
      </c>
      <c r="Z45" s="109">
        <f t="shared" si="31"/>
        <v>0</v>
      </c>
      <c r="AA45" s="109">
        <f t="shared" si="31"/>
        <v>0</v>
      </c>
      <c r="AB45" s="109">
        <f t="shared" si="31"/>
        <v>0</v>
      </c>
      <c r="AC45" s="109">
        <f t="shared" si="31"/>
        <v>0</v>
      </c>
      <c r="AD45" s="109">
        <f t="shared" si="31"/>
        <v>0</v>
      </c>
      <c r="AE45" s="109">
        <f t="shared" si="31"/>
        <v>0</v>
      </c>
      <c r="AF45" s="109">
        <f t="shared" si="31"/>
        <v>0</v>
      </c>
      <c r="AG45" s="109">
        <f t="shared" si="31"/>
        <v>0</v>
      </c>
      <c r="AH45" s="109">
        <f t="shared" si="31"/>
        <v>0</v>
      </c>
      <c r="AI45" s="109">
        <f t="shared" si="31"/>
        <v>0</v>
      </c>
      <c r="AJ45" s="109">
        <f t="shared" si="31"/>
        <v>0</v>
      </c>
      <c r="AK45" s="109">
        <f t="shared" si="31"/>
        <v>0</v>
      </c>
      <c r="AL45" s="109">
        <f t="shared" si="31"/>
        <v>0</v>
      </c>
      <c r="AM45" s="109">
        <f t="shared" si="31"/>
        <v>0</v>
      </c>
      <c r="AN45" s="109">
        <f t="shared" si="31"/>
        <v>0</v>
      </c>
      <c r="AO45" s="109">
        <f t="shared" si="31"/>
        <v>0</v>
      </c>
      <c r="AP45" s="109">
        <f t="shared" si="31"/>
        <v>0</v>
      </c>
      <c r="AQ45" s="109">
        <f t="shared" si="31"/>
        <v>0</v>
      </c>
      <c r="AR45" s="228"/>
      <c r="AS45" s="260"/>
    </row>
    <row r="46" spans="1:45" ht="69" customHeight="1">
      <c r="A46" s="219"/>
      <c r="B46" s="220"/>
      <c r="C46" s="208"/>
      <c r="D46" s="105" t="s">
        <v>282</v>
      </c>
      <c r="E46" s="121">
        <v>0</v>
      </c>
      <c r="F46" s="121">
        <f>I46+L46+O46+R46+U46+X46+AD46+AG46+AJ46+AM46+AP46</f>
        <v>0</v>
      </c>
      <c r="G46" s="121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0</v>
      </c>
      <c r="V46" s="109">
        <v>0</v>
      </c>
      <c r="W46" s="109">
        <v>0</v>
      </c>
      <c r="X46" s="109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09">
        <v>0</v>
      </c>
      <c r="AO46" s="109">
        <v>0</v>
      </c>
      <c r="AP46" s="109">
        <v>0</v>
      </c>
      <c r="AQ46" s="109">
        <v>0</v>
      </c>
      <c r="AR46" s="228"/>
      <c r="AS46" s="260"/>
    </row>
    <row r="47" spans="1:45" ht="42.75" customHeight="1">
      <c r="A47" s="219"/>
      <c r="B47" s="220"/>
      <c r="C47" s="208"/>
      <c r="D47" s="105" t="s">
        <v>42</v>
      </c>
      <c r="E47" s="121">
        <f t="shared" si="30"/>
        <v>604.0000000000001</v>
      </c>
      <c r="F47" s="121">
        <f t="shared" si="30"/>
        <v>0</v>
      </c>
      <c r="G47" s="121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41.2</v>
      </c>
      <c r="U47" s="109">
        <v>0</v>
      </c>
      <c r="V47" s="109">
        <v>0</v>
      </c>
      <c r="W47" s="109">
        <v>300</v>
      </c>
      <c r="X47" s="109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82.4</v>
      </c>
      <c r="AG47" s="109">
        <v>0</v>
      </c>
      <c r="AH47" s="109">
        <v>0</v>
      </c>
      <c r="AI47" s="109">
        <v>98</v>
      </c>
      <c r="AJ47" s="109">
        <v>0</v>
      </c>
      <c r="AK47" s="109">
        <v>0</v>
      </c>
      <c r="AL47" s="109">
        <v>41.2</v>
      </c>
      <c r="AM47" s="109">
        <v>0</v>
      </c>
      <c r="AN47" s="109">
        <v>0</v>
      </c>
      <c r="AO47" s="109">
        <v>41.2</v>
      </c>
      <c r="AP47" s="109">
        <v>0</v>
      </c>
      <c r="AQ47" s="109">
        <v>0</v>
      </c>
      <c r="AR47" s="228"/>
      <c r="AS47" s="260"/>
    </row>
    <row r="48" spans="1:45" ht="64.5" customHeight="1">
      <c r="A48" s="219"/>
      <c r="B48" s="220"/>
      <c r="C48" s="209"/>
      <c r="D48" s="105" t="s">
        <v>283</v>
      </c>
      <c r="E48" s="121">
        <f t="shared" si="30"/>
        <v>0</v>
      </c>
      <c r="F48" s="121">
        <f t="shared" si="30"/>
        <v>0</v>
      </c>
      <c r="G48" s="121">
        <v>0</v>
      </c>
      <c r="H48" s="109">
        <f>H43</f>
        <v>0</v>
      </c>
      <c r="I48" s="109">
        <f aca="true" t="shared" si="32" ref="I48:AQ48">I43</f>
        <v>0</v>
      </c>
      <c r="J48" s="109">
        <f t="shared" si="32"/>
        <v>0</v>
      </c>
      <c r="K48" s="109">
        <f t="shared" si="32"/>
        <v>0</v>
      </c>
      <c r="L48" s="109">
        <f t="shared" si="32"/>
        <v>0</v>
      </c>
      <c r="M48" s="109">
        <f t="shared" si="32"/>
        <v>0</v>
      </c>
      <c r="N48" s="109">
        <f t="shared" si="32"/>
        <v>0</v>
      </c>
      <c r="O48" s="109">
        <f t="shared" si="32"/>
        <v>0</v>
      </c>
      <c r="P48" s="109">
        <f t="shared" si="32"/>
        <v>0</v>
      </c>
      <c r="Q48" s="109">
        <f t="shared" si="32"/>
        <v>0</v>
      </c>
      <c r="R48" s="109">
        <f t="shared" si="32"/>
        <v>0</v>
      </c>
      <c r="S48" s="109">
        <f t="shared" si="32"/>
        <v>0</v>
      </c>
      <c r="T48" s="109">
        <f t="shared" si="32"/>
        <v>0</v>
      </c>
      <c r="U48" s="109">
        <f t="shared" si="32"/>
        <v>0</v>
      </c>
      <c r="V48" s="109">
        <f t="shared" si="32"/>
        <v>0</v>
      </c>
      <c r="W48" s="109">
        <f t="shared" si="32"/>
        <v>0</v>
      </c>
      <c r="X48" s="109">
        <f t="shared" si="32"/>
        <v>0</v>
      </c>
      <c r="Y48" s="109">
        <f t="shared" si="32"/>
        <v>0</v>
      </c>
      <c r="Z48" s="109">
        <f t="shared" si="32"/>
        <v>0</v>
      </c>
      <c r="AA48" s="109">
        <f t="shared" si="32"/>
        <v>0</v>
      </c>
      <c r="AB48" s="109">
        <f t="shared" si="32"/>
        <v>0</v>
      </c>
      <c r="AC48" s="109">
        <f t="shared" si="32"/>
        <v>0</v>
      </c>
      <c r="AD48" s="109">
        <f t="shared" si="32"/>
        <v>0</v>
      </c>
      <c r="AE48" s="109">
        <f t="shared" si="32"/>
        <v>0</v>
      </c>
      <c r="AF48" s="109">
        <f t="shared" si="32"/>
        <v>0</v>
      </c>
      <c r="AG48" s="109">
        <f t="shared" si="32"/>
        <v>0</v>
      </c>
      <c r="AH48" s="109">
        <f t="shared" si="32"/>
        <v>0</v>
      </c>
      <c r="AI48" s="109">
        <f t="shared" si="32"/>
        <v>0</v>
      </c>
      <c r="AJ48" s="109">
        <f t="shared" si="32"/>
        <v>0</v>
      </c>
      <c r="AK48" s="109">
        <f t="shared" si="32"/>
        <v>0</v>
      </c>
      <c r="AL48" s="109">
        <f t="shared" si="32"/>
        <v>0</v>
      </c>
      <c r="AM48" s="109">
        <f t="shared" si="32"/>
        <v>0</v>
      </c>
      <c r="AN48" s="109">
        <f t="shared" si="32"/>
        <v>0</v>
      </c>
      <c r="AO48" s="109">
        <f t="shared" si="32"/>
        <v>0</v>
      </c>
      <c r="AP48" s="109">
        <f t="shared" si="32"/>
        <v>0</v>
      </c>
      <c r="AQ48" s="109">
        <f t="shared" si="32"/>
        <v>0</v>
      </c>
      <c r="AR48" s="229"/>
      <c r="AS48" s="261"/>
    </row>
    <row r="49" spans="1:45" ht="24" customHeight="1">
      <c r="A49" s="107" t="s">
        <v>268</v>
      </c>
      <c r="B49" s="252" t="s">
        <v>270</v>
      </c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115"/>
      <c r="AQ49" s="115"/>
      <c r="AR49" s="115"/>
      <c r="AS49" s="116"/>
    </row>
    <row r="50" spans="1:45" ht="24" customHeight="1">
      <c r="A50" s="262" t="s">
        <v>269</v>
      </c>
      <c r="B50" s="265" t="s">
        <v>299</v>
      </c>
      <c r="C50" s="213" t="s">
        <v>320</v>
      </c>
      <c r="D50" s="122" t="s">
        <v>284</v>
      </c>
      <c r="E50" s="123">
        <f>SUM(E51:E54)</f>
        <v>100</v>
      </c>
      <c r="F50" s="123">
        <f aca="true" t="shared" si="33" ref="F50:AQ50">SUM(F51:F54)</f>
        <v>100</v>
      </c>
      <c r="G50" s="123">
        <f t="shared" si="33"/>
        <v>100</v>
      </c>
      <c r="H50" s="123">
        <f t="shared" si="33"/>
        <v>0</v>
      </c>
      <c r="I50" s="123">
        <f t="shared" si="33"/>
        <v>0</v>
      </c>
      <c r="J50" s="123">
        <f t="shared" si="33"/>
        <v>0</v>
      </c>
      <c r="K50" s="123">
        <f t="shared" si="33"/>
        <v>0</v>
      </c>
      <c r="L50" s="123">
        <f t="shared" si="33"/>
        <v>0</v>
      </c>
      <c r="M50" s="123">
        <f t="shared" si="33"/>
        <v>0</v>
      </c>
      <c r="N50" s="123">
        <f t="shared" si="33"/>
        <v>100</v>
      </c>
      <c r="O50" s="123">
        <f t="shared" si="33"/>
        <v>100</v>
      </c>
      <c r="P50" s="123">
        <f t="shared" si="33"/>
        <v>100</v>
      </c>
      <c r="Q50" s="140">
        <f t="shared" si="33"/>
        <v>0</v>
      </c>
      <c r="R50" s="123">
        <f t="shared" si="33"/>
        <v>0</v>
      </c>
      <c r="S50" s="123">
        <f t="shared" si="33"/>
        <v>0</v>
      </c>
      <c r="T50" s="123">
        <f t="shared" si="33"/>
        <v>0</v>
      </c>
      <c r="U50" s="123">
        <f t="shared" si="33"/>
        <v>0</v>
      </c>
      <c r="V50" s="123">
        <f t="shared" si="33"/>
        <v>0</v>
      </c>
      <c r="W50" s="123">
        <f t="shared" si="33"/>
        <v>0</v>
      </c>
      <c r="X50" s="123">
        <f t="shared" si="33"/>
        <v>0</v>
      </c>
      <c r="Y50" s="123">
        <f t="shared" si="33"/>
        <v>0</v>
      </c>
      <c r="Z50" s="123">
        <f t="shared" si="33"/>
        <v>0</v>
      </c>
      <c r="AA50" s="123">
        <f t="shared" si="33"/>
        <v>0</v>
      </c>
      <c r="AB50" s="123">
        <f t="shared" si="33"/>
        <v>0</v>
      </c>
      <c r="AC50" s="123">
        <f t="shared" si="33"/>
        <v>0</v>
      </c>
      <c r="AD50" s="123">
        <f t="shared" si="33"/>
        <v>0</v>
      </c>
      <c r="AE50" s="123">
        <f t="shared" si="33"/>
        <v>0</v>
      </c>
      <c r="AF50" s="123">
        <f>AF53</f>
        <v>0</v>
      </c>
      <c r="AG50" s="123">
        <f t="shared" si="33"/>
        <v>0</v>
      </c>
      <c r="AH50" s="123">
        <f t="shared" si="33"/>
        <v>0</v>
      </c>
      <c r="AI50" s="123">
        <f t="shared" si="33"/>
        <v>0</v>
      </c>
      <c r="AJ50" s="123">
        <f t="shared" si="33"/>
        <v>0</v>
      </c>
      <c r="AK50" s="123">
        <f t="shared" si="33"/>
        <v>0</v>
      </c>
      <c r="AL50" s="123">
        <f t="shared" si="33"/>
        <v>0</v>
      </c>
      <c r="AM50" s="123">
        <f t="shared" si="33"/>
        <v>0</v>
      </c>
      <c r="AN50" s="123">
        <f t="shared" si="33"/>
        <v>0</v>
      </c>
      <c r="AO50" s="123">
        <f t="shared" si="33"/>
        <v>0</v>
      </c>
      <c r="AP50" s="123">
        <f t="shared" si="33"/>
        <v>0</v>
      </c>
      <c r="AQ50" s="123">
        <f t="shared" si="33"/>
        <v>0</v>
      </c>
      <c r="AR50" s="268" t="s">
        <v>326</v>
      </c>
      <c r="AS50" s="224"/>
    </row>
    <row r="51" spans="1:45" ht="33" customHeight="1">
      <c r="A51" s="263"/>
      <c r="B51" s="266"/>
      <c r="C51" s="214"/>
      <c r="D51" s="104" t="s">
        <v>37</v>
      </c>
      <c r="E51" s="121">
        <f aca="true" t="shared" si="34" ref="E51:G52">H51+K51+N51+Q51+T51+W51+Z51+AC51+AF51+AI51+AL51+AO51</f>
        <v>0</v>
      </c>
      <c r="F51" s="121">
        <f t="shared" si="34"/>
        <v>0</v>
      </c>
      <c r="G51" s="121">
        <f t="shared" si="34"/>
        <v>0</v>
      </c>
      <c r="H51" s="109">
        <v>0</v>
      </c>
      <c r="I51" s="109">
        <v>0</v>
      </c>
      <c r="J51" s="109">
        <v>0</v>
      </c>
      <c r="K51" s="109">
        <v>0</v>
      </c>
      <c r="L51" s="109">
        <v>0</v>
      </c>
      <c r="M51" s="109">
        <v>0</v>
      </c>
      <c r="N51" s="109">
        <v>0</v>
      </c>
      <c r="O51" s="109">
        <v>0</v>
      </c>
      <c r="P51" s="109">
        <v>0</v>
      </c>
      <c r="Q51" s="109">
        <v>0</v>
      </c>
      <c r="R51" s="109">
        <v>0</v>
      </c>
      <c r="S51" s="109">
        <v>0</v>
      </c>
      <c r="T51" s="109">
        <v>0</v>
      </c>
      <c r="U51" s="109">
        <v>0</v>
      </c>
      <c r="V51" s="109">
        <v>0</v>
      </c>
      <c r="W51" s="109">
        <v>0</v>
      </c>
      <c r="X51" s="109">
        <v>0</v>
      </c>
      <c r="Y51" s="109">
        <v>0</v>
      </c>
      <c r="Z51" s="109">
        <v>0</v>
      </c>
      <c r="AA51" s="109">
        <v>0</v>
      </c>
      <c r="AB51" s="109">
        <v>0</v>
      </c>
      <c r="AC51" s="109">
        <v>0</v>
      </c>
      <c r="AD51" s="109">
        <v>0</v>
      </c>
      <c r="AE51" s="109">
        <v>0</v>
      </c>
      <c r="AF51" s="109">
        <v>0</v>
      </c>
      <c r="AG51" s="109">
        <v>0</v>
      </c>
      <c r="AH51" s="109">
        <v>0</v>
      </c>
      <c r="AI51" s="109">
        <v>0</v>
      </c>
      <c r="AJ51" s="109">
        <v>0</v>
      </c>
      <c r="AK51" s="109">
        <v>0</v>
      </c>
      <c r="AL51" s="109">
        <v>0</v>
      </c>
      <c r="AM51" s="109">
        <v>0</v>
      </c>
      <c r="AN51" s="109">
        <v>0</v>
      </c>
      <c r="AO51" s="109">
        <v>0</v>
      </c>
      <c r="AP51" s="109">
        <v>0</v>
      </c>
      <c r="AQ51" s="109">
        <v>0</v>
      </c>
      <c r="AR51" s="269"/>
      <c r="AS51" s="225"/>
    </row>
    <row r="52" spans="1:45" ht="69.75" customHeight="1">
      <c r="A52" s="263"/>
      <c r="B52" s="266"/>
      <c r="C52" s="214"/>
      <c r="D52" s="105" t="s">
        <v>282</v>
      </c>
      <c r="E52" s="121">
        <f t="shared" si="34"/>
        <v>0</v>
      </c>
      <c r="F52" s="121">
        <f t="shared" si="34"/>
        <v>0</v>
      </c>
      <c r="G52" s="121">
        <f t="shared" si="34"/>
        <v>0</v>
      </c>
      <c r="H52" s="109">
        <v>0</v>
      </c>
      <c r="I52" s="109">
        <v>0</v>
      </c>
      <c r="J52" s="109">
        <v>0</v>
      </c>
      <c r="K52" s="109">
        <v>0</v>
      </c>
      <c r="L52" s="109">
        <v>0</v>
      </c>
      <c r="M52" s="109">
        <v>0</v>
      </c>
      <c r="N52" s="109">
        <v>0</v>
      </c>
      <c r="O52" s="109">
        <v>0</v>
      </c>
      <c r="P52" s="109">
        <v>0</v>
      </c>
      <c r="Q52" s="109">
        <v>0</v>
      </c>
      <c r="R52" s="109">
        <v>0</v>
      </c>
      <c r="S52" s="109">
        <v>0</v>
      </c>
      <c r="T52" s="109">
        <v>0</v>
      </c>
      <c r="U52" s="109">
        <v>0</v>
      </c>
      <c r="V52" s="109">
        <v>0</v>
      </c>
      <c r="W52" s="109">
        <v>0</v>
      </c>
      <c r="X52" s="109">
        <v>0</v>
      </c>
      <c r="Y52" s="109">
        <v>0</v>
      </c>
      <c r="Z52" s="109">
        <v>0</v>
      </c>
      <c r="AA52" s="109">
        <v>0</v>
      </c>
      <c r="AB52" s="109">
        <v>0</v>
      </c>
      <c r="AC52" s="109">
        <v>0</v>
      </c>
      <c r="AD52" s="109">
        <v>0</v>
      </c>
      <c r="AE52" s="109">
        <v>0</v>
      </c>
      <c r="AF52" s="109">
        <v>0</v>
      </c>
      <c r="AG52" s="109">
        <v>0</v>
      </c>
      <c r="AH52" s="109">
        <v>0</v>
      </c>
      <c r="AI52" s="109">
        <v>0</v>
      </c>
      <c r="AJ52" s="109">
        <v>0</v>
      </c>
      <c r="AK52" s="109">
        <v>0</v>
      </c>
      <c r="AL52" s="109">
        <v>0</v>
      </c>
      <c r="AM52" s="109">
        <v>0</v>
      </c>
      <c r="AN52" s="109">
        <v>0</v>
      </c>
      <c r="AO52" s="109">
        <v>0</v>
      </c>
      <c r="AP52" s="109">
        <v>0</v>
      </c>
      <c r="AQ52" s="109">
        <v>0</v>
      </c>
      <c r="AR52" s="269"/>
      <c r="AS52" s="225"/>
    </row>
    <row r="53" spans="1:45" ht="32.25" customHeight="1">
      <c r="A53" s="263"/>
      <c r="B53" s="266"/>
      <c r="C53" s="214"/>
      <c r="D53" s="105" t="s">
        <v>42</v>
      </c>
      <c r="E53" s="121">
        <f>N53</f>
        <v>100</v>
      </c>
      <c r="F53" s="121">
        <f>I53+L53+O53+R53+U53+X53+AA53+AD53+AG53+AJ53+AM53+AP53</f>
        <v>100</v>
      </c>
      <c r="G53" s="121">
        <f>F53/E53*100</f>
        <v>100</v>
      </c>
      <c r="H53" s="109">
        <v>0</v>
      </c>
      <c r="I53" s="109">
        <v>0</v>
      </c>
      <c r="J53" s="109">
        <v>0</v>
      </c>
      <c r="K53" s="109">
        <v>0</v>
      </c>
      <c r="L53" s="109">
        <v>0</v>
      </c>
      <c r="M53" s="109">
        <v>0</v>
      </c>
      <c r="N53" s="109">
        <v>100</v>
      </c>
      <c r="O53" s="109">
        <v>100</v>
      </c>
      <c r="P53" s="109">
        <f>O53/N53*100</f>
        <v>100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09">
        <v>0</v>
      </c>
      <c r="W53" s="109">
        <v>0</v>
      </c>
      <c r="X53" s="109">
        <v>0</v>
      </c>
      <c r="Y53" s="109">
        <v>0</v>
      </c>
      <c r="Z53" s="109">
        <v>0</v>
      </c>
      <c r="AA53" s="109">
        <v>0</v>
      </c>
      <c r="AB53" s="109">
        <v>0</v>
      </c>
      <c r="AC53" s="109">
        <v>0</v>
      </c>
      <c r="AD53" s="109">
        <v>0</v>
      </c>
      <c r="AE53" s="109">
        <v>0</v>
      </c>
      <c r="AF53" s="109">
        <v>0</v>
      </c>
      <c r="AG53" s="109">
        <v>0</v>
      </c>
      <c r="AH53" s="109">
        <v>0</v>
      </c>
      <c r="AI53" s="109">
        <v>0</v>
      </c>
      <c r="AJ53" s="109">
        <v>0</v>
      </c>
      <c r="AK53" s="109">
        <v>0</v>
      </c>
      <c r="AL53" s="109">
        <v>0</v>
      </c>
      <c r="AM53" s="109">
        <v>0</v>
      </c>
      <c r="AN53" s="109">
        <v>0</v>
      </c>
      <c r="AO53" s="109">
        <v>0</v>
      </c>
      <c r="AP53" s="109">
        <v>0</v>
      </c>
      <c r="AQ53" s="109">
        <v>0</v>
      </c>
      <c r="AR53" s="269"/>
      <c r="AS53" s="225"/>
    </row>
    <row r="54" spans="1:45" ht="64.5" customHeight="1">
      <c r="A54" s="264"/>
      <c r="B54" s="267"/>
      <c r="C54" s="215"/>
      <c r="D54" s="105" t="s">
        <v>283</v>
      </c>
      <c r="E54" s="121">
        <f>H54+K54+N54+Q54+T54+W54+Z54+AC54+AF54+AI54+AL54+AO54</f>
        <v>0</v>
      </c>
      <c r="F54" s="121">
        <f>I54+L54+O54+R54+U54+X54+AA54+AD54+AG54+AJ54+AM54+AP54</f>
        <v>0</v>
      </c>
      <c r="G54" s="121">
        <f>J54+M54+P54+S54+V54+Y54+AB54+AE54+AH54+AK54+AN54+AQ54</f>
        <v>0</v>
      </c>
      <c r="H54" s="109">
        <v>0</v>
      </c>
      <c r="I54" s="109">
        <v>0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v>0</v>
      </c>
      <c r="P54" s="109">
        <v>0</v>
      </c>
      <c r="Q54" s="109">
        <v>0</v>
      </c>
      <c r="R54" s="109">
        <v>0</v>
      </c>
      <c r="S54" s="109">
        <v>0</v>
      </c>
      <c r="T54" s="109">
        <v>0</v>
      </c>
      <c r="U54" s="109">
        <v>0</v>
      </c>
      <c r="V54" s="109">
        <v>0</v>
      </c>
      <c r="W54" s="109">
        <v>0</v>
      </c>
      <c r="X54" s="109">
        <v>0</v>
      </c>
      <c r="Y54" s="109">
        <v>0</v>
      </c>
      <c r="Z54" s="109">
        <v>0</v>
      </c>
      <c r="AA54" s="109">
        <v>0</v>
      </c>
      <c r="AB54" s="109">
        <v>0</v>
      </c>
      <c r="AC54" s="109">
        <v>0</v>
      </c>
      <c r="AD54" s="109">
        <v>0</v>
      </c>
      <c r="AE54" s="109">
        <v>0</v>
      </c>
      <c r="AF54" s="109">
        <v>0</v>
      </c>
      <c r="AG54" s="109">
        <v>0</v>
      </c>
      <c r="AH54" s="109">
        <v>0</v>
      </c>
      <c r="AI54" s="109">
        <v>0</v>
      </c>
      <c r="AJ54" s="109">
        <v>0</v>
      </c>
      <c r="AK54" s="109">
        <v>0</v>
      </c>
      <c r="AL54" s="109">
        <v>0</v>
      </c>
      <c r="AM54" s="109">
        <v>0</v>
      </c>
      <c r="AN54" s="109">
        <v>0</v>
      </c>
      <c r="AO54" s="109">
        <v>0</v>
      </c>
      <c r="AP54" s="109">
        <v>0</v>
      </c>
      <c r="AQ54" s="109">
        <v>0</v>
      </c>
      <c r="AR54" s="270"/>
      <c r="AS54" s="226"/>
    </row>
    <row r="55" spans="1:45" ht="135" customHeight="1">
      <c r="A55" s="130" t="s">
        <v>278</v>
      </c>
      <c r="B55" s="137" t="s">
        <v>298</v>
      </c>
      <c r="C55" s="146" t="s">
        <v>323</v>
      </c>
      <c r="D55" s="105" t="s">
        <v>265</v>
      </c>
      <c r="E55" s="110" t="s">
        <v>264</v>
      </c>
      <c r="F55" s="110" t="s">
        <v>264</v>
      </c>
      <c r="G55" s="110" t="s">
        <v>264</v>
      </c>
      <c r="H55" s="110" t="s">
        <v>264</v>
      </c>
      <c r="I55" s="110" t="s">
        <v>264</v>
      </c>
      <c r="J55" s="110" t="s">
        <v>264</v>
      </c>
      <c r="K55" s="110" t="s">
        <v>264</v>
      </c>
      <c r="L55" s="110" t="s">
        <v>264</v>
      </c>
      <c r="M55" s="110" t="s">
        <v>264</v>
      </c>
      <c r="N55" s="110" t="s">
        <v>264</v>
      </c>
      <c r="O55" s="110" t="s">
        <v>264</v>
      </c>
      <c r="P55" s="110" t="s">
        <v>264</v>
      </c>
      <c r="Q55" s="109" t="s">
        <v>264</v>
      </c>
      <c r="R55" s="109" t="s">
        <v>264</v>
      </c>
      <c r="S55" s="109" t="s">
        <v>264</v>
      </c>
      <c r="T55" s="109" t="s">
        <v>264</v>
      </c>
      <c r="U55" s="109" t="s">
        <v>264</v>
      </c>
      <c r="V55" s="109" t="s">
        <v>264</v>
      </c>
      <c r="W55" s="109" t="s">
        <v>264</v>
      </c>
      <c r="X55" s="109" t="s">
        <v>264</v>
      </c>
      <c r="Y55" s="109" t="s">
        <v>264</v>
      </c>
      <c r="Z55" s="109" t="s">
        <v>264</v>
      </c>
      <c r="AA55" s="109" t="s">
        <v>264</v>
      </c>
      <c r="AB55" s="109" t="s">
        <v>264</v>
      </c>
      <c r="AC55" s="109" t="s">
        <v>264</v>
      </c>
      <c r="AD55" s="109" t="s">
        <v>264</v>
      </c>
      <c r="AE55" s="109" t="s">
        <v>264</v>
      </c>
      <c r="AF55" s="109" t="s">
        <v>264</v>
      </c>
      <c r="AG55" s="109" t="s">
        <v>264</v>
      </c>
      <c r="AH55" s="109" t="s">
        <v>264</v>
      </c>
      <c r="AI55" s="109" t="s">
        <v>264</v>
      </c>
      <c r="AJ55" s="109" t="s">
        <v>264</v>
      </c>
      <c r="AK55" s="109" t="s">
        <v>264</v>
      </c>
      <c r="AL55" s="109" t="s">
        <v>264</v>
      </c>
      <c r="AM55" s="109" t="s">
        <v>264</v>
      </c>
      <c r="AN55" s="109" t="s">
        <v>264</v>
      </c>
      <c r="AO55" s="109" t="s">
        <v>264</v>
      </c>
      <c r="AP55" s="110" t="s">
        <v>264</v>
      </c>
      <c r="AQ55" s="110" t="s">
        <v>264</v>
      </c>
      <c r="AR55" s="150" t="s">
        <v>327</v>
      </c>
      <c r="AS55" s="129"/>
    </row>
    <row r="56" spans="1:45" ht="303" customHeight="1">
      <c r="A56" s="130" t="s">
        <v>279</v>
      </c>
      <c r="B56" s="137" t="s">
        <v>296</v>
      </c>
      <c r="C56" s="155" t="s">
        <v>337</v>
      </c>
      <c r="D56" s="105" t="s">
        <v>265</v>
      </c>
      <c r="E56" s="110" t="s">
        <v>264</v>
      </c>
      <c r="F56" s="110" t="s">
        <v>264</v>
      </c>
      <c r="G56" s="110" t="s">
        <v>264</v>
      </c>
      <c r="H56" s="110" t="s">
        <v>264</v>
      </c>
      <c r="I56" s="110" t="s">
        <v>264</v>
      </c>
      <c r="J56" s="110" t="s">
        <v>264</v>
      </c>
      <c r="K56" s="110" t="s">
        <v>264</v>
      </c>
      <c r="L56" s="110" t="s">
        <v>264</v>
      </c>
      <c r="M56" s="110" t="s">
        <v>264</v>
      </c>
      <c r="N56" s="110" t="s">
        <v>264</v>
      </c>
      <c r="O56" s="110" t="s">
        <v>264</v>
      </c>
      <c r="P56" s="110" t="s">
        <v>264</v>
      </c>
      <c r="Q56" s="109" t="s">
        <v>264</v>
      </c>
      <c r="R56" s="109" t="s">
        <v>264</v>
      </c>
      <c r="S56" s="109" t="s">
        <v>264</v>
      </c>
      <c r="T56" s="109" t="s">
        <v>264</v>
      </c>
      <c r="U56" s="109" t="s">
        <v>264</v>
      </c>
      <c r="V56" s="109" t="s">
        <v>264</v>
      </c>
      <c r="W56" s="109" t="s">
        <v>264</v>
      </c>
      <c r="X56" s="109" t="s">
        <v>264</v>
      </c>
      <c r="Y56" s="109" t="s">
        <v>264</v>
      </c>
      <c r="Z56" s="109" t="s">
        <v>264</v>
      </c>
      <c r="AA56" s="109" t="s">
        <v>264</v>
      </c>
      <c r="AB56" s="109" t="s">
        <v>264</v>
      </c>
      <c r="AC56" s="109" t="s">
        <v>264</v>
      </c>
      <c r="AD56" s="109" t="s">
        <v>264</v>
      </c>
      <c r="AE56" s="109" t="s">
        <v>264</v>
      </c>
      <c r="AF56" s="109" t="s">
        <v>264</v>
      </c>
      <c r="AG56" s="109" t="s">
        <v>264</v>
      </c>
      <c r="AH56" s="109" t="s">
        <v>264</v>
      </c>
      <c r="AI56" s="109" t="s">
        <v>264</v>
      </c>
      <c r="AJ56" s="109" t="s">
        <v>264</v>
      </c>
      <c r="AK56" s="109" t="s">
        <v>264</v>
      </c>
      <c r="AL56" s="109" t="s">
        <v>264</v>
      </c>
      <c r="AM56" s="109" t="s">
        <v>264</v>
      </c>
      <c r="AN56" s="109" t="s">
        <v>264</v>
      </c>
      <c r="AO56" s="109" t="s">
        <v>264</v>
      </c>
      <c r="AP56" s="110" t="s">
        <v>264</v>
      </c>
      <c r="AQ56" s="110" t="s">
        <v>264</v>
      </c>
      <c r="AR56" s="136" t="s">
        <v>328</v>
      </c>
      <c r="AS56" s="129"/>
    </row>
    <row r="57" spans="1:45" ht="23.25" customHeight="1">
      <c r="A57" s="221" t="s">
        <v>280</v>
      </c>
      <c r="B57" s="271" t="s">
        <v>297</v>
      </c>
      <c r="C57" s="216" t="s">
        <v>320</v>
      </c>
      <c r="D57" s="124" t="s">
        <v>284</v>
      </c>
      <c r="E57" s="138">
        <f>SUM(E58:E61)</f>
        <v>41309.3</v>
      </c>
      <c r="F57" s="125">
        <f>SUM(F58:F61)</f>
        <v>6853.92676</v>
      </c>
      <c r="G57" s="125">
        <f>F57/E57*100</f>
        <v>16.5917281580661</v>
      </c>
      <c r="H57" s="126">
        <f>SUM(H58:H61)</f>
        <v>0</v>
      </c>
      <c r="I57" s="126">
        <f aca="true" t="shared" si="35" ref="I57:AQ57">SUM(I58:I61)</f>
        <v>0</v>
      </c>
      <c r="J57" s="126">
        <f t="shared" si="35"/>
        <v>0</v>
      </c>
      <c r="K57" s="138">
        <f t="shared" si="35"/>
        <v>4539.83668</v>
      </c>
      <c r="L57" s="138">
        <f t="shared" si="35"/>
        <v>4539.83668</v>
      </c>
      <c r="M57" s="138">
        <f t="shared" si="35"/>
        <v>100</v>
      </c>
      <c r="N57" s="138">
        <f t="shared" si="35"/>
        <v>2314.09008</v>
      </c>
      <c r="O57" s="138">
        <f t="shared" si="35"/>
        <v>2314.09008</v>
      </c>
      <c r="P57" s="138">
        <f t="shared" si="35"/>
        <v>100</v>
      </c>
      <c r="Q57" s="138">
        <f t="shared" si="35"/>
        <v>3000</v>
      </c>
      <c r="R57" s="138">
        <f t="shared" si="35"/>
        <v>0</v>
      </c>
      <c r="S57" s="138">
        <f t="shared" si="35"/>
        <v>0</v>
      </c>
      <c r="T57" s="138">
        <f t="shared" si="35"/>
        <v>3000</v>
      </c>
      <c r="U57" s="138">
        <f t="shared" si="35"/>
        <v>0</v>
      </c>
      <c r="V57" s="138">
        <f t="shared" si="35"/>
        <v>0</v>
      </c>
      <c r="W57" s="138">
        <f t="shared" si="35"/>
        <v>3500</v>
      </c>
      <c r="X57" s="138">
        <f t="shared" si="35"/>
        <v>0</v>
      </c>
      <c r="Y57" s="138">
        <f t="shared" si="35"/>
        <v>0</v>
      </c>
      <c r="Z57" s="138">
        <f t="shared" si="35"/>
        <v>3500</v>
      </c>
      <c r="AA57" s="138">
        <f t="shared" si="35"/>
        <v>0</v>
      </c>
      <c r="AB57" s="138">
        <f t="shared" si="35"/>
        <v>0</v>
      </c>
      <c r="AC57" s="138">
        <f t="shared" si="35"/>
        <v>3500</v>
      </c>
      <c r="AD57" s="138">
        <f t="shared" si="35"/>
        <v>0</v>
      </c>
      <c r="AE57" s="138">
        <f t="shared" si="35"/>
        <v>0</v>
      </c>
      <c r="AF57" s="138">
        <f t="shared" si="35"/>
        <v>4000</v>
      </c>
      <c r="AG57" s="138">
        <f t="shared" si="35"/>
        <v>0</v>
      </c>
      <c r="AH57" s="138">
        <f t="shared" si="35"/>
        <v>0</v>
      </c>
      <c r="AI57" s="138">
        <f t="shared" si="35"/>
        <v>4309.3</v>
      </c>
      <c r="AJ57" s="138">
        <f t="shared" si="35"/>
        <v>0</v>
      </c>
      <c r="AK57" s="138">
        <f t="shared" si="35"/>
        <v>0</v>
      </c>
      <c r="AL57" s="138">
        <f t="shared" si="35"/>
        <v>4500</v>
      </c>
      <c r="AM57" s="138">
        <f t="shared" si="35"/>
        <v>0</v>
      </c>
      <c r="AN57" s="138">
        <f t="shared" si="35"/>
        <v>0</v>
      </c>
      <c r="AO57" s="138">
        <f t="shared" si="35"/>
        <v>5146.07324</v>
      </c>
      <c r="AP57" s="126">
        <f t="shared" si="35"/>
        <v>0</v>
      </c>
      <c r="AQ57" s="126">
        <f t="shared" si="35"/>
        <v>0</v>
      </c>
      <c r="AR57" s="274" t="s">
        <v>329</v>
      </c>
      <c r="AS57" s="224"/>
    </row>
    <row r="58" spans="1:45" ht="44.25" customHeight="1">
      <c r="A58" s="222"/>
      <c r="B58" s="272"/>
      <c r="C58" s="217"/>
      <c r="D58" s="104" t="s">
        <v>37</v>
      </c>
      <c r="E58" s="121">
        <f>H58+K58+N58+Q58+T58+W58+Z58+AC58+AF58+AI58+AL58+AO58</f>
        <v>0</v>
      </c>
      <c r="F58" s="121">
        <f>I58+L58+O58+R58+U58+X58+AA58+AD58+AG58+AJ58+AM58+AP58</f>
        <v>0</v>
      </c>
      <c r="G58" s="121">
        <f>J58+M58+P58+S58+V58+Y58+AB58+AE58+AH58+AK58+AN58+AQ58</f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0">
        <v>0</v>
      </c>
      <c r="O58" s="110">
        <v>0</v>
      </c>
      <c r="P58" s="110">
        <v>0</v>
      </c>
      <c r="Q58" s="109">
        <v>0</v>
      </c>
      <c r="R58" s="109">
        <v>0</v>
      </c>
      <c r="S58" s="109">
        <v>0</v>
      </c>
      <c r="T58" s="109">
        <v>0</v>
      </c>
      <c r="U58" s="109">
        <v>0</v>
      </c>
      <c r="V58" s="109">
        <v>0</v>
      </c>
      <c r="W58" s="109">
        <v>0</v>
      </c>
      <c r="X58" s="109">
        <v>0</v>
      </c>
      <c r="Y58" s="109">
        <v>0</v>
      </c>
      <c r="Z58" s="109">
        <v>0</v>
      </c>
      <c r="AA58" s="109">
        <v>0</v>
      </c>
      <c r="AB58" s="109">
        <v>0</v>
      </c>
      <c r="AC58" s="109">
        <v>0</v>
      </c>
      <c r="AD58" s="109">
        <v>0</v>
      </c>
      <c r="AE58" s="109">
        <v>0</v>
      </c>
      <c r="AF58" s="109">
        <v>0</v>
      </c>
      <c r="AG58" s="109">
        <v>0</v>
      </c>
      <c r="AH58" s="109">
        <v>0</v>
      </c>
      <c r="AI58" s="109">
        <v>0</v>
      </c>
      <c r="AJ58" s="109">
        <v>0</v>
      </c>
      <c r="AK58" s="109">
        <v>0</v>
      </c>
      <c r="AL58" s="109">
        <v>0</v>
      </c>
      <c r="AM58" s="109">
        <v>0</v>
      </c>
      <c r="AN58" s="109">
        <v>0</v>
      </c>
      <c r="AO58" s="109">
        <v>0</v>
      </c>
      <c r="AP58" s="110">
        <v>0</v>
      </c>
      <c r="AQ58" s="110">
        <v>0</v>
      </c>
      <c r="AR58" s="275"/>
      <c r="AS58" s="225"/>
    </row>
    <row r="59" spans="1:45" s="102" customFormat="1" ht="67.5" customHeight="1">
      <c r="A59" s="222"/>
      <c r="B59" s="272"/>
      <c r="C59" s="217"/>
      <c r="D59" s="120" t="s">
        <v>282</v>
      </c>
      <c r="E59" s="141">
        <f>E64</f>
        <v>41309.3</v>
      </c>
      <c r="F59" s="141">
        <f aca="true" t="shared" si="36" ref="F59:AQ59">F64</f>
        <v>6853.92676</v>
      </c>
      <c r="G59" s="141">
        <f>F59/E59*100</f>
        <v>16.5917281580661</v>
      </c>
      <c r="H59" s="141">
        <f t="shared" si="36"/>
        <v>0</v>
      </c>
      <c r="I59" s="141">
        <f t="shared" si="36"/>
        <v>0</v>
      </c>
      <c r="J59" s="141">
        <f t="shared" si="36"/>
        <v>0</v>
      </c>
      <c r="K59" s="141">
        <f t="shared" si="36"/>
        <v>4539.83668</v>
      </c>
      <c r="L59" s="141">
        <f t="shared" si="36"/>
        <v>4539.83668</v>
      </c>
      <c r="M59" s="141">
        <f t="shared" si="36"/>
        <v>100</v>
      </c>
      <c r="N59" s="141">
        <f t="shared" si="36"/>
        <v>2314.09008</v>
      </c>
      <c r="O59" s="141">
        <f t="shared" si="36"/>
        <v>2314.09008</v>
      </c>
      <c r="P59" s="141">
        <f t="shared" si="36"/>
        <v>100</v>
      </c>
      <c r="Q59" s="141">
        <f t="shared" si="36"/>
        <v>3000</v>
      </c>
      <c r="R59" s="141">
        <f t="shared" si="36"/>
        <v>0</v>
      </c>
      <c r="S59" s="141">
        <f t="shared" si="36"/>
        <v>0</v>
      </c>
      <c r="T59" s="141">
        <f t="shared" si="36"/>
        <v>3000</v>
      </c>
      <c r="U59" s="141">
        <f t="shared" si="36"/>
        <v>0</v>
      </c>
      <c r="V59" s="141">
        <f t="shared" si="36"/>
        <v>0</v>
      </c>
      <c r="W59" s="141">
        <f t="shared" si="36"/>
        <v>3500</v>
      </c>
      <c r="X59" s="141">
        <f t="shared" si="36"/>
        <v>0</v>
      </c>
      <c r="Y59" s="141">
        <f t="shared" si="36"/>
        <v>0</v>
      </c>
      <c r="Z59" s="141">
        <f t="shared" si="36"/>
        <v>3500</v>
      </c>
      <c r="AA59" s="141">
        <f t="shared" si="36"/>
        <v>0</v>
      </c>
      <c r="AB59" s="141">
        <f t="shared" si="36"/>
        <v>0</v>
      </c>
      <c r="AC59" s="141">
        <f t="shared" si="36"/>
        <v>3500</v>
      </c>
      <c r="AD59" s="141">
        <f t="shared" si="36"/>
        <v>0</v>
      </c>
      <c r="AE59" s="141">
        <f t="shared" si="36"/>
        <v>0</v>
      </c>
      <c r="AF59" s="141">
        <f t="shared" si="36"/>
        <v>4000</v>
      </c>
      <c r="AG59" s="141">
        <f t="shared" si="36"/>
        <v>0</v>
      </c>
      <c r="AH59" s="141">
        <f t="shared" si="36"/>
        <v>0</v>
      </c>
      <c r="AI59" s="141">
        <f t="shared" si="36"/>
        <v>4309.3</v>
      </c>
      <c r="AJ59" s="141">
        <f t="shared" si="36"/>
        <v>0</v>
      </c>
      <c r="AK59" s="141">
        <f t="shared" si="36"/>
        <v>0</v>
      </c>
      <c r="AL59" s="141">
        <f t="shared" si="36"/>
        <v>4500</v>
      </c>
      <c r="AM59" s="141">
        <f t="shared" si="36"/>
        <v>0</v>
      </c>
      <c r="AN59" s="141">
        <f t="shared" si="36"/>
        <v>0</v>
      </c>
      <c r="AO59" s="141">
        <f>AO64</f>
        <v>5146.07324</v>
      </c>
      <c r="AP59" s="141">
        <f t="shared" si="36"/>
        <v>0</v>
      </c>
      <c r="AQ59" s="141">
        <f t="shared" si="36"/>
        <v>0</v>
      </c>
      <c r="AR59" s="275"/>
      <c r="AS59" s="225"/>
    </row>
    <row r="60" spans="1:45" ht="45.75" customHeight="1">
      <c r="A60" s="222"/>
      <c r="B60" s="272"/>
      <c r="C60" s="217"/>
      <c r="D60" s="105" t="s">
        <v>42</v>
      </c>
      <c r="E60" s="121">
        <f>H60+K60+N60+Q60+T60+W60+Z60+AC60+AF60+AI60+AL60+AO60</f>
        <v>0</v>
      </c>
      <c r="F60" s="121">
        <f>I60+L60+O60+R60+U60+X60+AA60+AD60+AG60+AJ60+AM60+AP60</f>
        <v>0</v>
      </c>
      <c r="G60" s="121">
        <v>0</v>
      </c>
      <c r="H60" s="110">
        <f>I60</f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  <c r="N60" s="110">
        <v>0</v>
      </c>
      <c r="O60" s="110">
        <v>0</v>
      </c>
      <c r="P60" s="110">
        <v>0</v>
      </c>
      <c r="Q60" s="109">
        <v>0</v>
      </c>
      <c r="R60" s="109">
        <v>0</v>
      </c>
      <c r="S60" s="109">
        <v>0</v>
      </c>
      <c r="T60" s="109">
        <v>0</v>
      </c>
      <c r="U60" s="113">
        <v>0</v>
      </c>
      <c r="V60" s="109">
        <v>0</v>
      </c>
      <c r="W60" s="113">
        <v>0</v>
      </c>
      <c r="X60" s="113">
        <v>0</v>
      </c>
      <c r="Y60" s="109">
        <v>0</v>
      </c>
      <c r="Z60" s="113">
        <v>0</v>
      </c>
      <c r="AA60" s="113">
        <v>0</v>
      </c>
      <c r="AB60" s="109">
        <v>0</v>
      </c>
      <c r="AC60" s="113">
        <v>0</v>
      </c>
      <c r="AD60" s="113">
        <v>0</v>
      </c>
      <c r="AE60" s="109">
        <v>0</v>
      </c>
      <c r="AF60" s="113">
        <v>0</v>
      </c>
      <c r="AG60" s="113">
        <v>0</v>
      </c>
      <c r="AH60" s="109">
        <v>0</v>
      </c>
      <c r="AI60" s="113">
        <v>0</v>
      </c>
      <c r="AJ60" s="113">
        <v>0</v>
      </c>
      <c r="AK60" s="109">
        <v>0</v>
      </c>
      <c r="AL60" s="113">
        <v>0</v>
      </c>
      <c r="AM60" s="113">
        <v>0</v>
      </c>
      <c r="AN60" s="109">
        <v>0</v>
      </c>
      <c r="AO60" s="113">
        <v>0</v>
      </c>
      <c r="AP60" s="114">
        <v>0</v>
      </c>
      <c r="AQ60" s="110">
        <v>0</v>
      </c>
      <c r="AR60" s="275"/>
      <c r="AS60" s="225"/>
    </row>
    <row r="61" spans="1:45" ht="90" customHeight="1">
      <c r="A61" s="223"/>
      <c r="B61" s="273"/>
      <c r="C61" s="218"/>
      <c r="D61" s="105" t="s">
        <v>283</v>
      </c>
      <c r="E61" s="121">
        <f>H61+K61+N61+Q61+T61+W61+Z61+AC61+AF61+AI61+AL61+AO61</f>
        <v>0</v>
      </c>
      <c r="F61" s="121">
        <f>I61+L61+O61+R61+U61+X61+AA61+AD61+AG61+AJ61+AM61+AP61</f>
        <v>0</v>
      </c>
      <c r="G61" s="121">
        <f>J61+M61+P61+S61+V61+Y61+AB61+AE61+AH61+AK61+AN61+AQ61</f>
        <v>0</v>
      </c>
      <c r="H61" s="110">
        <f>I61</f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0</v>
      </c>
      <c r="O61" s="110">
        <v>0</v>
      </c>
      <c r="P61" s="110">
        <v>0</v>
      </c>
      <c r="Q61" s="109">
        <v>0</v>
      </c>
      <c r="R61" s="109">
        <v>0</v>
      </c>
      <c r="S61" s="109">
        <v>0</v>
      </c>
      <c r="T61" s="109">
        <v>0</v>
      </c>
      <c r="U61" s="113">
        <v>0</v>
      </c>
      <c r="V61" s="109">
        <v>0</v>
      </c>
      <c r="W61" s="113">
        <v>0</v>
      </c>
      <c r="X61" s="113">
        <v>0</v>
      </c>
      <c r="Y61" s="109">
        <v>0</v>
      </c>
      <c r="Z61" s="113">
        <v>0</v>
      </c>
      <c r="AA61" s="113">
        <v>0</v>
      </c>
      <c r="AB61" s="109">
        <v>0</v>
      </c>
      <c r="AC61" s="113">
        <v>0</v>
      </c>
      <c r="AD61" s="113">
        <v>0</v>
      </c>
      <c r="AE61" s="109">
        <v>0</v>
      </c>
      <c r="AF61" s="113">
        <v>0</v>
      </c>
      <c r="AG61" s="113">
        <v>0</v>
      </c>
      <c r="AH61" s="109">
        <v>0</v>
      </c>
      <c r="AI61" s="113">
        <v>0</v>
      </c>
      <c r="AJ61" s="113">
        <v>0</v>
      </c>
      <c r="AK61" s="109">
        <v>0</v>
      </c>
      <c r="AL61" s="113">
        <v>0</v>
      </c>
      <c r="AM61" s="113">
        <v>0</v>
      </c>
      <c r="AN61" s="109">
        <v>0</v>
      </c>
      <c r="AO61" s="113">
        <v>0</v>
      </c>
      <c r="AP61" s="114">
        <v>0</v>
      </c>
      <c r="AQ61" s="110">
        <v>0</v>
      </c>
      <c r="AR61" s="276"/>
      <c r="AS61" s="226"/>
    </row>
    <row r="62" spans="1:45" ht="26.25" customHeight="1">
      <c r="A62" s="221" t="s">
        <v>300</v>
      </c>
      <c r="B62" s="271" t="s">
        <v>301</v>
      </c>
      <c r="C62" s="216" t="s">
        <v>320</v>
      </c>
      <c r="D62" s="124" t="s">
        <v>284</v>
      </c>
      <c r="E62" s="125">
        <f>SUM(E63:E66)</f>
        <v>41309.3</v>
      </c>
      <c r="F62" s="125">
        <f>SUM(F63:F66)</f>
        <v>6853.92676</v>
      </c>
      <c r="G62" s="125">
        <f>F62/E62*100</f>
        <v>16.5917281580661</v>
      </c>
      <c r="H62" s="126">
        <f>SUM(H63:H66)</f>
        <v>0</v>
      </c>
      <c r="I62" s="126">
        <f aca="true" t="shared" si="37" ref="I62:AQ62">SUM(I63:I66)</f>
        <v>0</v>
      </c>
      <c r="J62" s="126">
        <f t="shared" si="37"/>
        <v>0</v>
      </c>
      <c r="K62" s="138">
        <f t="shared" si="37"/>
        <v>4539.83668</v>
      </c>
      <c r="L62" s="138">
        <f t="shared" si="37"/>
        <v>4539.83668</v>
      </c>
      <c r="M62" s="138">
        <f t="shared" si="37"/>
        <v>100</v>
      </c>
      <c r="N62" s="138">
        <f t="shared" si="37"/>
        <v>2314.09008</v>
      </c>
      <c r="O62" s="138">
        <f t="shared" si="37"/>
        <v>2314.09008</v>
      </c>
      <c r="P62" s="138">
        <f t="shared" si="37"/>
        <v>100</v>
      </c>
      <c r="Q62" s="138">
        <f t="shared" si="37"/>
        <v>3000</v>
      </c>
      <c r="R62" s="138">
        <f t="shared" si="37"/>
        <v>0</v>
      </c>
      <c r="S62" s="138">
        <f t="shared" si="37"/>
        <v>0</v>
      </c>
      <c r="T62" s="138">
        <f t="shared" si="37"/>
        <v>3000</v>
      </c>
      <c r="U62" s="138">
        <f t="shared" si="37"/>
        <v>0</v>
      </c>
      <c r="V62" s="138">
        <f t="shared" si="37"/>
        <v>0</v>
      </c>
      <c r="W62" s="138">
        <f t="shared" si="37"/>
        <v>3500</v>
      </c>
      <c r="X62" s="138">
        <f t="shared" si="37"/>
        <v>0</v>
      </c>
      <c r="Y62" s="138">
        <f t="shared" si="37"/>
        <v>0</v>
      </c>
      <c r="Z62" s="138">
        <f t="shared" si="37"/>
        <v>3500</v>
      </c>
      <c r="AA62" s="138">
        <f t="shared" si="37"/>
        <v>0</v>
      </c>
      <c r="AB62" s="138">
        <f t="shared" si="37"/>
        <v>0</v>
      </c>
      <c r="AC62" s="138">
        <f t="shared" si="37"/>
        <v>3500</v>
      </c>
      <c r="AD62" s="138">
        <f t="shared" si="37"/>
        <v>0</v>
      </c>
      <c r="AE62" s="138">
        <f t="shared" si="37"/>
        <v>0</v>
      </c>
      <c r="AF62" s="138">
        <f t="shared" si="37"/>
        <v>4000</v>
      </c>
      <c r="AG62" s="138">
        <f t="shared" si="37"/>
        <v>0</v>
      </c>
      <c r="AH62" s="138">
        <f t="shared" si="37"/>
        <v>0</v>
      </c>
      <c r="AI62" s="138">
        <f t="shared" si="37"/>
        <v>4309.3</v>
      </c>
      <c r="AJ62" s="138">
        <f t="shared" si="37"/>
        <v>0</v>
      </c>
      <c r="AK62" s="138">
        <f t="shared" si="37"/>
        <v>0</v>
      </c>
      <c r="AL62" s="138">
        <f t="shared" si="37"/>
        <v>4500</v>
      </c>
      <c r="AM62" s="138">
        <f t="shared" si="37"/>
        <v>0</v>
      </c>
      <c r="AN62" s="138">
        <f t="shared" si="37"/>
        <v>0</v>
      </c>
      <c r="AO62" s="138">
        <f t="shared" si="37"/>
        <v>5146.07324</v>
      </c>
      <c r="AP62" s="126">
        <f t="shared" si="37"/>
        <v>0</v>
      </c>
      <c r="AQ62" s="126">
        <f t="shared" si="37"/>
        <v>0</v>
      </c>
      <c r="AR62" s="274" t="s">
        <v>329</v>
      </c>
      <c r="AS62" s="277"/>
    </row>
    <row r="63" spans="1:45" ht="65.25" customHeight="1">
      <c r="A63" s="222"/>
      <c r="B63" s="272"/>
      <c r="C63" s="217"/>
      <c r="D63" s="104" t="s">
        <v>37</v>
      </c>
      <c r="E63" s="121">
        <f>H63+K63+N63+Q63+T63+W63+Z63+AC63+AF63+AI63+AL63+AO63</f>
        <v>0</v>
      </c>
      <c r="F63" s="121">
        <f>I63+L63+O63+R63+U63+X63+AA63+AD63+AG63+AJ63+AM63+AP63</f>
        <v>0</v>
      </c>
      <c r="G63" s="121">
        <f>J63+M63+P63+S63+V63+Y63+AB63+AE63+AH63+AK63+AN63+AQ63</f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  <c r="N63" s="110">
        <v>0</v>
      </c>
      <c r="O63" s="110">
        <v>0</v>
      </c>
      <c r="P63" s="110">
        <v>0</v>
      </c>
      <c r="Q63" s="109">
        <v>0</v>
      </c>
      <c r="R63" s="109">
        <v>0</v>
      </c>
      <c r="S63" s="109">
        <v>0</v>
      </c>
      <c r="T63" s="109">
        <v>0</v>
      </c>
      <c r="U63" s="113">
        <v>0</v>
      </c>
      <c r="V63" s="109">
        <v>0</v>
      </c>
      <c r="W63" s="113">
        <v>0</v>
      </c>
      <c r="X63" s="113">
        <v>0</v>
      </c>
      <c r="Y63" s="109">
        <v>0</v>
      </c>
      <c r="Z63" s="113">
        <v>0</v>
      </c>
      <c r="AA63" s="113">
        <v>0</v>
      </c>
      <c r="AB63" s="109">
        <v>0</v>
      </c>
      <c r="AC63" s="113">
        <v>0</v>
      </c>
      <c r="AD63" s="113">
        <v>0</v>
      </c>
      <c r="AE63" s="109">
        <v>0</v>
      </c>
      <c r="AF63" s="113">
        <v>0</v>
      </c>
      <c r="AG63" s="113">
        <v>0</v>
      </c>
      <c r="AH63" s="109">
        <v>0</v>
      </c>
      <c r="AI63" s="113">
        <v>0</v>
      </c>
      <c r="AJ63" s="113">
        <v>0</v>
      </c>
      <c r="AK63" s="109">
        <v>0</v>
      </c>
      <c r="AL63" s="113">
        <v>0</v>
      </c>
      <c r="AM63" s="113">
        <v>0</v>
      </c>
      <c r="AN63" s="109">
        <v>0</v>
      </c>
      <c r="AO63" s="113">
        <v>0</v>
      </c>
      <c r="AP63" s="114">
        <v>0</v>
      </c>
      <c r="AQ63" s="110">
        <v>0</v>
      </c>
      <c r="AR63" s="275"/>
      <c r="AS63" s="278"/>
    </row>
    <row r="64" spans="1:45" ht="74.25" customHeight="1">
      <c r="A64" s="222"/>
      <c r="B64" s="272"/>
      <c r="C64" s="217"/>
      <c r="D64" s="120" t="s">
        <v>282</v>
      </c>
      <c r="E64" s="121">
        <f>H64+K64+N64+Q64+T64+W64+Z64+AC64+AF64+AI64+AL64+AO64</f>
        <v>41309.3</v>
      </c>
      <c r="F64" s="121">
        <f aca="true" t="shared" si="38" ref="E64:F66">I64+L64+O64+R64+U64+X64+AA64+AD64+AG64+AJ64+AM64+AP64</f>
        <v>6853.92676</v>
      </c>
      <c r="G64" s="121">
        <f>F64/E64*100</f>
        <v>16.5917281580661</v>
      </c>
      <c r="H64" s="110">
        <v>0</v>
      </c>
      <c r="I64" s="110">
        <v>0</v>
      </c>
      <c r="J64" s="110">
        <v>0</v>
      </c>
      <c r="K64" s="110">
        <f>2410.48632+2129.35036</f>
        <v>4539.83668</v>
      </c>
      <c r="L64" s="110">
        <f>2410.48632+2129.35036</f>
        <v>4539.83668</v>
      </c>
      <c r="M64" s="110">
        <f>L64/K64*100</f>
        <v>100</v>
      </c>
      <c r="N64" s="110">
        <f>2314.09008</f>
        <v>2314.09008</v>
      </c>
      <c r="O64" s="110">
        <v>2314.09008</v>
      </c>
      <c r="P64" s="110">
        <f>O64/N64*100</f>
        <v>100</v>
      </c>
      <c r="Q64" s="109">
        <v>3000</v>
      </c>
      <c r="R64" s="109">
        <v>0</v>
      </c>
      <c r="S64" s="109">
        <v>0</v>
      </c>
      <c r="T64" s="109">
        <v>3000</v>
      </c>
      <c r="U64" s="113">
        <v>0</v>
      </c>
      <c r="V64" s="109">
        <v>0</v>
      </c>
      <c r="W64" s="113">
        <v>3500</v>
      </c>
      <c r="X64" s="114">
        <v>0</v>
      </c>
      <c r="Y64" s="110">
        <v>0</v>
      </c>
      <c r="Z64" s="113">
        <v>3500</v>
      </c>
      <c r="AA64" s="113">
        <v>0</v>
      </c>
      <c r="AB64" s="109">
        <v>0</v>
      </c>
      <c r="AC64" s="113">
        <v>3500</v>
      </c>
      <c r="AD64" s="113">
        <v>0</v>
      </c>
      <c r="AE64" s="109">
        <v>0</v>
      </c>
      <c r="AF64" s="113">
        <v>4000</v>
      </c>
      <c r="AG64" s="113">
        <v>0</v>
      </c>
      <c r="AH64" s="109">
        <v>0</v>
      </c>
      <c r="AI64" s="113">
        <f>4300+9.3</f>
        <v>4309.3</v>
      </c>
      <c r="AJ64" s="113">
        <v>0</v>
      </c>
      <c r="AK64" s="109">
        <v>0</v>
      </c>
      <c r="AL64" s="113">
        <v>4500</v>
      </c>
      <c r="AM64" s="113">
        <v>0</v>
      </c>
      <c r="AN64" s="109">
        <v>0</v>
      </c>
      <c r="AO64" s="113">
        <f>5146.07324</f>
        <v>5146.07324</v>
      </c>
      <c r="AP64" s="114">
        <v>0</v>
      </c>
      <c r="AQ64" s="110">
        <v>0</v>
      </c>
      <c r="AR64" s="275"/>
      <c r="AS64" s="278"/>
    </row>
    <row r="65" spans="1:45" ht="33.75" customHeight="1">
      <c r="A65" s="222"/>
      <c r="B65" s="272"/>
      <c r="C65" s="217"/>
      <c r="D65" s="105" t="s">
        <v>42</v>
      </c>
      <c r="E65" s="121">
        <f t="shared" si="38"/>
        <v>0</v>
      </c>
      <c r="F65" s="121">
        <f t="shared" si="38"/>
        <v>0</v>
      </c>
      <c r="G65" s="121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  <c r="N65" s="110">
        <v>0</v>
      </c>
      <c r="O65" s="110">
        <v>0</v>
      </c>
      <c r="P65" s="110">
        <v>0</v>
      </c>
      <c r="Q65" s="109">
        <v>0</v>
      </c>
      <c r="R65" s="109">
        <v>0</v>
      </c>
      <c r="S65" s="109">
        <v>0</v>
      </c>
      <c r="T65" s="109">
        <v>0</v>
      </c>
      <c r="U65" s="113">
        <v>0</v>
      </c>
      <c r="V65" s="109">
        <v>0</v>
      </c>
      <c r="W65" s="113">
        <v>0</v>
      </c>
      <c r="X65" s="113">
        <v>0</v>
      </c>
      <c r="Y65" s="109">
        <v>0</v>
      </c>
      <c r="Z65" s="113">
        <v>0</v>
      </c>
      <c r="AA65" s="113">
        <v>0</v>
      </c>
      <c r="AB65" s="109">
        <v>0</v>
      </c>
      <c r="AC65" s="113">
        <v>0</v>
      </c>
      <c r="AD65" s="113">
        <v>0</v>
      </c>
      <c r="AE65" s="109">
        <v>0</v>
      </c>
      <c r="AF65" s="113">
        <v>0</v>
      </c>
      <c r="AG65" s="113">
        <v>0</v>
      </c>
      <c r="AH65" s="109">
        <v>0</v>
      </c>
      <c r="AI65" s="113">
        <v>0</v>
      </c>
      <c r="AJ65" s="113">
        <v>0</v>
      </c>
      <c r="AK65" s="109">
        <v>0</v>
      </c>
      <c r="AL65" s="113">
        <v>0</v>
      </c>
      <c r="AM65" s="113">
        <v>0</v>
      </c>
      <c r="AN65" s="109">
        <v>0</v>
      </c>
      <c r="AO65" s="113">
        <v>0</v>
      </c>
      <c r="AP65" s="114">
        <v>0</v>
      </c>
      <c r="AQ65" s="110">
        <v>0</v>
      </c>
      <c r="AR65" s="275"/>
      <c r="AS65" s="278"/>
    </row>
    <row r="66" spans="1:45" ht="76.5" customHeight="1">
      <c r="A66" s="223"/>
      <c r="B66" s="273"/>
      <c r="C66" s="218"/>
      <c r="D66" s="105" t="s">
        <v>283</v>
      </c>
      <c r="E66" s="121">
        <f t="shared" si="38"/>
        <v>0</v>
      </c>
      <c r="F66" s="121">
        <f t="shared" si="38"/>
        <v>0</v>
      </c>
      <c r="G66" s="121">
        <f>J66+M66+P66+S66+V66+Y66+AB66+AE66+AH66+AK66+AN66+AQ66</f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109">
        <v>0</v>
      </c>
      <c r="R66" s="109">
        <v>0</v>
      </c>
      <c r="S66" s="109">
        <v>0</v>
      </c>
      <c r="T66" s="109">
        <v>0</v>
      </c>
      <c r="U66" s="113">
        <v>0</v>
      </c>
      <c r="V66" s="109">
        <v>0</v>
      </c>
      <c r="W66" s="113">
        <v>0</v>
      </c>
      <c r="X66" s="113">
        <v>0</v>
      </c>
      <c r="Y66" s="109">
        <v>0</v>
      </c>
      <c r="Z66" s="113">
        <v>0</v>
      </c>
      <c r="AA66" s="113">
        <v>0</v>
      </c>
      <c r="AB66" s="109">
        <v>0</v>
      </c>
      <c r="AC66" s="113">
        <v>0</v>
      </c>
      <c r="AD66" s="113">
        <v>0</v>
      </c>
      <c r="AE66" s="109">
        <v>0</v>
      </c>
      <c r="AF66" s="113">
        <v>0</v>
      </c>
      <c r="AG66" s="113">
        <v>0</v>
      </c>
      <c r="AH66" s="109">
        <v>0</v>
      </c>
      <c r="AI66" s="113">
        <v>0</v>
      </c>
      <c r="AJ66" s="113">
        <v>0</v>
      </c>
      <c r="AK66" s="109">
        <v>0</v>
      </c>
      <c r="AL66" s="113">
        <v>0</v>
      </c>
      <c r="AM66" s="113">
        <v>0</v>
      </c>
      <c r="AN66" s="109">
        <v>0</v>
      </c>
      <c r="AO66" s="113">
        <v>0</v>
      </c>
      <c r="AP66" s="114">
        <v>0</v>
      </c>
      <c r="AQ66" s="110">
        <v>0</v>
      </c>
      <c r="AR66" s="276"/>
      <c r="AS66" s="279"/>
    </row>
    <row r="67" spans="1:45" ht="30.75" customHeight="1">
      <c r="A67" s="221" t="s">
        <v>302</v>
      </c>
      <c r="B67" s="271" t="s">
        <v>303</v>
      </c>
      <c r="C67" s="216" t="s">
        <v>320</v>
      </c>
      <c r="D67" s="122" t="s">
        <v>284</v>
      </c>
      <c r="E67" s="123">
        <f>SUM(E68:E71)</f>
        <v>0</v>
      </c>
      <c r="F67" s="123">
        <f>SUM(F68:F71)</f>
        <v>0</v>
      </c>
      <c r="G67" s="123">
        <v>0</v>
      </c>
      <c r="H67" s="123">
        <f>H68+H69+H70+H71</f>
        <v>0</v>
      </c>
      <c r="I67" s="123">
        <f aca="true" t="shared" si="39" ref="I67:AQ67">I68+I69+I70+I71</f>
        <v>0</v>
      </c>
      <c r="J67" s="123">
        <f t="shared" si="39"/>
        <v>0</v>
      </c>
      <c r="K67" s="140">
        <f t="shared" si="39"/>
        <v>0</v>
      </c>
      <c r="L67" s="123">
        <f t="shared" si="39"/>
        <v>0</v>
      </c>
      <c r="M67" s="123">
        <f t="shared" si="39"/>
        <v>0</v>
      </c>
      <c r="N67" s="123">
        <f t="shared" si="39"/>
        <v>0</v>
      </c>
      <c r="O67" s="123">
        <f t="shared" si="39"/>
        <v>0</v>
      </c>
      <c r="P67" s="123">
        <f t="shared" si="39"/>
        <v>0</v>
      </c>
      <c r="Q67" s="123">
        <f t="shared" si="39"/>
        <v>0</v>
      </c>
      <c r="R67" s="123">
        <f t="shared" si="39"/>
        <v>0</v>
      </c>
      <c r="S67" s="123">
        <f t="shared" si="39"/>
        <v>0</v>
      </c>
      <c r="T67" s="123">
        <f t="shared" si="39"/>
        <v>0</v>
      </c>
      <c r="U67" s="123">
        <f t="shared" si="39"/>
        <v>0</v>
      </c>
      <c r="V67" s="123">
        <f t="shared" si="39"/>
        <v>0</v>
      </c>
      <c r="W67" s="140">
        <f t="shared" si="39"/>
        <v>0</v>
      </c>
      <c r="X67" s="123">
        <f t="shared" si="39"/>
        <v>0</v>
      </c>
      <c r="Y67" s="123">
        <f t="shared" si="39"/>
        <v>0</v>
      </c>
      <c r="Z67" s="123">
        <f t="shared" si="39"/>
        <v>0</v>
      </c>
      <c r="AA67" s="123">
        <f t="shared" si="39"/>
        <v>0</v>
      </c>
      <c r="AB67" s="123">
        <f t="shared" si="39"/>
        <v>0</v>
      </c>
      <c r="AC67" s="140">
        <f t="shared" si="39"/>
        <v>0</v>
      </c>
      <c r="AD67" s="123">
        <f t="shared" si="39"/>
        <v>0</v>
      </c>
      <c r="AE67" s="123">
        <f t="shared" si="39"/>
        <v>0</v>
      </c>
      <c r="AF67" s="123">
        <f t="shared" si="39"/>
        <v>0</v>
      </c>
      <c r="AG67" s="123">
        <f t="shared" si="39"/>
        <v>0</v>
      </c>
      <c r="AH67" s="123">
        <f t="shared" si="39"/>
        <v>0</v>
      </c>
      <c r="AI67" s="123">
        <f t="shared" si="39"/>
        <v>0</v>
      </c>
      <c r="AJ67" s="123">
        <f t="shared" si="39"/>
        <v>0</v>
      </c>
      <c r="AK67" s="123">
        <f t="shared" si="39"/>
        <v>0</v>
      </c>
      <c r="AL67" s="123">
        <f t="shared" si="39"/>
        <v>0</v>
      </c>
      <c r="AM67" s="123">
        <f t="shared" si="39"/>
        <v>0</v>
      </c>
      <c r="AN67" s="123">
        <f t="shared" si="39"/>
        <v>0</v>
      </c>
      <c r="AO67" s="123">
        <f t="shared" si="39"/>
        <v>0</v>
      </c>
      <c r="AP67" s="127">
        <f t="shared" si="39"/>
        <v>0</v>
      </c>
      <c r="AQ67" s="127">
        <f t="shared" si="39"/>
        <v>0</v>
      </c>
      <c r="AR67" s="274" t="s">
        <v>338</v>
      </c>
      <c r="AS67" s="224"/>
    </row>
    <row r="68" spans="1:45" ht="46.5" customHeight="1">
      <c r="A68" s="222"/>
      <c r="B68" s="272"/>
      <c r="C68" s="217"/>
      <c r="D68" s="104" t="s">
        <v>37</v>
      </c>
      <c r="E68" s="121">
        <f>H68+K68+N68+Q68+T68+W68+Z68+AC68+AF68+AI68+AL68+AO68</f>
        <v>0</v>
      </c>
      <c r="F68" s="121">
        <f>I68+L68+O68+R68+U68+X68+AA68+AD68+AG68+AJ68+AM68+AP68</f>
        <v>0</v>
      </c>
      <c r="G68" s="121">
        <f>J68+M68+P68+S68+V68+Y68+AB68+AE68+AH68+AK68+AN68+AQ68</f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0</v>
      </c>
      <c r="N68" s="110">
        <v>0</v>
      </c>
      <c r="O68" s="110">
        <v>0</v>
      </c>
      <c r="P68" s="110">
        <v>0</v>
      </c>
      <c r="Q68" s="109">
        <v>0</v>
      </c>
      <c r="R68" s="109">
        <v>0</v>
      </c>
      <c r="S68" s="109">
        <v>0</v>
      </c>
      <c r="T68" s="109">
        <v>0</v>
      </c>
      <c r="U68" s="113">
        <v>0</v>
      </c>
      <c r="V68" s="109">
        <v>0</v>
      </c>
      <c r="W68" s="113">
        <v>0</v>
      </c>
      <c r="X68" s="113">
        <v>0</v>
      </c>
      <c r="Y68" s="109">
        <v>0</v>
      </c>
      <c r="Z68" s="113">
        <v>0</v>
      </c>
      <c r="AA68" s="113">
        <v>0</v>
      </c>
      <c r="AB68" s="109">
        <v>0</v>
      </c>
      <c r="AC68" s="113">
        <v>0</v>
      </c>
      <c r="AD68" s="113">
        <v>0</v>
      </c>
      <c r="AE68" s="109">
        <v>0</v>
      </c>
      <c r="AF68" s="113">
        <v>0</v>
      </c>
      <c r="AG68" s="113">
        <v>0</v>
      </c>
      <c r="AH68" s="109">
        <v>0</v>
      </c>
      <c r="AI68" s="113">
        <v>0</v>
      </c>
      <c r="AJ68" s="113">
        <v>0</v>
      </c>
      <c r="AK68" s="109">
        <v>0</v>
      </c>
      <c r="AL68" s="113">
        <v>0</v>
      </c>
      <c r="AM68" s="113">
        <v>0</v>
      </c>
      <c r="AN68" s="109">
        <v>0</v>
      </c>
      <c r="AO68" s="113">
        <v>0</v>
      </c>
      <c r="AP68" s="114">
        <v>0</v>
      </c>
      <c r="AQ68" s="110">
        <v>0</v>
      </c>
      <c r="AR68" s="275"/>
      <c r="AS68" s="225"/>
    </row>
    <row r="69" spans="1:45" ht="66" customHeight="1">
      <c r="A69" s="222"/>
      <c r="B69" s="272"/>
      <c r="C69" s="217"/>
      <c r="D69" s="120" t="s">
        <v>282</v>
      </c>
      <c r="E69" s="121">
        <f aca="true" t="shared" si="40" ref="E69:F71">H69+K69+N69+Q69+T69+W69+Z69+AC69+AF69+AI69+AL69+AO69</f>
        <v>0</v>
      </c>
      <c r="F69" s="121">
        <f t="shared" si="40"/>
        <v>0</v>
      </c>
      <c r="G69" s="121">
        <v>0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  <c r="N69" s="110">
        <v>0</v>
      </c>
      <c r="O69" s="110">
        <v>0</v>
      </c>
      <c r="P69" s="110">
        <v>0</v>
      </c>
      <c r="Q69" s="109">
        <v>0</v>
      </c>
      <c r="R69" s="109">
        <v>0</v>
      </c>
      <c r="S69" s="109">
        <v>0</v>
      </c>
      <c r="T69" s="109">
        <v>0</v>
      </c>
      <c r="U69" s="113">
        <v>0</v>
      </c>
      <c r="V69" s="109">
        <v>0</v>
      </c>
      <c r="W69" s="113">
        <v>0</v>
      </c>
      <c r="X69" s="113">
        <v>0</v>
      </c>
      <c r="Y69" s="109">
        <v>0</v>
      </c>
      <c r="Z69" s="113">
        <v>0</v>
      </c>
      <c r="AA69" s="113">
        <v>0</v>
      </c>
      <c r="AB69" s="109">
        <v>0</v>
      </c>
      <c r="AC69" s="113">
        <v>0</v>
      </c>
      <c r="AD69" s="113">
        <v>0</v>
      </c>
      <c r="AE69" s="109">
        <v>0</v>
      </c>
      <c r="AF69" s="113">
        <v>0</v>
      </c>
      <c r="AG69" s="113">
        <v>0</v>
      </c>
      <c r="AH69" s="109">
        <v>0</v>
      </c>
      <c r="AI69" s="113">
        <v>0</v>
      </c>
      <c r="AJ69" s="113">
        <v>0</v>
      </c>
      <c r="AK69" s="109">
        <v>0</v>
      </c>
      <c r="AL69" s="113">
        <v>0</v>
      </c>
      <c r="AM69" s="113">
        <v>0</v>
      </c>
      <c r="AN69" s="109">
        <v>0</v>
      </c>
      <c r="AO69" s="113">
        <v>0</v>
      </c>
      <c r="AP69" s="114">
        <v>0</v>
      </c>
      <c r="AQ69" s="110">
        <v>0</v>
      </c>
      <c r="AR69" s="275"/>
      <c r="AS69" s="225"/>
    </row>
    <row r="70" spans="1:45" ht="30.75" customHeight="1">
      <c r="A70" s="222"/>
      <c r="B70" s="272"/>
      <c r="C70" s="217"/>
      <c r="D70" s="105" t="s">
        <v>42</v>
      </c>
      <c r="E70" s="121">
        <f t="shared" si="40"/>
        <v>0</v>
      </c>
      <c r="F70" s="121">
        <f t="shared" si="40"/>
        <v>0</v>
      </c>
      <c r="G70" s="121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0</v>
      </c>
      <c r="N70" s="110">
        <v>0</v>
      </c>
      <c r="O70" s="110">
        <v>0</v>
      </c>
      <c r="P70" s="110">
        <v>0</v>
      </c>
      <c r="Q70" s="109">
        <v>0</v>
      </c>
      <c r="R70" s="109">
        <v>0</v>
      </c>
      <c r="S70" s="109">
        <v>0</v>
      </c>
      <c r="T70" s="109">
        <v>0</v>
      </c>
      <c r="U70" s="113">
        <v>0</v>
      </c>
      <c r="V70" s="109">
        <v>0</v>
      </c>
      <c r="W70" s="113">
        <v>0</v>
      </c>
      <c r="X70" s="113">
        <v>0</v>
      </c>
      <c r="Y70" s="109">
        <v>0</v>
      </c>
      <c r="Z70" s="113">
        <v>0</v>
      </c>
      <c r="AA70" s="113">
        <v>0</v>
      </c>
      <c r="AB70" s="109">
        <v>0</v>
      </c>
      <c r="AC70" s="113">
        <v>0</v>
      </c>
      <c r="AD70" s="113">
        <v>0</v>
      </c>
      <c r="AE70" s="109">
        <v>0</v>
      </c>
      <c r="AF70" s="113">
        <v>0</v>
      </c>
      <c r="AG70" s="113">
        <v>0</v>
      </c>
      <c r="AH70" s="109">
        <v>0</v>
      </c>
      <c r="AI70" s="113">
        <v>0</v>
      </c>
      <c r="AJ70" s="113">
        <v>0</v>
      </c>
      <c r="AK70" s="109">
        <v>0</v>
      </c>
      <c r="AL70" s="113">
        <v>0</v>
      </c>
      <c r="AM70" s="113">
        <v>0</v>
      </c>
      <c r="AN70" s="109">
        <v>0</v>
      </c>
      <c r="AO70" s="113">
        <v>0</v>
      </c>
      <c r="AP70" s="114">
        <v>0</v>
      </c>
      <c r="AQ70" s="110">
        <v>0</v>
      </c>
      <c r="AR70" s="275"/>
      <c r="AS70" s="225"/>
    </row>
    <row r="71" spans="1:45" ht="76.5" customHeight="1">
      <c r="A71" s="223"/>
      <c r="B71" s="273"/>
      <c r="C71" s="218"/>
      <c r="D71" s="105" t="s">
        <v>283</v>
      </c>
      <c r="E71" s="121">
        <f t="shared" si="40"/>
        <v>0</v>
      </c>
      <c r="F71" s="121">
        <f t="shared" si="40"/>
        <v>0</v>
      </c>
      <c r="G71" s="121">
        <f>J71+M71+P71+S71+V71+Y71+AB71+AE71+AH71+AK71+AN71+AQ71</f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  <c r="M71" s="110">
        <v>0</v>
      </c>
      <c r="N71" s="110">
        <v>0</v>
      </c>
      <c r="O71" s="110">
        <v>0</v>
      </c>
      <c r="P71" s="110">
        <v>0</v>
      </c>
      <c r="Q71" s="109">
        <v>0</v>
      </c>
      <c r="R71" s="109">
        <v>0</v>
      </c>
      <c r="S71" s="109">
        <v>0</v>
      </c>
      <c r="T71" s="109">
        <v>0</v>
      </c>
      <c r="U71" s="113">
        <v>0</v>
      </c>
      <c r="V71" s="109">
        <v>0</v>
      </c>
      <c r="W71" s="113">
        <v>0</v>
      </c>
      <c r="X71" s="113">
        <v>0</v>
      </c>
      <c r="Y71" s="109">
        <v>0</v>
      </c>
      <c r="Z71" s="113">
        <v>0</v>
      </c>
      <c r="AA71" s="113">
        <v>0</v>
      </c>
      <c r="AB71" s="109">
        <v>0</v>
      </c>
      <c r="AC71" s="113">
        <v>0</v>
      </c>
      <c r="AD71" s="113">
        <v>0</v>
      </c>
      <c r="AE71" s="109">
        <v>0</v>
      </c>
      <c r="AF71" s="113">
        <v>0</v>
      </c>
      <c r="AG71" s="113">
        <v>0</v>
      </c>
      <c r="AH71" s="109">
        <v>0</v>
      </c>
      <c r="AI71" s="113">
        <v>0</v>
      </c>
      <c r="AJ71" s="113">
        <v>0</v>
      </c>
      <c r="AK71" s="109">
        <v>0</v>
      </c>
      <c r="AL71" s="113">
        <v>0</v>
      </c>
      <c r="AM71" s="113">
        <v>0</v>
      </c>
      <c r="AN71" s="109">
        <v>0</v>
      </c>
      <c r="AO71" s="113">
        <v>0</v>
      </c>
      <c r="AP71" s="114">
        <v>0</v>
      </c>
      <c r="AQ71" s="110">
        <v>0</v>
      </c>
      <c r="AR71" s="276"/>
      <c r="AS71" s="226"/>
    </row>
    <row r="72" spans="1:45" ht="24" customHeight="1">
      <c r="A72" s="220" t="s">
        <v>271</v>
      </c>
      <c r="B72" s="220"/>
      <c r="C72" s="207"/>
      <c r="D72" s="128" t="s">
        <v>284</v>
      </c>
      <c r="E72" s="125">
        <f>SUM(E73:E76)</f>
        <v>41409.3</v>
      </c>
      <c r="F72" s="125">
        <f>SUM(F73:F76)</f>
        <v>6953.92676</v>
      </c>
      <c r="G72" s="125">
        <f>F72/E72*100</f>
        <v>16.793152166300807</v>
      </c>
      <c r="H72" s="126">
        <f>H74+H75</f>
        <v>0</v>
      </c>
      <c r="I72" s="126">
        <f aca="true" t="shared" si="41" ref="I72:AO72">I74+I75</f>
        <v>0</v>
      </c>
      <c r="J72" s="126">
        <f t="shared" si="41"/>
        <v>0</v>
      </c>
      <c r="K72" s="138">
        <f t="shared" si="41"/>
        <v>4539.83668</v>
      </c>
      <c r="L72" s="138">
        <f t="shared" si="41"/>
        <v>4539.83668</v>
      </c>
      <c r="M72" s="138">
        <f t="shared" si="41"/>
        <v>100</v>
      </c>
      <c r="N72" s="138">
        <f t="shared" si="41"/>
        <v>2414.09008</v>
      </c>
      <c r="O72" s="138">
        <f t="shared" si="41"/>
        <v>2414.09008</v>
      </c>
      <c r="P72" s="138">
        <v>0</v>
      </c>
      <c r="Q72" s="138">
        <f t="shared" si="41"/>
        <v>3000</v>
      </c>
      <c r="R72" s="138">
        <f t="shared" si="41"/>
        <v>0</v>
      </c>
      <c r="S72" s="138">
        <v>0</v>
      </c>
      <c r="T72" s="138">
        <f t="shared" si="41"/>
        <v>3000</v>
      </c>
      <c r="U72" s="138">
        <f t="shared" si="41"/>
        <v>0</v>
      </c>
      <c r="V72" s="138">
        <f>V74+V75</f>
        <v>0</v>
      </c>
      <c r="W72" s="138">
        <f t="shared" si="41"/>
        <v>3500</v>
      </c>
      <c r="X72" s="138">
        <f t="shared" si="41"/>
        <v>0</v>
      </c>
      <c r="Y72" s="138">
        <v>0</v>
      </c>
      <c r="Z72" s="138">
        <f t="shared" si="41"/>
        <v>3500</v>
      </c>
      <c r="AA72" s="138">
        <f t="shared" si="41"/>
        <v>0</v>
      </c>
      <c r="AB72" s="138">
        <f t="shared" si="41"/>
        <v>0</v>
      </c>
      <c r="AC72" s="138">
        <f t="shared" si="41"/>
        <v>3500</v>
      </c>
      <c r="AD72" s="138">
        <f t="shared" si="41"/>
        <v>0</v>
      </c>
      <c r="AE72" s="138">
        <f t="shared" si="41"/>
        <v>0</v>
      </c>
      <c r="AF72" s="138">
        <f t="shared" si="41"/>
        <v>4000</v>
      </c>
      <c r="AG72" s="138">
        <f>AG74+AG75</f>
        <v>0</v>
      </c>
      <c r="AH72" s="138">
        <v>0</v>
      </c>
      <c r="AI72" s="138">
        <f t="shared" si="41"/>
        <v>4309.3</v>
      </c>
      <c r="AJ72" s="138">
        <f t="shared" si="41"/>
        <v>0</v>
      </c>
      <c r="AK72" s="138">
        <f t="shared" si="41"/>
        <v>0</v>
      </c>
      <c r="AL72" s="138">
        <f t="shared" si="41"/>
        <v>4500</v>
      </c>
      <c r="AM72" s="138">
        <f t="shared" si="41"/>
        <v>0</v>
      </c>
      <c r="AN72" s="138">
        <f t="shared" si="41"/>
        <v>0</v>
      </c>
      <c r="AO72" s="138">
        <f t="shared" si="41"/>
        <v>5146.07324</v>
      </c>
      <c r="AP72" s="126">
        <f>AP74</f>
        <v>0</v>
      </c>
      <c r="AQ72" s="126">
        <v>0</v>
      </c>
      <c r="AR72" s="280" t="s">
        <v>330</v>
      </c>
      <c r="AS72" s="224"/>
    </row>
    <row r="73" spans="1:45" ht="37.5" customHeight="1">
      <c r="A73" s="220"/>
      <c r="B73" s="220"/>
      <c r="C73" s="208"/>
      <c r="D73" s="104" t="s">
        <v>37</v>
      </c>
      <c r="E73" s="121">
        <f>H73+K73+N73+Q73+T73+W73+Z73+AC73+AF73+AI73+AL73+AO73</f>
        <v>0</v>
      </c>
      <c r="F73" s="121">
        <f>I73+L73+O73+R73+U73+X73+AA73+AD73+AG73+AJ73+AM73+AP73</f>
        <v>0</v>
      </c>
      <c r="G73" s="121">
        <f>J73+M73+P73+S73+V73+Y73+AB73+AE73+AH73+AK73+AN73+AQ73</f>
        <v>0</v>
      </c>
      <c r="H73" s="109">
        <f aca="true" t="shared" si="42" ref="H73:AQ76">H51+H58</f>
        <v>0</v>
      </c>
      <c r="I73" s="109">
        <f t="shared" si="42"/>
        <v>0</v>
      </c>
      <c r="J73" s="109">
        <f t="shared" si="42"/>
        <v>0</v>
      </c>
      <c r="K73" s="109">
        <f t="shared" si="42"/>
        <v>0</v>
      </c>
      <c r="L73" s="109">
        <f t="shared" si="42"/>
        <v>0</v>
      </c>
      <c r="M73" s="109">
        <f t="shared" si="42"/>
        <v>0</v>
      </c>
      <c r="N73" s="109">
        <f t="shared" si="42"/>
        <v>0</v>
      </c>
      <c r="O73" s="109">
        <f t="shared" si="42"/>
        <v>0</v>
      </c>
      <c r="P73" s="109">
        <f t="shared" si="42"/>
        <v>0</v>
      </c>
      <c r="Q73" s="109">
        <f t="shared" si="42"/>
        <v>0</v>
      </c>
      <c r="R73" s="109">
        <f t="shared" si="42"/>
        <v>0</v>
      </c>
      <c r="S73" s="109">
        <f t="shared" si="42"/>
        <v>0</v>
      </c>
      <c r="T73" s="109">
        <f t="shared" si="42"/>
        <v>0</v>
      </c>
      <c r="U73" s="109">
        <f t="shared" si="42"/>
        <v>0</v>
      </c>
      <c r="V73" s="109">
        <f t="shared" si="42"/>
        <v>0</v>
      </c>
      <c r="W73" s="109">
        <f t="shared" si="42"/>
        <v>0</v>
      </c>
      <c r="X73" s="109">
        <f t="shared" si="42"/>
        <v>0</v>
      </c>
      <c r="Y73" s="109">
        <f t="shared" si="42"/>
        <v>0</v>
      </c>
      <c r="Z73" s="109">
        <f t="shared" si="42"/>
        <v>0</v>
      </c>
      <c r="AA73" s="109">
        <f t="shared" si="42"/>
        <v>0</v>
      </c>
      <c r="AB73" s="109">
        <f t="shared" si="42"/>
        <v>0</v>
      </c>
      <c r="AC73" s="109">
        <f t="shared" si="42"/>
        <v>0</v>
      </c>
      <c r="AD73" s="109">
        <f t="shared" si="42"/>
        <v>0</v>
      </c>
      <c r="AE73" s="109">
        <f t="shared" si="42"/>
        <v>0</v>
      </c>
      <c r="AF73" s="109">
        <f t="shared" si="42"/>
        <v>0</v>
      </c>
      <c r="AG73" s="109">
        <f t="shared" si="42"/>
        <v>0</v>
      </c>
      <c r="AH73" s="109">
        <f t="shared" si="42"/>
        <v>0</v>
      </c>
      <c r="AI73" s="109">
        <f t="shared" si="42"/>
        <v>0</v>
      </c>
      <c r="AJ73" s="109">
        <f t="shared" si="42"/>
        <v>0</v>
      </c>
      <c r="AK73" s="109">
        <f t="shared" si="42"/>
        <v>0</v>
      </c>
      <c r="AL73" s="109">
        <f t="shared" si="42"/>
        <v>0</v>
      </c>
      <c r="AM73" s="109">
        <f t="shared" si="42"/>
        <v>0</v>
      </c>
      <c r="AN73" s="109">
        <f t="shared" si="42"/>
        <v>0</v>
      </c>
      <c r="AO73" s="109">
        <f t="shared" si="42"/>
        <v>0</v>
      </c>
      <c r="AP73" s="109">
        <f t="shared" si="42"/>
        <v>0</v>
      </c>
      <c r="AQ73" s="109">
        <f t="shared" si="42"/>
        <v>0</v>
      </c>
      <c r="AR73" s="281"/>
      <c r="AS73" s="225"/>
    </row>
    <row r="74" spans="1:45" ht="65.25" customHeight="1">
      <c r="A74" s="220"/>
      <c r="B74" s="220"/>
      <c r="C74" s="208"/>
      <c r="D74" s="105" t="s">
        <v>282</v>
      </c>
      <c r="E74" s="121">
        <f>H74+K74+N74+Q74+T74+W74+Z74+AC74+AF74+AI74+AL74+AO74</f>
        <v>41309.3</v>
      </c>
      <c r="F74" s="121">
        <f>I74+L74+O74+R74+U74+X74+AA74+AD74+AG74++AJ74+AM74+AP74</f>
        <v>6853.92676</v>
      </c>
      <c r="G74" s="121">
        <f>F74/E74*100</f>
        <v>16.5917281580661</v>
      </c>
      <c r="H74" s="109">
        <f>H59</f>
        <v>0</v>
      </c>
      <c r="I74" s="109">
        <f aca="true" t="shared" si="43" ref="I74:AQ74">I59</f>
        <v>0</v>
      </c>
      <c r="J74" s="109">
        <f t="shared" si="43"/>
        <v>0</v>
      </c>
      <c r="K74" s="109">
        <f t="shared" si="43"/>
        <v>4539.83668</v>
      </c>
      <c r="L74" s="109">
        <f t="shared" si="43"/>
        <v>4539.83668</v>
      </c>
      <c r="M74" s="109">
        <f t="shared" si="43"/>
        <v>100</v>
      </c>
      <c r="N74" s="109">
        <f t="shared" si="43"/>
        <v>2314.09008</v>
      </c>
      <c r="O74" s="109">
        <f t="shared" si="43"/>
        <v>2314.09008</v>
      </c>
      <c r="P74" s="109">
        <f t="shared" si="43"/>
        <v>100</v>
      </c>
      <c r="Q74" s="109">
        <f t="shared" si="43"/>
        <v>3000</v>
      </c>
      <c r="R74" s="109">
        <f t="shared" si="43"/>
        <v>0</v>
      </c>
      <c r="S74" s="109">
        <f t="shared" si="43"/>
        <v>0</v>
      </c>
      <c r="T74" s="109">
        <f t="shared" si="43"/>
        <v>3000</v>
      </c>
      <c r="U74" s="109">
        <f t="shared" si="43"/>
        <v>0</v>
      </c>
      <c r="V74" s="109">
        <f t="shared" si="43"/>
        <v>0</v>
      </c>
      <c r="W74" s="109">
        <f t="shared" si="43"/>
        <v>3500</v>
      </c>
      <c r="X74" s="109">
        <f t="shared" si="43"/>
        <v>0</v>
      </c>
      <c r="Y74" s="109">
        <f t="shared" si="43"/>
        <v>0</v>
      </c>
      <c r="Z74" s="109">
        <f t="shared" si="43"/>
        <v>3500</v>
      </c>
      <c r="AA74" s="109">
        <f t="shared" si="43"/>
        <v>0</v>
      </c>
      <c r="AB74" s="109">
        <f t="shared" si="43"/>
        <v>0</v>
      </c>
      <c r="AC74" s="109">
        <f t="shared" si="43"/>
        <v>3500</v>
      </c>
      <c r="AD74" s="109">
        <f t="shared" si="43"/>
        <v>0</v>
      </c>
      <c r="AE74" s="109">
        <f t="shared" si="43"/>
        <v>0</v>
      </c>
      <c r="AF74" s="109">
        <f t="shared" si="43"/>
        <v>4000</v>
      </c>
      <c r="AG74" s="109">
        <f t="shared" si="43"/>
        <v>0</v>
      </c>
      <c r="AH74" s="109">
        <f t="shared" si="43"/>
        <v>0</v>
      </c>
      <c r="AI74" s="109">
        <f t="shared" si="43"/>
        <v>4309.3</v>
      </c>
      <c r="AJ74" s="109">
        <f t="shared" si="43"/>
        <v>0</v>
      </c>
      <c r="AK74" s="109">
        <f t="shared" si="43"/>
        <v>0</v>
      </c>
      <c r="AL74" s="109">
        <f t="shared" si="43"/>
        <v>4500</v>
      </c>
      <c r="AM74" s="109">
        <f t="shared" si="43"/>
        <v>0</v>
      </c>
      <c r="AN74" s="109">
        <f t="shared" si="43"/>
        <v>0</v>
      </c>
      <c r="AO74" s="109">
        <f t="shared" si="43"/>
        <v>5146.07324</v>
      </c>
      <c r="AP74" s="109">
        <f t="shared" si="43"/>
        <v>0</v>
      </c>
      <c r="AQ74" s="109">
        <f t="shared" si="43"/>
        <v>0</v>
      </c>
      <c r="AR74" s="281"/>
      <c r="AS74" s="225"/>
    </row>
    <row r="75" spans="1:45" ht="34.5" customHeight="1">
      <c r="A75" s="220"/>
      <c r="B75" s="220"/>
      <c r="C75" s="208"/>
      <c r="D75" s="105" t="s">
        <v>42</v>
      </c>
      <c r="E75" s="121">
        <f>H75+K75+N75+Q75+T75+W75+Z75+AC75+AF75+AI75+AL75+AO75</f>
        <v>100</v>
      </c>
      <c r="F75" s="121">
        <f>I75+L75+O75+R75</f>
        <v>100</v>
      </c>
      <c r="G75" s="121">
        <f>F75/E75*100</f>
        <v>100</v>
      </c>
      <c r="H75" s="109">
        <f t="shared" si="42"/>
        <v>0</v>
      </c>
      <c r="I75" s="109">
        <f t="shared" si="42"/>
        <v>0</v>
      </c>
      <c r="J75" s="109">
        <f t="shared" si="42"/>
        <v>0</v>
      </c>
      <c r="K75" s="109">
        <f t="shared" si="42"/>
        <v>0</v>
      </c>
      <c r="L75" s="109">
        <f t="shared" si="42"/>
        <v>0</v>
      </c>
      <c r="M75" s="109">
        <f t="shared" si="42"/>
        <v>0</v>
      </c>
      <c r="N75" s="109">
        <f>N53+N60</f>
        <v>100</v>
      </c>
      <c r="O75" s="109">
        <f t="shared" si="42"/>
        <v>100</v>
      </c>
      <c r="P75" s="109">
        <f t="shared" si="42"/>
        <v>100</v>
      </c>
      <c r="Q75" s="109">
        <f t="shared" si="42"/>
        <v>0</v>
      </c>
      <c r="R75" s="109">
        <f t="shared" si="42"/>
        <v>0</v>
      </c>
      <c r="S75" s="109">
        <f t="shared" si="42"/>
        <v>0</v>
      </c>
      <c r="T75" s="109">
        <f t="shared" si="42"/>
        <v>0</v>
      </c>
      <c r="U75" s="109">
        <f t="shared" si="42"/>
        <v>0</v>
      </c>
      <c r="V75" s="109">
        <f t="shared" si="42"/>
        <v>0</v>
      </c>
      <c r="W75" s="109">
        <f t="shared" si="42"/>
        <v>0</v>
      </c>
      <c r="X75" s="109">
        <f t="shared" si="42"/>
        <v>0</v>
      </c>
      <c r="Y75" s="109">
        <f t="shared" si="42"/>
        <v>0</v>
      </c>
      <c r="Z75" s="109">
        <f t="shared" si="42"/>
        <v>0</v>
      </c>
      <c r="AA75" s="109">
        <f t="shared" si="42"/>
        <v>0</v>
      </c>
      <c r="AB75" s="109">
        <f t="shared" si="42"/>
        <v>0</v>
      </c>
      <c r="AC75" s="109">
        <f t="shared" si="42"/>
        <v>0</v>
      </c>
      <c r="AD75" s="109">
        <f t="shared" si="42"/>
        <v>0</v>
      </c>
      <c r="AE75" s="109">
        <f t="shared" si="42"/>
        <v>0</v>
      </c>
      <c r="AF75" s="109">
        <f t="shared" si="42"/>
        <v>0</v>
      </c>
      <c r="AG75" s="109">
        <f t="shared" si="42"/>
        <v>0</v>
      </c>
      <c r="AH75" s="109">
        <f>AH53+AH60</f>
        <v>0</v>
      </c>
      <c r="AI75" s="109">
        <f t="shared" si="42"/>
        <v>0</v>
      </c>
      <c r="AJ75" s="109">
        <f t="shared" si="42"/>
        <v>0</v>
      </c>
      <c r="AK75" s="109">
        <f t="shared" si="42"/>
        <v>0</v>
      </c>
      <c r="AL75" s="109">
        <f t="shared" si="42"/>
        <v>0</v>
      </c>
      <c r="AM75" s="109">
        <f t="shared" si="42"/>
        <v>0</v>
      </c>
      <c r="AN75" s="109">
        <f t="shared" si="42"/>
        <v>0</v>
      </c>
      <c r="AO75" s="109">
        <f t="shared" si="42"/>
        <v>0</v>
      </c>
      <c r="AP75" s="109">
        <f t="shared" si="42"/>
        <v>0</v>
      </c>
      <c r="AQ75" s="109">
        <f t="shared" si="42"/>
        <v>0</v>
      </c>
      <c r="AR75" s="281"/>
      <c r="AS75" s="225"/>
    </row>
    <row r="76" spans="1:45" ht="67.5" customHeight="1">
      <c r="A76" s="220"/>
      <c r="B76" s="220"/>
      <c r="C76" s="209"/>
      <c r="D76" s="105" t="s">
        <v>283</v>
      </c>
      <c r="E76" s="121">
        <f>H76+K76+N76+Q76+T76+W76+Z76+AC76+AF76+AI76+AL76+AO76</f>
        <v>0</v>
      </c>
      <c r="F76" s="121">
        <f>I76+L76+O76+R76+U76+X76+AA76+AD76+AG76+AJ76+AM76+AP76</f>
        <v>0</v>
      </c>
      <c r="G76" s="121">
        <f>J76+M76+P76+S76+V76+Y76+AB76+AE76+AH76+AK76+AN76+AQ76</f>
        <v>0</v>
      </c>
      <c r="H76" s="109">
        <f t="shared" si="42"/>
        <v>0</v>
      </c>
      <c r="I76" s="109">
        <f t="shared" si="42"/>
        <v>0</v>
      </c>
      <c r="J76" s="109">
        <f t="shared" si="42"/>
        <v>0</v>
      </c>
      <c r="K76" s="109">
        <f t="shared" si="42"/>
        <v>0</v>
      </c>
      <c r="L76" s="109">
        <f t="shared" si="42"/>
        <v>0</v>
      </c>
      <c r="M76" s="109">
        <f t="shared" si="42"/>
        <v>0</v>
      </c>
      <c r="N76" s="109">
        <f t="shared" si="42"/>
        <v>0</v>
      </c>
      <c r="O76" s="109">
        <f t="shared" si="42"/>
        <v>0</v>
      </c>
      <c r="P76" s="109">
        <f t="shared" si="42"/>
        <v>0</v>
      </c>
      <c r="Q76" s="109">
        <f t="shared" si="42"/>
        <v>0</v>
      </c>
      <c r="R76" s="109">
        <f t="shared" si="42"/>
        <v>0</v>
      </c>
      <c r="S76" s="109">
        <f t="shared" si="42"/>
        <v>0</v>
      </c>
      <c r="T76" s="109">
        <f t="shared" si="42"/>
        <v>0</v>
      </c>
      <c r="U76" s="109">
        <f t="shared" si="42"/>
        <v>0</v>
      </c>
      <c r="V76" s="109">
        <f t="shared" si="42"/>
        <v>0</v>
      </c>
      <c r="W76" s="109">
        <f t="shared" si="42"/>
        <v>0</v>
      </c>
      <c r="X76" s="109">
        <f t="shared" si="42"/>
        <v>0</v>
      </c>
      <c r="Y76" s="109">
        <f t="shared" si="42"/>
        <v>0</v>
      </c>
      <c r="Z76" s="109">
        <f t="shared" si="42"/>
        <v>0</v>
      </c>
      <c r="AA76" s="109">
        <f t="shared" si="42"/>
        <v>0</v>
      </c>
      <c r="AB76" s="109">
        <f t="shared" si="42"/>
        <v>0</v>
      </c>
      <c r="AC76" s="109">
        <f t="shared" si="42"/>
        <v>0</v>
      </c>
      <c r="AD76" s="109">
        <f t="shared" si="42"/>
        <v>0</v>
      </c>
      <c r="AE76" s="109">
        <f t="shared" si="42"/>
        <v>0</v>
      </c>
      <c r="AF76" s="109">
        <f t="shared" si="42"/>
        <v>0</v>
      </c>
      <c r="AG76" s="109">
        <f t="shared" si="42"/>
        <v>0</v>
      </c>
      <c r="AH76" s="109">
        <f>AH54+AH61</f>
        <v>0</v>
      </c>
      <c r="AI76" s="109">
        <f t="shared" si="42"/>
        <v>0</v>
      </c>
      <c r="AJ76" s="109">
        <f t="shared" si="42"/>
        <v>0</v>
      </c>
      <c r="AK76" s="109">
        <f t="shared" si="42"/>
        <v>0</v>
      </c>
      <c r="AL76" s="109">
        <f t="shared" si="42"/>
        <v>0</v>
      </c>
      <c r="AM76" s="109">
        <f t="shared" si="42"/>
        <v>0</v>
      </c>
      <c r="AN76" s="109">
        <f t="shared" si="42"/>
        <v>0</v>
      </c>
      <c r="AO76" s="109">
        <f t="shared" si="42"/>
        <v>0</v>
      </c>
      <c r="AP76" s="109">
        <f t="shared" si="42"/>
        <v>0</v>
      </c>
      <c r="AQ76" s="109">
        <f t="shared" si="42"/>
        <v>0</v>
      </c>
      <c r="AR76" s="282"/>
      <c r="AS76" s="226"/>
    </row>
    <row r="77" spans="1:45" ht="24" customHeight="1">
      <c r="A77" s="220" t="s">
        <v>281</v>
      </c>
      <c r="B77" s="220"/>
      <c r="C77" s="207"/>
      <c r="D77" s="131" t="s">
        <v>284</v>
      </c>
      <c r="E77" s="132">
        <f>SUM(E78:E81)</f>
        <v>46292.299999999996</v>
      </c>
      <c r="F77" s="132">
        <f>SUM(F78:F81)</f>
        <v>6953.92676</v>
      </c>
      <c r="G77" s="132">
        <f>F77/E77*100</f>
        <v>15.021778481518528</v>
      </c>
      <c r="H77" s="132">
        <f>SUM(H78:H81)</f>
        <v>0</v>
      </c>
      <c r="I77" s="132">
        <f>SUM(I78:I81)</f>
        <v>0</v>
      </c>
      <c r="J77" s="132">
        <f>SUM(J78:J81)</f>
        <v>0</v>
      </c>
      <c r="K77" s="142">
        <f aca="true" t="shared" si="44" ref="K77:AO77">SUM(K78:K81)</f>
        <v>4539.83668</v>
      </c>
      <c r="L77" s="142">
        <f t="shared" si="44"/>
        <v>4539.83668</v>
      </c>
      <c r="M77" s="142">
        <f>SUM(M78:M81)</f>
        <v>100</v>
      </c>
      <c r="N77" s="142">
        <f>SUM(N78:N81)</f>
        <v>2414.09008</v>
      </c>
      <c r="O77" s="142">
        <f>SUM(O78:O81)</f>
        <v>2414.09008</v>
      </c>
      <c r="P77" s="142">
        <v>0</v>
      </c>
      <c r="Q77" s="142">
        <f t="shared" si="44"/>
        <v>3000</v>
      </c>
      <c r="R77" s="142">
        <f t="shared" si="44"/>
        <v>0</v>
      </c>
      <c r="S77" s="142">
        <v>0</v>
      </c>
      <c r="T77" s="142">
        <f>SUM(T78:T81)</f>
        <v>7320.2</v>
      </c>
      <c r="U77" s="142">
        <f t="shared" si="44"/>
        <v>0</v>
      </c>
      <c r="V77" s="142">
        <v>0</v>
      </c>
      <c r="W77" s="142">
        <f t="shared" si="44"/>
        <v>3800</v>
      </c>
      <c r="X77" s="142">
        <f t="shared" si="44"/>
        <v>0</v>
      </c>
      <c r="Y77" s="142">
        <v>0</v>
      </c>
      <c r="Z77" s="142">
        <f t="shared" si="44"/>
        <v>3500</v>
      </c>
      <c r="AA77" s="142">
        <f t="shared" si="44"/>
        <v>0</v>
      </c>
      <c r="AB77" s="142">
        <v>0</v>
      </c>
      <c r="AC77" s="142">
        <f t="shared" si="44"/>
        <v>3500</v>
      </c>
      <c r="AD77" s="142">
        <f t="shared" si="44"/>
        <v>0</v>
      </c>
      <c r="AE77" s="142">
        <v>0</v>
      </c>
      <c r="AF77" s="142">
        <f t="shared" si="44"/>
        <v>4082.4</v>
      </c>
      <c r="AG77" s="142">
        <f t="shared" si="44"/>
        <v>0</v>
      </c>
      <c r="AH77" s="142">
        <v>0</v>
      </c>
      <c r="AI77" s="142">
        <f>SUM(AI78:AI81)</f>
        <v>4407.3</v>
      </c>
      <c r="AJ77" s="142">
        <f t="shared" si="44"/>
        <v>0</v>
      </c>
      <c r="AK77" s="142">
        <f t="shared" si="44"/>
        <v>0</v>
      </c>
      <c r="AL77" s="142">
        <f t="shared" si="44"/>
        <v>4541.2</v>
      </c>
      <c r="AM77" s="142">
        <f t="shared" si="44"/>
        <v>0</v>
      </c>
      <c r="AN77" s="142">
        <f t="shared" si="44"/>
        <v>0</v>
      </c>
      <c r="AO77" s="142">
        <f t="shared" si="44"/>
        <v>5187.2732399999995</v>
      </c>
      <c r="AP77" s="132">
        <f>SUM(AP78:AP81)</f>
        <v>0</v>
      </c>
      <c r="AQ77" s="132">
        <f>SUM(AQ78:AQ81)</f>
        <v>0</v>
      </c>
      <c r="AR77" s="280" t="s">
        <v>330</v>
      </c>
      <c r="AS77" s="259"/>
    </row>
    <row r="78" spans="1:45" ht="39" customHeight="1">
      <c r="A78" s="220"/>
      <c r="B78" s="220"/>
      <c r="C78" s="208"/>
      <c r="D78" s="104" t="s">
        <v>37</v>
      </c>
      <c r="E78" s="121">
        <f>H78+K78+N78+Q78+T78+W78+Z78+AC78+AF78+AI78+AL78+AO78</f>
        <v>0</v>
      </c>
      <c r="F78" s="121">
        <f>I78+L78+O78+R78+U78+X78+AA78+AD78+AG78+AJ78+AM78+AP78</f>
        <v>0</v>
      </c>
      <c r="G78" s="121">
        <f>J78+M78+P78+S78+V78+Y78+AB78+AE78+AH78+AK78+AN78+AQ78</f>
        <v>0</v>
      </c>
      <c r="H78" s="109">
        <f aca="true" t="shared" si="45" ref="H78:AQ78">H33+H45+H73</f>
        <v>0</v>
      </c>
      <c r="I78" s="109">
        <f t="shared" si="45"/>
        <v>0</v>
      </c>
      <c r="J78" s="109">
        <f t="shared" si="45"/>
        <v>0</v>
      </c>
      <c r="K78" s="109">
        <f t="shared" si="45"/>
        <v>0</v>
      </c>
      <c r="L78" s="109">
        <f t="shared" si="45"/>
        <v>0</v>
      </c>
      <c r="M78" s="109">
        <f t="shared" si="45"/>
        <v>0</v>
      </c>
      <c r="N78" s="109">
        <f t="shared" si="45"/>
        <v>0</v>
      </c>
      <c r="O78" s="109">
        <f t="shared" si="45"/>
        <v>0</v>
      </c>
      <c r="P78" s="109">
        <f t="shared" si="45"/>
        <v>0</v>
      </c>
      <c r="Q78" s="109">
        <f t="shared" si="45"/>
        <v>0</v>
      </c>
      <c r="R78" s="109">
        <f t="shared" si="45"/>
        <v>0</v>
      </c>
      <c r="S78" s="109">
        <f t="shared" si="45"/>
        <v>0</v>
      </c>
      <c r="T78" s="109">
        <f t="shared" si="45"/>
        <v>0</v>
      </c>
      <c r="U78" s="109">
        <f t="shared" si="45"/>
        <v>0</v>
      </c>
      <c r="V78" s="109">
        <f t="shared" si="45"/>
        <v>0</v>
      </c>
      <c r="W78" s="109">
        <f t="shared" si="45"/>
        <v>0</v>
      </c>
      <c r="X78" s="109">
        <f t="shared" si="45"/>
        <v>0</v>
      </c>
      <c r="Y78" s="109">
        <f t="shared" si="45"/>
        <v>0</v>
      </c>
      <c r="Z78" s="109">
        <f t="shared" si="45"/>
        <v>0</v>
      </c>
      <c r="AA78" s="109">
        <f t="shared" si="45"/>
        <v>0</v>
      </c>
      <c r="AB78" s="109">
        <f t="shared" si="45"/>
        <v>0</v>
      </c>
      <c r="AC78" s="109">
        <f t="shared" si="45"/>
        <v>0</v>
      </c>
      <c r="AD78" s="109">
        <f t="shared" si="45"/>
        <v>0</v>
      </c>
      <c r="AE78" s="109">
        <f t="shared" si="45"/>
        <v>0</v>
      </c>
      <c r="AF78" s="109">
        <f t="shared" si="45"/>
        <v>0</v>
      </c>
      <c r="AG78" s="109">
        <f t="shared" si="45"/>
        <v>0</v>
      </c>
      <c r="AH78" s="109">
        <f t="shared" si="45"/>
        <v>0</v>
      </c>
      <c r="AI78" s="109">
        <f t="shared" si="45"/>
        <v>0</v>
      </c>
      <c r="AJ78" s="109">
        <f t="shared" si="45"/>
        <v>0</v>
      </c>
      <c r="AK78" s="109">
        <f t="shared" si="45"/>
        <v>0</v>
      </c>
      <c r="AL78" s="109">
        <f t="shared" si="45"/>
        <v>0</v>
      </c>
      <c r="AM78" s="109">
        <f t="shared" si="45"/>
        <v>0</v>
      </c>
      <c r="AN78" s="109">
        <f t="shared" si="45"/>
        <v>0</v>
      </c>
      <c r="AO78" s="109">
        <f t="shared" si="45"/>
        <v>0</v>
      </c>
      <c r="AP78" s="109">
        <f t="shared" si="45"/>
        <v>0</v>
      </c>
      <c r="AQ78" s="109">
        <f t="shared" si="45"/>
        <v>0</v>
      </c>
      <c r="AR78" s="281"/>
      <c r="AS78" s="260"/>
    </row>
    <row r="79" spans="1:45" ht="72" customHeight="1">
      <c r="A79" s="220"/>
      <c r="B79" s="220"/>
      <c r="C79" s="208"/>
      <c r="D79" s="105" t="s">
        <v>282</v>
      </c>
      <c r="E79" s="121">
        <f aca="true" t="shared" si="46" ref="E79:F81">H79+K79+N79+Q79+T79+W79+Z79+AC79+AF79+AI79+AL79+AO79</f>
        <v>45312.6</v>
      </c>
      <c r="F79" s="121">
        <f t="shared" si="46"/>
        <v>6853.92676</v>
      </c>
      <c r="G79" s="121">
        <f>F79/E79*100</f>
        <v>15.125873951174729</v>
      </c>
      <c r="H79" s="109">
        <f aca="true" t="shared" si="47" ref="H79:I81">H34+H46+H74</f>
        <v>0</v>
      </c>
      <c r="I79" s="109">
        <f t="shared" si="47"/>
        <v>0</v>
      </c>
      <c r="J79" s="109">
        <v>0</v>
      </c>
      <c r="K79" s="109">
        <f aca="true" t="shared" si="48" ref="K79:L81">K34+K46+K74</f>
        <v>4539.83668</v>
      </c>
      <c r="L79" s="109">
        <f t="shared" si="48"/>
        <v>4539.83668</v>
      </c>
      <c r="M79" s="109">
        <f>L79/K79*100</f>
        <v>100</v>
      </c>
      <c r="N79" s="109">
        <f aca="true" t="shared" si="49" ref="N79:O81">N34+N46+N74</f>
        <v>2314.09008</v>
      </c>
      <c r="O79" s="109">
        <f t="shared" si="49"/>
        <v>2314.09008</v>
      </c>
      <c r="P79" s="109">
        <f>O79/N79*100</f>
        <v>100</v>
      </c>
      <c r="Q79" s="109">
        <f aca="true" t="shared" si="50" ref="Q79:U81">Q34+Q46+Q74</f>
        <v>3000</v>
      </c>
      <c r="R79" s="109">
        <f t="shared" si="50"/>
        <v>0</v>
      </c>
      <c r="S79" s="109">
        <f t="shared" si="50"/>
        <v>0</v>
      </c>
      <c r="T79" s="109">
        <f t="shared" si="50"/>
        <v>7003.3</v>
      </c>
      <c r="U79" s="109">
        <f t="shared" si="50"/>
        <v>0</v>
      </c>
      <c r="V79" s="109">
        <v>0</v>
      </c>
      <c r="W79" s="109">
        <f aca="true" t="shared" si="51" ref="W79:X81">W34+W46+W74</f>
        <v>3500</v>
      </c>
      <c r="X79" s="109">
        <f t="shared" si="51"/>
        <v>0</v>
      </c>
      <c r="Y79" s="109">
        <v>0</v>
      </c>
      <c r="Z79" s="109">
        <f aca="true" t="shared" si="52" ref="Z79:AA81">Z34+Z46+Z74</f>
        <v>3500</v>
      </c>
      <c r="AA79" s="109">
        <f t="shared" si="52"/>
        <v>0</v>
      </c>
      <c r="AB79" s="109">
        <v>0</v>
      </c>
      <c r="AC79" s="109">
        <f aca="true" t="shared" si="53" ref="AC79:AD81">AC34+AC46+AC74</f>
        <v>3500</v>
      </c>
      <c r="AD79" s="109">
        <f t="shared" si="53"/>
        <v>0</v>
      </c>
      <c r="AE79" s="109">
        <v>0</v>
      </c>
      <c r="AF79" s="109">
        <f aca="true" t="shared" si="54" ref="AF79:AG81">AF34+AF46+AF74</f>
        <v>4000</v>
      </c>
      <c r="AG79" s="109">
        <f t="shared" si="54"/>
        <v>0</v>
      </c>
      <c r="AH79" s="109">
        <v>0</v>
      </c>
      <c r="AI79" s="109">
        <f aca="true" t="shared" si="55" ref="AI79:AJ81">AI34+AI46+AI74</f>
        <v>4309.3</v>
      </c>
      <c r="AJ79" s="109">
        <f t="shared" si="55"/>
        <v>0</v>
      </c>
      <c r="AK79" s="109">
        <v>0</v>
      </c>
      <c r="AL79" s="109">
        <f aca="true" t="shared" si="56" ref="AL79:AM81">AL34+AL46+AL74</f>
        <v>4500</v>
      </c>
      <c r="AM79" s="109">
        <f t="shared" si="56"/>
        <v>0</v>
      </c>
      <c r="AN79" s="109">
        <v>0</v>
      </c>
      <c r="AO79" s="109">
        <f aca="true" t="shared" si="57" ref="AO79:AQ81">AO34+AO46+AO74</f>
        <v>5146.07324</v>
      </c>
      <c r="AP79" s="109">
        <f t="shared" si="57"/>
        <v>0</v>
      </c>
      <c r="AQ79" s="109">
        <f t="shared" si="57"/>
        <v>0</v>
      </c>
      <c r="AR79" s="281"/>
      <c r="AS79" s="260"/>
    </row>
    <row r="80" spans="1:45" ht="33" customHeight="1">
      <c r="A80" s="220"/>
      <c r="B80" s="220"/>
      <c r="C80" s="208"/>
      <c r="D80" s="105" t="s">
        <v>42</v>
      </c>
      <c r="E80" s="121">
        <f>H80+K80+N80+Q80+T80+W80+Z80+AC80+AF80+AI80+AL80+AO80</f>
        <v>979.7</v>
      </c>
      <c r="F80" s="121">
        <f t="shared" si="46"/>
        <v>100</v>
      </c>
      <c r="G80" s="121">
        <f>F80/E80*100</f>
        <v>10.207206287639073</v>
      </c>
      <c r="H80" s="109">
        <f t="shared" si="47"/>
        <v>0</v>
      </c>
      <c r="I80" s="109">
        <f t="shared" si="47"/>
        <v>0</v>
      </c>
      <c r="J80" s="109">
        <f>J35+J47+J75</f>
        <v>0</v>
      </c>
      <c r="K80" s="109">
        <f t="shared" si="48"/>
        <v>0</v>
      </c>
      <c r="L80" s="109">
        <f t="shared" si="48"/>
        <v>0</v>
      </c>
      <c r="M80" s="109">
        <f>M35+M47+M75</f>
        <v>0</v>
      </c>
      <c r="N80" s="109">
        <f t="shared" si="49"/>
        <v>100</v>
      </c>
      <c r="O80" s="109">
        <f t="shared" si="49"/>
        <v>100</v>
      </c>
      <c r="P80" s="109">
        <f>P35+P47+P75</f>
        <v>100</v>
      </c>
      <c r="Q80" s="109">
        <f t="shared" si="50"/>
        <v>0</v>
      </c>
      <c r="R80" s="109">
        <f t="shared" si="50"/>
        <v>0</v>
      </c>
      <c r="S80" s="109">
        <f t="shared" si="50"/>
        <v>0</v>
      </c>
      <c r="T80" s="109">
        <f t="shared" si="50"/>
        <v>316.9</v>
      </c>
      <c r="U80" s="109">
        <f t="shared" si="50"/>
        <v>0</v>
      </c>
      <c r="V80" s="109">
        <v>0</v>
      </c>
      <c r="W80" s="109">
        <f t="shared" si="51"/>
        <v>300</v>
      </c>
      <c r="X80" s="109">
        <f t="shared" si="51"/>
        <v>0</v>
      </c>
      <c r="Y80" s="109">
        <v>0</v>
      </c>
      <c r="Z80" s="109">
        <f t="shared" si="52"/>
        <v>0</v>
      </c>
      <c r="AA80" s="109">
        <f t="shared" si="52"/>
        <v>0</v>
      </c>
      <c r="AB80" s="109">
        <f>AB35+AB47+AB75</f>
        <v>0</v>
      </c>
      <c r="AC80" s="109">
        <f t="shared" si="53"/>
        <v>0</v>
      </c>
      <c r="AD80" s="109">
        <f t="shared" si="53"/>
        <v>0</v>
      </c>
      <c r="AE80" s="109">
        <f>AE35+AE47+AE75</f>
        <v>0</v>
      </c>
      <c r="AF80" s="109">
        <f t="shared" si="54"/>
        <v>82.4</v>
      </c>
      <c r="AG80" s="109">
        <f t="shared" si="54"/>
        <v>0</v>
      </c>
      <c r="AH80" s="109">
        <v>0</v>
      </c>
      <c r="AI80" s="109">
        <f t="shared" si="55"/>
        <v>98</v>
      </c>
      <c r="AJ80" s="109">
        <f t="shared" si="55"/>
        <v>0</v>
      </c>
      <c r="AK80" s="109">
        <f>AK35+AK47+AK75</f>
        <v>0</v>
      </c>
      <c r="AL80" s="109">
        <f t="shared" si="56"/>
        <v>41.2</v>
      </c>
      <c r="AM80" s="109">
        <f t="shared" si="56"/>
        <v>0</v>
      </c>
      <c r="AN80" s="109">
        <f>AN35+AN47+AN75</f>
        <v>0</v>
      </c>
      <c r="AO80" s="109">
        <f t="shared" si="57"/>
        <v>41.2</v>
      </c>
      <c r="AP80" s="109">
        <f t="shared" si="57"/>
        <v>0</v>
      </c>
      <c r="AQ80" s="109">
        <f t="shared" si="57"/>
        <v>0</v>
      </c>
      <c r="AR80" s="281"/>
      <c r="AS80" s="260"/>
    </row>
    <row r="81" spans="1:45" ht="69.75" customHeight="1" thickBot="1">
      <c r="A81" s="283"/>
      <c r="B81" s="283"/>
      <c r="C81" s="208"/>
      <c r="D81" s="118" t="s">
        <v>283</v>
      </c>
      <c r="E81" s="133">
        <f t="shared" si="46"/>
        <v>0</v>
      </c>
      <c r="F81" s="133">
        <f t="shared" si="46"/>
        <v>0</v>
      </c>
      <c r="G81" s="133">
        <f>J81+M81+P81+S81+V81+Y81+AB81+AE81+AH81+AK81+AN81+AQ81</f>
        <v>0</v>
      </c>
      <c r="H81" s="119">
        <f t="shared" si="47"/>
        <v>0</v>
      </c>
      <c r="I81" s="119">
        <f t="shared" si="47"/>
        <v>0</v>
      </c>
      <c r="J81" s="119">
        <f>J36+J48+J76</f>
        <v>0</v>
      </c>
      <c r="K81" s="119">
        <f t="shared" si="48"/>
        <v>0</v>
      </c>
      <c r="L81" s="119">
        <f t="shared" si="48"/>
        <v>0</v>
      </c>
      <c r="M81" s="119">
        <f>M36+M48+M76</f>
        <v>0</v>
      </c>
      <c r="N81" s="119">
        <f t="shared" si="49"/>
        <v>0</v>
      </c>
      <c r="O81" s="119">
        <f t="shared" si="49"/>
        <v>0</v>
      </c>
      <c r="P81" s="119">
        <f>P36+P48+P76</f>
        <v>0</v>
      </c>
      <c r="Q81" s="119">
        <f t="shared" si="50"/>
        <v>0</v>
      </c>
      <c r="R81" s="119">
        <f t="shared" si="50"/>
        <v>0</v>
      </c>
      <c r="S81" s="119">
        <f t="shared" si="50"/>
        <v>0</v>
      </c>
      <c r="T81" s="109">
        <f t="shared" si="50"/>
        <v>0</v>
      </c>
      <c r="U81" s="119">
        <f t="shared" si="50"/>
        <v>0</v>
      </c>
      <c r="V81" s="119">
        <f>V36+V48+V76</f>
        <v>0</v>
      </c>
      <c r="W81" s="119">
        <f t="shared" si="51"/>
        <v>0</v>
      </c>
      <c r="X81" s="119">
        <f t="shared" si="51"/>
        <v>0</v>
      </c>
      <c r="Y81" s="119">
        <f>Y36+Y48+Y76</f>
        <v>0</v>
      </c>
      <c r="Z81" s="119">
        <f t="shared" si="52"/>
        <v>0</v>
      </c>
      <c r="AA81" s="119">
        <f t="shared" si="52"/>
        <v>0</v>
      </c>
      <c r="AB81" s="119">
        <f>AB36+AB48+AB76</f>
        <v>0</v>
      </c>
      <c r="AC81" s="119">
        <f t="shared" si="53"/>
        <v>0</v>
      </c>
      <c r="AD81" s="119">
        <f t="shared" si="53"/>
        <v>0</v>
      </c>
      <c r="AE81" s="119">
        <f>AE36+AE48+AE76</f>
        <v>0</v>
      </c>
      <c r="AF81" s="119">
        <f t="shared" si="54"/>
        <v>0</v>
      </c>
      <c r="AG81" s="119">
        <f t="shared" si="54"/>
        <v>0</v>
      </c>
      <c r="AH81" s="119">
        <f>AH36+AH48+AH76</f>
        <v>0</v>
      </c>
      <c r="AI81" s="119">
        <f t="shared" si="55"/>
        <v>0</v>
      </c>
      <c r="AJ81" s="119">
        <f t="shared" si="55"/>
        <v>0</v>
      </c>
      <c r="AK81" s="119">
        <f>AK36+AK48+AK76</f>
        <v>0</v>
      </c>
      <c r="AL81" s="119">
        <f t="shared" si="56"/>
        <v>0</v>
      </c>
      <c r="AM81" s="119">
        <f t="shared" si="56"/>
        <v>0</v>
      </c>
      <c r="AN81" s="119">
        <f>AN36+AN48+AN76</f>
        <v>0</v>
      </c>
      <c r="AO81" s="119">
        <f t="shared" si="57"/>
        <v>0</v>
      </c>
      <c r="AP81" s="119">
        <f t="shared" si="57"/>
        <v>0</v>
      </c>
      <c r="AQ81" s="119">
        <f t="shared" si="57"/>
        <v>0</v>
      </c>
      <c r="AR81" s="282"/>
      <c r="AS81" s="261"/>
    </row>
    <row r="82" spans="1:45" ht="27.75" customHeight="1">
      <c r="A82" s="286" t="s">
        <v>286</v>
      </c>
      <c r="B82" s="286"/>
      <c r="C82" s="286"/>
      <c r="D82" s="134" t="s">
        <v>284</v>
      </c>
      <c r="E82" s="135">
        <f>SUM(E83:E86)</f>
        <v>0</v>
      </c>
      <c r="F82" s="135">
        <f aca="true" t="shared" si="58" ref="F82:AQ82">SUM(F83:F86)</f>
        <v>0</v>
      </c>
      <c r="G82" s="135">
        <v>0</v>
      </c>
      <c r="H82" s="135">
        <f t="shared" si="58"/>
        <v>0</v>
      </c>
      <c r="I82" s="135">
        <f t="shared" si="58"/>
        <v>0</v>
      </c>
      <c r="J82" s="135">
        <f t="shared" si="58"/>
        <v>0</v>
      </c>
      <c r="K82" s="135">
        <f t="shared" si="58"/>
        <v>0</v>
      </c>
      <c r="L82" s="135">
        <f t="shared" si="58"/>
        <v>0</v>
      </c>
      <c r="M82" s="135">
        <f t="shared" si="58"/>
        <v>0</v>
      </c>
      <c r="N82" s="135">
        <f t="shared" si="58"/>
        <v>0</v>
      </c>
      <c r="O82" s="135">
        <f t="shared" si="58"/>
        <v>0</v>
      </c>
      <c r="P82" s="135">
        <f t="shared" si="58"/>
        <v>0</v>
      </c>
      <c r="Q82" s="135">
        <f t="shared" si="58"/>
        <v>0</v>
      </c>
      <c r="R82" s="135">
        <f t="shared" si="58"/>
        <v>0</v>
      </c>
      <c r="S82" s="135">
        <f t="shared" si="58"/>
        <v>0</v>
      </c>
      <c r="T82" s="135">
        <f t="shared" si="58"/>
        <v>0</v>
      </c>
      <c r="U82" s="135">
        <f t="shared" si="58"/>
        <v>0</v>
      </c>
      <c r="V82" s="135">
        <f t="shared" si="58"/>
        <v>0</v>
      </c>
      <c r="W82" s="135">
        <f t="shared" si="58"/>
        <v>0</v>
      </c>
      <c r="X82" s="135">
        <f t="shared" si="58"/>
        <v>0</v>
      </c>
      <c r="Y82" s="135">
        <f t="shared" si="58"/>
        <v>0</v>
      </c>
      <c r="Z82" s="135">
        <f t="shared" si="58"/>
        <v>0</v>
      </c>
      <c r="AA82" s="135">
        <f t="shared" si="58"/>
        <v>0</v>
      </c>
      <c r="AB82" s="135">
        <f t="shared" si="58"/>
        <v>0</v>
      </c>
      <c r="AC82" s="135">
        <f t="shared" si="58"/>
        <v>0</v>
      </c>
      <c r="AD82" s="135">
        <f t="shared" si="58"/>
        <v>0</v>
      </c>
      <c r="AE82" s="135">
        <f t="shared" si="58"/>
        <v>0</v>
      </c>
      <c r="AF82" s="135">
        <f t="shared" si="58"/>
        <v>0</v>
      </c>
      <c r="AG82" s="135">
        <f t="shared" si="58"/>
        <v>0</v>
      </c>
      <c r="AH82" s="135">
        <f t="shared" si="58"/>
        <v>0</v>
      </c>
      <c r="AI82" s="135">
        <f t="shared" si="58"/>
        <v>0</v>
      </c>
      <c r="AJ82" s="135">
        <f t="shared" si="58"/>
        <v>0</v>
      </c>
      <c r="AK82" s="135">
        <f t="shared" si="58"/>
        <v>0</v>
      </c>
      <c r="AL82" s="135">
        <f t="shared" si="58"/>
        <v>0</v>
      </c>
      <c r="AM82" s="135">
        <f t="shared" si="58"/>
        <v>0</v>
      </c>
      <c r="AN82" s="135">
        <f t="shared" si="58"/>
        <v>0</v>
      </c>
      <c r="AO82" s="135">
        <f t="shared" si="58"/>
        <v>0</v>
      </c>
      <c r="AP82" s="135">
        <f t="shared" si="58"/>
        <v>0</v>
      </c>
      <c r="AQ82" s="135">
        <f t="shared" si="58"/>
        <v>0</v>
      </c>
      <c r="AR82" s="284"/>
      <c r="AS82" s="284"/>
    </row>
    <row r="83" spans="1:45" ht="39.75" customHeight="1">
      <c r="A83" s="286"/>
      <c r="B83" s="286"/>
      <c r="C83" s="286"/>
      <c r="D83" s="104" t="s">
        <v>37</v>
      </c>
      <c r="E83" s="121">
        <f>H83+K83+N83+Q83+T83+W83+Z83+AC83+AF83+AI83+AL83+AO83</f>
        <v>0</v>
      </c>
      <c r="F83" s="121">
        <f>I83+L83+O83+R83+U83+X83+AA83+AD83+AG83+AJ83+AM83+AP83</f>
        <v>0</v>
      </c>
      <c r="G83" s="121">
        <f>J83+M83+P83+S83+V83+Y83+AB83+AE83+AH83+AK83+AN83+AQ83</f>
        <v>0</v>
      </c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  <c r="N83" s="109">
        <v>0</v>
      </c>
      <c r="O83" s="109">
        <v>0</v>
      </c>
      <c r="P83" s="109">
        <v>0</v>
      </c>
      <c r="Q83" s="109">
        <v>0</v>
      </c>
      <c r="R83" s="109">
        <v>0</v>
      </c>
      <c r="S83" s="109">
        <v>0</v>
      </c>
      <c r="T83" s="109">
        <v>0</v>
      </c>
      <c r="U83" s="109">
        <v>0</v>
      </c>
      <c r="V83" s="109">
        <v>0</v>
      </c>
      <c r="W83" s="109">
        <v>0</v>
      </c>
      <c r="X83" s="109">
        <v>0</v>
      </c>
      <c r="Y83" s="109">
        <v>0</v>
      </c>
      <c r="Z83" s="109">
        <v>0</v>
      </c>
      <c r="AA83" s="109">
        <v>0</v>
      </c>
      <c r="AB83" s="109">
        <v>0</v>
      </c>
      <c r="AC83" s="109">
        <v>0</v>
      </c>
      <c r="AD83" s="109">
        <v>0</v>
      </c>
      <c r="AE83" s="109">
        <v>0</v>
      </c>
      <c r="AF83" s="109">
        <v>0</v>
      </c>
      <c r="AG83" s="109">
        <v>0</v>
      </c>
      <c r="AH83" s="109">
        <v>0</v>
      </c>
      <c r="AI83" s="109">
        <v>0</v>
      </c>
      <c r="AJ83" s="109">
        <v>0</v>
      </c>
      <c r="AK83" s="109">
        <v>0</v>
      </c>
      <c r="AL83" s="109">
        <v>0</v>
      </c>
      <c r="AM83" s="109">
        <v>0</v>
      </c>
      <c r="AN83" s="109">
        <v>0</v>
      </c>
      <c r="AO83" s="109">
        <v>0</v>
      </c>
      <c r="AP83" s="109">
        <v>0</v>
      </c>
      <c r="AQ83" s="109">
        <v>0</v>
      </c>
      <c r="AR83" s="284"/>
      <c r="AS83" s="284"/>
    </row>
    <row r="84" spans="1:45" ht="103.5" customHeight="1">
      <c r="A84" s="286"/>
      <c r="B84" s="286"/>
      <c r="C84" s="286"/>
      <c r="D84" s="105" t="s">
        <v>282</v>
      </c>
      <c r="E84" s="121">
        <f aca="true" t="shared" si="59" ref="E84:F86">H84+K84+N84+Q84+T84+W84+Z84+AC84+AF84+AI84+AL84+AO84</f>
        <v>0</v>
      </c>
      <c r="F84" s="121">
        <f t="shared" si="59"/>
        <v>0</v>
      </c>
      <c r="G84" s="121">
        <v>0</v>
      </c>
      <c r="H84" s="109">
        <v>0</v>
      </c>
      <c r="I84" s="109">
        <v>0</v>
      </c>
      <c r="J84" s="109">
        <v>0</v>
      </c>
      <c r="K84" s="109">
        <v>0</v>
      </c>
      <c r="L84" s="109">
        <v>0</v>
      </c>
      <c r="M84" s="109">
        <v>0</v>
      </c>
      <c r="N84" s="109">
        <v>0</v>
      </c>
      <c r="O84" s="109">
        <v>0</v>
      </c>
      <c r="P84" s="109">
        <v>0</v>
      </c>
      <c r="Q84" s="109">
        <v>0</v>
      </c>
      <c r="R84" s="109">
        <v>0</v>
      </c>
      <c r="S84" s="109">
        <v>0</v>
      </c>
      <c r="T84" s="109">
        <v>0</v>
      </c>
      <c r="U84" s="109">
        <v>0</v>
      </c>
      <c r="V84" s="109">
        <v>0</v>
      </c>
      <c r="W84" s="109">
        <v>0</v>
      </c>
      <c r="X84" s="109">
        <v>0</v>
      </c>
      <c r="Y84" s="109">
        <v>0</v>
      </c>
      <c r="Z84" s="109">
        <v>0</v>
      </c>
      <c r="AA84" s="109">
        <v>0</v>
      </c>
      <c r="AB84" s="109">
        <v>0</v>
      </c>
      <c r="AC84" s="109">
        <v>0</v>
      </c>
      <c r="AD84" s="109">
        <v>0</v>
      </c>
      <c r="AE84" s="109">
        <v>0</v>
      </c>
      <c r="AF84" s="109">
        <v>0</v>
      </c>
      <c r="AG84" s="109">
        <v>0</v>
      </c>
      <c r="AH84" s="109">
        <v>0</v>
      </c>
      <c r="AI84" s="109">
        <v>0</v>
      </c>
      <c r="AJ84" s="109">
        <v>0</v>
      </c>
      <c r="AK84" s="109">
        <v>0</v>
      </c>
      <c r="AL84" s="109">
        <v>0</v>
      </c>
      <c r="AM84" s="109">
        <v>0</v>
      </c>
      <c r="AN84" s="109">
        <v>0</v>
      </c>
      <c r="AO84" s="109">
        <v>0</v>
      </c>
      <c r="AP84" s="109">
        <v>0</v>
      </c>
      <c r="AQ84" s="109">
        <v>0</v>
      </c>
      <c r="AR84" s="284"/>
      <c r="AS84" s="284"/>
    </row>
    <row r="85" spans="1:45" ht="48.75" customHeight="1">
      <c r="A85" s="286"/>
      <c r="B85" s="286"/>
      <c r="C85" s="286"/>
      <c r="D85" s="105" t="s">
        <v>42</v>
      </c>
      <c r="E85" s="121">
        <f t="shared" si="59"/>
        <v>0</v>
      </c>
      <c r="F85" s="121">
        <f t="shared" si="59"/>
        <v>0</v>
      </c>
      <c r="G85" s="121">
        <v>0</v>
      </c>
      <c r="H85" s="109">
        <v>0</v>
      </c>
      <c r="I85" s="109">
        <v>0</v>
      </c>
      <c r="J85" s="109">
        <v>0</v>
      </c>
      <c r="K85" s="109">
        <v>0</v>
      </c>
      <c r="L85" s="109">
        <v>0</v>
      </c>
      <c r="M85" s="109">
        <v>0</v>
      </c>
      <c r="N85" s="109">
        <v>0</v>
      </c>
      <c r="O85" s="109">
        <v>0</v>
      </c>
      <c r="P85" s="109">
        <v>0</v>
      </c>
      <c r="Q85" s="109">
        <v>0</v>
      </c>
      <c r="R85" s="109">
        <v>0</v>
      </c>
      <c r="S85" s="109">
        <v>0</v>
      </c>
      <c r="T85" s="109">
        <v>0</v>
      </c>
      <c r="U85" s="109">
        <v>0</v>
      </c>
      <c r="V85" s="109">
        <v>0</v>
      </c>
      <c r="W85" s="109">
        <v>0</v>
      </c>
      <c r="X85" s="109">
        <v>0</v>
      </c>
      <c r="Y85" s="109">
        <v>0</v>
      </c>
      <c r="Z85" s="109">
        <v>0</v>
      </c>
      <c r="AA85" s="109">
        <v>0</v>
      </c>
      <c r="AB85" s="109">
        <v>0</v>
      </c>
      <c r="AC85" s="109">
        <v>0</v>
      </c>
      <c r="AD85" s="109">
        <v>0</v>
      </c>
      <c r="AE85" s="109">
        <v>0</v>
      </c>
      <c r="AF85" s="109">
        <v>0</v>
      </c>
      <c r="AG85" s="109">
        <v>0</v>
      </c>
      <c r="AH85" s="109">
        <v>0</v>
      </c>
      <c r="AI85" s="109">
        <v>0</v>
      </c>
      <c r="AJ85" s="109">
        <v>0</v>
      </c>
      <c r="AK85" s="109">
        <v>0</v>
      </c>
      <c r="AL85" s="109">
        <v>0</v>
      </c>
      <c r="AM85" s="109">
        <v>0</v>
      </c>
      <c r="AN85" s="109">
        <v>0</v>
      </c>
      <c r="AO85" s="109">
        <v>0</v>
      </c>
      <c r="AP85" s="109">
        <v>0</v>
      </c>
      <c r="AQ85" s="109">
        <v>0</v>
      </c>
      <c r="AR85" s="284"/>
      <c r="AS85" s="284"/>
    </row>
    <row r="86" spans="1:45" ht="69.75" customHeight="1">
      <c r="A86" s="286"/>
      <c r="B86" s="286"/>
      <c r="C86" s="286"/>
      <c r="D86" s="105" t="s">
        <v>283</v>
      </c>
      <c r="E86" s="121">
        <f t="shared" si="59"/>
        <v>0</v>
      </c>
      <c r="F86" s="121">
        <f t="shared" si="59"/>
        <v>0</v>
      </c>
      <c r="G86" s="121">
        <f>J86+M86+P86+S86+V86+Y86+AB86+AE86+AH86+AK86+AN86+AQ86</f>
        <v>0</v>
      </c>
      <c r="H86" s="109">
        <v>0</v>
      </c>
      <c r="I86" s="109">
        <v>0</v>
      </c>
      <c r="J86" s="109">
        <v>0</v>
      </c>
      <c r="K86" s="109">
        <v>0</v>
      </c>
      <c r="L86" s="109">
        <v>0</v>
      </c>
      <c r="M86" s="109">
        <v>0</v>
      </c>
      <c r="N86" s="109">
        <v>0</v>
      </c>
      <c r="O86" s="109">
        <v>0</v>
      </c>
      <c r="P86" s="109">
        <v>0</v>
      </c>
      <c r="Q86" s="109">
        <v>0</v>
      </c>
      <c r="R86" s="109">
        <v>0</v>
      </c>
      <c r="S86" s="109">
        <v>0</v>
      </c>
      <c r="T86" s="109">
        <v>0</v>
      </c>
      <c r="U86" s="109">
        <v>0</v>
      </c>
      <c r="V86" s="109">
        <v>0</v>
      </c>
      <c r="W86" s="109">
        <v>0</v>
      </c>
      <c r="X86" s="109">
        <v>0</v>
      </c>
      <c r="Y86" s="109">
        <v>0</v>
      </c>
      <c r="Z86" s="109">
        <v>0</v>
      </c>
      <c r="AA86" s="109">
        <v>0</v>
      </c>
      <c r="AB86" s="109">
        <v>0</v>
      </c>
      <c r="AC86" s="109">
        <v>0</v>
      </c>
      <c r="AD86" s="109">
        <v>0</v>
      </c>
      <c r="AE86" s="109">
        <v>0</v>
      </c>
      <c r="AF86" s="109">
        <v>0</v>
      </c>
      <c r="AG86" s="109">
        <v>0</v>
      </c>
      <c r="AH86" s="109">
        <v>0</v>
      </c>
      <c r="AI86" s="109">
        <v>0</v>
      </c>
      <c r="AJ86" s="109">
        <v>0</v>
      </c>
      <c r="AK86" s="109">
        <v>0</v>
      </c>
      <c r="AL86" s="109">
        <v>0</v>
      </c>
      <c r="AM86" s="109">
        <v>0</v>
      </c>
      <c r="AN86" s="109">
        <v>0</v>
      </c>
      <c r="AO86" s="109">
        <v>0</v>
      </c>
      <c r="AP86" s="109">
        <v>0</v>
      </c>
      <c r="AQ86" s="109">
        <v>0</v>
      </c>
      <c r="AR86" s="285"/>
      <c r="AS86" s="285"/>
    </row>
    <row r="87" spans="1:45" ht="24.75" customHeight="1">
      <c r="A87" s="287" t="s">
        <v>287</v>
      </c>
      <c r="B87" s="288"/>
      <c r="C87" s="147"/>
      <c r="D87" s="128" t="s">
        <v>284</v>
      </c>
      <c r="E87" s="125">
        <f>SUM(E88:E91)</f>
        <v>46292.299999999996</v>
      </c>
      <c r="F87" s="125">
        <f>SUM(F88:F91)</f>
        <v>6953.92676</v>
      </c>
      <c r="G87" s="125">
        <f>F87/E87*100</f>
        <v>15.021778481518528</v>
      </c>
      <c r="H87" s="125">
        <f>SUM(H88:H91)</f>
        <v>0</v>
      </c>
      <c r="I87" s="125">
        <f>SUM(I88:I91)</f>
        <v>0</v>
      </c>
      <c r="J87" s="125">
        <v>0</v>
      </c>
      <c r="K87" s="125">
        <f>SUM(K88:K91)</f>
        <v>4539.83668</v>
      </c>
      <c r="L87" s="125">
        <f>SUM(L88:L91)</f>
        <v>4539.83668</v>
      </c>
      <c r="M87" s="125">
        <f>L87/K87*100</f>
        <v>100</v>
      </c>
      <c r="N87" s="125">
        <f>SUM(N88:N91)</f>
        <v>2414.09008</v>
      </c>
      <c r="O87" s="125">
        <f>SUM(O88:O91)</f>
        <v>2414.09008</v>
      </c>
      <c r="P87" s="125">
        <f>O87/N87*100</f>
        <v>100</v>
      </c>
      <c r="Q87" s="125">
        <f>SUM(Q88:Q91)</f>
        <v>3000</v>
      </c>
      <c r="R87" s="125">
        <f>SUM(R88:R91)</f>
        <v>0</v>
      </c>
      <c r="S87" s="125">
        <v>0</v>
      </c>
      <c r="T87" s="125">
        <f>SUM(T88:T91)</f>
        <v>7320.2</v>
      </c>
      <c r="U87" s="125">
        <f>SUM(U88:U91)</f>
        <v>0</v>
      </c>
      <c r="V87" s="125">
        <v>0</v>
      </c>
      <c r="W87" s="125">
        <f>SUM(W88:W91)</f>
        <v>3800</v>
      </c>
      <c r="X87" s="125">
        <f>SUM(X88:X91)</f>
        <v>0</v>
      </c>
      <c r="Y87" s="125">
        <v>0</v>
      </c>
      <c r="Z87" s="125">
        <f>SUM(Z88:Z91)</f>
        <v>3500</v>
      </c>
      <c r="AA87" s="125">
        <f>SUM(AA88:AA91)</f>
        <v>0</v>
      </c>
      <c r="AB87" s="125">
        <v>0</v>
      </c>
      <c r="AC87" s="125">
        <f>SUM(AC88:AC91)</f>
        <v>3500</v>
      </c>
      <c r="AD87" s="125">
        <f>SUM(AD88:AD91)</f>
        <v>0</v>
      </c>
      <c r="AE87" s="125">
        <v>0</v>
      </c>
      <c r="AF87" s="125">
        <f>SUM(AF88:AF91)</f>
        <v>4082.4</v>
      </c>
      <c r="AG87" s="125">
        <f>SUM(AG88:AG91)</f>
        <v>0</v>
      </c>
      <c r="AH87" s="125">
        <v>0</v>
      </c>
      <c r="AI87" s="125">
        <f aca="true" t="shared" si="60" ref="AI87:AQ87">SUM(AI88:AI91)</f>
        <v>4407.3</v>
      </c>
      <c r="AJ87" s="125">
        <f t="shared" si="60"/>
        <v>0</v>
      </c>
      <c r="AK87" s="125">
        <f t="shared" si="60"/>
        <v>0</v>
      </c>
      <c r="AL87" s="125">
        <f t="shared" si="60"/>
        <v>4541.2</v>
      </c>
      <c r="AM87" s="125">
        <f t="shared" si="60"/>
        <v>0</v>
      </c>
      <c r="AN87" s="125">
        <f t="shared" si="60"/>
        <v>0</v>
      </c>
      <c r="AO87" s="125">
        <f t="shared" si="60"/>
        <v>5187.2732399999995</v>
      </c>
      <c r="AP87" s="125">
        <f t="shared" si="60"/>
        <v>0</v>
      </c>
      <c r="AQ87" s="125">
        <f t="shared" si="60"/>
        <v>0</v>
      </c>
      <c r="AR87" s="280" t="s">
        <v>330</v>
      </c>
      <c r="AS87" s="259"/>
    </row>
    <row r="88" spans="1:45" ht="39.75" customHeight="1">
      <c r="A88" s="289"/>
      <c r="B88" s="290"/>
      <c r="C88" s="148"/>
      <c r="D88" s="104" t="s">
        <v>37</v>
      </c>
      <c r="E88" s="121">
        <v>0</v>
      </c>
      <c r="F88" s="121">
        <v>0</v>
      </c>
      <c r="G88" s="121">
        <v>0</v>
      </c>
      <c r="H88" s="109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109">
        <v>0</v>
      </c>
      <c r="O88" s="109">
        <v>0</v>
      </c>
      <c r="P88" s="109">
        <v>0</v>
      </c>
      <c r="Q88" s="109">
        <v>0</v>
      </c>
      <c r="R88" s="109">
        <v>0</v>
      </c>
      <c r="S88" s="109">
        <v>0</v>
      </c>
      <c r="T88" s="109">
        <v>0</v>
      </c>
      <c r="U88" s="109">
        <v>0</v>
      </c>
      <c r="V88" s="109">
        <v>0</v>
      </c>
      <c r="W88" s="109">
        <v>0</v>
      </c>
      <c r="X88" s="109">
        <v>0</v>
      </c>
      <c r="Y88" s="109">
        <v>0</v>
      </c>
      <c r="Z88" s="109">
        <v>0</v>
      </c>
      <c r="AA88" s="109">
        <v>0</v>
      </c>
      <c r="AB88" s="109">
        <v>0</v>
      </c>
      <c r="AC88" s="109">
        <v>0</v>
      </c>
      <c r="AD88" s="109">
        <v>0</v>
      </c>
      <c r="AE88" s="109">
        <v>0</v>
      </c>
      <c r="AF88" s="109">
        <v>0</v>
      </c>
      <c r="AG88" s="109">
        <v>0</v>
      </c>
      <c r="AH88" s="109">
        <v>0</v>
      </c>
      <c r="AI88" s="109">
        <v>0</v>
      </c>
      <c r="AJ88" s="109">
        <v>0</v>
      </c>
      <c r="AK88" s="109">
        <v>0</v>
      </c>
      <c r="AL88" s="109">
        <v>0</v>
      </c>
      <c r="AM88" s="109">
        <v>0</v>
      </c>
      <c r="AN88" s="109">
        <v>0</v>
      </c>
      <c r="AO88" s="109">
        <v>0</v>
      </c>
      <c r="AP88" s="109">
        <v>0</v>
      </c>
      <c r="AQ88" s="109">
        <v>0</v>
      </c>
      <c r="AR88" s="281"/>
      <c r="AS88" s="260"/>
    </row>
    <row r="89" spans="1:45" ht="103.5" customHeight="1">
      <c r="A89" s="289"/>
      <c r="B89" s="290"/>
      <c r="C89" s="148"/>
      <c r="D89" s="105" t="s">
        <v>282</v>
      </c>
      <c r="E89" s="121">
        <f>H89+K89+N89+Q89+T89+W89+Z89+AC89+AF89+AI89+AL89+AO89</f>
        <v>45312.6</v>
      </c>
      <c r="F89" s="121">
        <f>I89+L89+O89+R89+U89+X89+AA89+AD89+AG89+AJ89+AM89+AP89</f>
        <v>6853.92676</v>
      </c>
      <c r="G89" s="121">
        <f>F89/E89*100</f>
        <v>15.125873951174729</v>
      </c>
      <c r="H89" s="109">
        <f>H79</f>
        <v>0</v>
      </c>
      <c r="I89" s="109">
        <f aca="true" t="shared" si="61" ref="I89:AQ90">I79</f>
        <v>0</v>
      </c>
      <c r="J89" s="109">
        <f t="shared" si="61"/>
        <v>0</v>
      </c>
      <c r="K89" s="109">
        <f t="shared" si="61"/>
        <v>4539.83668</v>
      </c>
      <c r="L89" s="109">
        <f t="shared" si="61"/>
        <v>4539.83668</v>
      </c>
      <c r="M89" s="109">
        <f>L89/K89*100</f>
        <v>100</v>
      </c>
      <c r="N89" s="109">
        <f t="shared" si="61"/>
        <v>2314.09008</v>
      </c>
      <c r="O89" s="109">
        <f>O79</f>
        <v>2314.09008</v>
      </c>
      <c r="P89" s="109">
        <f>O89/N89*100</f>
        <v>100</v>
      </c>
      <c r="Q89" s="109">
        <f t="shared" si="61"/>
        <v>3000</v>
      </c>
      <c r="R89" s="109">
        <f t="shared" si="61"/>
        <v>0</v>
      </c>
      <c r="S89" s="109">
        <v>0</v>
      </c>
      <c r="T89" s="109">
        <f t="shared" si="61"/>
        <v>7003.3</v>
      </c>
      <c r="U89" s="109">
        <f t="shared" si="61"/>
        <v>0</v>
      </c>
      <c r="V89" s="109">
        <v>0</v>
      </c>
      <c r="W89" s="109">
        <f t="shared" si="61"/>
        <v>3500</v>
      </c>
      <c r="X89" s="109">
        <f t="shared" si="61"/>
        <v>0</v>
      </c>
      <c r="Y89" s="109">
        <f t="shared" si="61"/>
        <v>0</v>
      </c>
      <c r="Z89" s="109">
        <f t="shared" si="61"/>
        <v>3500</v>
      </c>
      <c r="AA89" s="109">
        <f t="shared" si="61"/>
        <v>0</v>
      </c>
      <c r="AB89" s="109">
        <f t="shared" si="61"/>
        <v>0</v>
      </c>
      <c r="AC89" s="109">
        <f t="shared" si="61"/>
        <v>3500</v>
      </c>
      <c r="AD89" s="109">
        <f t="shared" si="61"/>
        <v>0</v>
      </c>
      <c r="AE89" s="109">
        <f t="shared" si="61"/>
        <v>0</v>
      </c>
      <c r="AF89" s="109">
        <f t="shared" si="61"/>
        <v>4000</v>
      </c>
      <c r="AG89" s="109">
        <f t="shared" si="61"/>
        <v>0</v>
      </c>
      <c r="AH89" s="109">
        <f t="shared" si="61"/>
        <v>0</v>
      </c>
      <c r="AI89" s="109">
        <f t="shared" si="61"/>
        <v>4309.3</v>
      </c>
      <c r="AJ89" s="109">
        <f t="shared" si="61"/>
        <v>0</v>
      </c>
      <c r="AK89" s="109">
        <f t="shared" si="61"/>
        <v>0</v>
      </c>
      <c r="AL89" s="109">
        <f t="shared" si="61"/>
        <v>4500</v>
      </c>
      <c r="AM89" s="109">
        <f t="shared" si="61"/>
        <v>0</v>
      </c>
      <c r="AN89" s="109">
        <f t="shared" si="61"/>
        <v>0</v>
      </c>
      <c r="AO89" s="109">
        <f t="shared" si="61"/>
        <v>5146.07324</v>
      </c>
      <c r="AP89" s="109">
        <f t="shared" si="61"/>
        <v>0</v>
      </c>
      <c r="AQ89" s="109">
        <f t="shared" si="61"/>
        <v>0</v>
      </c>
      <c r="AR89" s="281"/>
      <c r="AS89" s="260"/>
    </row>
    <row r="90" spans="1:45" ht="48.75" customHeight="1">
      <c r="A90" s="289"/>
      <c r="B90" s="290"/>
      <c r="C90" s="148"/>
      <c r="D90" s="105" t="s">
        <v>42</v>
      </c>
      <c r="E90" s="121">
        <f>H90+K90+N90+Q90+T90+W90+Z90+AC90+AF90+AI90+AL90+AO90</f>
        <v>979.7</v>
      </c>
      <c r="F90" s="121">
        <f>I90+L90+O90+R90+U90+X90+AA90+AD90+AG90+AJ90+AM90+AP90</f>
        <v>100</v>
      </c>
      <c r="G90" s="121">
        <f>F90/E90*100</f>
        <v>10.207206287639073</v>
      </c>
      <c r="H90" s="109">
        <f>H80</f>
        <v>0</v>
      </c>
      <c r="I90" s="109">
        <f t="shared" si="61"/>
        <v>0</v>
      </c>
      <c r="J90" s="109">
        <f t="shared" si="61"/>
        <v>0</v>
      </c>
      <c r="K90" s="109">
        <f t="shared" si="61"/>
        <v>0</v>
      </c>
      <c r="L90" s="109">
        <f t="shared" si="61"/>
        <v>0</v>
      </c>
      <c r="M90" s="109">
        <f t="shared" si="61"/>
        <v>0</v>
      </c>
      <c r="N90" s="109">
        <f t="shared" si="61"/>
        <v>100</v>
      </c>
      <c r="O90" s="109">
        <f t="shared" si="61"/>
        <v>100</v>
      </c>
      <c r="P90" s="109">
        <f t="shared" si="61"/>
        <v>100</v>
      </c>
      <c r="Q90" s="109">
        <f t="shared" si="61"/>
        <v>0</v>
      </c>
      <c r="R90" s="109">
        <f t="shared" si="61"/>
        <v>0</v>
      </c>
      <c r="S90" s="109">
        <v>0</v>
      </c>
      <c r="T90" s="109">
        <f t="shared" si="61"/>
        <v>316.9</v>
      </c>
      <c r="U90" s="109">
        <f t="shared" si="61"/>
        <v>0</v>
      </c>
      <c r="V90" s="109">
        <v>0</v>
      </c>
      <c r="W90" s="109">
        <f t="shared" si="61"/>
        <v>300</v>
      </c>
      <c r="X90" s="109">
        <f t="shared" si="61"/>
        <v>0</v>
      </c>
      <c r="Y90" s="109">
        <f t="shared" si="61"/>
        <v>0</v>
      </c>
      <c r="Z90" s="109">
        <f t="shared" si="61"/>
        <v>0</v>
      </c>
      <c r="AA90" s="109">
        <f t="shared" si="61"/>
        <v>0</v>
      </c>
      <c r="AB90" s="109">
        <f t="shared" si="61"/>
        <v>0</v>
      </c>
      <c r="AC90" s="109">
        <f t="shared" si="61"/>
        <v>0</v>
      </c>
      <c r="AD90" s="109">
        <f t="shared" si="61"/>
        <v>0</v>
      </c>
      <c r="AE90" s="109">
        <f t="shared" si="61"/>
        <v>0</v>
      </c>
      <c r="AF90" s="109">
        <f t="shared" si="61"/>
        <v>82.4</v>
      </c>
      <c r="AG90" s="109">
        <f t="shared" si="61"/>
        <v>0</v>
      </c>
      <c r="AH90" s="109">
        <f t="shared" si="61"/>
        <v>0</v>
      </c>
      <c r="AI90" s="109">
        <f t="shared" si="61"/>
        <v>98</v>
      </c>
      <c r="AJ90" s="109">
        <f t="shared" si="61"/>
        <v>0</v>
      </c>
      <c r="AK90" s="109">
        <f t="shared" si="61"/>
        <v>0</v>
      </c>
      <c r="AL90" s="109">
        <f t="shared" si="61"/>
        <v>41.2</v>
      </c>
      <c r="AM90" s="109">
        <f t="shared" si="61"/>
        <v>0</v>
      </c>
      <c r="AN90" s="109">
        <f t="shared" si="61"/>
        <v>0</v>
      </c>
      <c r="AO90" s="109">
        <f t="shared" si="61"/>
        <v>41.2</v>
      </c>
      <c r="AP90" s="109">
        <f t="shared" si="61"/>
        <v>0</v>
      </c>
      <c r="AQ90" s="109">
        <f t="shared" si="61"/>
        <v>0</v>
      </c>
      <c r="AR90" s="281"/>
      <c r="AS90" s="260"/>
    </row>
    <row r="91" spans="1:45" ht="69.75" customHeight="1">
      <c r="A91" s="291"/>
      <c r="B91" s="292"/>
      <c r="C91" s="149"/>
      <c r="D91" s="105" t="s">
        <v>283</v>
      </c>
      <c r="E91" s="121">
        <v>0</v>
      </c>
      <c r="F91" s="121">
        <v>0</v>
      </c>
      <c r="G91" s="121">
        <v>0</v>
      </c>
      <c r="H91" s="109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109">
        <v>0</v>
      </c>
      <c r="O91" s="109">
        <v>0</v>
      </c>
      <c r="P91" s="109">
        <v>0</v>
      </c>
      <c r="Q91" s="109">
        <v>0</v>
      </c>
      <c r="R91" s="109">
        <v>0</v>
      </c>
      <c r="S91" s="109">
        <v>0</v>
      </c>
      <c r="T91" s="109">
        <v>0</v>
      </c>
      <c r="U91" s="109">
        <v>0</v>
      </c>
      <c r="V91" s="109">
        <v>0</v>
      </c>
      <c r="W91" s="109">
        <v>0</v>
      </c>
      <c r="X91" s="109">
        <v>0</v>
      </c>
      <c r="Y91" s="109">
        <v>0</v>
      </c>
      <c r="Z91" s="109">
        <v>0</v>
      </c>
      <c r="AA91" s="109">
        <v>0</v>
      </c>
      <c r="AB91" s="109">
        <v>0</v>
      </c>
      <c r="AC91" s="109">
        <v>0</v>
      </c>
      <c r="AD91" s="109">
        <v>0</v>
      </c>
      <c r="AE91" s="109">
        <v>0</v>
      </c>
      <c r="AF91" s="109">
        <v>0</v>
      </c>
      <c r="AG91" s="109">
        <v>0</v>
      </c>
      <c r="AH91" s="109">
        <v>0</v>
      </c>
      <c r="AI91" s="109">
        <v>0</v>
      </c>
      <c r="AJ91" s="109">
        <v>0</v>
      </c>
      <c r="AK91" s="109">
        <v>0</v>
      </c>
      <c r="AL91" s="109">
        <v>0</v>
      </c>
      <c r="AM91" s="109">
        <v>0</v>
      </c>
      <c r="AN91" s="109">
        <v>0</v>
      </c>
      <c r="AO91" s="109">
        <v>0</v>
      </c>
      <c r="AP91" s="109">
        <v>0</v>
      </c>
      <c r="AQ91" s="109">
        <v>0</v>
      </c>
      <c r="AR91" s="282"/>
      <c r="AS91" s="261"/>
    </row>
    <row r="92" spans="1:45" ht="21" customHeight="1">
      <c r="A92" s="296" t="s">
        <v>288</v>
      </c>
      <c r="B92" s="297"/>
      <c r="C92" s="298"/>
      <c r="D92" s="293"/>
      <c r="E92" s="294"/>
      <c r="F92" s="294"/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  <c r="X92" s="294"/>
      <c r="Y92" s="294"/>
      <c r="Z92" s="294"/>
      <c r="AA92" s="294"/>
      <c r="AB92" s="294"/>
      <c r="AC92" s="294"/>
      <c r="AD92" s="294"/>
      <c r="AE92" s="294"/>
      <c r="AF92" s="294"/>
      <c r="AG92" s="294"/>
      <c r="AH92" s="294"/>
      <c r="AI92" s="294"/>
      <c r="AJ92" s="294"/>
      <c r="AK92" s="294"/>
      <c r="AL92" s="294"/>
      <c r="AM92" s="294"/>
      <c r="AN92" s="294"/>
      <c r="AO92" s="294"/>
      <c r="AP92" s="294"/>
      <c r="AQ92" s="295"/>
      <c r="AR92" s="112"/>
      <c r="AS92" s="111"/>
    </row>
    <row r="93" spans="1:45" ht="24.75" customHeight="1">
      <c r="A93" s="287" t="s">
        <v>295</v>
      </c>
      <c r="B93" s="288"/>
      <c r="C93" s="299"/>
      <c r="D93" s="128" t="s">
        <v>284</v>
      </c>
      <c r="E93" s="125">
        <f>SUM(E94:E97)</f>
        <v>46292.299999999996</v>
      </c>
      <c r="F93" s="125">
        <f>SUM(F94:F97)</f>
        <v>6953.92676</v>
      </c>
      <c r="G93" s="125">
        <f>F93/E93*100</f>
        <v>15.021778481518528</v>
      </c>
      <c r="H93" s="125">
        <f>SUM(H94:H97)</f>
        <v>0</v>
      </c>
      <c r="I93" s="125">
        <f aca="true" t="shared" si="62" ref="I93:AQ93">SUM(I94:I97)</f>
        <v>0</v>
      </c>
      <c r="J93" s="125">
        <f t="shared" si="62"/>
        <v>0</v>
      </c>
      <c r="K93" s="125">
        <f t="shared" si="62"/>
        <v>4539.83668</v>
      </c>
      <c r="L93" s="125">
        <f t="shared" si="62"/>
        <v>4539.83668</v>
      </c>
      <c r="M93" s="125">
        <f>L93/K93*100</f>
        <v>100</v>
      </c>
      <c r="N93" s="125">
        <f t="shared" si="62"/>
        <v>2414.09008</v>
      </c>
      <c r="O93" s="125">
        <f t="shared" si="62"/>
        <v>2414.09008</v>
      </c>
      <c r="P93" s="125">
        <f>O93/N93*100</f>
        <v>100</v>
      </c>
      <c r="Q93" s="125">
        <f t="shared" si="62"/>
        <v>3000</v>
      </c>
      <c r="R93" s="125">
        <f t="shared" si="62"/>
        <v>0</v>
      </c>
      <c r="S93" s="125">
        <v>0</v>
      </c>
      <c r="T93" s="125">
        <f t="shared" si="62"/>
        <v>7320.2</v>
      </c>
      <c r="U93" s="125">
        <f t="shared" si="62"/>
        <v>0</v>
      </c>
      <c r="V93" s="125">
        <v>0</v>
      </c>
      <c r="W93" s="125">
        <f t="shared" si="62"/>
        <v>3800</v>
      </c>
      <c r="X93" s="125">
        <f t="shared" si="62"/>
        <v>0</v>
      </c>
      <c r="Y93" s="125">
        <v>0</v>
      </c>
      <c r="Z93" s="125">
        <f t="shared" si="62"/>
        <v>3500</v>
      </c>
      <c r="AA93" s="125">
        <f t="shared" si="62"/>
        <v>0</v>
      </c>
      <c r="AB93" s="125">
        <f t="shared" si="62"/>
        <v>0</v>
      </c>
      <c r="AC93" s="125">
        <f t="shared" si="62"/>
        <v>3500</v>
      </c>
      <c r="AD93" s="125">
        <f t="shared" si="62"/>
        <v>0</v>
      </c>
      <c r="AE93" s="125">
        <v>0</v>
      </c>
      <c r="AF93" s="125">
        <f t="shared" si="62"/>
        <v>4082.4</v>
      </c>
      <c r="AG93" s="125">
        <f t="shared" si="62"/>
        <v>0</v>
      </c>
      <c r="AH93" s="125">
        <v>0</v>
      </c>
      <c r="AI93" s="125">
        <f t="shared" si="62"/>
        <v>4407.3</v>
      </c>
      <c r="AJ93" s="125">
        <f t="shared" si="62"/>
        <v>0</v>
      </c>
      <c r="AK93" s="125">
        <f t="shared" si="62"/>
        <v>0</v>
      </c>
      <c r="AL93" s="125">
        <f t="shared" si="62"/>
        <v>4541.2</v>
      </c>
      <c r="AM93" s="125">
        <f t="shared" si="62"/>
        <v>0</v>
      </c>
      <c r="AN93" s="125">
        <f t="shared" si="62"/>
        <v>0</v>
      </c>
      <c r="AO93" s="125">
        <f t="shared" si="62"/>
        <v>5187.2732399999995</v>
      </c>
      <c r="AP93" s="125">
        <f t="shared" si="62"/>
        <v>0</v>
      </c>
      <c r="AQ93" s="125">
        <f t="shared" si="62"/>
        <v>0</v>
      </c>
      <c r="AR93" s="280" t="s">
        <v>330</v>
      </c>
      <c r="AS93" s="259"/>
    </row>
    <row r="94" spans="1:45" ht="49.5" customHeight="1">
      <c r="A94" s="289"/>
      <c r="B94" s="290"/>
      <c r="C94" s="300"/>
      <c r="D94" s="104" t="s">
        <v>37</v>
      </c>
      <c r="E94" s="121">
        <v>0</v>
      </c>
      <c r="F94" s="121">
        <v>0</v>
      </c>
      <c r="G94" s="121">
        <v>0</v>
      </c>
      <c r="H94" s="109">
        <v>0</v>
      </c>
      <c r="I94" s="109">
        <v>0</v>
      </c>
      <c r="J94" s="109">
        <v>0</v>
      </c>
      <c r="K94" s="109">
        <v>0</v>
      </c>
      <c r="L94" s="109">
        <v>0</v>
      </c>
      <c r="M94" s="109">
        <v>0</v>
      </c>
      <c r="N94" s="109">
        <v>0</v>
      </c>
      <c r="O94" s="109">
        <v>0</v>
      </c>
      <c r="P94" s="109">
        <v>0</v>
      </c>
      <c r="Q94" s="109">
        <v>0</v>
      </c>
      <c r="R94" s="109">
        <v>0</v>
      </c>
      <c r="S94" s="109">
        <v>0</v>
      </c>
      <c r="T94" s="109">
        <v>0</v>
      </c>
      <c r="U94" s="109">
        <v>0</v>
      </c>
      <c r="V94" s="109">
        <v>0</v>
      </c>
      <c r="W94" s="109">
        <v>0</v>
      </c>
      <c r="X94" s="109">
        <v>0</v>
      </c>
      <c r="Y94" s="109">
        <v>0</v>
      </c>
      <c r="Z94" s="109">
        <v>0</v>
      </c>
      <c r="AA94" s="109">
        <v>0</v>
      </c>
      <c r="AB94" s="109">
        <v>0</v>
      </c>
      <c r="AC94" s="109">
        <v>0</v>
      </c>
      <c r="AD94" s="109">
        <v>0</v>
      </c>
      <c r="AE94" s="109">
        <v>0</v>
      </c>
      <c r="AF94" s="109">
        <v>0</v>
      </c>
      <c r="AG94" s="109">
        <v>0</v>
      </c>
      <c r="AH94" s="109">
        <v>0</v>
      </c>
      <c r="AI94" s="109">
        <v>0</v>
      </c>
      <c r="AJ94" s="109">
        <v>0</v>
      </c>
      <c r="AK94" s="109">
        <v>0</v>
      </c>
      <c r="AL94" s="109">
        <v>0</v>
      </c>
      <c r="AM94" s="109">
        <v>0</v>
      </c>
      <c r="AN94" s="109">
        <v>0</v>
      </c>
      <c r="AO94" s="109">
        <v>0</v>
      </c>
      <c r="AP94" s="109">
        <v>0</v>
      </c>
      <c r="AQ94" s="109">
        <v>0</v>
      </c>
      <c r="AR94" s="281"/>
      <c r="AS94" s="260"/>
    </row>
    <row r="95" spans="1:45" ht="103.5" customHeight="1">
      <c r="A95" s="289"/>
      <c r="B95" s="290"/>
      <c r="C95" s="300"/>
      <c r="D95" s="105" t="s">
        <v>282</v>
      </c>
      <c r="E95" s="121">
        <f>H95+K95+N95+Q95+T95+W95+Z95+AC95+AF95+AI95+AL95+AO95</f>
        <v>45312.6</v>
      </c>
      <c r="F95" s="121">
        <f>I95+L95+O95+R95+U95+X95+AA95+AD95+AG95+AJ95+AM95+AP95</f>
        <v>6853.92676</v>
      </c>
      <c r="G95" s="121">
        <f>F95/E95*100</f>
        <v>15.125873951174729</v>
      </c>
      <c r="H95" s="109">
        <f>H79</f>
        <v>0</v>
      </c>
      <c r="I95" s="109">
        <f aca="true" t="shared" si="63" ref="I95:AQ96">I79</f>
        <v>0</v>
      </c>
      <c r="J95" s="109">
        <f t="shared" si="63"/>
        <v>0</v>
      </c>
      <c r="K95" s="109">
        <f t="shared" si="63"/>
        <v>4539.83668</v>
      </c>
      <c r="L95" s="109">
        <f t="shared" si="63"/>
        <v>4539.83668</v>
      </c>
      <c r="M95" s="109">
        <f>L95/K95*100</f>
        <v>100</v>
      </c>
      <c r="N95" s="109">
        <f t="shared" si="63"/>
        <v>2314.09008</v>
      </c>
      <c r="O95" s="109">
        <f t="shared" si="63"/>
        <v>2314.09008</v>
      </c>
      <c r="P95" s="109">
        <f>O95/N95*100</f>
        <v>100</v>
      </c>
      <c r="Q95" s="109">
        <f t="shared" si="63"/>
        <v>3000</v>
      </c>
      <c r="R95" s="109">
        <f t="shared" si="63"/>
        <v>0</v>
      </c>
      <c r="S95" s="109">
        <v>0</v>
      </c>
      <c r="T95" s="109">
        <f t="shared" si="63"/>
        <v>7003.3</v>
      </c>
      <c r="U95" s="109">
        <f t="shared" si="63"/>
        <v>0</v>
      </c>
      <c r="V95" s="109">
        <v>0</v>
      </c>
      <c r="W95" s="109">
        <f t="shared" si="63"/>
        <v>3500</v>
      </c>
      <c r="X95" s="109">
        <f t="shared" si="63"/>
        <v>0</v>
      </c>
      <c r="Y95" s="109">
        <v>0</v>
      </c>
      <c r="Z95" s="109">
        <f t="shared" si="63"/>
        <v>3500</v>
      </c>
      <c r="AA95" s="109">
        <f t="shared" si="63"/>
        <v>0</v>
      </c>
      <c r="AB95" s="109">
        <f t="shared" si="63"/>
        <v>0</v>
      </c>
      <c r="AC95" s="109">
        <f t="shared" si="63"/>
        <v>3500</v>
      </c>
      <c r="AD95" s="109">
        <f t="shared" si="63"/>
        <v>0</v>
      </c>
      <c r="AE95" s="109">
        <f t="shared" si="63"/>
        <v>0</v>
      </c>
      <c r="AF95" s="109">
        <f t="shared" si="63"/>
        <v>4000</v>
      </c>
      <c r="AG95" s="109">
        <f t="shared" si="63"/>
        <v>0</v>
      </c>
      <c r="AH95" s="109">
        <f t="shared" si="63"/>
        <v>0</v>
      </c>
      <c r="AI95" s="109">
        <f t="shared" si="63"/>
        <v>4309.3</v>
      </c>
      <c r="AJ95" s="109">
        <f t="shared" si="63"/>
        <v>0</v>
      </c>
      <c r="AK95" s="109">
        <f t="shared" si="63"/>
        <v>0</v>
      </c>
      <c r="AL95" s="109">
        <f t="shared" si="63"/>
        <v>4500</v>
      </c>
      <c r="AM95" s="109">
        <f t="shared" si="63"/>
        <v>0</v>
      </c>
      <c r="AN95" s="109">
        <f t="shared" si="63"/>
        <v>0</v>
      </c>
      <c r="AO95" s="109">
        <f t="shared" si="63"/>
        <v>5146.07324</v>
      </c>
      <c r="AP95" s="109">
        <f t="shared" si="63"/>
        <v>0</v>
      </c>
      <c r="AQ95" s="109">
        <f t="shared" si="63"/>
        <v>0</v>
      </c>
      <c r="AR95" s="281"/>
      <c r="AS95" s="260"/>
    </row>
    <row r="96" spans="1:45" ht="48.75" customHeight="1">
      <c r="A96" s="289"/>
      <c r="B96" s="290"/>
      <c r="C96" s="300"/>
      <c r="D96" s="105" t="s">
        <v>42</v>
      </c>
      <c r="E96" s="121">
        <f>H96+K96+N96+Q96+T96+W96+Z96+AC96+AF96+AI96+AL96+AO96</f>
        <v>979.7</v>
      </c>
      <c r="F96" s="121">
        <f>I96+L96+O96+R96+U96+X96+AA96+AD96+AG96+AJ96+AM96+AP96</f>
        <v>100</v>
      </c>
      <c r="G96" s="121">
        <f>F96/E96*100</f>
        <v>10.207206287639073</v>
      </c>
      <c r="H96" s="109">
        <f>H80</f>
        <v>0</v>
      </c>
      <c r="I96" s="109">
        <f t="shared" si="63"/>
        <v>0</v>
      </c>
      <c r="J96" s="109">
        <f t="shared" si="63"/>
        <v>0</v>
      </c>
      <c r="K96" s="109">
        <f t="shared" si="63"/>
        <v>0</v>
      </c>
      <c r="L96" s="109">
        <f t="shared" si="63"/>
        <v>0</v>
      </c>
      <c r="M96" s="109">
        <f t="shared" si="63"/>
        <v>0</v>
      </c>
      <c r="N96" s="109">
        <f t="shared" si="63"/>
        <v>100</v>
      </c>
      <c r="O96" s="109">
        <f t="shared" si="63"/>
        <v>100</v>
      </c>
      <c r="P96" s="109">
        <f t="shared" si="63"/>
        <v>100</v>
      </c>
      <c r="Q96" s="109">
        <f t="shared" si="63"/>
        <v>0</v>
      </c>
      <c r="R96" s="109">
        <f t="shared" si="63"/>
        <v>0</v>
      </c>
      <c r="S96" s="109">
        <v>0</v>
      </c>
      <c r="T96" s="109">
        <f t="shared" si="63"/>
        <v>316.9</v>
      </c>
      <c r="U96" s="109">
        <f t="shared" si="63"/>
        <v>0</v>
      </c>
      <c r="V96" s="109">
        <v>0</v>
      </c>
      <c r="W96" s="109">
        <f t="shared" si="63"/>
        <v>300</v>
      </c>
      <c r="X96" s="109">
        <f t="shared" si="63"/>
        <v>0</v>
      </c>
      <c r="Y96" s="109">
        <f t="shared" si="63"/>
        <v>0</v>
      </c>
      <c r="Z96" s="109">
        <f t="shared" si="63"/>
        <v>0</v>
      </c>
      <c r="AA96" s="109">
        <f t="shared" si="63"/>
        <v>0</v>
      </c>
      <c r="AB96" s="109">
        <f t="shared" si="63"/>
        <v>0</v>
      </c>
      <c r="AC96" s="109">
        <f t="shared" si="63"/>
        <v>0</v>
      </c>
      <c r="AD96" s="109">
        <f t="shared" si="63"/>
        <v>0</v>
      </c>
      <c r="AE96" s="109">
        <f t="shared" si="63"/>
        <v>0</v>
      </c>
      <c r="AF96" s="109">
        <f t="shared" si="63"/>
        <v>82.4</v>
      </c>
      <c r="AG96" s="109">
        <f t="shared" si="63"/>
        <v>0</v>
      </c>
      <c r="AH96" s="109">
        <f t="shared" si="63"/>
        <v>0</v>
      </c>
      <c r="AI96" s="109">
        <f t="shared" si="63"/>
        <v>98</v>
      </c>
      <c r="AJ96" s="109">
        <f t="shared" si="63"/>
        <v>0</v>
      </c>
      <c r="AK96" s="109">
        <f t="shared" si="63"/>
        <v>0</v>
      </c>
      <c r="AL96" s="109">
        <f t="shared" si="63"/>
        <v>41.2</v>
      </c>
      <c r="AM96" s="109">
        <f t="shared" si="63"/>
        <v>0</v>
      </c>
      <c r="AN96" s="109">
        <f t="shared" si="63"/>
        <v>0</v>
      </c>
      <c r="AO96" s="109">
        <f t="shared" si="63"/>
        <v>41.2</v>
      </c>
      <c r="AP96" s="109">
        <f t="shared" si="63"/>
        <v>0</v>
      </c>
      <c r="AQ96" s="109">
        <f t="shared" si="63"/>
        <v>0</v>
      </c>
      <c r="AR96" s="281"/>
      <c r="AS96" s="260"/>
    </row>
    <row r="97" spans="1:45" ht="86.25" customHeight="1">
      <c r="A97" s="291"/>
      <c r="B97" s="292"/>
      <c r="C97" s="301"/>
      <c r="D97" s="105" t="s">
        <v>283</v>
      </c>
      <c r="E97" s="121">
        <v>0</v>
      </c>
      <c r="F97" s="121">
        <v>0</v>
      </c>
      <c r="G97" s="121">
        <v>0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>
        <v>0</v>
      </c>
      <c r="N97" s="109">
        <v>0</v>
      </c>
      <c r="O97" s="109">
        <v>0</v>
      </c>
      <c r="P97" s="109">
        <v>0</v>
      </c>
      <c r="Q97" s="109">
        <v>0</v>
      </c>
      <c r="R97" s="109">
        <v>0</v>
      </c>
      <c r="S97" s="109">
        <v>0</v>
      </c>
      <c r="T97" s="109">
        <v>0</v>
      </c>
      <c r="U97" s="109">
        <v>0</v>
      </c>
      <c r="V97" s="109">
        <v>0</v>
      </c>
      <c r="W97" s="109">
        <v>0</v>
      </c>
      <c r="X97" s="109">
        <v>0</v>
      </c>
      <c r="Y97" s="109">
        <v>0</v>
      </c>
      <c r="Z97" s="109">
        <v>0</v>
      </c>
      <c r="AA97" s="109">
        <v>0</v>
      </c>
      <c r="AB97" s="109">
        <v>0</v>
      </c>
      <c r="AC97" s="109">
        <v>0</v>
      </c>
      <c r="AD97" s="109">
        <v>0</v>
      </c>
      <c r="AE97" s="109">
        <v>0</v>
      </c>
      <c r="AF97" s="109">
        <v>0</v>
      </c>
      <c r="AG97" s="109">
        <v>0</v>
      </c>
      <c r="AH97" s="109">
        <v>0</v>
      </c>
      <c r="AI97" s="109">
        <v>0</v>
      </c>
      <c r="AJ97" s="109">
        <v>0</v>
      </c>
      <c r="AK97" s="109">
        <v>0</v>
      </c>
      <c r="AL97" s="109">
        <v>0</v>
      </c>
      <c r="AM97" s="109">
        <v>0</v>
      </c>
      <c r="AN97" s="109">
        <v>0</v>
      </c>
      <c r="AO97" s="109">
        <v>0</v>
      </c>
      <c r="AP97" s="109">
        <v>0</v>
      </c>
      <c r="AQ97" s="109">
        <v>0</v>
      </c>
      <c r="AR97" s="282"/>
      <c r="AS97" s="261"/>
    </row>
    <row r="98" spans="1:45" ht="26.25" customHeight="1">
      <c r="A98" s="195" t="s">
        <v>289</v>
      </c>
      <c r="B98" s="196"/>
      <c r="C98" s="197"/>
      <c r="D98" s="128" t="s">
        <v>284</v>
      </c>
      <c r="E98" s="125">
        <f>SUM(E99:E102)</f>
        <v>0</v>
      </c>
      <c r="F98" s="125">
        <f>SUM(F99:F102)</f>
        <v>0</v>
      </c>
      <c r="G98" s="125">
        <v>0</v>
      </c>
      <c r="H98" s="125">
        <f aca="true" t="shared" si="64" ref="H98:AO98">SUM(H99:H102)</f>
        <v>0</v>
      </c>
      <c r="I98" s="125">
        <f t="shared" si="64"/>
        <v>0</v>
      </c>
      <c r="J98" s="125">
        <f t="shared" si="64"/>
        <v>0</v>
      </c>
      <c r="K98" s="125">
        <f t="shared" si="64"/>
        <v>0</v>
      </c>
      <c r="L98" s="125">
        <f t="shared" si="64"/>
        <v>0</v>
      </c>
      <c r="M98" s="125">
        <f t="shared" si="64"/>
        <v>0</v>
      </c>
      <c r="N98" s="125">
        <f t="shared" si="64"/>
        <v>0</v>
      </c>
      <c r="O98" s="125">
        <f t="shared" si="64"/>
        <v>0</v>
      </c>
      <c r="P98" s="125">
        <f t="shared" si="64"/>
        <v>0</v>
      </c>
      <c r="Q98" s="125">
        <f t="shared" si="64"/>
        <v>0</v>
      </c>
      <c r="R98" s="125">
        <f t="shared" si="64"/>
        <v>0</v>
      </c>
      <c r="S98" s="125">
        <f t="shared" si="64"/>
        <v>0</v>
      </c>
      <c r="T98" s="125">
        <f t="shared" si="64"/>
        <v>0</v>
      </c>
      <c r="U98" s="125">
        <f t="shared" si="64"/>
        <v>0</v>
      </c>
      <c r="V98" s="125">
        <f t="shared" si="64"/>
        <v>0</v>
      </c>
      <c r="W98" s="125">
        <f t="shared" si="64"/>
        <v>0</v>
      </c>
      <c r="X98" s="125">
        <f t="shared" si="64"/>
        <v>0</v>
      </c>
      <c r="Y98" s="125">
        <f t="shared" si="64"/>
        <v>0</v>
      </c>
      <c r="Z98" s="125">
        <f t="shared" si="64"/>
        <v>0</v>
      </c>
      <c r="AA98" s="125">
        <f t="shared" si="64"/>
        <v>0</v>
      </c>
      <c r="AB98" s="125">
        <f t="shared" si="64"/>
        <v>0</v>
      </c>
      <c r="AC98" s="125">
        <f t="shared" si="64"/>
        <v>0</v>
      </c>
      <c r="AD98" s="125">
        <f t="shared" si="64"/>
        <v>0</v>
      </c>
      <c r="AE98" s="125">
        <f t="shared" si="64"/>
        <v>0</v>
      </c>
      <c r="AF98" s="125">
        <f t="shared" si="64"/>
        <v>0</v>
      </c>
      <c r="AG98" s="125">
        <f t="shared" si="64"/>
        <v>0</v>
      </c>
      <c r="AH98" s="125">
        <f t="shared" si="64"/>
        <v>0</v>
      </c>
      <c r="AI98" s="125">
        <f t="shared" si="64"/>
        <v>0</v>
      </c>
      <c r="AJ98" s="125">
        <f t="shared" si="64"/>
        <v>0</v>
      </c>
      <c r="AK98" s="125">
        <f t="shared" si="64"/>
        <v>0</v>
      </c>
      <c r="AL98" s="125">
        <f t="shared" si="64"/>
        <v>0</v>
      </c>
      <c r="AM98" s="125">
        <f t="shared" si="64"/>
        <v>0</v>
      </c>
      <c r="AN98" s="125">
        <f t="shared" si="64"/>
        <v>0</v>
      </c>
      <c r="AO98" s="125">
        <f t="shared" si="64"/>
        <v>0</v>
      </c>
      <c r="AP98" s="126">
        <v>0</v>
      </c>
      <c r="AQ98" s="126">
        <v>0</v>
      </c>
      <c r="AR98" s="302"/>
      <c r="AS98" s="302"/>
    </row>
    <row r="99" spans="1:45" ht="39.75" customHeight="1">
      <c r="A99" s="198"/>
      <c r="B99" s="199"/>
      <c r="C99" s="200"/>
      <c r="D99" s="104" t="s">
        <v>37</v>
      </c>
      <c r="E99" s="121">
        <f>H99+K99+N99+Q99+T99+W99+Z99+AC99+AF99+AI99+AL99+AO99</f>
        <v>0</v>
      </c>
      <c r="F99" s="121">
        <f>I99+L99+O99+R99+U99+X99+AA99+AD99+AG99+AJ99+AM99+AP99</f>
        <v>0</v>
      </c>
      <c r="G99" s="121">
        <f>J99+M99+P99+S99+V99+Y99+AB99+AE99+AH99+AK99+AN99+AQ99</f>
        <v>0</v>
      </c>
      <c r="H99" s="109">
        <v>0</v>
      </c>
      <c r="I99" s="109">
        <v>0</v>
      </c>
      <c r="J99" s="109">
        <v>0</v>
      </c>
      <c r="K99" s="109">
        <v>0</v>
      </c>
      <c r="L99" s="109">
        <v>0</v>
      </c>
      <c r="M99" s="109">
        <v>0</v>
      </c>
      <c r="N99" s="109">
        <v>0</v>
      </c>
      <c r="O99" s="109">
        <v>0</v>
      </c>
      <c r="P99" s="109">
        <v>0</v>
      </c>
      <c r="Q99" s="109">
        <v>0</v>
      </c>
      <c r="R99" s="109">
        <v>0</v>
      </c>
      <c r="S99" s="109">
        <v>0</v>
      </c>
      <c r="T99" s="109">
        <v>0</v>
      </c>
      <c r="U99" s="109">
        <v>0</v>
      </c>
      <c r="V99" s="109">
        <v>0</v>
      </c>
      <c r="W99" s="109">
        <v>0</v>
      </c>
      <c r="X99" s="109">
        <v>0</v>
      </c>
      <c r="Y99" s="109">
        <v>0</v>
      </c>
      <c r="Z99" s="109">
        <v>0</v>
      </c>
      <c r="AA99" s="109">
        <v>0</v>
      </c>
      <c r="AB99" s="109">
        <v>0</v>
      </c>
      <c r="AC99" s="109">
        <v>0</v>
      </c>
      <c r="AD99" s="109">
        <v>0</v>
      </c>
      <c r="AE99" s="109">
        <v>0</v>
      </c>
      <c r="AF99" s="109">
        <v>0</v>
      </c>
      <c r="AG99" s="109">
        <v>0</v>
      </c>
      <c r="AH99" s="109">
        <v>0</v>
      </c>
      <c r="AI99" s="109">
        <v>0</v>
      </c>
      <c r="AJ99" s="109">
        <v>0</v>
      </c>
      <c r="AK99" s="109">
        <v>0</v>
      </c>
      <c r="AL99" s="109">
        <v>0</v>
      </c>
      <c r="AM99" s="109">
        <v>0</v>
      </c>
      <c r="AN99" s="109">
        <v>0</v>
      </c>
      <c r="AO99" s="109">
        <v>0</v>
      </c>
      <c r="AP99" s="109">
        <v>0</v>
      </c>
      <c r="AQ99" s="109">
        <v>0</v>
      </c>
      <c r="AR99" s="284"/>
      <c r="AS99" s="284"/>
    </row>
    <row r="100" spans="1:45" ht="116.25" customHeight="1">
      <c r="A100" s="198"/>
      <c r="B100" s="199"/>
      <c r="C100" s="200"/>
      <c r="D100" s="105" t="s">
        <v>282</v>
      </c>
      <c r="E100" s="121">
        <f aca="true" t="shared" si="65" ref="E100:F102">H100+K100+N100+Q100+T100+W100+Z100+AC100+AF100+AI100+AL100+AO100</f>
        <v>0</v>
      </c>
      <c r="F100" s="121">
        <f t="shared" si="65"/>
        <v>0</v>
      </c>
      <c r="G100" s="121">
        <v>0</v>
      </c>
      <c r="H100" s="109">
        <v>0</v>
      </c>
      <c r="I100" s="109">
        <v>0</v>
      </c>
      <c r="J100" s="109">
        <v>0</v>
      </c>
      <c r="K100" s="109">
        <v>0</v>
      </c>
      <c r="L100" s="109">
        <v>0</v>
      </c>
      <c r="M100" s="109">
        <v>0</v>
      </c>
      <c r="N100" s="109">
        <v>0</v>
      </c>
      <c r="O100" s="109">
        <v>0</v>
      </c>
      <c r="P100" s="109">
        <v>0</v>
      </c>
      <c r="Q100" s="109">
        <v>0</v>
      </c>
      <c r="R100" s="109">
        <v>0</v>
      </c>
      <c r="S100" s="109">
        <v>0</v>
      </c>
      <c r="T100" s="109">
        <v>0</v>
      </c>
      <c r="U100" s="109">
        <v>0</v>
      </c>
      <c r="V100" s="109">
        <v>0</v>
      </c>
      <c r="W100" s="109">
        <v>0</v>
      </c>
      <c r="X100" s="109">
        <v>0</v>
      </c>
      <c r="Y100" s="109">
        <v>0</v>
      </c>
      <c r="Z100" s="109">
        <v>0</v>
      </c>
      <c r="AA100" s="109">
        <v>0</v>
      </c>
      <c r="AB100" s="109">
        <v>0</v>
      </c>
      <c r="AC100" s="109">
        <v>0</v>
      </c>
      <c r="AD100" s="109">
        <v>0</v>
      </c>
      <c r="AE100" s="109">
        <v>0</v>
      </c>
      <c r="AF100" s="109">
        <v>0</v>
      </c>
      <c r="AG100" s="109">
        <v>0</v>
      </c>
      <c r="AH100" s="109">
        <v>0</v>
      </c>
      <c r="AI100" s="109">
        <v>0</v>
      </c>
      <c r="AJ100" s="109">
        <v>0</v>
      </c>
      <c r="AK100" s="109">
        <v>0</v>
      </c>
      <c r="AL100" s="109">
        <v>0</v>
      </c>
      <c r="AM100" s="109">
        <v>0</v>
      </c>
      <c r="AN100" s="109">
        <v>0</v>
      </c>
      <c r="AO100" s="109">
        <v>0</v>
      </c>
      <c r="AP100" s="109">
        <v>0</v>
      </c>
      <c r="AQ100" s="109">
        <v>0</v>
      </c>
      <c r="AR100" s="284"/>
      <c r="AS100" s="284"/>
    </row>
    <row r="101" spans="1:45" ht="48.75" customHeight="1">
      <c r="A101" s="198"/>
      <c r="B101" s="199"/>
      <c r="C101" s="200"/>
      <c r="D101" s="105" t="s">
        <v>42</v>
      </c>
      <c r="E101" s="121">
        <f t="shared" si="65"/>
        <v>0</v>
      </c>
      <c r="F101" s="121">
        <f t="shared" si="65"/>
        <v>0</v>
      </c>
      <c r="G101" s="121">
        <v>0</v>
      </c>
      <c r="H101" s="109">
        <v>0</v>
      </c>
      <c r="I101" s="109">
        <v>0</v>
      </c>
      <c r="J101" s="109">
        <v>0</v>
      </c>
      <c r="K101" s="109">
        <v>0</v>
      </c>
      <c r="L101" s="109">
        <v>0</v>
      </c>
      <c r="M101" s="109">
        <v>0</v>
      </c>
      <c r="N101" s="109">
        <v>0</v>
      </c>
      <c r="O101" s="109">
        <v>0</v>
      </c>
      <c r="P101" s="109">
        <v>0</v>
      </c>
      <c r="Q101" s="109">
        <v>0</v>
      </c>
      <c r="R101" s="109">
        <v>0</v>
      </c>
      <c r="S101" s="109">
        <v>0</v>
      </c>
      <c r="T101" s="109">
        <v>0</v>
      </c>
      <c r="U101" s="109">
        <v>0</v>
      </c>
      <c r="V101" s="109">
        <v>0</v>
      </c>
      <c r="W101" s="109">
        <v>0</v>
      </c>
      <c r="X101" s="109">
        <v>0</v>
      </c>
      <c r="Y101" s="109">
        <v>0</v>
      </c>
      <c r="Z101" s="109">
        <v>0</v>
      </c>
      <c r="AA101" s="109">
        <v>0</v>
      </c>
      <c r="AB101" s="109">
        <v>0</v>
      </c>
      <c r="AC101" s="109">
        <v>0</v>
      </c>
      <c r="AD101" s="109">
        <v>0</v>
      </c>
      <c r="AE101" s="109">
        <v>0</v>
      </c>
      <c r="AF101" s="109">
        <v>0</v>
      </c>
      <c r="AG101" s="109">
        <v>0</v>
      </c>
      <c r="AH101" s="109">
        <v>0</v>
      </c>
      <c r="AI101" s="109">
        <v>0</v>
      </c>
      <c r="AJ101" s="109">
        <v>0</v>
      </c>
      <c r="AK101" s="109">
        <v>0</v>
      </c>
      <c r="AL101" s="109">
        <v>0</v>
      </c>
      <c r="AM101" s="109">
        <v>0</v>
      </c>
      <c r="AN101" s="109">
        <v>0</v>
      </c>
      <c r="AO101" s="109">
        <v>0</v>
      </c>
      <c r="AP101" s="109">
        <v>0</v>
      </c>
      <c r="AQ101" s="109">
        <v>0</v>
      </c>
      <c r="AR101" s="284"/>
      <c r="AS101" s="284"/>
    </row>
    <row r="102" spans="1:45" ht="88.5" customHeight="1">
      <c r="A102" s="201"/>
      <c r="B102" s="202"/>
      <c r="C102" s="203"/>
      <c r="D102" s="105" t="s">
        <v>283</v>
      </c>
      <c r="E102" s="121">
        <f t="shared" si="65"/>
        <v>0</v>
      </c>
      <c r="F102" s="121">
        <f t="shared" si="65"/>
        <v>0</v>
      </c>
      <c r="G102" s="121">
        <f>J102+M102+P102+S102+V102+Y102+AB102+AE102+AH102+AK102+AN102+AQ102</f>
        <v>0</v>
      </c>
      <c r="H102" s="109">
        <v>0</v>
      </c>
      <c r="I102" s="109">
        <v>0</v>
      </c>
      <c r="J102" s="109">
        <v>0</v>
      </c>
      <c r="K102" s="109">
        <v>0</v>
      </c>
      <c r="L102" s="109">
        <v>0</v>
      </c>
      <c r="M102" s="109">
        <v>0</v>
      </c>
      <c r="N102" s="109">
        <v>0</v>
      </c>
      <c r="O102" s="109">
        <v>0</v>
      </c>
      <c r="P102" s="109">
        <v>0</v>
      </c>
      <c r="Q102" s="109">
        <v>0</v>
      </c>
      <c r="R102" s="109">
        <v>0</v>
      </c>
      <c r="S102" s="109">
        <v>0</v>
      </c>
      <c r="T102" s="109">
        <v>0</v>
      </c>
      <c r="U102" s="109">
        <v>0</v>
      </c>
      <c r="V102" s="109">
        <v>0</v>
      </c>
      <c r="W102" s="109">
        <v>0</v>
      </c>
      <c r="X102" s="109">
        <v>0</v>
      </c>
      <c r="Y102" s="109">
        <v>0</v>
      </c>
      <c r="Z102" s="109">
        <v>0</v>
      </c>
      <c r="AA102" s="109">
        <v>0</v>
      </c>
      <c r="AB102" s="109">
        <v>0</v>
      </c>
      <c r="AC102" s="109">
        <v>0</v>
      </c>
      <c r="AD102" s="109">
        <v>0</v>
      </c>
      <c r="AE102" s="109">
        <v>0</v>
      </c>
      <c r="AF102" s="109">
        <v>0</v>
      </c>
      <c r="AG102" s="109">
        <v>0</v>
      </c>
      <c r="AH102" s="109">
        <v>0</v>
      </c>
      <c r="AI102" s="109">
        <v>0</v>
      </c>
      <c r="AJ102" s="109">
        <v>0</v>
      </c>
      <c r="AK102" s="109">
        <v>0</v>
      </c>
      <c r="AL102" s="109">
        <v>0</v>
      </c>
      <c r="AM102" s="109">
        <v>0</v>
      </c>
      <c r="AN102" s="109">
        <v>0</v>
      </c>
      <c r="AO102" s="109">
        <v>0</v>
      </c>
      <c r="AP102" s="109">
        <v>0</v>
      </c>
      <c r="AQ102" s="109">
        <v>0</v>
      </c>
      <c r="AR102" s="285"/>
      <c r="AS102" s="285"/>
    </row>
    <row r="103" spans="1:45" ht="26.25" customHeight="1">
      <c r="A103" s="195" t="s">
        <v>290</v>
      </c>
      <c r="B103" s="196"/>
      <c r="C103" s="197"/>
      <c r="D103" s="128" t="s">
        <v>284</v>
      </c>
      <c r="E103" s="125">
        <f>SUM(E104:E107)</f>
        <v>0</v>
      </c>
      <c r="F103" s="125">
        <f>SUM(F104:F107)</f>
        <v>0</v>
      </c>
      <c r="G103" s="125">
        <v>0</v>
      </c>
      <c r="H103" s="125">
        <f aca="true" t="shared" si="66" ref="H103:AO103">SUM(H104:H107)</f>
        <v>0</v>
      </c>
      <c r="I103" s="125">
        <f t="shared" si="66"/>
        <v>0</v>
      </c>
      <c r="J103" s="125">
        <f t="shared" si="66"/>
        <v>0</v>
      </c>
      <c r="K103" s="125">
        <f t="shared" si="66"/>
        <v>0</v>
      </c>
      <c r="L103" s="125">
        <f t="shared" si="66"/>
        <v>0</v>
      </c>
      <c r="M103" s="125">
        <f t="shared" si="66"/>
        <v>0</v>
      </c>
      <c r="N103" s="125">
        <f t="shared" si="66"/>
        <v>0</v>
      </c>
      <c r="O103" s="125">
        <f t="shared" si="66"/>
        <v>0</v>
      </c>
      <c r="P103" s="125">
        <f t="shared" si="66"/>
        <v>0</v>
      </c>
      <c r="Q103" s="125">
        <f t="shared" si="66"/>
        <v>0</v>
      </c>
      <c r="R103" s="125">
        <f t="shared" si="66"/>
        <v>0</v>
      </c>
      <c r="S103" s="125">
        <f t="shared" si="66"/>
        <v>0</v>
      </c>
      <c r="T103" s="125">
        <f t="shared" si="66"/>
        <v>0</v>
      </c>
      <c r="U103" s="125">
        <f t="shared" si="66"/>
        <v>0</v>
      </c>
      <c r="V103" s="125">
        <f t="shared" si="66"/>
        <v>0</v>
      </c>
      <c r="W103" s="125">
        <f t="shared" si="66"/>
        <v>0</v>
      </c>
      <c r="X103" s="125">
        <f t="shared" si="66"/>
        <v>0</v>
      </c>
      <c r="Y103" s="125">
        <f t="shared" si="66"/>
        <v>0</v>
      </c>
      <c r="Z103" s="125">
        <f t="shared" si="66"/>
        <v>0</v>
      </c>
      <c r="AA103" s="125">
        <f t="shared" si="66"/>
        <v>0</v>
      </c>
      <c r="AB103" s="125">
        <f t="shared" si="66"/>
        <v>0</v>
      </c>
      <c r="AC103" s="125">
        <f t="shared" si="66"/>
        <v>0</v>
      </c>
      <c r="AD103" s="125">
        <f t="shared" si="66"/>
        <v>0</v>
      </c>
      <c r="AE103" s="125">
        <f t="shared" si="66"/>
        <v>0</v>
      </c>
      <c r="AF103" s="125">
        <f t="shared" si="66"/>
        <v>0</v>
      </c>
      <c r="AG103" s="125">
        <f t="shared" si="66"/>
        <v>0</v>
      </c>
      <c r="AH103" s="125">
        <f t="shared" si="66"/>
        <v>0</v>
      </c>
      <c r="AI103" s="125">
        <f t="shared" si="66"/>
        <v>0</v>
      </c>
      <c r="AJ103" s="125">
        <f t="shared" si="66"/>
        <v>0</v>
      </c>
      <c r="AK103" s="125">
        <f t="shared" si="66"/>
        <v>0</v>
      </c>
      <c r="AL103" s="125">
        <f t="shared" si="66"/>
        <v>0</v>
      </c>
      <c r="AM103" s="125">
        <f t="shared" si="66"/>
        <v>0</v>
      </c>
      <c r="AN103" s="125">
        <f t="shared" si="66"/>
        <v>0</v>
      </c>
      <c r="AO103" s="125">
        <f t="shared" si="66"/>
        <v>0</v>
      </c>
      <c r="AP103" s="126">
        <v>0</v>
      </c>
      <c r="AQ103" s="126">
        <v>0</v>
      </c>
      <c r="AR103" s="302"/>
      <c r="AS103" s="302"/>
    </row>
    <row r="104" spans="1:45" ht="39.75" customHeight="1">
      <c r="A104" s="198"/>
      <c r="B104" s="199"/>
      <c r="C104" s="200"/>
      <c r="D104" s="104" t="s">
        <v>37</v>
      </c>
      <c r="E104" s="121">
        <f>H104+K104+N104+Q104+T104+W104+Z104+AC104+AF104+AI104+AL104+AO104</f>
        <v>0</v>
      </c>
      <c r="F104" s="121">
        <f>I104+L104+O104+R104+U104+X104+AA104+AD104+AG104+AJ104+AM104+AP104</f>
        <v>0</v>
      </c>
      <c r="G104" s="121">
        <f>J104+M104+P104+S104+V104+Y104+AB104+AE104+AH104+AK104+AN104+AQ104</f>
        <v>0</v>
      </c>
      <c r="H104" s="109">
        <v>0</v>
      </c>
      <c r="I104" s="109">
        <v>0</v>
      </c>
      <c r="J104" s="109">
        <v>0</v>
      </c>
      <c r="K104" s="109">
        <v>0</v>
      </c>
      <c r="L104" s="109">
        <v>0</v>
      </c>
      <c r="M104" s="109">
        <v>0</v>
      </c>
      <c r="N104" s="109">
        <v>0</v>
      </c>
      <c r="O104" s="109">
        <v>0</v>
      </c>
      <c r="P104" s="109">
        <v>0</v>
      </c>
      <c r="Q104" s="109">
        <v>0</v>
      </c>
      <c r="R104" s="109">
        <v>0</v>
      </c>
      <c r="S104" s="109">
        <v>0</v>
      </c>
      <c r="T104" s="109">
        <v>0</v>
      </c>
      <c r="U104" s="109">
        <v>0</v>
      </c>
      <c r="V104" s="109">
        <v>0</v>
      </c>
      <c r="W104" s="109">
        <v>0</v>
      </c>
      <c r="X104" s="109">
        <v>0</v>
      </c>
      <c r="Y104" s="109">
        <v>0</v>
      </c>
      <c r="Z104" s="109">
        <v>0</v>
      </c>
      <c r="AA104" s="109">
        <v>0</v>
      </c>
      <c r="AB104" s="109">
        <v>0</v>
      </c>
      <c r="AC104" s="109">
        <v>0</v>
      </c>
      <c r="AD104" s="109">
        <v>0</v>
      </c>
      <c r="AE104" s="109">
        <v>0</v>
      </c>
      <c r="AF104" s="109">
        <v>0</v>
      </c>
      <c r="AG104" s="109">
        <v>0</v>
      </c>
      <c r="AH104" s="109">
        <v>0</v>
      </c>
      <c r="AI104" s="109">
        <v>0</v>
      </c>
      <c r="AJ104" s="109">
        <v>0</v>
      </c>
      <c r="AK104" s="109">
        <v>0</v>
      </c>
      <c r="AL104" s="109">
        <v>0</v>
      </c>
      <c r="AM104" s="109">
        <v>0</v>
      </c>
      <c r="AN104" s="109">
        <v>0</v>
      </c>
      <c r="AO104" s="109">
        <v>0</v>
      </c>
      <c r="AP104" s="109">
        <v>0</v>
      </c>
      <c r="AQ104" s="109">
        <v>0</v>
      </c>
      <c r="AR104" s="284"/>
      <c r="AS104" s="284"/>
    </row>
    <row r="105" spans="1:45" ht="114.75" customHeight="1">
      <c r="A105" s="198"/>
      <c r="B105" s="199"/>
      <c r="C105" s="200"/>
      <c r="D105" s="105" t="s">
        <v>282</v>
      </c>
      <c r="E105" s="121">
        <f aca="true" t="shared" si="67" ref="E105:F107">H105+K105+N105+Q105+T105+W105+Z105+AC105+AF105+AI105+AL105+AO105</f>
        <v>0</v>
      </c>
      <c r="F105" s="121">
        <f t="shared" si="67"/>
        <v>0</v>
      </c>
      <c r="G105" s="121">
        <v>0</v>
      </c>
      <c r="H105" s="109">
        <v>0</v>
      </c>
      <c r="I105" s="109">
        <v>0</v>
      </c>
      <c r="J105" s="109">
        <v>0</v>
      </c>
      <c r="K105" s="109">
        <v>0</v>
      </c>
      <c r="L105" s="109">
        <v>0</v>
      </c>
      <c r="M105" s="109">
        <v>0</v>
      </c>
      <c r="N105" s="109">
        <v>0</v>
      </c>
      <c r="O105" s="109">
        <v>0</v>
      </c>
      <c r="P105" s="109">
        <v>0</v>
      </c>
      <c r="Q105" s="109">
        <v>0</v>
      </c>
      <c r="R105" s="109">
        <v>0</v>
      </c>
      <c r="S105" s="109">
        <v>0</v>
      </c>
      <c r="T105" s="109">
        <v>0</v>
      </c>
      <c r="U105" s="109">
        <v>0</v>
      </c>
      <c r="V105" s="109">
        <v>0</v>
      </c>
      <c r="W105" s="109">
        <v>0</v>
      </c>
      <c r="X105" s="109">
        <v>0</v>
      </c>
      <c r="Y105" s="109">
        <v>0</v>
      </c>
      <c r="Z105" s="109">
        <v>0</v>
      </c>
      <c r="AA105" s="109">
        <v>0</v>
      </c>
      <c r="AB105" s="109">
        <v>0</v>
      </c>
      <c r="AC105" s="109">
        <v>0</v>
      </c>
      <c r="AD105" s="109">
        <v>0</v>
      </c>
      <c r="AE105" s="109">
        <v>0</v>
      </c>
      <c r="AF105" s="109">
        <v>0</v>
      </c>
      <c r="AG105" s="109">
        <v>0</v>
      </c>
      <c r="AH105" s="109">
        <v>0</v>
      </c>
      <c r="AI105" s="109">
        <v>0</v>
      </c>
      <c r="AJ105" s="109">
        <v>0</v>
      </c>
      <c r="AK105" s="109">
        <v>0</v>
      </c>
      <c r="AL105" s="109">
        <v>0</v>
      </c>
      <c r="AM105" s="109">
        <v>0</v>
      </c>
      <c r="AN105" s="109">
        <v>0</v>
      </c>
      <c r="AO105" s="109">
        <v>0</v>
      </c>
      <c r="AP105" s="109">
        <v>0</v>
      </c>
      <c r="AQ105" s="109">
        <v>0</v>
      </c>
      <c r="AR105" s="284"/>
      <c r="AS105" s="284"/>
    </row>
    <row r="106" spans="1:45" ht="48.75" customHeight="1">
      <c r="A106" s="198"/>
      <c r="B106" s="199"/>
      <c r="C106" s="200"/>
      <c r="D106" s="105" t="s">
        <v>42</v>
      </c>
      <c r="E106" s="121">
        <f t="shared" si="67"/>
        <v>0</v>
      </c>
      <c r="F106" s="121">
        <f t="shared" si="67"/>
        <v>0</v>
      </c>
      <c r="G106" s="121">
        <v>0</v>
      </c>
      <c r="H106" s="109">
        <v>0</v>
      </c>
      <c r="I106" s="109">
        <v>0</v>
      </c>
      <c r="J106" s="109">
        <v>0</v>
      </c>
      <c r="K106" s="109">
        <v>0</v>
      </c>
      <c r="L106" s="109">
        <v>0</v>
      </c>
      <c r="M106" s="109">
        <v>0</v>
      </c>
      <c r="N106" s="109">
        <v>0</v>
      </c>
      <c r="O106" s="109">
        <v>0</v>
      </c>
      <c r="P106" s="109">
        <v>0</v>
      </c>
      <c r="Q106" s="109">
        <v>0</v>
      </c>
      <c r="R106" s="109">
        <v>0</v>
      </c>
      <c r="S106" s="109">
        <v>0</v>
      </c>
      <c r="T106" s="109">
        <v>0</v>
      </c>
      <c r="U106" s="109">
        <v>0</v>
      </c>
      <c r="V106" s="109">
        <v>0</v>
      </c>
      <c r="W106" s="109">
        <v>0</v>
      </c>
      <c r="X106" s="109">
        <v>0</v>
      </c>
      <c r="Y106" s="109">
        <v>0</v>
      </c>
      <c r="Z106" s="109">
        <v>0</v>
      </c>
      <c r="AA106" s="109">
        <v>0</v>
      </c>
      <c r="AB106" s="109">
        <v>0</v>
      </c>
      <c r="AC106" s="109">
        <v>0</v>
      </c>
      <c r="AD106" s="109">
        <v>0</v>
      </c>
      <c r="AE106" s="109">
        <v>0</v>
      </c>
      <c r="AF106" s="109">
        <v>0</v>
      </c>
      <c r="AG106" s="109">
        <v>0</v>
      </c>
      <c r="AH106" s="109">
        <v>0</v>
      </c>
      <c r="AI106" s="109">
        <v>0</v>
      </c>
      <c r="AJ106" s="109">
        <v>0</v>
      </c>
      <c r="AK106" s="109">
        <v>0</v>
      </c>
      <c r="AL106" s="109">
        <v>0</v>
      </c>
      <c r="AM106" s="109">
        <v>0</v>
      </c>
      <c r="AN106" s="109">
        <v>0</v>
      </c>
      <c r="AO106" s="109">
        <v>0</v>
      </c>
      <c r="AP106" s="109">
        <v>0</v>
      </c>
      <c r="AQ106" s="109">
        <v>0</v>
      </c>
      <c r="AR106" s="284"/>
      <c r="AS106" s="284"/>
    </row>
    <row r="107" spans="1:45" ht="86.25" customHeight="1">
      <c r="A107" s="201"/>
      <c r="B107" s="202"/>
      <c r="C107" s="203"/>
      <c r="D107" s="105" t="s">
        <v>283</v>
      </c>
      <c r="E107" s="121">
        <f t="shared" si="67"/>
        <v>0</v>
      </c>
      <c r="F107" s="121">
        <f t="shared" si="67"/>
        <v>0</v>
      </c>
      <c r="G107" s="121">
        <f>J107+M107+P107+S107+V107+Y107+AB107+AE107+AH107+AK107+AN107+AQ107</f>
        <v>0</v>
      </c>
      <c r="H107" s="109">
        <v>0</v>
      </c>
      <c r="I107" s="109">
        <v>0</v>
      </c>
      <c r="J107" s="109">
        <v>0</v>
      </c>
      <c r="K107" s="109">
        <v>0</v>
      </c>
      <c r="L107" s="109">
        <v>0</v>
      </c>
      <c r="M107" s="109">
        <v>0</v>
      </c>
      <c r="N107" s="109">
        <v>0</v>
      </c>
      <c r="O107" s="109">
        <v>0</v>
      </c>
      <c r="P107" s="109">
        <v>0</v>
      </c>
      <c r="Q107" s="109">
        <v>0</v>
      </c>
      <c r="R107" s="109">
        <v>0</v>
      </c>
      <c r="S107" s="109">
        <v>0</v>
      </c>
      <c r="T107" s="109">
        <v>0</v>
      </c>
      <c r="U107" s="109">
        <v>0</v>
      </c>
      <c r="V107" s="109">
        <v>0</v>
      </c>
      <c r="W107" s="109">
        <v>0</v>
      </c>
      <c r="X107" s="109">
        <v>0</v>
      </c>
      <c r="Y107" s="109">
        <v>0</v>
      </c>
      <c r="Z107" s="109">
        <v>0</v>
      </c>
      <c r="AA107" s="109">
        <v>0</v>
      </c>
      <c r="AB107" s="109">
        <v>0</v>
      </c>
      <c r="AC107" s="109">
        <v>0</v>
      </c>
      <c r="AD107" s="109">
        <v>0</v>
      </c>
      <c r="AE107" s="109">
        <v>0</v>
      </c>
      <c r="AF107" s="109">
        <v>0</v>
      </c>
      <c r="AG107" s="109">
        <v>0</v>
      </c>
      <c r="AH107" s="109">
        <v>0</v>
      </c>
      <c r="AI107" s="109">
        <v>0</v>
      </c>
      <c r="AJ107" s="109">
        <v>0</v>
      </c>
      <c r="AK107" s="109">
        <v>0</v>
      </c>
      <c r="AL107" s="109">
        <v>0</v>
      </c>
      <c r="AM107" s="109">
        <v>0</v>
      </c>
      <c r="AN107" s="109">
        <v>0</v>
      </c>
      <c r="AO107" s="109">
        <v>0</v>
      </c>
      <c r="AP107" s="109">
        <v>0</v>
      </c>
      <c r="AQ107" s="109">
        <v>0</v>
      </c>
      <c r="AR107" s="285"/>
      <c r="AS107" s="285"/>
    </row>
    <row r="108" spans="1:45" ht="26.25" customHeight="1">
      <c r="A108" s="195" t="s">
        <v>291</v>
      </c>
      <c r="B108" s="196"/>
      <c r="C108" s="197"/>
      <c r="D108" s="128" t="s">
        <v>284</v>
      </c>
      <c r="E108" s="125">
        <f>SUM(E109:E112)</f>
        <v>0</v>
      </c>
      <c r="F108" s="125">
        <f>SUM(F109:F112)</f>
        <v>0</v>
      </c>
      <c r="G108" s="125">
        <v>0</v>
      </c>
      <c r="H108" s="125">
        <f aca="true" t="shared" si="68" ref="H108:AO108">SUM(H109:H112)</f>
        <v>0</v>
      </c>
      <c r="I108" s="125">
        <f t="shared" si="68"/>
        <v>0</v>
      </c>
      <c r="J108" s="125">
        <f t="shared" si="68"/>
        <v>0</v>
      </c>
      <c r="K108" s="125">
        <f t="shared" si="68"/>
        <v>0</v>
      </c>
      <c r="L108" s="125">
        <f t="shared" si="68"/>
        <v>0</v>
      </c>
      <c r="M108" s="125">
        <f t="shared" si="68"/>
        <v>0</v>
      </c>
      <c r="N108" s="125">
        <f t="shared" si="68"/>
        <v>0</v>
      </c>
      <c r="O108" s="125">
        <f t="shared" si="68"/>
        <v>0</v>
      </c>
      <c r="P108" s="125">
        <f t="shared" si="68"/>
        <v>0</v>
      </c>
      <c r="Q108" s="125">
        <f t="shared" si="68"/>
        <v>0</v>
      </c>
      <c r="R108" s="125">
        <f t="shared" si="68"/>
        <v>0</v>
      </c>
      <c r="S108" s="125">
        <f t="shared" si="68"/>
        <v>0</v>
      </c>
      <c r="T108" s="125">
        <f t="shared" si="68"/>
        <v>0</v>
      </c>
      <c r="U108" s="125">
        <f t="shared" si="68"/>
        <v>0</v>
      </c>
      <c r="V108" s="125">
        <f t="shared" si="68"/>
        <v>0</v>
      </c>
      <c r="W108" s="125">
        <f t="shared" si="68"/>
        <v>0</v>
      </c>
      <c r="X108" s="125">
        <f t="shared" si="68"/>
        <v>0</v>
      </c>
      <c r="Y108" s="125">
        <f t="shared" si="68"/>
        <v>0</v>
      </c>
      <c r="Z108" s="125">
        <f t="shared" si="68"/>
        <v>0</v>
      </c>
      <c r="AA108" s="125">
        <f t="shared" si="68"/>
        <v>0</v>
      </c>
      <c r="AB108" s="125">
        <f t="shared" si="68"/>
        <v>0</v>
      </c>
      <c r="AC108" s="125">
        <f t="shared" si="68"/>
        <v>0</v>
      </c>
      <c r="AD108" s="125">
        <f t="shared" si="68"/>
        <v>0</v>
      </c>
      <c r="AE108" s="125">
        <f t="shared" si="68"/>
        <v>0</v>
      </c>
      <c r="AF108" s="125">
        <f t="shared" si="68"/>
        <v>0</v>
      </c>
      <c r="AG108" s="125">
        <f t="shared" si="68"/>
        <v>0</v>
      </c>
      <c r="AH108" s="125">
        <f t="shared" si="68"/>
        <v>0</v>
      </c>
      <c r="AI108" s="125">
        <f t="shared" si="68"/>
        <v>0</v>
      </c>
      <c r="AJ108" s="125">
        <f t="shared" si="68"/>
        <v>0</v>
      </c>
      <c r="AK108" s="125">
        <f t="shared" si="68"/>
        <v>0</v>
      </c>
      <c r="AL108" s="125">
        <f t="shared" si="68"/>
        <v>0</v>
      </c>
      <c r="AM108" s="125">
        <f t="shared" si="68"/>
        <v>0</v>
      </c>
      <c r="AN108" s="125">
        <f t="shared" si="68"/>
        <v>0</v>
      </c>
      <c r="AO108" s="125">
        <f t="shared" si="68"/>
        <v>0</v>
      </c>
      <c r="AP108" s="126">
        <v>0</v>
      </c>
      <c r="AQ108" s="126">
        <v>0</v>
      </c>
      <c r="AR108" s="302"/>
      <c r="AS108" s="302"/>
    </row>
    <row r="109" spans="1:45" ht="39.75" customHeight="1">
      <c r="A109" s="198"/>
      <c r="B109" s="199"/>
      <c r="C109" s="200"/>
      <c r="D109" s="104" t="s">
        <v>37</v>
      </c>
      <c r="E109" s="121">
        <f>H109+K109+N109+Q109+T109+W109+Z109+AC109+AF109+AI109+AL109+AO109</f>
        <v>0</v>
      </c>
      <c r="F109" s="121">
        <f>I109+L109+O109+R109+U109+X109+AA109+AD109+AG109+AJ109+AM109+AP109</f>
        <v>0</v>
      </c>
      <c r="G109" s="121">
        <f>J109+M109+P109+S109+V109+Y109+AB109+AE109+AH109+AK109+AN109+AQ109</f>
        <v>0</v>
      </c>
      <c r="H109" s="109">
        <v>0</v>
      </c>
      <c r="I109" s="109">
        <v>0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09">
        <v>0</v>
      </c>
      <c r="R109" s="109">
        <v>0</v>
      </c>
      <c r="S109" s="109">
        <v>0</v>
      </c>
      <c r="T109" s="109">
        <v>0</v>
      </c>
      <c r="U109" s="109">
        <v>0</v>
      </c>
      <c r="V109" s="109">
        <v>0</v>
      </c>
      <c r="W109" s="109">
        <v>0</v>
      </c>
      <c r="X109" s="109">
        <v>0</v>
      </c>
      <c r="Y109" s="109">
        <v>0</v>
      </c>
      <c r="Z109" s="109">
        <v>0</v>
      </c>
      <c r="AA109" s="109">
        <v>0</v>
      </c>
      <c r="AB109" s="109">
        <v>0</v>
      </c>
      <c r="AC109" s="109">
        <v>0</v>
      </c>
      <c r="AD109" s="109">
        <v>0</v>
      </c>
      <c r="AE109" s="109">
        <v>0</v>
      </c>
      <c r="AF109" s="109">
        <v>0</v>
      </c>
      <c r="AG109" s="109">
        <v>0</v>
      </c>
      <c r="AH109" s="109">
        <v>0</v>
      </c>
      <c r="AI109" s="109">
        <v>0</v>
      </c>
      <c r="AJ109" s="109">
        <v>0</v>
      </c>
      <c r="AK109" s="109">
        <v>0</v>
      </c>
      <c r="AL109" s="109">
        <v>0</v>
      </c>
      <c r="AM109" s="109">
        <v>0</v>
      </c>
      <c r="AN109" s="109">
        <v>0</v>
      </c>
      <c r="AO109" s="109">
        <v>0</v>
      </c>
      <c r="AP109" s="109">
        <v>0</v>
      </c>
      <c r="AQ109" s="109">
        <v>0</v>
      </c>
      <c r="AR109" s="284"/>
      <c r="AS109" s="284"/>
    </row>
    <row r="110" spans="1:45" ht="103.5" customHeight="1">
      <c r="A110" s="198"/>
      <c r="B110" s="199"/>
      <c r="C110" s="200"/>
      <c r="D110" s="105" t="s">
        <v>282</v>
      </c>
      <c r="E110" s="121">
        <f aca="true" t="shared" si="69" ref="E110:F112">H110+K110+N110+Q110+T110+W110+Z110+AC110+AF110+AI110+AL110+AO110</f>
        <v>0</v>
      </c>
      <c r="F110" s="121">
        <f t="shared" si="69"/>
        <v>0</v>
      </c>
      <c r="G110" s="121">
        <v>0</v>
      </c>
      <c r="H110" s="109">
        <v>0</v>
      </c>
      <c r="I110" s="109">
        <v>0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09">
        <v>0</v>
      </c>
      <c r="R110" s="109">
        <v>0</v>
      </c>
      <c r="S110" s="109">
        <v>0</v>
      </c>
      <c r="T110" s="109">
        <v>0</v>
      </c>
      <c r="U110" s="109">
        <v>0</v>
      </c>
      <c r="V110" s="109">
        <v>0</v>
      </c>
      <c r="W110" s="109">
        <v>0</v>
      </c>
      <c r="X110" s="109">
        <v>0</v>
      </c>
      <c r="Y110" s="109">
        <v>0</v>
      </c>
      <c r="Z110" s="109">
        <v>0</v>
      </c>
      <c r="AA110" s="109">
        <v>0</v>
      </c>
      <c r="AB110" s="109">
        <v>0</v>
      </c>
      <c r="AC110" s="109">
        <v>0</v>
      </c>
      <c r="AD110" s="109">
        <v>0</v>
      </c>
      <c r="AE110" s="109">
        <v>0</v>
      </c>
      <c r="AF110" s="109">
        <v>0</v>
      </c>
      <c r="AG110" s="109">
        <v>0</v>
      </c>
      <c r="AH110" s="109">
        <v>0</v>
      </c>
      <c r="AI110" s="109">
        <v>0</v>
      </c>
      <c r="AJ110" s="109">
        <v>0</v>
      </c>
      <c r="AK110" s="109">
        <v>0</v>
      </c>
      <c r="AL110" s="109">
        <v>0</v>
      </c>
      <c r="AM110" s="109">
        <v>0</v>
      </c>
      <c r="AN110" s="109">
        <v>0</v>
      </c>
      <c r="AO110" s="109">
        <v>0</v>
      </c>
      <c r="AP110" s="109">
        <v>0</v>
      </c>
      <c r="AQ110" s="109">
        <v>0</v>
      </c>
      <c r="AR110" s="284"/>
      <c r="AS110" s="284"/>
    </row>
    <row r="111" spans="1:45" ht="48.75" customHeight="1">
      <c r="A111" s="198"/>
      <c r="B111" s="199"/>
      <c r="C111" s="200"/>
      <c r="D111" s="105" t="s">
        <v>42</v>
      </c>
      <c r="E111" s="121">
        <f t="shared" si="69"/>
        <v>0</v>
      </c>
      <c r="F111" s="121">
        <f t="shared" si="69"/>
        <v>0</v>
      </c>
      <c r="G111" s="121">
        <v>0</v>
      </c>
      <c r="H111" s="109">
        <v>0</v>
      </c>
      <c r="I111" s="109">
        <v>0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09">
        <v>0</v>
      </c>
      <c r="R111" s="109">
        <v>0</v>
      </c>
      <c r="S111" s="109">
        <v>0</v>
      </c>
      <c r="T111" s="109">
        <v>0</v>
      </c>
      <c r="U111" s="109">
        <v>0</v>
      </c>
      <c r="V111" s="109">
        <v>0</v>
      </c>
      <c r="W111" s="109">
        <v>0</v>
      </c>
      <c r="X111" s="109">
        <v>0</v>
      </c>
      <c r="Y111" s="109">
        <v>0</v>
      </c>
      <c r="Z111" s="109">
        <v>0</v>
      </c>
      <c r="AA111" s="109">
        <v>0</v>
      </c>
      <c r="AB111" s="109">
        <v>0</v>
      </c>
      <c r="AC111" s="109">
        <v>0</v>
      </c>
      <c r="AD111" s="109">
        <v>0</v>
      </c>
      <c r="AE111" s="109">
        <v>0</v>
      </c>
      <c r="AF111" s="109">
        <v>0</v>
      </c>
      <c r="AG111" s="109">
        <v>0</v>
      </c>
      <c r="AH111" s="109">
        <v>0</v>
      </c>
      <c r="AI111" s="109">
        <v>0</v>
      </c>
      <c r="AJ111" s="109">
        <v>0</v>
      </c>
      <c r="AK111" s="109">
        <v>0</v>
      </c>
      <c r="AL111" s="109">
        <v>0</v>
      </c>
      <c r="AM111" s="109">
        <v>0</v>
      </c>
      <c r="AN111" s="109">
        <v>0</v>
      </c>
      <c r="AO111" s="109">
        <v>0</v>
      </c>
      <c r="AP111" s="109">
        <v>0</v>
      </c>
      <c r="AQ111" s="109">
        <v>0</v>
      </c>
      <c r="AR111" s="284"/>
      <c r="AS111" s="284"/>
    </row>
    <row r="112" spans="1:45" ht="69.75" customHeight="1">
      <c r="A112" s="201"/>
      <c r="B112" s="202"/>
      <c r="C112" s="203"/>
      <c r="D112" s="105" t="s">
        <v>283</v>
      </c>
      <c r="E112" s="121">
        <f t="shared" si="69"/>
        <v>0</v>
      </c>
      <c r="F112" s="121">
        <f t="shared" si="69"/>
        <v>0</v>
      </c>
      <c r="G112" s="121">
        <f>J112+M112+P112+S112+V112+Y112+AB112+AE112+AH112+AK112+AN112+AQ112</f>
        <v>0</v>
      </c>
      <c r="H112" s="109">
        <v>0</v>
      </c>
      <c r="I112" s="109">
        <v>0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09">
        <v>0</v>
      </c>
      <c r="R112" s="109">
        <v>0</v>
      </c>
      <c r="S112" s="109">
        <v>0</v>
      </c>
      <c r="T112" s="109">
        <v>0</v>
      </c>
      <c r="U112" s="109">
        <v>0</v>
      </c>
      <c r="V112" s="109">
        <v>0</v>
      </c>
      <c r="W112" s="109">
        <v>0</v>
      </c>
      <c r="X112" s="109">
        <v>0</v>
      </c>
      <c r="Y112" s="109">
        <v>0</v>
      </c>
      <c r="Z112" s="109">
        <v>0</v>
      </c>
      <c r="AA112" s="109">
        <v>0</v>
      </c>
      <c r="AB112" s="109">
        <v>0</v>
      </c>
      <c r="AC112" s="109">
        <v>0</v>
      </c>
      <c r="AD112" s="109">
        <v>0</v>
      </c>
      <c r="AE112" s="109">
        <v>0</v>
      </c>
      <c r="AF112" s="109">
        <v>0</v>
      </c>
      <c r="AG112" s="109">
        <v>0</v>
      </c>
      <c r="AH112" s="109">
        <v>0</v>
      </c>
      <c r="AI112" s="109">
        <v>0</v>
      </c>
      <c r="AJ112" s="109">
        <v>0</v>
      </c>
      <c r="AK112" s="109">
        <v>0</v>
      </c>
      <c r="AL112" s="109">
        <v>0</v>
      </c>
      <c r="AM112" s="109">
        <v>0</v>
      </c>
      <c r="AN112" s="109">
        <v>0</v>
      </c>
      <c r="AO112" s="109">
        <v>0</v>
      </c>
      <c r="AP112" s="109">
        <v>0</v>
      </c>
      <c r="AQ112" s="109">
        <v>0</v>
      </c>
      <c r="AR112" s="285"/>
      <c r="AS112" s="285"/>
    </row>
    <row r="113" spans="1:43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32"/>
      <c r="AQ113" s="32"/>
    </row>
    <row r="116" spans="1:39" ht="15.75">
      <c r="A116" s="303" t="s">
        <v>292</v>
      </c>
      <c r="B116" s="303"/>
      <c r="C116" s="303"/>
      <c r="D116" s="304"/>
      <c r="F116" s="99"/>
      <c r="G116" s="98" t="s">
        <v>259</v>
      </c>
      <c r="H116" s="98"/>
      <c r="I116" s="98"/>
      <c r="J116" s="98"/>
      <c r="Q116" s="98"/>
      <c r="AM116" s="103"/>
    </row>
    <row r="117" spans="1:17" ht="15.75">
      <c r="A117" s="303" t="s">
        <v>258</v>
      </c>
      <c r="B117" s="303"/>
      <c r="C117" s="145"/>
      <c r="F117" s="99"/>
      <c r="G117" s="98" t="s">
        <v>260</v>
      </c>
      <c r="H117" s="98"/>
      <c r="I117" s="98"/>
      <c r="J117" s="98"/>
      <c r="Q117" s="98"/>
    </row>
    <row r="118" spans="1:16" ht="15.75">
      <c r="A118" s="98"/>
      <c r="B118" s="98"/>
      <c r="C118" s="98"/>
      <c r="F118" s="100"/>
      <c r="G118" s="98"/>
      <c r="H118" s="98"/>
      <c r="I118" s="98"/>
      <c r="J118" s="98"/>
      <c r="P118" s="98"/>
    </row>
    <row r="119" spans="1:20" ht="15.75">
      <c r="A119" s="98" t="s">
        <v>324</v>
      </c>
      <c r="B119" s="98"/>
      <c r="C119" s="98"/>
      <c r="F119" s="99"/>
      <c r="G119" s="98" t="s">
        <v>312</v>
      </c>
      <c r="H119" s="98"/>
      <c r="I119" s="98"/>
      <c r="J119" s="98"/>
      <c r="P119" s="32"/>
      <c r="Q119" s="12"/>
      <c r="T119" s="98"/>
    </row>
    <row r="120" spans="7:10" ht="15.75">
      <c r="G120" s="98"/>
      <c r="H120" s="98"/>
      <c r="I120" s="98"/>
      <c r="J120" s="98"/>
    </row>
    <row r="121" spans="7:10" ht="15.75">
      <c r="G121" s="98"/>
      <c r="H121" s="98"/>
      <c r="I121" s="98"/>
      <c r="J121" s="98"/>
    </row>
    <row r="122" spans="8:10" ht="38.25" customHeight="1">
      <c r="H122" s="98"/>
      <c r="I122" s="98"/>
      <c r="J122" s="98"/>
    </row>
    <row r="123" spans="1:17" ht="15.75">
      <c r="A123" s="98" t="s">
        <v>272</v>
      </c>
      <c r="B123" s="98"/>
      <c r="C123" s="98"/>
      <c r="D123" s="98" t="s">
        <v>272</v>
      </c>
      <c r="E123" s="98"/>
      <c r="G123" s="98" t="s">
        <v>272</v>
      </c>
      <c r="H123" s="98"/>
      <c r="I123" s="98"/>
      <c r="J123" s="98"/>
      <c r="N123" s="98" t="s">
        <v>272</v>
      </c>
      <c r="Q123" s="98"/>
    </row>
    <row r="124" spans="1:17" ht="15.75">
      <c r="A124" s="98" t="s">
        <v>305</v>
      </c>
      <c r="B124" s="98"/>
      <c r="C124" s="98"/>
      <c r="D124" s="98" t="s">
        <v>339</v>
      </c>
      <c r="E124" s="98"/>
      <c r="G124" s="98" t="s">
        <v>313</v>
      </c>
      <c r="H124" s="98"/>
      <c r="I124" s="98"/>
      <c r="J124" s="98"/>
      <c r="N124" s="98" t="s">
        <v>313</v>
      </c>
      <c r="Q124" s="98"/>
    </row>
    <row r="125" spans="1:45" s="12" customFormat="1" ht="15.75">
      <c r="A125" s="98" t="s">
        <v>304</v>
      </c>
      <c r="B125" s="98"/>
      <c r="C125" s="98"/>
      <c r="D125" s="98" t="s">
        <v>304</v>
      </c>
      <c r="E125" s="98"/>
      <c r="F125" s="31"/>
      <c r="G125" s="98" t="s">
        <v>304</v>
      </c>
      <c r="H125" s="98"/>
      <c r="I125" s="98"/>
      <c r="J125" s="98"/>
      <c r="N125" s="98" t="s">
        <v>304</v>
      </c>
      <c r="Q125" s="98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R125" s="32"/>
      <c r="AS125" s="32"/>
    </row>
    <row r="126" spans="1:45" s="12" customFormat="1" ht="15.75">
      <c r="A126" s="98" t="s">
        <v>273</v>
      </c>
      <c r="B126" s="98"/>
      <c r="C126" s="98"/>
      <c r="D126" s="98" t="s">
        <v>273</v>
      </c>
      <c r="E126" s="98"/>
      <c r="F126" s="31"/>
      <c r="G126" s="98" t="s">
        <v>273</v>
      </c>
      <c r="H126" s="98"/>
      <c r="I126" s="98"/>
      <c r="J126" s="98"/>
      <c r="N126" s="98" t="s">
        <v>273</v>
      </c>
      <c r="Q126" s="98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R126" s="32"/>
      <c r="AS126" s="32"/>
    </row>
    <row r="127" spans="1:45" s="12" customFormat="1" ht="15.75">
      <c r="A127" s="98" t="s">
        <v>274</v>
      </c>
      <c r="B127" s="98"/>
      <c r="C127" s="98"/>
      <c r="D127" s="98" t="s">
        <v>325</v>
      </c>
      <c r="E127" s="98"/>
      <c r="F127" s="31"/>
      <c r="G127" s="98" t="s">
        <v>314</v>
      </c>
      <c r="H127" s="98"/>
      <c r="I127" s="98"/>
      <c r="J127" s="98"/>
      <c r="N127" s="98" t="s">
        <v>316</v>
      </c>
      <c r="Q127" s="98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R127" s="32"/>
      <c r="AS127" s="32"/>
    </row>
  </sheetData>
  <sheetProtection/>
  <mergeCells count="112">
    <mergeCell ref="AR108:AR112"/>
    <mergeCell ref="AS108:AS112"/>
    <mergeCell ref="A117:B117"/>
    <mergeCell ref="AR98:AR102"/>
    <mergeCell ref="AS98:AS102"/>
    <mergeCell ref="AR103:AR107"/>
    <mergeCell ref="AS103:AS107"/>
    <mergeCell ref="A116:D116"/>
    <mergeCell ref="A98:C102"/>
    <mergeCell ref="A103:C107"/>
    <mergeCell ref="A87:B91"/>
    <mergeCell ref="AR87:AR91"/>
    <mergeCell ref="AS87:AS91"/>
    <mergeCell ref="D92:AQ92"/>
    <mergeCell ref="AR93:AR97"/>
    <mergeCell ref="AS93:AS97"/>
    <mergeCell ref="A92:C92"/>
    <mergeCell ref="A93:C97"/>
    <mergeCell ref="A77:B81"/>
    <mergeCell ref="AR77:AR81"/>
    <mergeCell ref="AS77:AS81"/>
    <mergeCell ref="AR82:AR86"/>
    <mergeCell ref="AS82:AS86"/>
    <mergeCell ref="C77:C81"/>
    <mergeCell ref="A82:C86"/>
    <mergeCell ref="A67:A71"/>
    <mergeCell ref="B67:B71"/>
    <mergeCell ref="AR67:AR71"/>
    <mergeCell ref="AS67:AS71"/>
    <mergeCell ref="A72:B76"/>
    <mergeCell ref="AR72:AR76"/>
    <mergeCell ref="AS72:AS76"/>
    <mergeCell ref="C67:C71"/>
    <mergeCell ref="C72:C76"/>
    <mergeCell ref="B57:B61"/>
    <mergeCell ref="AR57:AR61"/>
    <mergeCell ref="AS57:AS61"/>
    <mergeCell ref="A62:A66"/>
    <mergeCell ref="B62:B66"/>
    <mergeCell ref="AR62:AR66"/>
    <mergeCell ref="AS62:AS66"/>
    <mergeCell ref="C62:C66"/>
    <mergeCell ref="AR44:AR48"/>
    <mergeCell ref="AS44:AS48"/>
    <mergeCell ref="B49:AO49"/>
    <mergeCell ref="A50:A54"/>
    <mergeCell ref="B50:B54"/>
    <mergeCell ref="AR50:AR54"/>
    <mergeCell ref="AS50:AS54"/>
    <mergeCell ref="AR32:AR36"/>
    <mergeCell ref="AS32:AS36"/>
    <mergeCell ref="B37:AO37"/>
    <mergeCell ref="A40:A43"/>
    <mergeCell ref="B40:B43"/>
    <mergeCell ref="AR40:AR43"/>
    <mergeCell ref="AS40:AS43"/>
    <mergeCell ref="A17:A21"/>
    <mergeCell ref="B17:B21"/>
    <mergeCell ref="AR17:AR21"/>
    <mergeCell ref="AS17:AS21"/>
    <mergeCell ref="A27:A31"/>
    <mergeCell ref="B27:B31"/>
    <mergeCell ref="AR27:AR31"/>
    <mergeCell ref="AS27:AS31"/>
    <mergeCell ref="A22:A26"/>
    <mergeCell ref="B22:B26"/>
    <mergeCell ref="A7:A11"/>
    <mergeCell ref="B7:B11"/>
    <mergeCell ref="AR7:AR11"/>
    <mergeCell ref="AS7:AS11"/>
    <mergeCell ref="A12:A16"/>
    <mergeCell ref="B12:B16"/>
    <mergeCell ref="AR12:AR16"/>
    <mergeCell ref="AS12:AS16"/>
    <mergeCell ref="AI3:AK3"/>
    <mergeCell ref="AL3:AN3"/>
    <mergeCell ref="AO3:AQ3"/>
    <mergeCell ref="B6:AO6"/>
    <mergeCell ref="K3:M3"/>
    <mergeCell ref="N3:P3"/>
    <mergeCell ref="Q3:S3"/>
    <mergeCell ref="T3:V3"/>
    <mergeCell ref="AS2:AS4"/>
    <mergeCell ref="H3:J3"/>
    <mergeCell ref="W3:Y3"/>
    <mergeCell ref="Z3:AB3"/>
    <mergeCell ref="A1:AS1"/>
    <mergeCell ref="A2:A4"/>
    <mergeCell ref="B2:B4"/>
    <mergeCell ref="D2:D4"/>
    <mergeCell ref="E2:G3"/>
    <mergeCell ref="AF3:AH3"/>
    <mergeCell ref="AS22:AS26"/>
    <mergeCell ref="AR22:AR26"/>
    <mergeCell ref="C2:C4"/>
    <mergeCell ref="C7:C11"/>
    <mergeCell ref="C12:C16"/>
    <mergeCell ref="C17:C21"/>
    <mergeCell ref="C22:C26"/>
    <mergeCell ref="H2:AQ2"/>
    <mergeCell ref="AR2:AR4"/>
    <mergeCell ref="AC3:AE3"/>
    <mergeCell ref="A108:C112"/>
    <mergeCell ref="C27:C31"/>
    <mergeCell ref="C32:C36"/>
    <mergeCell ref="C40:C43"/>
    <mergeCell ref="C44:C48"/>
    <mergeCell ref="C50:C54"/>
    <mergeCell ref="C57:C61"/>
    <mergeCell ref="A32:B36"/>
    <mergeCell ref="A44:B48"/>
    <mergeCell ref="A57:A61"/>
  </mergeCells>
  <conditionalFormatting sqref="AN80:AN81 AN78 AL78:AM81 AK78 AK80:AK81 AO78:AQ81 H83:AQ86 H51:AQ54 H57:AQ57 Q60:U61 W63:X71 K60:L61 Q63:U71 H60:I61 K63:L71 H62:AQ62 N60:O61 H63:I71 H78:AJ81 N63:O71 H88:AQ91 H94:AQ112 J67 M67 P67 V67 Y67:AQ67 N58:O58 H58:I58 K58:L58 Q58:U58 W58:X58 W60:X61 H72:AQ76 H33:AQ36 H41:AQ43 H45:AQ48">
    <cfRule type="cellIs" priority="2" dxfId="2" operator="notEqual" stopIfTrue="1">
      <formula>#REF!</formula>
    </cfRule>
  </conditionalFormatting>
  <printOptions/>
  <pageMargins left="0.11811023622047245" right="0.1968503937007874" top="0.15748031496062992" bottom="0.15748031496062992" header="0.15748031496062992" footer="0.1968503937007874"/>
  <pageSetup fitToHeight="7" fitToWidth="1" horizontalDpi="600" verticalDpi="600" orientation="landscape" pageOrder="overThenDown" paperSize="8" scale="47" r:id="rId2"/>
  <ignoredErrors>
    <ignoredError sqref="E12:G12 G8 E17:F17 E27:F27 E32:F32 G33 G58 E63:G63 E73:Y73 E78:Y78 G76 V32 G68 V8 E44:F44 F46 F80:S80 E79 E77:L77 N77:O77 Q77:R77 M88:P88 E82:I82 K82:AQ82 P94:S94 V94 Y94 E103:F103 E108:F108 F9 G13 F74 F11:G11 F10 E65:G66 F64 E62:F62 E67:F67 E72:F72 H72:O72 Q72:R72 T72:X72 U80 T77:U77 W77:X77 W80:X80 N89:O89 N87:O87 V97 Q93:R93 P96:R96 Q95:R95 E22" formula="1"/>
    <ignoredError sqref="A49 A37" numberStoredAsText="1"/>
    <ignoredError sqref="A62:A71" twoDigitTextYear="1"/>
    <ignoredError sqref="V12:AD12 AK12:AP17 AE27" formulaRange="1"/>
    <ignoredError sqref="J82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Бобылева Галина Николаевна</cp:lastModifiedBy>
  <cp:lastPrinted>2024-04-09T05:13:03Z</cp:lastPrinted>
  <dcterms:created xsi:type="dcterms:W3CDTF">2011-05-17T05:04:33Z</dcterms:created>
  <dcterms:modified xsi:type="dcterms:W3CDTF">2024-04-09T05:34:24Z</dcterms:modified>
  <cp:category/>
  <cp:version/>
  <cp:contentType/>
  <cp:contentStatus/>
</cp:coreProperties>
</file>