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2435" windowHeight="6210" firstSheet="9" activeTab="12"/>
  </bookViews>
  <sheets>
    <sheet name="на 01.01.2023" sheetId="45" r:id="rId1"/>
    <sheet name="на 21.02.2023" sheetId="46" r:id="rId2"/>
    <sheet name="на 07.04.2023" sheetId="47" r:id="rId3"/>
    <sheet name="на 28.04.2023" sheetId="48" r:id="rId4"/>
    <sheet name="на 10.05.2023" sheetId="49" r:id="rId5"/>
    <sheet name="на 01.06.2023" sheetId="50" r:id="rId6"/>
    <sheet name="на 01.07.2023" sheetId="51" r:id="rId7"/>
    <sheet name="на 07.07.2023" sheetId="52" r:id="rId8"/>
    <sheet name="на 01.09.2023" sheetId="53" r:id="rId9"/>
    <sheet name="на 01.10.2023" sheetId="54" r:id="rId10"/>
    <sheet name="на 26.10.2023" sheetId="55" r:id="rId11"/>
    <sheet name="на 04.12.2023" sheetId="56" r:id="rId12"/>
    <sheet name="на 28.12.2023" sheetId="57" r:id="rId13"/>
  </sheets>
  <calcPr calcId="125725" iterate="1"/>
</workbook>
</file>

<file path=xl/calcChain.xml><?xml version="1.0" encoding="utf-8"?>
<calcChain xmlns="http://schemas.openxmlformats.org/spreadsheetml/2006/main">
  <c r="D10" i="57"/>
  <c r="D8" s="1"/>
  <c r="D13" s="1"/>
  <c r="C10"/>
  <c r="C8" s="1"/>
  <c r="D9"/>
  <c r="C5"/>
  <c r="C13" s="1"/>
  <c r="D11" i="56"/>
  <c r="D12"/>
  <c r="D10"/>
  <c r="C10"/>
  <c r="D9"/>
  <c r="D8" s="1"/>
  <c r="D13" s="1"/>
  <c r="C8"/>
  <c r="C13" s="1"/>
  <c r="C5"/>
  <c r="D11" i="55"/>
  <c r="D12" l="1"/>
  <c r="D10"/>
  <c r="C10"/>
  <c r="D9"/>
  <c r="C8"/>
  <c r="D5"/>
  <c r="C5"/>
  <c r="C13" s="1"/>
  <c r="D9" i="54"/>
  <c r="D11"/>
  <c r="D12"/>
  <c r="C11"/>
  <c r="D10"/>
  <c r="C10"/>
  <c r="D8"/>
  <c r="C8"/>
  <c r="D5"/>
  <c r="C5"/>
  <c r="C13" s="1"/>
  <c r="D12" i="53"/>
  <c r="D11"/>
  <c r="D10"/>
  <c r="C11"/>
  <c r="C10"/>
  <c r="D9"/>
  <c r="C8"/>
  <c r="D5"/>
  <c r="C5"/>
  <c r="C13" s="1"/>
  <c r="D11" i="52"/>
  <c r="D12"/>
  <c r="C11"/>
  <c r="D10" s="1"/>
  <c r="D8" s="1"/>
  <c r="C10"/>
  <c r="C8" s="1"/>
  <c r="D9"/>
  <c r="D5"/>
  <c r="C5"/>
  <c r="C13" s="1"/>
  <c r="D11" i="51"/>
  <c r="D10" s="1"/>
  <c r="D12"/>
  <c r="C11"/>
  <c r="C10"/>
  <c r="D9"/>
  <c r="C8"/>
  <c r="D7"/>
  <c r="D5"/>
  <c r="C5"/>
  <c r="C13" s="1"/>
  <c r="D11" i="50"/>
  <c r="D10"/>
  <c r="D12"/>
  <c r="C11"/>
  <c r="C10"/>
  <c r="D9"/>
  <c r="C8"/>
  <c r="D7"/>
  <c r="D5"/>
  <c r="C5"/>
  <c r="C13" s="1"/>
  <c r="C11" i="49"/>
  <c r="D12"/>
  <c r="D11"/>
  <c r="D10" s="1"/>
  <c r="D8" s="1"/>
  <c r="C10"/>
  <c r="C8" s="1"/>
  <c r="C13" s="1"/>
  <c r="D9"/>
  <c r="D7"/>
  <c r="D6"/>
  <c r="D5"/>
  <c r="C5"/>
  <c r="D11" i="48"/>
  <c r="D12"/>
  <c r="D10"/>
  <c r="D8" s="1"/>
  <c r="C10"/>
  <c r="C8" s="1"/>
  <c r="C13" s="1"/>
  <c r="D9"/>
  <c r="D7"/>
  <c r="D6"/>
  <c r="D5"/>
  <c r="C5"/>
  <c r="D11" i="47"/>
  <c r="D12"/>
  <c r="D10"/>
  <c r="C10"/>
  <c r="D9"/>
  <c r="D8" s="1"/>
  <c r="C8"/>
  <c r="D7"/>
  <c r="D6"/>
  <c r="D5" s="1"/>
  <c r="C5"/>
  <c r="C13" s="1"/>
  <c r="D11" i="46"/>
  <c r="D12"/>
  <c r="D10"/>
  <c r="C10"/>
  <c r="D9"/>
  <c r="D8" s="1"/>
  <c r="C8"/>
  <c r="D7"/>
  <c r="D6"/>
  <c r="D5" s="1"/>
  <c r="C5"/>
  <c r="C13" s="1"/>
  <c r="D12" i="45"/>
  <c r="D11"/>
  <c r="D9"/>
  <c r="D7"/>
  <c r="D6"/>
  <c r="D5"/>
  <c r="D10"/>
  <c r="D8" s="1"/>
  <c r="C10"/>
  <c r="C8"/>
  <c r="C5"/>
  <c r="C13" s="1"/>
  <c r="D8" i="55" l="1"/>
  <c r="D13" s="1"/>
  <c r="D13" i="54"/>
  <c r="D8" i="53"/>
  <c r="D13" s="1"/>
  <c r="D13" i="52"/>
  <c r="D8" i="51"/>
  <c r="D13" s="1"/>
  <c r="D8" i="50"/>
  <c r="D13" s="1"/>
  <c r="D13" i="49"/>
  <c r="D13" i="48"/>
  <c r="D13" i="47"/>
  <c r="D13" i="46"/>
  <c r="D13" i="45"/>
</calcChain>
</file>

<file path=xl/sharedStrings.xml><?xml version="1.0" encoding="utf-8"?>
<sst xmlns="http://schemas.openxmlformats.org/spreadsheetml/2006/main" count="299" uniqueCount="23">
  <si>
    <t>№</t>
  </si>
  <si>
    <t>1.</t>
  </si>
  <si>
    <t>(тыс. руб.)</t>
  </si>
  <si>
    <t xml:space="preserve">Наименование мероприятия </t>
  </si>
  <si>
    <t>1.1.</t>
  </si>
  <si>
    <t>ИТОГО:</t>
  </si>
  <si>
    <t>2.</t>
  </si>
  <si>
    <t>Реализация основного мероприятия "Региональный проект "Акселерация субъектов малого и среднего предпринимательства"</t>
  </si>
  <si>
    <t xml:space="preserve">Подпрограмма I «Развитие малого и среднего предпринимательства»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 </t>
  </si>
  <si>
    <t>Подпрограмма III "Развитие сельскохозяйственных товаропроизводителей" муниципальной программы "Развитие малого и среднего предпринимательства, потребительского рынка и сельскохозяйственных товаропроизводителей города Урай"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</si>
  <si>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программами), в т.ч.: (5,6,7)</t>
  </si>
  <si>
    <t>2.1</t>
  </si>
  <si>
    <t xml:space="preserve">Предоставление финансовой поддержки в форме субсидии сельскохозяйственным товаропроизводителям  </t>
  </si>
  <si>
    <t>2.2.2</t>
  </si>
  <si>
    <t>2.2.1</t>
  </si>
  <si>
    <t xml:space="preserve">Государственная поддержка производства и реализации продукции животноводства </t>
  </si>
  <si>
    <t xml:space="preserve"> Государственная поддержка малых форм хозяйствования, модернизации объектов агропромышленного комплекса, приобретения техники, оборудования </t>
  </si>
  <si>
    <t>2.2</t>
  </si>
  <si>
    <t>1.2</t>
  </si>
  <si>
    <t>Реализация основного мероприятия «Региональный проект «Создание условий для легкого старта и комфортного ведения бизнеса»</t>
  </si>
  <si>
    <t>Информация по использованию бюджетных ассигнований субсидий на поддержку малого и среднего предпринимательства мероприятий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                                                                                                                                                                                                                                                 на 2023 год</t>
  </si>
  <si>
    <t>Лимит бюджетных ассигнований на  2023 год</t>
  </si>
  <si>
    <t>Лимит бюджетных ассигнований на: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</si>
</sst>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NumberFormat="1" applyFont="1" applyAlignment="1">
      <alignment horizontal="center" vertical="center" wrapText="1" shrinkToFit="1"/>
    </xf>
    <xf numFmtId="0" fontId="1" fillId="0" borderId="2" xfId="0" applyNumberFormat="1" applyFont="1" applyBorder="1" applyAlignment="1">
      <alignment horizontal="right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L11" sqref="L11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44927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2789.7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f>C6</f>
        <v>2503.6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f>C7</f>
        <v>286.10000000000002</v>
      </c>
    </row>
    <row r="8" spans="1:4" ht="106.5" customHeight="1">
      <c r="A8" s="13" t="s">
        <v>6</v>
      </c>
      <c r="B8" s="14" t="s">
        <v>9</v>
      </c>
      <c r="C8" s="3">
        <f>C9+C10</f>
        <v>43984.4</v>
      </c>
      <c r="D8" s="3">
        <f>D9+D10</f>
        <v>43984.4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43884.4</v>
      </c>
      <c r="D10" s="12">
        <f>D11+D12</f>
        <v>43884.4</v>
      </c>
    </row>
    <row r="11" spans="1:4" ht="52.5" customHeight="1">
      <c r="A11" s="6" t="s">
        <v>14</v>
      </c>
      <c r="B11" s="8" t="s">
        <v>15</v>
      </c>
      <c r="C11" s="10">
        <v>36892.300000000003</v>
      </c>
      <c r="D11" s="10">
        <f>C11</f>
        <v>36892.300000000003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</f>
        <v>6992.1</v>
      </c>
    </row>
    <row r="13" spans="1:4">
      <c r="A13" s="4"/>
      <c r="B13" s="4" t="s">
        <v>5</v>
      </c>
      <c r="C13" s="5">
        <f>C5+C8</f>
        <v>46774.1</v>
      </c>
      <c r="D13" s="5">
        <f>D5+D8</f>
        <v>46774.1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45225</v>
      </c>
    </row>
    <row r="5" spans="1:4" ht="90">
      <c r="A5" s="17" t="s">
        <v>1</v>
      </c>
      <c r="B5" s="17" t="s">
        <v>8</v>
      </c>
      <c r="C5" s="3">
        <f>C6+C7</f>
        <v>5421.3</v>
      </c>
      <c r="D5" s="3">
        <f>D6+D7</f>
        <v>2631.6</v>
      </c>
    </row>
    <row r="6" spans="1:4" ht="83.25" customHeight="1">
      <c r="A6" s="6" t="s">
        <v>4</v>
      </c>
      <c r="B6" s="17" t="s">
        <v>7</v>
      </c>
      <c r="C6" s="10">
        <v>5135.2</v>
      </c>
      <c r="D6" s="10">
        <v>2631.6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v>0</v>
      </c>
    </row>
    <row r="8" spans="1:4" ht="106.5" customHeight="1">
      <c r="A8" s="13" t="s">
        <v>6</v>
      </c>
      <c r="B8" s="14" t="s">
        <v>9</v>
      </c>
      <c r="C8" s="3">
        <f>C9+C10</f>
        <v>43985.3</v>
      </c>
      <c r="D8" s="3">
        <f>D9+D10</f>
        <v>22501.750860000004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C9-100</f>
        <v>0</v>
      </c>
    </row>
    <row r="10" spans="1:4" ht="110.25" customHeight="1">
      <c r="A10" s="9" t="s">
        <v>17</v>
      </c>
      <c r="B10" s="11" t="s">
        <v>10</v>
      </c>
      <c r="C10" s="12">
        <f>C11+C12</f>
        <v>43885.3</v>
      </c>
      <c r="D10" s="12">
        <f>D11+D12</f>
        <v>22501.750860000004</v>
      </c>
    </row>
    <row r="11" spans="1:4" ht="52.5" customHeight="1">
      <c r="A11" s="6" t="s">
        <v>14</v>
      </c>
      <c r="B11" s="8" t="s">
        <v>15</v>
      </c>
      <c r="C11" s="10">
        <f>36892.3+0.9</f>
        <v>36893.200000000004</v>
      </c>
      <c r="D11" s="10">
        <f>C11-6125.89772-1994.72792-1893.02896-1959.76216-1874.52344-2011.61828-1834.199</f>
        <v>19199.442520000004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C12-3689.79166</f>
        <v>3302.3083400000005</v>
      </c>
    </row>
    <row r="13" spans="1:4">
      <c r="A13" s="4"/>
      <c r="B13" s="4" t="s">
        <v>5</v>
      </c>
      <c r="C13" s="5">
        <f>C5+C8</f>
        <v>49406.600000000006</v>
      </c>
      <c r="D13" s="5">
        <f>D5+D8</f>
        <v>25133.350860000002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4" sqref="D4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45225</v>
      </c>
    </row>
    <row r="5" spans="1:4" ht="90">
      <c r="A5" s="17" t="s">
        <v>1</v>
      </c>
      <c r="B5" s="17" t="s">
        <v>8</v>
      </c>
      <c r="C5" s="3">
        <f>C6+C7</f>
        <v>5421.3</v>
      </c>
      <c r="D5" s="3">
        <f>D6+D7</f>
        <v>2631.6</v>
      </c>
    </row>
    <row r="6" spans="1:4" ht="83.25" customHeight="1">
      <c r="A6" s="6" t="s">
        <v>4</v>
      </c>
      <c r="B6" s="17" t="s">
        <v>7</v>
      </c>
      <c r="C6" s="10">
        <v>5135.2</v>
      </c>
      <c r="D6" s="10">
        <v>2631.6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v>0</v>
      </c>
    </row>
    <row r="8" spans="1:4" ht="106.5" customHeight="1">
      <c r="A8" s="13" t="s">
        <v>6</v>
      </c>
      <c r="B8" s="14" t="s">
        <v>9</v>
      </c>
      <c r="C8" s="3">
        <f>C9+C10</f>
        <v>32284.5</v>
      </c>
      <c r="D8" s="3">
        <f>D9+D10</f>
        <v>8878.9817000000003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C9-100</f>
        <v>0</v>
      </c>
    </row>
    <row r="10" spans="1:4" ht="110.25" customHeight="1">
      <c r="A10" s="9" t="s">
        <v>17</v>
      </c>
      <c r="B10" s="11" t="s">
        <v>10</v>
      </c>
      <c r="C10" s="12">
        <f>C11+C12</f>
        <v>32184.5</v>
      </c>
      <c r="D10" s="12">
        <f>D11+D12</f>
        <v>8878.9817000000003</v>
      </c>
    </row>
    <row r="11" spans="1:4" ht="52.5" customHeight="1">
      <c r="A11" s="6" t="s">
        <v>14</v>
      </c>
      <c r="B11" s="8" t="s">
        <v>15</v>
      </c>
      <c r="C11" s="10">
        <v>25192.400000000001</v>
      </c>
      <c r="D11" s="10">
        <f>C11-19615.72664</f>
        <v>5576.6733600000007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C12-3689.79166</f>
        <v>3302.3083400000005</v>
      </c>
    </row>
    <row r="13" spans="1:4">
      <c r="A13" s="4"/>
      <c r="B13" s="4" t="s">
        <v>5</v>
      </c>
      <c r="C13" s="5">
        <f>C5+C8</f>
        <v>37705.800000000003</v>
      </c>
      <c r="D13" s="5">
        <f>D5+D8</f>
        <v>11510.581700000001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12" sqref="D12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45264</v>
      </c>
    </row>
    <row r="5" spans="1:4" ht="90">
      <c r="A5" s="17" t="s">
        <v>1</v>
      </c>
      <c r="B5" s="17" t="s">
        <v>8</v>
      </c>
      <c r="C5" s="3">
        <f>C6+C7</f>
        <v>5421.3</v>
      </c>
      <c r="D5" s="3">
        <v>0</v>
      </c>
    </row>
    <row r="6" spans="1:4" ht="83.25" customHeight="1">
      <c r="A6" s="6" t="s">
        <v>4</v>
      </c>
      <c r="B6" s="17" t="s">
        <v>7</v>
      </c>
      <c r="C6" s="10">
        <v>5135.2</v>
      </c>
      <c r="D6" s="10">
        <v>0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v>0</v>
      </c>
    </row>
    <row r="8" spans="1:4" ht="106.5" customHeight="1">
      <c r="A8" s="13" t="s">
        <v>6</v>
      </c>
      <c r="B8" s="14" t="s">
        <v>9</v>
      </c>
      <c r="C8" s="3">
        <f>C9+C10</f>
        <v>32284.5</v>
      </c>
      <c r="D8" s="3">
        <f>D9+D10</f>
        <v>6912.0867000000017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C9-100</f>
        <v>0</v>
      </c>
    </row>
    <row r="10" spans="1:4" ht="110.25" customHeight="1">
      <c r="A10" s="9" t="s">
        <v>17</v>
      </c>
      <c r="B10" s="11" t="s">
        <v>10</v>
      </c>
      <c r="C10" s="12">
        <f>C11+C12</f>
        <v>32184.5</v>
      </c>
      <c r="D10" s="12">
        <f>D11+D12</f>
        <v>6912.0867000000017</v>
      </c>
    </row>
    <row r="11" spans="1:4" ht="52.5" customHeight="1">
      <c r="A11" s="6" t="s">
        <v>14</v>
      </c>
      <c r="B11" s="8" t="s">
        <v>15</v>
      </c>
      <c r="C11" s="10">
        <v>25192.400000000001</v>
      </c>
      <c r="D11" s="10">
        <f>C11-19615.72664-1966.895</f>
        <v>3609.7783600000007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C12-3689.79166</f>
        <v>3302.3083400000005</v>
      </c>
    </row>
    <row r="13" spans="1:4">
      <c r="A13" s="4"/>
      <c r="B13" s="4" t="s">
        <v>5</v>
      </c>
      <c r="C13" s="5">
        <f>C5+C8</f>
        <v>37705.800000000003</v>
      </c>
      <c r="D13" s="5">
        <f>D5+D8</f>
        <v>6912.0867000000017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ignoredErrors>
    <ignoredError sqref="D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D13" sqref="D13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45288</v>
      </c>
    </row>
    <row r="5" spans="1:4" ht="90">
      <c r="A5" s="17" t="s">
        <v>1</v>
      </c>
      <c r="B5" s="17" t="s">
        <v>8</v>
      </c>
      <c r="C5" s="3">
        <f>C6+C7</f>
        <v>5421.3</v>
      </c>
      <c r="D5" s="3">
        <v>0</v>
      </c>
    </row>
    <row r="6" spans="1:4" ht="83.25" customHeight="1">
      <c r="A6" s="6" t="s">
        <v>4</v>
      </c>
      <c r="B6" s="17" t="s">
        <v>7</v>
      </c>
      <c r="C6" s="10">
        <v>5135.2</v>
      </c>
      <c r="D6" s="10">
        <v>0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v>0</v>
      </c>
    </row>
    <row r="8" spans="1:4" ht="106.5" customHeight="1">
      <c r="A8" s="13" t="s">
        <v>6</v>
      </c>
      <c r="B8" s="14" t="s">
        <v>9</v>
      </c>
      <c r="C8" s="3">
        <f>C9+C10</f>
        <v>30166.7</v>
      </c>
      <c r="D8" s="3">
        <f>D9+D10</f>
        <v>0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C9-100</f>
        <v>0</v>
      </c>
    </row>
    <row r="10" spans="1:4" ht="110.25" customHeight="1">
      <c r="A10" s="9" t="s">
        <v>17</v>
      </c>
      <c r="B10" s="11" t="s">
        <v>10</v>
      </c>
      <c r="C10" s="12">
        <f>C11+C12</f>
        <v>30066.7</v>
      </c>
      <c r="D10" s="12">
        <f>D11+D12</f>
        <v>0</v>
      </c>
    </row>
    <row r="11" spans="1:4" ht="52.5" customHeight="1">
      <c r="A11" s="6" t="s">
        <v>14</v>
      </c>
      <c r="B11" s="8" t="s">
        <v>15</v>
      </c>
      <c r="C11" s="10">
        <v>23682.400000000001</v>
      </c>
      <c r="D11" s="10">
        <v>0</v>
      </c>
    </row>
    <row r="12" spans="1:4" ht="60" customHeight="1">
      <c r="A12" s="6" t="s">
        <v>13</v>
      </c>
      <c r="B12" s="8" t="s">
        <v>16</v>
      </c>
      <c r="C12" s="10">
        <v>6384.3</v>
      </c>
      <c r="D12" s="10">
        <v>0</v>
      </c>
    </row>
    <row r="13" spans="1:4">
      <c r="A13" s="4"/>
      <c r="B13" s="4" t="s">
        <v>5</v>
      </c>
      <c r="C13" s="5">
        <f>C5+C8</f>
        <v>35588</v>
      </c>
      <c r="D13" s="5">
        <f>D5+D8</f>
        <v>0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15" sqref="D15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44978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2789.7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f>C6</f>
        <v>2503.6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f>C7</f>
        <v>286.10000000000002</v>
      </c>
    </row>
    <row r="8" spans="1:4" ht="106.5" customHeight="1">
      <c r="A8" s="13" t="s">
        <v>6</v>
      </c>
      <c r="B8" s="14" t="s">
        <v>9</v>
      </c>
      <c r="C8" s="3">
        <f>C9+C10</f>
        <v>43984.4</v>
      </c>
      <c r="D8" s="3">
        <f>D9+D10</f>
        <v>41901.902679999999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43884.4</v>
      </c>
      <c r="D10" s="12">
        <f>D11+D12</f>
        <v>41801.902679999999</v>
      </c>
    </row>
    <row r="11" spans="1:4" ht="52.5" customHeight="1">
      <c r="A11" s="6" t="s">
        <v>14</v>
      </c>
      <c r="B11" s="8" t="s">
        <v>15</v>
      </c>
      <c r="C11" s="10">
        <v>36892.300000000003</v>
      </c>
      <c r="D11" s="10">
        <f>C11-1963.7552-118.74212</f>
        <v>34809.802680000001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</f>
        <v>6992.1</v>
      </c>
    </row>
    <row r="13" spans="1:4">
      <c r="A13" s="4"/>
      <c r="B13" s="4" t="s">
        <v>5</v>
      </c>
      <c r="C13" s="5">
        <f>C5+C8</f>
        <v>46774.1</v>
      </c>
      <c r="D13" s="5">
        <f>D5+D8</f>
        <v>44691.602679999996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opLeftCell="A7" workbookViewId="0">
      <selection activeCell="D12" sqref="D12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45023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2789.7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f>C6</f>
        <v>2503.6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f>C7</f>
        <v>286.10000000000002</v>
      </c>
    </row>
    <row r="8" spans="1:4" ht="106.5" customHeight="1">
      <c r="A8" s="13" t="s">
        <v>6</v>
      </c>
      <c r="B8" s="14" t="s">
        <v>9</v>
      </c>
      <c r="C8" s="3">
        <f>C9+C10</f>
        <v>43984.4</v>
      </c>
      <c r="D8" s="3">
        <f>D9+D10</f>
        <v>37858.502280000001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43884.4</v>
      </c>
      <c r="D10" s="12">
        <f>D11+D12</f>
        <v>37758.502280000001</v>
      </c>
    </row>
    <row r="11" spans="1:4" ht="52.5" customHeight="1">
      <c r="A11" s="6" t="s">
        <v>14</v>
      </c>
      <c r="B11" s="8" t="s">
        <v>15</v>
      </c>
      <c r="C11" s="10">
        <v>36892.300000000003</v>
      </c>
      <c r="D11" s="10">
        <f>C11-6125.89772</f>
        <v>30766.402280000002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</f>
        <v>6992.1</v>
      </c>
    </row>
    <row r="13" spans="1:4">
      <c r="A13" s="4"/>
      <c r="B13" s="4" t="s">
        <v>5</v>
      </c>
      <c r="C13" s="5">
        <f>C5+C8</f>
        <v>46774.1</v>
      </c>
      <c r="D13" s="5">
        <f>D5+D8</f>
        <v>40648.202279999998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opLeftCell="A10" workbookViewId="0">
      <selection activeCell="C11" sqref="C11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45044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2789.7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f>C6</f>
        <v>2503.6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f>C7</f>
        <v>286.10000000000002</v>
      </c>
    </row>
    <row r="8" spans="1:4" ht="106.5" customHeight="1">
      <c r="A8" s="13" t="s">
        <v>6</v>
      </c>
      <c r="B8" s="14" t="s">
        <v>9</v>
      </c>
      <c r="C8" s="3">
        <f>C9+C10</f>
        <v>43984.4</v>
      </c>
      <c r="D8" s="3">
        <f>D9+D10</f>
        <v>35863.774360000003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43884.4</v>
      </c>
      <c r="D10" s="12">
        <f>D11+D12</f>
        <v>35763.774360000003</v>
      </c>
    </row>
    <row r="11" spans="1:4" ht="52.5" customHeight="1">
      <c r="A11" s="6" t="s">
        <v>14</v>
      </c>
      <c r="B11" s="8" t="s">
        <v>15</v>
      </c>
      <c r="C11" s="10">
        <v>36892.300000000003</v>
      </c>
      <c r="D11" s="10">
        <f>C11-6125.89772-1994.72792</f>
        <v>28771.674360000001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</f>
        <v>6992.1</v>
      </c>
    </row>
    <row r="13" spans="1:4">
      <c r="A13" s="4"/>
      <c r="B13" s="4" t="s">
        <v>5</v>
      </c>
      <c r="C13" s="5">
        <f>C5+C8</f>
        <v>46774.1</v>
      </c>
      <c r="D13" s="5">
        <f>D5+D8</f>
        <v>38653.47436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topLeftCell="A7" workbookViewId="0">
      <selection activeCell="D6" sqref="D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45056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2789.7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f>C6</f>
        <v>2503.6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f>C7</f>
        <v>286.10000000000002</v>
      </c>
    </row>
    <row r="8" spans="1:4" ht="106.5" customHeight="1">
      <c r="A8" s="13" t="s">
        <v>6</v>
      </c>
      <c r="B8" s="14" t="s">
        <v>9</v>
      </c>
      <c r="C8" s="3">
        <f>C9+C10</f>
        <v>43985.3</v>
      </c>
      <c r="D8" s="3">
        <f>D9+D10</f>
        <v>35864.674360000005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43885.3</v>
      </c>
      <c r="D10" s="12">
        <f>D11+D12</f>
        <v>35764.674360000005</v>
      </c>
    </row>
    <row r="11" spans="1:4" ht="52.5" customHeight="1">
      <c r="A11" s="6" t="s">
        <v>14</v>
      </c>
      <c r="B11" s="8" t="s">
        <v>15</v>
      </c>
      <c r="C11" s="10">
        <f>36892.3+0.9</f>
        <v>36893.200000000004</v>
      </c>
      <c r="D11" s="10">
        <f>C11-6125.89772-1994.72792</f>
        <v>28772.574360000002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</f>
        <v>6992.1</v>
      </c>
    </row>
    <row r="13" spans="1:4">
      <c r="A13" s="4"/>
      <c r="B13" s="4" t="s">
        <v>5</v>
      </c>
      <c r="C13" s="5">
        <f>C5+C8</f>
        <v>46775</v>
      </c>
      <c r="D13" s="5">
        <f>D5+D8</f>
        <v>38654.374360000002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topLeftCell="A7" workbookViewId="0">
      <selection activeCell="D11" sqref="D11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45075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286.10000000000002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v>0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f>C7</f>
        <v>286.10000000000002</v>
      </c>
    </row>
    <row r="8" spans="1:4" ht="106.5" customHeight="1">
      <c r="A8" s="13" t="s">
        <v>6</v>
      </c>
      <c r="B8" s="14" t="s">
        <v>9</v>
      </c>
      <c r="C8" s="3">
        <f>C9+C10</f>
        <v>43985.3</v>
      </c>
      <c r="D8" s="3">
        <f>D9+D10</f>
        <v>33971.645400000001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43885.3</v>
      </c>
      <c r="D10" s="12">
        <f>D11+D12</f>
        <v>33871.645400000001</v>
      </c>
    </row>
    <row r="11" spans="1:4" ht="52.5" customHeight="1">
      <c r="A11" s="6" t="s">
        <v>14</v>
      </c>
      <c r="B11" s="8" t="s">
        <v>15</v>
      </c>
      <c r="C11" s="10">
        <f>36892.3+0.9</f>
        <v>36893.200000000004</v>
      </c>
      <c r="D11" s="10">
        <f>C11-6125.89772-1994.72792-1893.02896</f>
        <v>26879.545400000003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</f>
        <v>6992.1</v>
      </c>
    </row>
    <row r="13" spans="1:4">
      <c r="A13" s="4"/>
      <c r="B13" s="4" t="s">
        <v>5</v>
      </c>
      <c r="C13" s="5">
        <f>C5+C8</f>
        <v>46775</v>
      </c>
      <c r="D13" s="5">
        <f>D5+D8</f>
        <v>34257.7454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topLeftCell="A7"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45108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286.10000000000002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v>0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f>C7</f>
        <v>286.10000000000002</v>
      </c>
    </row>
    <row r="8" spans="1:4" ht="106.5" customHeight="1">
      <c r="A8" s="13" t="s">
        <v>6</v>
      </c>
      <c r="B8" s="14" t="s">
        <v>9</v>
      </c>
      <c r="C8" s="3">
        <f>C9+C10</f>
        <v>43985.3</v>
      </c>
      <c r="D8" s="3">
        <f>D9+D10</f>
        <v>32011.883240000003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43885.3</v>
      </c>
      <c r="D10" s="12">
        <f>D11+D12</f>
        <v>31911.883240000003</v>
      </c>
    </row>
    <row r="11" spans="1:4" ht="52.5" customHeight="1">
      <c r="A11" s="6" t="s">
        <v>14</v>
      </c>
      <c r="B11" s="8" t="s">
        <v>15</v>
      </c>
      <c r="C11" s="10">
        <f>36892.3+0.9</f>
        <v>36893.200000000004</v>
      </c>
      <c r="D11" s="10">
        <f>C11-6125.89772-1994.72792-1893.02896-1959.76216</f>
        <v>24919.783240000004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</f>
        <v>6992.1</v>
      </c>
    </row>
    <row r="13" spans="1:4">
      <c r="A13" s="4"/>
      <c r="B13" s="4" t="s">
        <v>5</v>
      </c>
      <c r="C13" s="5">
        <f>C5+C8</f>
        <v>46775</v>
      </c>
      <c r="D13" s="5">
        <f>D5+D8</f>
        <v>32297.983240000001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topLeftCell="A7" workbookViewId="0">
      <selection activeCell="D7" sqref="D7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45114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0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v>0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v>0</v>
      </c>
    </row>
    <row r="8" spans="1:4" ht="106.5" customHeight="1">
      <c r="A8" s="13" t="s">
        <v>6</v>
      </c>
      <c r="B8" s="14" t="s">
        <v>9</v>
      </c>
      <c r="C8" s="3">
        <f>C9+C10</f>
        <v>43985.3</v>
      </c>
      <c r="D8" s="3">
        <f>D9+D10</f>
        <v>30137.359800000006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43885.3</v>
      </c>
      <c r="D10" s="12">
        <f>D11+D12</f>
        <v>30037.359800000006</v>
      </c>
    </row>
    <row r="11" spans="1:4" ht="52.5" customHeight="1">
      <c r="A11" s="6" t="s">
        <v>14</v>
      </c>
      <c r="B11" s="8" t="s">
        <v>15</v>
      </c>
      <c r="C11" s="10">
        <f>36892.3+0.9</f>
        <v>36893.200000000004</v>
      </c>
      <c r="D11" s="10">
        <f>C11-6125.89772-1994.72792-1893.02896-1959.76216-1874.52344</f>
        <v>23045.259800000003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</f>
        <v>6992.1</v>
      </c>
    </row>
    <row r="13" spans="1:4">
      <c r="A13" s="4"/>
      <c r="B13" s="4" t="s">
        <v>5</v>
      </c>
      <c r="C13" s="5">
        <f>C5+C8</f>
        <v>46775</v>
      </c>
      <c r="D13" s="5">
        <f>D5+D8</f>
        <v>30137.359800000006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topLeftCell="A7" workbookViewId="0">
      <selection activeCell="D16" sqref="D1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45170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0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v>0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v>0</v>
      </c>
    </row>
    <row r="8" spans="1:4" ht="106.5" customHeight="1">
      <c r="A8" s="13" t="s">
        <v>6</v>
      </c>
      <c r="B8" s="14" t="s">
        <v>9</v>
      </c>
      <c r="C8" s="3">
        <f>C9+C10</f>
        <v>43985.3</v>
      </c>
      <c r="D8" s="3">
        <f>D9+D10</f>
        <v>24435.949860000004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43885.3</v>
      </c>
      <c r="D10" s="12">
        <f>D11+D12</f>
        <v>24335.949860000004</v>
      </c>
    </row>
    <row r="11" spans="1:4" ht="52.5" customHeight="1">
      <c r="A11" s="6" t="s">
        <v>14</v>
      </c>
      <c r="B11" s="8" t="s">
        <v>15</v>
      </c>
      <c r="C11" s="10">
        <f>36892.3+0.9</f>
        <v>36893.200000000004</v>
      </c>
      <c r="D11" s="10">
        <f>C11-6125.89772-1994.72792-1893.02896-1959.76216-1874.52344-2011.61828</f>
        <v>21033.641520000005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C12-3689.79166</f>
        <v>3302.3083400000005</v>
      </c>
    </row>
    <row r="13" spans="1:4">
      <c r="A13" s="4"/>
      <c r="B13" s="4" t="s">
        <v>5</v>
      </c>
      <c r="C13" s="5">
        <f>C5+C8</f>
        <v>46775</v>
      </c>
      <c r="D13" s="5">
        <f>D5+D8</f>
        <v>24435.949860000004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на 01.01.2023</vt:lpstr>
      <vt:lpstr>на 21.02.2023</vt:lpstr>
      <vt:lpstr>на 07.04.2023</vt:lpstr>
      <vt:lpstr>на 28.04.2023</vt:lpstr>
      <vt:lpstr>на 10.05.2023</vt:lpstr>
      <vt:lpstr>на 01.06.2023</vt:lpstr>
      <vt:lpstr>на 01.07.2023</vt:lpstr>
      <vt:lpstr>на 07.07.2023</vt:lpstr>
      <vt:lpstr>на 01.09.2023</vt:lpstr>
      <vt:lpstr>на 01.10.2023</vt:lpstr>
      <vt:lpstr>на 26.10.2023</vt:lpstr>
      <vt:lpstr>на 04.12.2023</vt:lpstr>
      <vt:lpstr>на 28.12.2023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Базанкова</dc:creator>
  <cp:lastModifiedBy>Бобылева Галина Николаевна</cp:lastModifiedBy>
  <cp:lastPrinted>2023-12-07T11:58:55Z</cp:lastPrinted>
  <dcterms:created xsi:type="dcterms:W3CDTF">2019-06-13T06:35:30Z</dcterms:created>
  <dcterms:modified xsi:type="dcterms:W3CDTF">2023-12-28T05:28:47Z</dcterms:modified>
</cp:coreProperties>
</file>