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1355" windowHeight="9210"/>
  </bookViews>
  <sheets>
    <sheet name="развитие ЖКК" sheetId="17" r:id="rId1"/>
  </sheets>
  <calcPr calcId="125725" refMode="R1C1"/>
</workbook>
</file>

<file path=xl/calcChain.xml><?xml version="1.0" encoding="utf-8"?>
<calcChain xmlns="http://schemas.openxmlformats.org/spreadsheetml/2006/main">
  <c r="M148" i="17"/>
  <c r="S150"/>
  <c r="P148"/>
  <c r="P151"/>
  <c r="R18"/>
  <c r="R15"/>
  <c r="L15"/>
  <c r="R119"/>
  <c r="G119" s="1"/>
  <c r="G121"/>
  <c r="G122"/>
  <c r="G120"/>
  <c r="P119"/>
  <c r="O119"/>
  <c r="L119"/>
  <c r="BD139" l="1"/>
  <c r="BD107"/>
  <c r="F107"/>
  <c r="BM150"/>
  <c r="I151"/>
  <c r="J151"/>
  <c r="K151"/>
  <c r="L151"/>
  <c r="M151"/>
  <c r="N151"/>
  <c r="Q151"/>
  <c r="T151"/>
  <c r="U151"/>
  <c r="V151"/>
  <c r="W151"/>
  <c r="X151"/>
  <c r="Y151"/>
  <c r="Z151"/>
  <c r="AA151"/>
  <c r="AB151"/>
  <c r="AC151"/>
  <c r="AD151"/>
  <c r="AE151"/>
  <c r="AF151"/>
  <c r="AG151"/>
  <c r="AH151"/>
  <c r="AI151"/>
  <c r="AJ151"/>
  <c r="AK151"/>
  <c r="AL151"/>
  <c r="AM151"/>
  <c r="AN151"/>
  <c r="AO151"/>
  <c r="AP151"/>
  <c r="AQ151"/>
  <c r="AR151"/>
  <c r="AS151"/>
  <c r="AT151"/>
  <c r="AU151"/>
  <c r="AV151"/>
  <c r="AW151"/>
  <c r="AX151"/>
  <c r="AY151"/>
  <c r="AZ151"/>
  <c r="BA151"/>
  <c r="BB151"/>
  <c r="BC151"/>
  <c r="BE151"/>
  <c r="BF151"/>
  <c r="BG151"/>
  <c r="BH151"/>
  <c r="BI151"/>
  <c r="BJ151"/>
  <c r="BK151"/>
  <c r="BL151"/>
  <c r="G153"/>
  <c r="I153"/>
  <c r="J153"/>
  <c r="K153"/>
  <c r="L153"/>
  <c r="M153"/>
  <c r="N153"/>
  <c r="O153"/>
  <c r="P153"/>
  <c r="Q153"/>
  <c r="R153"/>
  <c r="S153"/>
  <c r="T153"/>
  <c r="U153"/>
  <c r="V153"/>
  <c r="W153"/>
  <c r="X153"/>
  <c r="Y153"/>
  <c r="Z153"/>
  <c r="AA153"/>
  <c r="AB153"/>
  <c r="AC153"/>
  <c r="AD153"/>
  <c r="AE153"/>
  <c r="AF153"/>
  <c r="AG153"/>
  <c r="AH153"/>
  <c r="AI153"/>
  <c r="AJ153"/>
  <c r="AK153"/>
  <c r="AL153"/>
  <c r="AM153"/>
  <c r="AN153"/>
  <c r="AO153"/>
  <c r="AP153"/>
  <c r="AQ153"/>
  <c r="AR153"/>
  <c r="AS153"/>
  <c r="AT153"/>
  <c r="AU153"/>
  <c r="AV153"/>
  <c r="AW153"/>
  <c r="AX153"/>
  <c r="AY153"/>
  <c r="AZ153"/>
  <c r="BA153"/>
  <c r="BB153"/>
  <c r="BC153"/>
  <c r="BE153"/>
  <c r="BF153"/>
  <c r="BG153"/>
  <c r="BH153"/>
  <c r="BI153"/>
  <c r="BJ153"/>
  <c r="BK153"/>
  <c r="BL153"/>
  <c r="I150"/>
  <c r="J150"/>
  <c r="K150"/>
  <c r="N150"/>
  <c r="Q150"/>
  <c r="T150"/>
  <c r="U150"/>
  <c r="V150"/>
  <c r="W150"/>
  <c r="X150"/>
  <c r="Y150"/>
  <c r="Z150"/>
  <c r="AA150"/>
  <c r="AB150"/>
  <c r="AC150"/>
  <c r="AD150"/>
  <c r="AE150"/>
  <c r="AF150"/>
  <c r="AG150"/>
  <c r="AH150"/>
  <c r="AI150"/>
  <c r="AJ150"/>
  <c r="AK150"/>
  <c r="AL150"/>
  <c r="AM150"/>
  <c r="AN150"/>
  <c r="AO150"/>
  <c r="AP150"/>
  <c r="AQ150"/>
  <c r="AR150"/>
  <c r="AS150"/>
  <c r="AT150"/>
  <c r="AU150"/>
  <c r="AV150"/>
  <c r="AW150"/>
  <c r="AX150"/>
  <c r="AY150"/>
  <c r="AZ150"/>
  <c r="BA150"/>
  <c r="BB150"/>
  <c r="BC150"/>
  <c r="BD150"/>
  <c r="BE150"/>
  <c r="BF150"/>
  <c r="BG150"/>
  <c r="BH150"/>
  <c r="BI150"/>
  <c r="BJ150"/>
  <c r="I148"/>
  <c r="J148"/>
  <c r="K148"/>
  <c r="N148"/>
  <c r="Q148"/>
  <c r="T148"/>
  <c r="U148"/>
  <c r="V148"/>
  <c r="W148"/>
  <c r="X148"/>
  <c r="Y148"/>
  <c r="Z148"/>
  <c r="AA148"/>
  <c r="AB148"/>
  <c r="AC148"/>
  <c r="AD148"/>
  <c r="AE148"/>
  <c r="AF148"/>
  <c r="AG148"/>
  <c r="AH148"/>
  <c r="AI148"/>
  <c r="AJ148"/>
  <c r="AK148"/>
  <c r="AL148"/>
  <c r="AM148"/>
  <c r="AN148"/>
  <c r="AO148"/>
  <c r="AP148"/>
  <c r="AQ148"/>
  <c r="AR148"/>
  <c r="AS148"/>
  <c r="AT148"/>
  <c r="AU148"/>
  <c r="AV148"/>
  <c r="AW148"/>
  <c r="AX148"/>
  <c r="AY148"/>
  <c r="AZ148"/>
  <c r="BA148"/>
  <c r="BB148"/>
  <c r="BC148"/>
  <c r="BE148"/>
  <c r="BF148"/>
  <c r="BG148"/>
  <c r="BH148"/>
  <c r="BI148"/>
  <c r="BJ148"/>
  <c r="F150"/>
  <c r="F171"/>
  <c r="F172"/>
  <c r="F173"/>
  <c r="F174"/>
  <c r="F170"/>
  <c r="X173"/>
  <c r="BM170"/>
  <c r="BH172"/>
  <c r="BM172" s="1"/>
  <c r="S173"/>
  <c r="G169"/>
  <c r="H169"/>
  <c r="I169"/>
  <c r="J169"/>
  <c r="K169"/>
  <c r="L169"/>
  <c r="M169"/>
  <c r="N169"/>
  <c r="O169"/>
  <c r="P169"/>
  <c r="Q169"/>
  <c r="R169"/>
  <c r="S169"/>
  <c r="T169"/>
  <c r="U169"/>
  <c r="V169"/>
  <c r="W169"/>
  <c r="X169"/>
  <c r="Y169"/>
  <c r="Z169"/>
  <c r="AA169"/>
  <c r="AB169"/>
  <c r="AC169"/>
  <c r="AD169"/>
  <c r="AE169"/>
  <c r="AF169"/>
  <c r="AG169"/>
  <c r="AH169"/>
  <c r="AI169"/>
  <c r="AJ169"/>
  <c r="AK169"/>
  <c r="AL169"/>
  <c r="AM169"/>
  <c r="AN169"/>
  <c r="AO169"/>
  <c r="AP169"/>
  <c r="AQ169"/>
  <c r="AR169"/>
  <c r="AS169"/>
  <c r="AT169"/>
  <c r="AU169"/>
  <c r="AV169"/>
  <c r="AW169"/>
  <c r="AX169"/>
  <c r="AY169"/>
  <c r="AZ169"/>
  <c r="BA169"/>
  <c r="BB169"/>
  <c r="BC169"/>
  <c r="BD169"/>
  <c r="BE169"/>
  <c r="BF169"/>
  <c r="BG169"/>
  <c r="BH169"/>
  <c r="BI169"/>
  <c r="BJ169"/>
  <c r="BK169"/>
  <c r="BL169"/>
  <c r="G167"/>
  <c r="H167"/>
  <c r="I167"/>
  <c r="J167"/>
  <c r="K167"/>
  <c r="L167"/>
  <c r="M167"/>
  <c r="N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AI167"/>
  <c r="AJ167"/>
  <c r="AK167"/>
  <c r="AL167"/>
  <c r="AM167"/>
  <c r="AN167"/>
  <c r="AO167"/>
  <c r="AP167"/>
  <c r="AQ167"/>
  <c r="AR167"/>
  <c r="AS167"/>
  <c r="AT167"/>
  <c r="AU167"/>
  <c r="AV167"/>
  <c r="AW167"/>
  <c r="AX167"/>
  <c r="AY167"/>
  <c r="AZ167"/>
  <c r="BA167"/>
  <c r="BB167"/>
  <c r="BC167"/>
  <c r="BD167"/>
  <c r="BE167"/>
  <c r="BF167"/>
  <c r="BG167"/>
  <c r="BH167"/>
  <c r="BI167"/>
  <c r="BJ167"/>
  <c r="G164"/>
  <c r="H164"/>
  <c r="I164"/>
  <c r="J164"/>
  <c r="K164"/>
  <c r="L164"/>
  <c r="M164"/>
  <c r="N164"/>
  <c r="O164"/>
  <c r="P164"/>
  <c r="Q164"/>
  <c r="R164"/>
  <c r="S164"/>
  <c r="T164"/>
  <c r="U164"/>
  <c r="V164"/>
  <c r="W164"/>
  <c r="X164"/>
  <c r="Y164"/>
  <c r="Z164"/>
  <c r="AA164"/>
  <c r="AB164"/>
  <c r="AC164"/>
  <c r="AD164"/>
  <c r="AE164"/>
  <c r="AF164"/>
  <c r="AG164"/>
  <c r="AH164"/>
  <c r="AI164"/>
  <c r="AJ164"/>
  <c r="AK164"/>
  <c r="AL164"/>
  <c r="AM164"/>
  <c r="AN164"/>
  <c r="AO164"/>
  <c r="AP164"/>
  <c r="AQ164"/>
  <c r="AR164"/>
  <c r="AS164"/>
  <c r="AT164"/>
  <c r="AU164"/>
  <c r="AV164"/>
  <c r="AW164"/>
  <c r="AX164"/>
  <c r="AY164"/>
  <c r="AZ164"/>
  <c r="BA164"/>
  <c r="BB164"/>
  <c r="BC164"/>
  <c r="BD164"/>
  <c r="BE164"/>
  <c r="BF164"/>
  <c r="BG164"/>
  <c r="BH164"/>
  <c r="BI164"/>
  <c r="BJ164"/>
  <c r="F136"/>
  <c r="F137"/>
  <c r="F138"/>
  <c r="F167" s="1"/>
  <c r="F140"/>
  <c r="BD135"/>
  <c r="R46"/>
  <c r="I20"/>
  <c r="J20"/>
  <c r="K20"/>
  <c r="L20"/>
  <c r="N20"/>
  <c r="O20"/>
  <c r="P20"/>
  <c r="Q20"/>
  <c r="R20"/>
  <c r="S20"/>
  <c r="T20"/>
  <c r="U20"/>
  <c r="V20"/>
  <c r="W20"/>
  <c r="Y20"/>
  <c r="Z20"/>
  <c r="AA20"/>
  <c r="AB20"/>
  <c r="AC20"/>
  <c r="AD20"/>
  <c r="AE20"/>
  <c r="AF20"/>
  <c r="AG20"/>
  <c r="AH20"/>
  <c r="AI20"/>
  <c r="AJ20"/>
  <c r="AK20"/>
  <c r="AM20"/>
  <c r="AN20"/>
  <c r="AO20"/>
  <c r="AP20"/>
  <c r="AQ20"/>
  <c r="AR20"/>
  <c r="AS20"/>
  <c r="AT20"/>
  <c r="AU20"/>
  <c r="AV20"/>
  <c r="AW20"/>
  <c r="AX20"/>
  <c r="AY20"/>
  <c r="BA20"/>
  <c r="BB20"/>
  <c r="BC20"/>
  <c r="BD20"/>
  <c r="BE20"/>
  <c r="BF20"/>
  <c r="BG20"/>
  <c r="BH20"/>
  <c r="BI20"/>
  <c r="BJ20"/>
  <c r="BD102"/>
  <c r="BA62" l="1"/>
  <c r="BH46"/>
  <c r="F48"/>
  <c r="Q46"/>
  <c r="AM68" l="1"/>
  <c r="Y68"/>
  <c r="AP46"/>
  <c r="Y46"/>
  <c r="BA24"/>
  <c r="AP24"/>
  <c r="AE24"/>
  <c r="Q24"/>
  <c r="G24"/>
  <c r="M24"/>
  <c r="P46"/>
  <c r="M46"/>
  <c r="P32" l="1"/>
  <c r="P35"/>
  <c r="N35"/>
  <c r="Q35"/>
  <c r="S35" s="1"/>
  <c r="AM35"/>
  <c r="G40"/>
  <c r="N40"/>
  <c r="F40" s="1"/>
  <c r="AB40"/>
  <c r="N37"/>
  <c r="BH52"/>
  <c r="AS52"/>
  <c r="Y52"/>
  <c r="N52"/>
  <c r="K52"/>
  <c r="M52" s="1"/>
  <c r="G52"/>
  <c r="Q57"/>
  <c r="AB57"/>
  <c r="H96"/>
  <c r="G96"/>
  <c r="F96"/>
  <c r="BM95"/>
  <c r="G81"/>
  <c r="BH68"/>
  <c r="AS68"/>
  <c r="Q68"/>
  <c r="N68"/>
  <c r="G75"/>
  <c r="BH62"/>
  <c r="G20" l="1"/>
  <c r="AF17"/>
  <c r="AF131" s="1"/>
  <c r="AG17"/>
  <c r="AH17"/>
  <c r="AI17"/>
  <c r="AJ17"/>
  <c r="AJ131" s="1"/>
  <c r="AK17"/>
  <c r="AK131" s="1"/>
  <c r="AF18"/>
  <c r="AH18"/>
  <c r="AI18"/>
  <c r="AI132" s="1"/>
  <c r="AJ18"/>
  <c r="AJ132" s="1"/>
  <c r="AK18"/>
  <c r="AK132" s="1"/>
  <c r="K65"/>
  <c r="AT18"/>
  <c r="AT132" s="1"/>
  <c r="Y134"/>
  <c r="Y146" s="1"/>
  <c r="F113"/>
  <c r="F116"/>
  <c r="AZ116"/>
  <c r="AL116"/>
  <c r="AS113"/>
  <c r="AZ113" s="1"/>
  <c r="Y113"/>
  <c r="AL113" s="1"/>
  <c r="BM46"/>
  <c r="AN173"/>
  <c r="G30"/>
  <c r="G27" s="1"/>
  <c r="G100"/>
  <c r="G98"/>
  <c r="G99"/>
  <c r="G57"/>
  <c r="G55" s="1"/>
  <c r="G37"/>
  <c r="AU57"/>
  <c r="AU35"/>
  <c r="AR52"/>
  <c r="AR49" s="1"/>
  <c r="AR35"/>
  <c r="AR32" s="1"/>
  <c r="AR24"/>
  <c r="AR21" s="1"/>
  <c r="AO46"/>
  <c r="AO43" s="1"/>
  <c r="AO52"/>
  <c r="AO49" s="1"/>
  <c r="AO32"/>
  <c r="AO30"/>
  <c r="AO24"/>
  <c r="G139"/>
  <c r="G61"/>
  <c r="G62"/>
  <c r="AU62"/>
  <c r="AU60" s="1"/>
  <c r="AR62"/>
  <c r="AR60" s="1"/>
  <c r="AQ119"/>
  <c r="AC173"/>
  <c r="BD175"/>
  <c r="BM175" s="1"/>
  <c r="BM176"/>
  <c r="BM177"/>
  <c r="BM178"/>
  <c r="BM179"/>
  <c r="BM180"/>
  <c r="BM174"/>
  <c r="L175"/>
  <c r="M175"/>
  <c r="N175"/>
  <c r="O175"/>
  <c r="P175"/>
  <c r="Q175"/>
  <c r="R175"/>
  <c r="S175"/>
  <c r="T175"/>
  <c r="U175"/>
  <c r="V175"/>
  <c r="W175"/>
  <c r="X175"/>
  <c r="Y175"/>
  <c r="Z175"/>
  <c r="AA175"/>
  <c r="AB175"/>
  <c r="AC175"/>
  <c r="G175" s="1"/>
  <c r="AD175"/>
  <c r="AE175"/>
  <c r="AF175"/>
  <c r="AG175"/>
  <c r="AH175"/>
  <c r="AI175"/>
  <c r="AJ175"/>
  <c r="AK175"/>
  <c r="AL175"/>
  <c r="AM175"/>
  <c r="AN175"/>
  <c r="AP175"/>
  <c r="AQ175"/>
  <c r="AR175"/>
  <c r="AS175"/>
  <c r="AT175"/>
  <c r="AU175"/>
  <c r="AV175"/>
  <c r="AW175"/>
  <c r="AX175"/>
  <c r="AY175"/>
  <c r="AZ175"/>
  <c r="BA175"/>
  <c r="BB175"/>
  <c r="BC175"/>
  <c r="BE175"/>
  <c r="BF175"/>
  <c r="BG175"/>
  <c r="BH175"/>
  <c r="BI175"/>
  <c r="BJ175"/>
  <c r="K175"/>
  <c r="G176"/>
  <c r="G177"/>
  <c r="G178"/>
  <c r="G179"/>
  <c r="G180"/>
  <c r="F176"/>
  <c r="F177"/>
  <c r="F178"/>
  <c r="F179"/>
  <c r="F180"/>
  <c r="AL138"/>
  <c r="AL120"/>
  <c r="AL121"/>
  <c r="AL122"/>
  <c r="AL173" s="1"/>
  <c r="F94"/>
  <c r="AZ94"/>
  <c r="AZ91" s="1"/>
  <c r="BD91"/>
  <c r="BM91" s="1"/>
  <c r="AS91"/>
  <c r="AP82"/>
  <c r="BD65"/>
  <c r="AS65"/>
  <c r="BD49"/>
  <c r="BD43"/>
  <c r="BM45"/>
  <c r="AS43"/>
  <c r="BA21"/>
  <c r="AS21"/>
  <c r="AG173"/>
  <c r="AG170" s="1"/>
  <c r="AF119"/>
  <c r="BM169"/>
  <c r="I173"/>
  <c r="J173"/>
  <c r="K173"/>
  <c r="L173"/>
  <c r="M173"/>
  <c r="N173"/>
  <c r="O173"/>
  <c r="P173"/>
  <c r="T173"/>
  <c r="T170" s="1"/>
  <c r="U173"/>
  <c r="V173"/>
  <c r="W173"/>
  <c r="Y173"/>
  <c r="Y170" s="1"/>
  <c r="Z173"/>
  <c r="AA173"/>
  <c r="AB173"/>
  <c r="AD173"/>
  <c r="AD170" s="1"/>
  <c r="AE173"/>
  <c r="AF173"/>
  <c r="AH173"/>
  <c r="AI173"/>
  <c r="AJ173"/>
  <c r="AK173"/>
  <c r="AM173"/>
  <c r="AP173"/>
  <c r="AP170" s="1"/>
  <c r="AQ173"/>
  <c r="AR173"/>
  <c r="AS173"/>
  <c r="AT173"/>
  <c r="AT170" s="1"/>
  <c r="AU173"/>
  <c r="AV173"/>
  <c r="AW173"/>
  <c r="AX173"/>
  <c r="AX170" s="1"/>
  <c r="AY173"/>
  <c r="AY170" s="1"/>
  <c r="BA173"/>
  <c r="BB173"/>
  <c r="BC173"/>
  <c r="BD173"/>
  <c r="BE173"/>
  <c r="BF173"/>
  <c r="BG173"/>
  <c r="BH173"/>
  <c r="BI173"/>
  <c r="BJ173"/>
  <c r="BK173"/>
  <c r="BL173"/>
  <c r="K172"/>
  <c r="L172"/>
  <c r="M172"/>
  <c r="M170" s="1"/>
  <c r="N172"/>
  <c r="O172"/>
  <c r="P172"/>
  <c r="Q172"/>
  <c r="Q170" s="1"/>
  <c r="R172"/>
  <c r="R170" s="1"/>
  <c r="S172"/>
  <c r="T172"/>
  <c r="U172"/>
  <c r="V172"/>
  <c r="W172"/>
  <c r="Y172"/>
  <c r="Z172"/>
  <c r="Z170" s="1"/>
  <c r="AB172"/>
  <c r="AB170" s="1"/>
  <c r="AC172"/>
  <c r="AD172"/>
  <c r="AE172"/>
  <c r="AF172"/>
  <c r="AF170" s="1"/>
  <c r="AG172"/>
  <c r="AH172"/>
  <c r="AI172"/>
  <c r="AI170" s="1"/>
  <c r="AJ172"/>
  <c r="AK172"/>
  <c r="AM172"/>
  <c r="AM170" s="1"/>
  <c r="AN172"/>
  <c r="AP172"/>
  <c r="AQ172"/>
  <c r="AR172"/>
  <c r="AR170" s="1"/>
  <c r="AS172"/>
  <c r="AT172"/>
  <c r="AV172"/>
  <c r="AW172"/>
  <c r="AW170" s="1"/>
  <c r="AX172"/>
  <c r="AY172"/>
  <c r="BA172"/>
  <c r="BB172"/>
  <c r="BB170" s="1"/>
  <c r="BC172"/>
  <c r="BD172"/>
  <c r="BE172"/>
  <c r="BF172"/>
  <c r="BF170" s="1"/>
  <c r="BG172"/>
  <c r="BG170" s="1"/>
  <c r="BI172"/>
  <c r="BJ172"/>
  <c r="BJ170" s="1"/>
  <c r="BK172"/>
  <c r="G138"/>
  <c r="AF135"/>
  <c r="AE135"/>
  <c r="X139"/>
  <c r="AB139"/>
  <c r="F139" s="1"/>
  <c r="F169" s="1"/>
  <c r="Z119"/>
  <c r="AZ100"/>
  <c r="K17"/>
  <c r="K131"/>
  <c r="L17"/>
  <c r="L131" s="1"/>
  <c r="M17"/>
  <c r="M131" s="1"/>
  <c r="N17"/>
  <c r="N131" s="1"/>
  <c r="O17"/>
  <c r="O131" s="1"/>
  <c r="P17"/>
  <c r="P131" s="1"/>
  <c r="Q17"/>
  <c r="Q131" s="1"/>
  <c r="R17"/>
  <c r="T17"/>
  <c r="T131" s="1"/>
  <c r="U17"/>
  <c r="U131" s="1"/>
  <c r="V17"/>
  <c r="V131" s="1"/>
  <c r="W17"/>
  <c r="W131"/>
  <c r="W143" s="1"/>
  <c r="Y17"/>
  <c r="Y131" s="1"/>
  <c r="Z17"/>
  <c r="Z131" s="1"/>
  <c r="AA17"/>
  <c r="AA131" s="1"/>
  <c r="AB17"/>
  <c r="AB131" s="1"/>
  <c r="AC17"/>
  <c r="AC131"/>
  <c r="AC143" s="1"/>
  <c r="AD17"/>
  <c r="AD131" s="1"/>
  <c r="AE17"/>
  <c r="AE131" s="1"/>
  <c r="AG131"/>
  <c r="AH131"/>
  <c r="AH143" s="1"/>
  <c r="AI131"/>
  <c r="AI143" s="1"/>
  <c r="AM17"/>
  <c r="AO17" s="1"/>
  <c r="AO131" s="1"/>
  <c r="AO143" s="1"/>
  <c r="AN17"/>
  <c r="AN131" s="1"/>
  <c r="AP17"/>
  <c r="AP131" s="1"/>
  <c r="AQ17"/>
  <c r="AQ131" s="1"/>
  <c r="AQ143" s="1"/>
  <c r="AR131"/>
  <c r="AS17"/>
  <c r="AS131" s="1"/>
  <c r="AT17"/>
  <c r="AT131" s="1"/>
  <c r="AV17"/>
  <c r="AV131" s="1"/>
  <c r="AW17"/>
  <c r="AW131" s="1"/>
  <c r="AX17"/>
  <c r="AX131"/>
  <c r="AX143" s="1"/>
  <c r="AY17"/>
  <c r="AY131" s="1"/>
  <c r="BA17"/>
  <c r="BA131" s="1"/>
  <c r="BB17"/>
  <c r="BB131" s="1"/>
  <c r="BC17"/>
  <c r="BC131" s="1"/>
  <c r="BD17"/>
  <c r="BD131" s="1"/>
  <c r="BE17"/>
  <c r="BE131"/>
  <c r="BF17"/>
  <c r="BF131" s="1"/>
  <c r="BG17"/>
  <c r="BH17"/>
  <c r="BH131" s="1"/>
  <c r="BI17"/>
  <c r="BI131" s="1"/>
  <c r="BJ17"/>
  <c r="BJ131" s="1"/>
  <c r="K18"/>
  <c r="K132" s="1"/>
  <c r="K144" s="1"/>
  <c r="L18"/>
  <c r="L132" s="1"/>
  <c r="O18"/>
  <c r="O132" s="1"/>
  <c r="R132"/>
  <c r="T18"/>
  <c r="T132"/>
  <c r="T144" s="1"/>
  <c r="U18"/>
  <c r="U132" s="1"/>
  <c r="V18"/>
  <c r="V132" s="1"/>
  <c r="W18"/>
  <c r="W132" s="1"/>
  <c r="Z18"/>
  <c r="Z132" s="1"/>
  <c r="AH132"/>
  <c r="AH144"/>
  <c r="AQ18"/>
  <c r="AQ132" s="1"/>
  <c r="AV18"/>
  <c r="AV132" s="1"/>
  <c r="AW18"/>
  <c r="AW132"/>
  <c r="AW144" s="1"/>
  <c r="AX18"/>
  <c r="AX132" s="1"/>
  <c r="AY18"/>
  <c r="AY132" s="1"/>
  <c r="BB18"/>
  <c r="BB132" s="1"/>
  <c r="BC18"/>
  <c r="BC132" s="1"/>
  <c r="BE18"/>
  <c r="BE132" s="1"/>
  <c r="BF18"/>
  <c r="BF132"/>
  <c r="BG18"/>
  <c r="BG132" s="1"/>
  <c r="BI18"/>
  <c r="BI132"/>
  <c r="BJ18"/>
  <c r="BJ132" s="1"/>
  <c r="AB43"/>
  <c r="AA43"/>
  <c r="AF132"/>
  <c r="AC43"/>
  <c r="S46"/>
  <c r="S43" s="1"/>
  <c r="AC119"/>
  <c r="F121"/>
  <c r="F122"/>
  <c r="BM121"/>
  <c r="BM122"/>
  <c r="BM173" s="1"/>
  <c r="BH119"/>
  <c r="BD119"/>
  <c r="BA119"/>
  <c r="AZ120"/>
  <c r="AR120" s="1"/>
  <c r="AZ121"/>
  <c r="AZ122"/>
  <c r="AZ173" s="1"/>
  <c r="AZ123"/>
  <c r="AU123" s="1"/>
  <c r="AS119"/>
  <c r="AP119"/>
  <c r="AM119"/>
  <c r="AB119"/>
  <c r="Y119"/>
  <c r="X120"/>
  <c r="X121"/>
  <c r="X122"/>
  <c r="X123"/>
  <c r="Q119"/>
  <c r="N119"/>
  <c r="X119" s="1"/>
  <c r="AB82"/>
  <c r="AG82"/>
  <c r="G85"/>
  <c r="G82" s="1"/>
  <c r="BH82"/>
  <c r="Y82"/>
  <c r="G79"/>
  <c r="G76" s="1"/>
  <c r="AL68"/>
  <c r="AD68"/>
  <c r="AD65" s="1"/>
  <c r="AA68"/>
  <c r="AA65" s="1"/>
  <c r="G68"/>
  <c r="G65" s="1"/>
  <c r="BH65"/>
  <c r="G49"/>
  <c r="AG52"/>
  <c r="AG49" s="1"/>
  <c r="AD52"/>
  <c r="AD49" s="1"/>
  <c r="AA49"/>
  <c r="AS49"/>
  <c r="AG37"/>
  <c r="G35"/>
  <c r="G32" s="1"/>
  <c r="AG32"/>
  <c r="AA35"/>
  <c r="AA32" s="1"/>
  <c r="Q32"/>
  <c r="AG24"/>
  <c r="AG21" s="1"/>
  <c r="AA21"/>
  <c r="AL174"/>
  <c r="X174"/>
  <c r="AL171"/>
  <c r="X171"/>
  <c r="AL168"/>
  <c r="X168"/>
  <c r="AL165"/>
  <c r="X165"/>
  <c r="AL160"/>
  <c r="X160"/>
  <c r="AL163"/>
  <c r="X163"/>
  <c r="AL158"/>
  <c r="X158"/>
  <c r="AL155"/>
  <c r="X155"/>
  <c r="AP135"/>
  <c r="AY123"/>
  <c r="AV123"/>
  <c r="AY120"/>
  <c r="L120" s="1"/>
  <c r="AV120"/>
  <c r="I120" s="1"/>
  <c r="T124"/>
  <c r="U124"/>
  <c r="V124"/>
  <c r="AH124"/>
  <c r="AI124"/>
  <c r="AJ124"/>
  <c r="AV124"/>
  <c r="AW124"/>
  <c r="BK124" s="1"/>
  <c r="AX124"/>
  <c r="BF124"/>
  <c r="T125"/>
  <c r="U125"/>
  <c r="V125"/>
  <c r="AH125"/>
  <c r="AI125"/>
  <c r="AJ125"/>
  <c r="AV125"/>
  <c r="AW125"/>
  <c r="AX125"/>
  <c r="BF125"/>
  <c r="BK125"/>
  <c r="T126"/>
  <c r="U126"/>
  <c r="V126"/>
  <c r="AH126"/>
  <c r="AI126"/>
  <c r="AJ126"/>
  <c r="AV126"/>
  <c r="AW126"/>
  <c r="AX126"/>
  <c r="BF126"/>
  <c r="F117"/>
  <c r="F114"/>
  <c r="F112"/>
  <c r="F109"/>
  <c r="AZ81"/>
  <c r="AL81"/>
  <c r="X81"/>
  <c r="F81"/>
  <c r="AZ77"/>
  <c r="AL77"/>
  <c r="X77"/>
  <c r="F77"/>
  <c r="AZ75"/>
  <c r="AL75"/>
  <c r="X75"/>
  <c r="F75"/>
  <c r="AZ66"/>
  <c r="AL66"/>
  <c r="X66"/>
  <c r="F66"/>
  <c r="AZ64"/>
  <c r="AL64"/>
  <c r="X64"/>
  <c r="F64"/>
  <c r="AZ61"/>
  <c r="AL61"/>
  <c r="X61"/>
  <c r="F61"/>
  <c r="AL59"/>
  <c r="X59"/>
  <c r="F59"/>
  <c r="AL56"/>
  <c r="X56"/>
  <c r="F56"/>
  <c r="AL54"/>
  <c r="X54"/>
  <c r="F54"/>
  <c r="AL50"/>
  <c r="X50"/>
  <c r="F50"/>
  <c r="I134"/>
  <c r="I146" s="1"/>
  <c r="J134"/>
  <c r="J146" s="1"/>
  <c r="K134"/>
  <c r="L134"/>
  <c r="L146" s="1"/>
  <c r="M134"/>
  <c r="M146" s="1"/>
  <c r="N134"/>
  <c r="N146" s="1"/>
  <c r="O134"/>
  <c r="O146" s="1"/>
  <c r="P134"/>
  <c r="P146" s="1"/>
  <c r="Q134"/>
  <c r="Q146" s="1"/>
  <c r="R134"/>
  <c r="R146" s="1"/>
  <c r="T134"/>
  <c r="T146" s="1"/>
  <c r="U134"/>
  <c r="U146" s="1"/>
  <c r="V134"/>
  <c r="V146" s="1"/>
  <c r="W134"/>
  <c r="W146" s="1"/>
  <c r="Z134"/>
  <c r="Z146"/>
  <c r="AA134"/>
  <c r="AA146" s="1"/>
  <c r="AB134"/>
  <c r="AC134"/>
  <c r="AC146" s="1"/>
  <c r="AD134"/>
  <c r="AD146" s="1"/>
  <c r="AE134"/>
  <c r="AE146" s="1"/>
  <c r="AF134"/>
  <c r="AF146" s="1"/>
  <c r="AG134"/>
  <c r="AG146" s="1"/>
  <c r="AH134"/>
  <c r="AH146" s="1"/>
  <c r="AI134"/>
  <c r="AI146" s="1"/>
  <c r="AJ134"/>
  <c r="AJ146" s="1"/>
  <c r="AK134"/>
  <c r="AK146" s="1"/>
  <c r="AM134"/>
  <c r="AM146" s="1"/>
  <c r="AN134"/>
  <c r="AN146" s="1"/>
  <c r="AO134"/>
  <c r="AO146" s="1"/>
  <c r="AP134"/>
  <c r="AP146" s="1"/>
  <c r="AQ134"/>
  <c r="AQ146" s="1"/>
  <c r="AR134"/>
  <c r="AR146" s="1"/>
  <c r="AS134"/>
  <c r="AS146" s="1"/>
  <c r="AT134"/>
  <c r="AT146" s="1"/>
  <c r="AU134"/>
  <c r="AU146" s="1"/>
  <c r="AV134"/>
  <c r="AV146" s="1"/>
  <c r="AW134"/>
  <c r="AW146" s="1"/>
  <c r="AX134"/>
  <c r="AX146" s="1"/>
  <c r="AY134"/>
  <c r="AY146" s="1"/>
  <c r="BA134"/>
  <c r="BB134"/>
  <c r="BB146" s="1"/>
  <c r="BC134"/>
  <c r="BC146" s="1"/>
  <c r="BD134"/>
  <c r="BE134"/>
  <c r="BE146" s="1"/>
  <c r="BF134"/>
  <c r="BF146" s="1"/>
  <c r="BG134"/>
  <c r="BG146" s="1"/>
  <c r="BH134"/>
  <c r="BH146" s="1"/>
  <c r="BI134"/>
  <c r="BI146" s="1"/>
  <c r="BJ134"/>
  <c r="BJ146" s="1"/>
  <c r="BG131"/>
  <c r="F79"/>
  <c r="M76"/>
  <c r="G108"/>
  <c r="G111"/>
  <c r="X111"/>
  <c r="X108"/>
  <c r="Q82"/>
  <c r="P85"/>
  <c r="P82" s="1"/>
  <c r="P68"/>
  <c r="P65" s="1"/>
  <c r="M68"/>
  <c r="M65" s="1"/>
  <c r="S68"/>
  <c r="S65" s="1"/>
  <c r="S57"/>
  <c r="S55" s="1"/>
  <c r="P52"/>
  <c r="P49" s="1"/>
  <c r="S52"/>
  <c r="S49" s="1"/>
  <c r="BA49"/>
  <c r="P43"/>
  <c r="S24"/>
  <c r="S21" s="1"/>
  <c r="X48"/>
  <c r="AB37"/>
  <c r="BH21"/>
  <c r="AM43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T97"/>
  <c r="G97" s="1"/>
  <c r="AV97"/>
  <c r="AW97"/>
  <c r="AX97"/>
  <c r="AY97"/>
  <c r="BA97"/>
  <c r="BB97"/>
  <c r="BC97"/>
  <c r="BD97"/>
  <c r="BE97"/>
  <c r="BF97"/>
  <c r="BG97"/>
  <c r="BH97"/>
  <c r="BI97"/>
  <c r="BJ97"/>
  <c r="BK97"/>
  <c r="BL97"/>
  <c r="K97"/>
  <c r="L108"/>
  <c r="M108"/>
  <c r="N108"/>
  <c r="O108"/>
  <c r="P108"/>
  <c r="T108"/>
  <c r="U108"/>
  <c r="V108"/>
  <c r="W108"/>
  <c r="Y108"/>
  <c r="Z108"/>
  <c r="AA108"/>
  <c r="AB108"/>
  <c r="F108" s="1"/>
  <c r="AC108"/>
  <c r="AD108"/>
  <c r="AE108"/>
  <c r="AF108"/>
  <c r="AG108"/>
  <c r="AH108"/>
  <c r="AI108"/>
  <c r="AJ108"/>
  <c r="AK108"/>
  <c r="AL108"/>
  <c r="AM108"/>
  <c r="AN108"/>
  <c r="AO108"/>
  <c r="AP108"/>
  <c r="AQ108"/>
  <c r="AR108"/>
  <c r="AS108"/>
  <c r="AT108"/>
  <c r="AU108"/>
  <c r="AV108"/>
  <c r="AW108"/>
  <c r="AX108"/>
  <c r="AY108"/>
  <c r="AZ108"/>
  <c r="BA108"/>
  <c r="BM108" s="1"/>
  <c r="BB108"/>
  <c r="BC108"/>
  <c r="BD108"/>
  <c r="BE108"/>
  <c r="BF108"/>
  <c r="BG108"/>
  <c r="BH108"/>
  <c r="BI108"/>
  <c r="BJ108"/>
  <c r="BK108"/>
  <c r="BL108"/>
  <c r="K108"/>
  <c r="BM87"/>
  <c r="BM88"/>
  <c r="BM89"/>
  <c r="BM90"/>
  <c r="BM93"/>
  <c r="BM94"/>
  <c r="BM99"/>
  <c r="BM100"/>
  <c r="BM102"/>
  <c r="BM104"/>
  <c r="BM107"/>
  <c r="BM110"/>
  <c r="BM111"/>
  <c r="F111"/>
  <c r="F99"/>
  <c r="F100"/>
  <c r="H100" s="1"/>
  <c r="F102"/>
  <c r="F104"/>
  <c r="F110"/>
  <c r="AZ85"/>
  <c r="AZ82" s="1"/>
  <c r="L82"/>
  <c r="M82"/>
  <c r="O82"/>
  <c r="R82"/>
  <c r="T82"/>
  <c r="U82"/>
  <c r="V82"/>
  <c r="W82"/>
  <c r="Z82"/>
  <c r="AC82"/>
  <c r="AF82"/>
  <c r="AH82"/>
  <c r="AI82"/>
  <c r="AJ82"/>
  <c r="AK82"/>
  <c r="AM82"/>
  <c r="AN82"/>
  <c r="AO82"/>
  <c r="AQ82"/>
  <c r="AR82"/>
  <c r="AS82"/>
  <c r="AT82"/>
  <c r="AU82"/>
  <c r="AV82"/>
  <c r="AW82"/>
  <c r="AX82"/>
  <c r="AY82"/>
  <c r="BA82"/>
  <c r="BB82"/>
  <c r="BC82"/>
  <c r="BD82"/>
  <c r="BE82"/>
  <c r="BF82"/>
  <c r="BG82"/>
  <c r="BI82"/>
  <c r="BJ82"/>
  <c r="K82"/>
  <c r="AZ79"/>
  <c r="L76"/>
  <c r="N76"/>
  <c r="O76"/>
  <c r="P76"/>
  <c r="R76"/>
  <c r="S76"/>
  <c r="T76"/>
  <c r="U76"/>
  <c r="V76"/>
  <c r="W76"/>
  <c r="Y76"/>
  <c r="Z76"/>
  <c r="AA76"/>
  <c r="AB76"/>
  <c r="AC76"/>
  <c r="AD76"/>
  <c r="AE76"/>
  <c r="AF76"/>
  <c r="AG76"/>
  <c r="AH76"/>
  <c r="AI76"/>
  <c r="AJ76"/>
  <c r="AK76"/>
  <c r="AM76"/>
  <c r="AN76"/>
  <c r="AO76"/>
  <c r="AP76"/>
  <c r="AQ76"/>
  <c r="AR76"/>
  <c r="AS76"/>
  <c r="AT76"/>
  <c r="AU76"/>
  <c r="AV76"/>
  <c r="AW76"/>
  <c r="AX76"/>
  <c r="AY76"/>
  <c r="BA76"/>
  <c r="BB76"/>
  <c r="BC76"/>
  <c r="BD76"/>
  <c r="BE76"/>
  <c r="BF76"/>
  <c r="BG76"/>
  <c r="BH76"/>
  <c r="BI76"/>
  <c r="BJ76"/>
  <c r="K76"/>
  <c r="F69"/>
  <c r="F70"/>
  <c r="F71"/>
  <c r="F72"/>
  <c r="F73"/>
  <c r="F74"/>
  <c r="F78"/>
  <c r="F84"/>
  <c r="L65"/>
  <c r="N65"/>
  <c r="O65"/>
  <c r="R65"/>
  <c r="T65"/>
  <c r="U65"/>
  <c r="V65"/>
  <c r="W65"/>
  <c r="Y65"/>
  <c r="Z65"/>
  <c r="AB65"/>
  <c r="AC65"/>
  <c r="AF65"/>
  <c r="AH65"/>
  <c r="AI65"/>
  <c r="AJ65"/>
  <c r="AK65"/>
  <c r="AM65"/>
  <c r="AN65"/>
  <c r="AQ65"/>
  <c r="AT65"/>
  <c r="AV65"/>
  <c r="AW65"/>
  <c r="AX65"/>
  <c r="AY65"/>
  <c r="BA65"/>
  <c r="BB65"/>
  <c r="BC65"/>
  <c r="BE65"/>
  <c r="BF65"/>
  <c r="BG65"/>
  <c r="BI65"/>
  <c r="BJ65"/>
  <c r="BK65"/>
  <c r="AZ63"/>
  <c r="AL63"/>
  <c r="X63"/>
  <c r="I63"/>
  <c r="I18" s="1"/>
  <c r="I132" s="1"/>
  <c r="G63"/>
  <c r="F63"/>
  <c r="AS60"/>
  <c r="BJ60"/>
  <c r="BI60"/>
  <c r="BG60"/>
  <c r="BF60"/>
  <c r="BE60"/>
  <c r="BC60"/>
  <c r="BB60"/>
  <c r="AT60"/>
  <c r="AQ60"/>
  <c r="AN60"/>
  <c r="AG60"/>
  <c r="AF60"/>
  <c r="AE60"/>
  <c r="AC60"/>
  <c r="AA60"/>
  <c r="Z60"/>
  <c r="N60"/>
  <c r="L55"/>
  <c r="M55"/>
  <c r="N55"/>
  <c r="O55"/>
  <c r="P55"/>
  <c r="Q55"/>
  <c r="R55"/>
  <c r="T55"/>
  <c r="U55"/>
  <c r="V55"/>
  <c r="W55"/>
  <c r="Y55"/>
  <c r="Z55"/>
  <c r="AA55"/>
  <c r="AB55"/>
  <c r="AC55"/>
  <c r="AD55"/>
  <c r="AE55"/>
  <c r="AF55"/>
  <c r="AG55"/>
  <c r="AH55"/>
  <c r="AI55"/>
  <c r="AJ55"/>
  <c r="AK55"/>
  <c r="AM55"/>
  <c r="AN55"/>
  <c r="AO55"/>
  <c r="AP55"/>
  <c r="AQ55"/>
  <c r="AR55"/>
  <c r="AS55"/>
  <c r="AT55"/>
  <c r="AV55"/>
  <c r="AW55"/>
  <c r="BK55" s="1"/>
  <c r="AX55"/>
  <c r="AY55"/>
  <c r="BA55"/>
  <c r="BB55"/>
  <c r="BC55"/>
  <c r="BD55"/>
  <c r="BE55"/>
  <c r="BF55"/>
  <c r="BG55"/>
  <c r="BH55"/>
  <c r="BI55"/>
  <c r="BJ55"/>
  <c r="K55"/>
  <c r="F57"/>
  <c r="F58"/>
  <c r="F67"/>
  <c r="L49"/>
  <c r="M49"/>
  <c r="O49"/>
  <c r="R49"/>
  <c r="T49"/>
  <c r="U49"/>
  <c r="V49"/>
  <c r="W49"/>
  <c r="Y49"/>
  <c r="Z49"/>
  <c r="AB49"/>
  <c r="AC49"/>
  <c r="AF49"/>
  <c r="AH49"/>
  <c r="AI49"/>
  <c r="AJ49"/>
  <c r="AK49"/>
  <c r="AM49"/>
  <c r="AN49"/>
  <c r="AP49"/>
  <c r="AQ49"/>
  <c r="AT49"/>
  <c r="AU49"/>
  <c r="AV49"/>
  <c r="AW49"/>
  <c r="AX49"/>
  <c r="AY49"/>
  <c r="AY15" s="1"/>
  <c r="AY129" s="1"/>
  <c r="BB49"/>
  <c r="BC49"/>
  <c r="BE49"/>
  <c r="BF49"/>
  <c r="BG49"/>
  <c r="BH49"/>
  <c r="BI49"/>
  <c r="BJ49"/>
  <c r="BK49"/>
  <c r="K49"/>
  <c r="AZ45"/>
  <c r="L43"/>
  <c r="M43"/>
  <c r="N43"/>
  <c r="O43"/>
  <c r="R43"/>
  <c r="T43"/>
  <c r="U43"/>
  <c r="V43"/>
  <c r="W43"/>
  <c r="Z43"/>
  <c r="AH43"/>
  <c r="AI43"/>
  <c r="AJ43"/>
  <c r="AK43"/>
  <c r="AN43"/>
  <c r="AP43"/>
  <c r="AQ43"/>
  <c r="AR43"/>
  <c r="AT43"/>
  <c r="AV43"/>
  <c r="AW43"/>
  <c r="AX43"/>
  <c r="AY43"/>
  <c r="BB43"/>
  <c r="BC43"/>
  <c r="BE43"/>
  <c r="BF43"/>
  <c r="BG43"/>
  <c r="BI43"/>
  <c r="BJ43"/>
  <c r="BK43"/>
  <c r="K43"/>
  <c r="L37"/>
  <c r="M37"/>
  <c r="O37"/>
  <c r="P37"/>
  <c r="Q37"/>
  <c r="R37"/>
  <c r="S37"/>
  <c r="T37"/>
  <c r="U37"/>
  <c r="V37"/>
  <c r="W37"/>
  <c r="Y37"/>
  <c r="Z37"/>
  <c r="AA37"/>
  <c r="AC37"/>
  <c r="AD37"/>
  <c r="AE37"/>
  <c r="AF37"/>
  <c r="AH37"/>
  <c r="AI37"/>
  <c r="AJ37"/>
  <c r="AJ15" s="1"/>
  <c r="AJ129" s="1"/>
  <c r="AK37"/>
  <c r="AM37"/>
  <c r="AN37"/>
  <c r="AO37"/>
  <c r="AP37"/>
  <c r="AQ37"/>
  <c r="AR37"/>
  <c r="AS37"/>
  <c r="AT37"/>
  <c r="AU37"/>
  <c r="AV37"/>
  <c r="AW37"/>
  <c r="AX37"/>
  <c r="AY37"/>
  <c r="BA37"/>
  <c r="BB37"/>
  <c r="BC37"/>
  <c r="BD37"/>
  <c r="BE37"/>
  <c r="BF37"/>
  <c r="BG37"/>
  <c r="BG15" s="1"/>
  <c r="BG129" s="1"/>
  <c r="BG141" s="1"/>
  <c r="BH37"/>
  <c r="BI37"/>
  <c r="BJ37"/>
  <c r="BK37"/>
  <c r="K37"/>
  <c r="AZ35"/>
  <c r="L32"/>
  <c r="M32"/>
  <c r="N32"/>
  <c r="O32"/>
  <c r="R32"/>
  <c r="S32"/>
  <c r="T32"/>
  <c r="U32"/>
  <c r="V32"/>
  <c r="W32"/>
  <c r="Y32"/>
  <c r="Z32"/>
  <c r="AB32"/>
  <c r="AC32"/>
  <c r="AD32"/>
  <c r="AE32"/>
  <c r="AF32"/>
  <c r="AH32"/>
  <c r="AI32"/>
  <c r="AJ32"/>
  <c r="AK32"/>
  <c r="AM32"/>
  <c r="AN32"/>
  <c r="AP32"/>
  <c r="AQ32"/>
  <c r="AS32"/>
  <c r="AT32"/>
  <c r="AU32"/>
  <c r="AV32"/>
  <c r="AW32"/>
  <c r="AX32"/>
  <c r="AY32"/>
  <c r="BA32"/>
  <c r="BB32"/>
  <c r="BC32"/>
  <c r="BD32"/>
  <c r="BE32"/>
  <c r="BF32"/>
  <c r="BG32"/>
  <c r="BH32"/>
  <c r="BI32"/>
  <c r="BJ32"/>
  <c r="K32"/>
  <c r="F34"/>
  <c r="F39"/>
  <c r="F45"/>
  <c r="F51"/>
  <c r="L27"/>
  <c r="M27"/>
  <c r="N27"/>
  <c r="F27" s="1"/>
  <c r="O27"/>
  <c r="P27"/>
  <c r="Q27"/>
  <c r="R27"/>
  <c r="S27"/>
  <c r="T27"/>
  <c r="U27"/>
  <c r="U15" s="1"/>
  <c r="U129" s="1"/>
  <c r="V27"/>
  <c r="W27"/>
  <c r="Y27"/>
  <c r="Z27"/>
  <c r="AA27"/>
  <c r="AB27"/>
  <c r="AC27"/>
  <c r="AD27"/>
  <c r="AE27"/>
  <c r="AF27"/>
  <c r="AG27"/>
  <c r="AH27"/>
  <c r="AI27"/>
  <c r="AI15" s="1"/>
  <c r="AI129" s="1"/>
  <c r="AJ27"/>
  <c r="AK27"/>
  <c r="AM27"/>
  <c r="AO27"/>
  <c r="AP27"/>
  <c r="AQ27"/>
  <c r="AR27"/>
  <c r="AS27"/>
  <c r="AT27"/>
  <c r="AU27"/>
  <c r="AV27"/>
  <c r="AV15" s="1"/>
  <c r="AV129" s="1"/>
  <c r="AW27"/>
  <c r="AX27"/>
  <c r="AY27"/>
  <c r="BA27"/>
  <c r="BB27"/>
  <c r="BB15" s="1"/>
  <c r="BB129" s="1"/>
  <c r="BB141" s="1"/>
  <c r="BC27"/>
  <c r="BD27"/>
  <c r="BE27"/>
  <c r="BE15" s="1"/>
  <c r="BE129" s="1"/>
  <c r="BE141" s="1"/>
  <c r="BF27"/>
  <c r="BF15" s="1"/>
  <c r="BF129" s="1"/>
  <c r="BF141" s="1"/>
  <c r="BG27"/>
  <c r="BH27"/>
  <c r="BI27"/>
  <c r="BJ27"/>
  <c r="K27"/>
  <c r="F30"/>
  <c r="BD21"/>
  <c r="AB21"/>
  <c r="L21"/>
  <c r="M21"/>
  <c r="O21"/>
  <c r="R21"/>
  <c r="T21"/>
  <c r="T15" s="1"/>
  <c r="T129" s="1"/>
  <c r="T141" s="1"/>
  <c r="U21"/>
  <c r="V21"/>
  <c r="V15" s="1"/>
  <c r="V129" s="1"/>
  <c r="W21"/>
  <c r="W15" s="1"/>
  <c r="W129" s="1"/>
  <c r="W141" s="1"/>
  <c r="Z21"/>
  <c r="AC21"/>
  <c r="AF21"/>
  <c r="AH21"/>
  <c r="AH15" s="1"/>
  <c r="AH129" s="1"/>
  <c r="AI21"/>
  <c r="AJ21"/>
  <c r="AK21"/>
  <c r="AN21"/>
  <c r="AO21"/>
  <c r="AP21"/>
  <c r="AQ21"/>
  <c r="AT21"/>
  <c r="AU21"/>
  <c r="AV21"/>
  <c r="AW21"/>
  <c r="AX21"/>
  <c r="AY21"/>
  <c r="BB21"/>
  <c r="BC21"/>
  <c r="BC15" s="1"/>
  <c r="BC129" s="1"/>
  <c r="BC141" s="1"/>
  <c r="BE21"/>
  <c r="BF21"/>
  <c r="BG21"/>
  <c r="BI21"/>
  <c r="BI15" s="1"/>
  <c r="BI129" s="1"/>
  <c r="BJ21"/>
  <c r="K21"/>
  <c r="F23"/>
  <c r="F29"/>
  <c r="AZ26"/>
  <c r="AZ20" s="1"/>
  <c r="AZ134" s="1"/>
  <c r="AZ146" s="1"/>
  <c r="AZ29"/>
  <c r="AZ30"/>
  <c r="AZ34"/>
  <c r="AZ40"/>
  <c r="AZ37" s="1"/>
  <c r="AZ42"/>
  <c r="AZ57"/>
  <c r="AZ55" s="1"/>
  <c r="AZ67"/>
  <c r="AZ69"/>
  <c r="AZ70"/>
  <c r="AZ71"/>
  <c r="AZ72"/>
  <c r="AZ73"/>
  <c r="AZ74"/>
  <c r="AZ78"/>
  <c r="AZ76" s="1"/>
  <c r="AL26"/>
  <c r="AL29"/>
  <c r="AL30"/>
  <c r="AL34"/>
  <c r="AL35"/>
  <c r="AL39"/>
  <c r="AL42"/>
  <c r="AL45"/>
  <c r="AL51"/>
  <c r="AL57"/>
  <c r="AL58"/>
  <c r="AL67"/>
  <c r="AL69"/>
  <c r="AL70"/>
  <c r="AL71"/>
  <c r="AL72"/>
  <c r="AL73"/>
  <c r="AL78"/>
  <c r="AL79"/>
  <c r="X26"/>
  <c r="X20" s="1"/>
  <c r="X29"/>
  <c r="X27" s="1"/>
  <c r="X30"/>
  <c r="X34"/>
  <c r="X39"/>
  <c r="X40"/>
  <c r="X42"/>
  <c r="X45"/>
  <c r="X51"/>
  <c r="X57"/>
  <c r="X55" s="1"/>
  <c r="X58"/>
  <c r="X67"/>
  <c r="X69"/>
  <c r="X70"/>
  <c r="X71"/>
  <c r="X72"/>
  <c r="X73"/>
  <c r="X78"/>
  <c r="X84"/>
  <c r="BM139"/>
  <c r="BK164"/>
  <c r="BK167" s="1"/>
  <c r="BL164"/>
  <c r="BM166"/>
  <c r="AL166"/>
  <c r="X166"/>
  <c r="AL136"/>
  <c r="AL137"/>
  <c r="AL140"/>
  <c r="AL154"/>
  <c r="AL156"/>
  <c r="AL157"/>
  <c r="AL161"/>
  <c r="AL162"/>
  <c r="X136"/>
  <c r="X137"/>
  <c r="X140"/>
  <c r="X154"/>
  <c r="X156"/>
  <c r="X157"/>
  <c r="X161"/>
  <c r="X162"/>
  <c r="BM136"/>
  <c r="BM137"/>
  <c r="BM138"/>
  <c r="BM140"/>
  <c r="BM147"/>
  <c r="BM154"/>
  <c r="BM156"/>
  <c r="BM157"/>
  <c r="BM161"/>
  <c r="BM162"/>
  <c r="G159"/>
  <c r="H159"/>
  <c r="K159"/>
  <c r="L159"/>
  <c r="M159"/>
  <c r="N159"/>
  <c r="O159"/>
  <c r="P159"/>
  <c r="Q159"/>
  <c r="R159"/>
  <c r="S159"/>
  <c r="T159"/>
  <c r="U159"/>
  <c r="V159"/>
  <c r="W159"/>
  <c r="Y159"/>
  <c r="AL159" s="1"/>
  <c r="Z159"/>
  <c r="AA159"/>
  <c r="AB159"/>
  <c r="AC159"/>
  <c r="AD159"/>
  <c r="AE159"/>
  <c r="AF159"/>
  <c r="AG159"/>
  <c r="AH159"/>
  <c r="AI159"/>
  <c r="AJ159"/>
  <c r="AK159"/>
  <c r="AM159"/>
  <c r="AN159"/>
  <c r="AP159"/>
  <c r="AQ159"/>
  <c r="AR159"/>
  <c r="AS159"/>
  <c r="AT159"/>
  <c r="AU159"/>
  <c r="AV159"/>
  <c r="AW159"/>
  <c r="AX159"/>
  <c r="AY159"/>
  <c r="BA159"/>
  <c r="BB159"/>
  <c r="BC159"/>
  <c r="BD159"/>
  <c r="BM159" s="1"/>
  <c r="BE159"/>
  <c r="BF159"/>
  <c r="BG159"/>
  <c r="BH159"/>
  <c r="BI159"/>
  <c r="BJ159"/>
  <c r="F162"/>
  <c r="F159" s="1"/>
  <c r="BI135"/>
  <c r="BL42"/>
  <c r="BL20" s="1"/>
  <c r="BL134" s="1"/>
  <c r="BL146" s="1"/>
  <c r="BM35"/>
  <c r="BM32" s="1"/>
  <c r="BL73"/>
  <c r="BK78"/>
  <c r="BK76" s="1"/>
  <c r="BM84"/>
  <c r="BL84"/>
  <c r="BM78"/>
  <c r="BL78"/>
  <c r="BL76" s="1"/>
  <c r="BM75"/>
  <c r="BL75"/>
  <c r="BM74"/>
  <c r="BL74"/>
  <c r="BM73"/>
  <c r="BM72"/>
  <c r="BL72"/>
  <c r="BM71"/>
  <c r="BL71"/>
  <c r="BK71"/>
  <c r="BM70"/>
  <c r="BL70"/>
  <c r="BM69"/>
  <c r="BL69"/>
  <c r="BL67"/>
  <c r="BM63"/>
  <c r="BL63"/>
  <c r="BL58"/>
  <c r="BM57"/>
  <c r="BL57"/>
  <c r="BM51"/>
  <c r="BL51"/>
  <c r="BL45"/>
  <c r="BL40"/>
  <c r="BM39"/>
  <c r="BL39"/>
  <c r="BL37" s="1"/>
  <c r="BM34"/>
  <c r="BL34"/>
  <c r="BM29"/>
  <c r="BL29"/>
  <c r="BM23"/>
  <c r="BL23"/>
  <c r="BK20"/>
  <c r="BK134" s="1"/>
  <c r="BK146" s="1"/>
  <c r="BK12"/>
  <c r="BI12"/>
  <c r="BH12"/>
  <c r="BF12"/>
  <c r="BE12"/>
  <c r="BD12"/>
  <c r="BB12"/>
  <c r="BA12"/>
  <c r="AW12"/>
  <c r="AV12"/>
  <c r="AX12" s="1"/>
  <c r="AT12"/>
  <c r="AS12"/>
  <c r="AQ12"/>
  <c r="AP12"/>
  <c r="AN12"/>
  <c r="AM12"/>
  <c r="AI12"/>
  <c r="AH12"/>
  <c r="AF12"/>
  <c r="AE12"/>
  <c r="AC12"/>
  <c r="AB12"/>
  <c r="Z12"/>
  <c r="AA12" s="1"/>
  <c r="Y12"/>
  <c r="U12"/>
  <c r="T12"/>
  <c r="R12"/>
  <c r="S12" s="1"/>
  <c r="Q12"/>
  <c r="O12"/>
  <c r="N12"/>
  <c r="L12"/>
  <c r="K12"/>
  <c r="G12"/>
  <c r="F12"/>
  <c r="H12" s="1"/>
  <c r="BL30"/>
  <c r="BM40"/>
  <c r="BM58"/>
  <c r="BL35"/>
  <c r="BL32" s="1"/>
  <c r="BK79"/>
  <c r="BL79"/>
  <c r="BM79"/>
  <c r="BM30"/>
  <c r="BK85"/>
  <c r="BK84"/>
  <c r="BK82" s="1"/>
  <c r="BM135"/>
  <c r="AZ166"/>
  <c r="Y60"/>
  <c r="AP60"/>
  <c r="I62"/>
  <c r="I172" s="1"/>
  <c r="BK30"/>
  <c r="BK32"/>
  <c r="BK24"/>
  <c r="BA60"/>
  <c r="AL40"/>
  <c r="AB60"/>
  <c r="BM62"/>
  <c r="BD60"/>
  <c r="F62"/>
  <c r="X62"/>
  <c r="Q60"/>
  <c r="AL62"/>
  <c r="AM60"/>
  <c r="AZ62"/>
  <c r="BH60"/>
  <c r="BL62"/>
  <c r="BL172" s="1"/>
  <c r="AO68"/>
  <c r="AO65" s="1"/>
  <c r="BA43"/>
  <c r="BE120"/>
  <c r="U120" s="1"/>
  <c r="BB120"/>
  <c r="BH120"/>
  <c r="BB123"/>
  <c r="U123" s="1"/>
  <c r="BE123"/>
  <c r="BH123"/>
  <c r="F123" s="1"/>
  <c r="AR143"/>
  <c r="AC170"/>
  <c r="K170"/>
  <c r="BL167"/>
  <c r="AL27"/>
  <c r="AU18"/>
  <c r="AU132" s="1"/>
  <c r="AU144" s="1"/>
  <c r="BC170"/>
  <c r="AS170"/>
  <c r="X46"/>
  <c r="X43" s="1"/>
  <c r="BM76"/>
  <c r="P12"/>
  <c r="AP65"/>
  <c r="X24"/>
  <c r="X21" s="1"/>
  <c r="Q43"/>
  <c r="AR123"/>
  <c r="AE65"/>
  <c r="AL55"/>
  <c r="X159"/>
  <c r="Y21"/>
  <c r="BM85"/>
  <c r="AP18"/>
  <c r="N170"/>
  <c r="N49"/>
  <c r="I123"/>
  <c r="BL85"/>
  <c r="BL27"/>
  <c r="M12"/>
  <c r="BL55"/>
  <c r="S146"/>
  <c r="AD46"/>
  <c r="AD43" s="1"/>
  <c r="BA170"/>
  <c r="AV170"/>
  <c r="L170"/>
  <c r="W170"/>
  <c r="AL52"/>
  <c r="BM27"/>
  <c r="AZ27"/>
  <c r="U170"/>
  <c r="AR65"/>
  <c r="Y43"/>
  <c r="G134"/>
  <c r="P24"/>
  <c r="P21" s="1"/>
  <c r="AA123"/>
  <c r="AG68"/>
  <c r="AG65" s="1"/>
  <c r="N21"/>
  <c r="V12"/>
  <c r="J63"/>
  <c r="J18" s="1"/>
  <c r="J132" s="1"/>
  <c r="BA18"/>
  <c r="BA132" s="1"/>
  <c r="AC18"/>
  <c r="AC132" s="1"/>
  <c r="AC144" s="1"/>
  <c r="AK170"/>
  <c r="O170"/>
  <c r="AE82"/>
  <c r="AW15"/>
  <c r="AW129" s="1"/>
  <c r="BM55"/>
  <c r="AX15"/>
  <c r="AX129" s="1"/>
  <c r="Y18"/>
  <c r="Y132" s="1"/>
  <c r="BK170"/>
  <c r="AJ170"/>
  <c r="K143"/>
  <c r="AM18"/>
  <c r="AM132" s="1"/>
  <c r="AL85"/>
  <c r="AL82" s="1"/>
  <c r="X35"/>
  <c r="X32" s="1"/>
  <c r="AZ52"/>
  <c r="AZ49" s="1"/>
  <c r="AE49"/>
  <c r="AG46"/>
  <c r="AG18" s="1"/>
  <c r="F68"/>
  <c r="AU65"/>
  <c r="F85"/>
  <c r="AD85"/>
  <c r="AD82" s="1"/>
  <c r="F35"/>
  <c r="H35" s="1"/>
  <c r="H32" s="1"/>
  <c r="X52"/>
  <c r="BL52"/>
  <c r="BL49" s="1"/>
  <c r="BM52"/>
  <c r="BM49" s="1"/>
  <c r="BM24"/>
  <c r="BL68"/>
  <c r="BL65" s="1"/>
  <c r="BJ15"/>
  <c r="BJ129" s="1"/>
  <c r="AK15"/>
  <c r="AK129" s="1"/>
  <c r="AB18"/>
  <c r="AB132" s="1"/>
  <c r="AB144" s="1"/>
  <c r="S85"/>
  <c r="S82" s="1"/>
  <c r="V170"/>
  <c r="X85"/>
  <c r="X82" s="1"/>
  <c r="Q18"/>
  <c r="Q132" s="1"/>
  <c r="Q76"/>
  <c r="R120"/>
  <c r="AA85"/>
  <c r="AA82" s="1"/>
  <c r="BL24"/>
  <c r="X60"/>
  <c r="Q21"/>
  <c r="BM68"/>
  <c r="BM65" s="1"/>
  <c r="X79"/>
  <c r="AM21"/>
  <c r="AE21"/>
  <c r="AF43"/>
  <c r="BH18"/>
  <c r="BH132" s="1"/>
  <c r="BH144" s="1"/>
  <c r="N18"/>
  <c r="BE170"/>
  <c r="AH170"/>
  <c r="BF144"/>
  <c r="AM135"/>
  <c r="AD24"/>
  <c r="AD21" s="1"/>
  <c r="G46"/>
  <c r="G43" s="1"/>
  <c r="AL139"/>
  <c r="AZ138"/>
  <c r="AA120"/>
  <c r="Q65"/>
  <c r="Q49"/>
  <c r="N82"/>
  <c r="F120"/>
  <c r="AL24"/>
  <c r="AZ46"/>
  <c r="AZ60"/>
  <c r="X68"/>
  <c r="BM37"/>
  <c r="AL107"/>
  <c r="AE18"/>
  <c r="AE132" s="1"/>
  <c r="F52"/>
  <c r="AZ68"/>
  <c r="AZ65" s="1"/>
  <c r="BD18"/>
  <c r="BD132" s="1"/>
  <c r="AE43"/>
  <c r="AL46"/>
  <c r="F24"/>
  <c r="AZ24"/>
  <c r="AZ21" s="1"/>
  <c r="AS18"/>
  <c r="AS132" s="1"/>
  <c r="AN119"/>
  <c r="AN18"/>
  <c r="AN132" s="1"/>
  <c r="G173"/>
  <c r="R151" l="1"/>
  <c r="O151"/>
  <c r="P150"/>
  <c r="O143"/>
  <c r="O150"/>
  <c r="M150"/>
  <c r="L150"/>
  <c r="BD151"/>
  <c r="BD146"/>
  <c r="BD153"/>
  <c r="AK141"/>
  <c r="AW141"/>
  <c r="I144"/>
  <c r="BE144"/>
  <c r="AX144"/>
  <c r="W144"/>
  <c r="AY143"/>
  <c r="AV143"/>
  <c r="AD143"/>
  <c r="J144"/>
  <c r="AY144"/>
  <c r="AV144"/>
  <c r="AW143"/>
  <c r="T143"/>
  <c r="L143"/>
  <c r="AI144"/>
  <c r="AI141"/>
  <c r="BJ144"/>
  <c r="BB144"/>
  <c r="U144"/>
  <c r="BB143"/>
  <c r="AN143"/>
  <c r="U143"/>
  <c r="P143"/>
  <c r="M143"/>
  <c r="AK143"/>
  <c r="BG144"/>
  <c r="BC144"/>
  <c r="V144"/>
  <c r="BJ143"/>
  <c r="BF143"/>
  <c r="BC143"/>
  <c r="Z143"/>
  <c r="V143"/>
  <c r="AK144"/>
  <c r="AD120"/>
  <c r="AL32"/>
  <c r="G21"/>
  <c r="X172"/>
  <c r="X170" s="1"/>
  <c r="BI144"/>
  <c r="BE143"/>
  <c r="X49"/>
  <c r="AL43"/>
  <c r="BK17"/>
  <c r="BK131" s="1"/>
  <c r="AU120"/>
  <c r="AO120"/>
  <c r="AO123"/>
  <c r="BL82"/>
  <c r="AL37"/>
  <c r="AZ32"/>
  <c r="AO60"/>
  <c r="BK60"/>
  <c r="BK15" s="1"/>
  <c r="BK181" s="1"/>
  <c r="F20"/>
  <c r="F134" s="1"/>
  <c r="F146" s="1"/>
  <c r="BI170"/>
  <c r="AQ170"/>
  <c r="X37"/>
  <c r="AL20"/>
  <c r="AL134" s="1"/>
  <c r="AL146" s="1"/>
  <c r="S17"/>
  <c r="S131" s="1"/>
  <c r="O120"/>
  <c r="AL49"/>
  <c r="BM82"/>
  <c r="BL170"/>
  <c r="I170"/>
  <c r="BM97"/>
  <c r="BG143"/>
  <c r="AB146"/>
  <c r="R123"/>
  <c r="F135"/>
  <c r="F164" s="1"/>
  <c r="BD170"/>
  <c r="G172"/>
  <c r="H172" s="1"/>
  <c r="BM43"/>
  <c r="BJ141"/>
  <c r="AV141"/>
  <c r="AJ141"/>
  <c r="AH141"/>
  <c r="AY141"/>
  <c r="AX141"/>
  <c r="K146"/>
  <c r="X134"/>
  <c r="X146" s="1"/>
  <c r="O123"/>
  <c r="BH170"/>
  <c r="L123"/>
  <c r="BD143"/>
  <c r="AG43"/>
  <c r="AG15" s="1"/>
  <c r="AG129" s="1"/>
  <c r="AG141" s="1"/>
  <c r="F37"/>
  <c r="AL18"/>
  <c r="K15"/>
  <c r="K129" s="1"/>
  <c r="K141" s="1"/>
  <c r="L129"/>
  <c r="R131"/>
  <c r="H57"/>
  <c r="H55" s="1"/>
  <c r="AL17"/>
  <c r="AL76"/>
  <c r="X65"/>
  <c r="AL65"/>
  <c r="O15"/>
  <c r="O129" s="1"/>
  <c r="O148" s="1"/>
  <c r="M18"/>
  <c r="F175"/>
  <c r="G135"/>
  <c r="AJ143"/>
  <c r="AJ144"/>
  <c r="V141"/>
  <c r="U141"/>
  <c r="H68"/>
  <c r="H65" s="1"/>
  <c r="AC15"/>
  <c r="AC129" s="1"/>
  <c r="AC141" s="1"/>
  <c r="F65"/>
  <c r="L144"/>
  <c r="BM134"/>
  <c r="BM146" s="1"/>
  <c r="BM153" s="1"/>
  <c r="BA146"/>
  <c r="BM119"/>
  <c r="AZ172"/>
  <c r="AN170"/>
  <c r="AZ119"/>
  <c r="AZ170"/>
  <c r="AG143"/>
  <c r="AF143"/>
  <c r="AG132"/>
  <c r="AG144" s="1"/>
  <c r="AE170"/>
  <c r="H173"/>
  <c r="AL172"/>
  <c r="AL170" s="1"/>
  <c r="AL119"/>
  <c r="H122"/>
  <c r="F119"/>
  <c r="H119" s="1"/>
  <c r="BI143"/>
  <c r="BK129"/>
  <c r="BI141"/>
  <c r="BK63"/>
  <c r="BK18" s="1"/>
  <c r="BK132" s="1"/>
  <c r="BH143"/>
  <c r="BL60"/>
  <c r="BA143"/>
  <c r="BM60"/>
  <c r="BM17"/>
  <c r="BM131" s="1"/>
  <c r="BM143" s="1"/>
  <c r="AU172"/>
  <c r="AU170" s="1"/>
  <c r="H62"/>
  <c r="H60" s="1"/>
  <c r="AN15"/>
  <c r="AN129" s="1"/>
  <c r="G60"/>
  <c r="I60"/>
  <c r="I15" s="1"/>
  <c r="I129" s="1"/>
  <c r="I141" s="1"/>
  <c r="I17"/>
  <c r="I131" s="1"/>
  <c r="F60"/>
  <c r="AL60"/>
  <c r="AA143"/>
  <c r="J62"/>
  <c r="J17" s="1"/>
  <c r="J131" s="1"/>
  <c r="J143" s="1"/>
  <c r="J60"/>
  <c r="J15" s="1"/>
  <c r="J129" s="1"/>
  <c r="X17"/>
  <c r="X131" s="1"/>
  <c r="X143" s="1"/>
  <c r="H108"/>
  <c r="F97"/>
  <c r="H97" s="1"/>
  <c r="H99"/>
  <c r="AT143"/>
  <c r="G17"/>
  <c r="G131" s="1"/>
  <c r="AU17"/>
  <c r="AU131" s="1"/>
  <c r="AU143" s="1"/>
  <c r="AZ97"/>
  <c r="F91"/>
  <c r="F82"/>
  <c r="H82" s="1"/>
  <c r="H85"/>
  <c r="F76"/>
  <c r="H79"/>
  <c r="H76" s="1"/>
  <c r="X76"/>
  <c r="BL17"/>
  <c r="BL131" s="1"/>
  <c r="BL150" s="1"/>
  <c r="AS15"/>
  <c r="AS129" s="1"/>
  <c r="AS141" s="1"/>
  <c r="AU55"/>
  <c r="AP143"/>
  <c r="AP15"/>
  <c r="AP129" s="1"/>
  <c r="AM131"/>
  <c r="AZ17"/>
  <c r="AE143"/>
  <c r="F17"/>
  <c r="F131" s="1"/>
  <c r="AB143"/>
  <c r="Y143"/>
  <c r="AL131"/>
  <c r="F55"/>
  <c r="Q143"/>
  <c r="N143"/>
  <c r="BA15"/>
  <c r="BA129" s="1"/>
  <c r="AT15"/>
  <c r="AT129" s="1"/>
  <c r="AT141" s="1"/>
  <c r="F49"/>
  <c r="H52"/>
  <c r="H49" s="1"/>
  <c r="Z15"/>
  <c r="Z129" s="1"/>
  <c r="Q15"/>
  <c r="Q129" s="1"/>
  <c r="BL46"/>
  <c r="BL18" s="1"/>
  <c r="BL132" s="1"/>
  <c r="BH43"/>
  <c r="BH15" s="1"/>
  <c r="BH129" s="1"/>
  <c r="BH141" s="1"/>
  <c r="F46"/>
  <c r="F18" s="1"/>
  <c r="F132" s="1"/>
  <c r="BD15"/>
  <c r="BD129" s="1"/>
  <c r="BM18"/>
  <c r="BM132" s="1"/>
  <c r="AS143"/>
  <c r="AZ43"/>
  <c r="AU43"/>
  <c r="AQ15"/>
  <c r="AQ129" s="1"/>
  <c r="AQ141" s="1"/>
  <c r="AM15"/>
  <c r="AM129" s="1"/>
  <c r="AF15"/>
  <c r="AF129" s="1"/>
  <c r="AF141" s="1"/>
  <c r="AD15"/>
  <c r="AD129" s="1"/>
  <c r="AD141" s="1"/>
  <c r="AA18"/>
  <c r="AA132" s="1"/>
  <c r="Y15"/>
  <c r="Y129" s="1"/>
  <c r="N15"/>
  <c r="N129" s="1"/>
  <c r="AE15"/>
  <c r="AE129" s="1"/>
  <c r="AE141" s="1"/>
  <c r="H40"/>
  <c r="H37" s="1"/>
  <c r="AB15"/>
  <c r="AB129" s="1"/>
  <c r="P18"/>
  <c r="P15" s="1"/>
  <c r="P129" s="1"/>
  <c r="AR18"/>
  <c r="AR132" s="1"/>
  <c r="AR144" s="1"/>
  <c r="AP132"/>
  <c r="AA15"/>
  <c r="AA129" s="1"/>
  <c r="F32"/>
  <c r="AO18"/>
  <c r="AO132" s="1"/>
  <c r="AO144" s="1"/>
  <c r="AZ18"/>
  <c r="AZ132" s="1"/>
  <c r="AZ144" s="1"/>
  <c r="AQ144"/>
  <c r="AN144"/>
  <c r="BM21"/>
  <c r="BD144"/>
  <c r="BA144"/>
  <c r="BL21"/>
  <c r="AS144"/>
  <c r="AM144"/>
  <c r="G146"/>
  <c r="AE144"/>
  <c r="F21"/>
  <c r="AL21"/>
  <c r="Y144"/>
  <c r="AL133"/>
  <c r="S18"/>
  <c r="S132" s="1"/>
  <c r="Q144"/>
  <c r="N132"/>
  <c r="N144" s="1"/>
  <c r="X18"/>
  <c r="X132" s="1"/>
  <c r="H24"/>
  <c r="AT144"/>
  <c r="AF144"/>
  <c r="AD18"/>
  <c r="AD132" s="1"/>
  <c r="Z141"/>
  <c r="Z144"/>
  <c r="G18"/>
  <c r="G132" s="1"/>
  <c r="R144"/>
  <c r="S144" s="1"/>
  <c r="O144"/>
  <c r="S151" l="1"/>
  <c r="S143"/>
  <c r="G170"/>
  <c r="R150"/>
  <c r="G151"/>
  <c r="G150"/>
  <c r="O141"/>
  <c r="L141"/>
  <c r="L148"/>
  <c r="BD141"/>
  <c r="BD148"/>
  <c r="BM144"/>
  <c r="BM151"/>
  <c r="F151"/>
  <c r="F153"/>
  <c r="H134"/>
  <c r="H20"/>
  <c r="BK143"/>
  <c r="BK150"/>
  <c r="AD123"/>
  <c r="AJ123"/>
  <c r="AG120"/>
  <c r="AJ120"/>
  <c r="R129"/>
  <c r="S15"/>
  <c r="S129" s="1"/>
  <c r="F43"/>
  <c r="F15" s="1"/>
  <c r="F129" s="1"/>
  <c r="H46"/>
  <c r="H43" s="1"/>
  <c r="R143"/>
  <c r="X15"/>
  <c r="X129" s="1"/>
  <c r="X141" s="1"/>
  <c r="F144"/>
  <c r="M15"/>
  <c r="M129" s="1"/>
  <c r="M132"/>
  <c r="BL43"/>
  <c r="BL15" s="1"/>
  <c r="BL129" s="1"/>
  <c r="AP141"/>
  <c r="H170"/>
  <c r="AL15"/>
  <c r="AL129" s="1"/>
  <c r="AL141" s="1"/>
  <c r="BK144"/>
  <c r="BK141"/>
  <c r="BK148"/>
  <c r="BM15"/>
  <c r="BM129" s="1"/>
  <c r="G15"/>
  <c r="G129" s="1"/>
  <c r="I143"/>
  <c r="G143"/>
  <c r="J172"/>
  <c r="J170" s="1"/>
  <c r="N141"/>
  <c r="J141"/>
  <c r="H17"/>
  <c r="H131" s="1"/>
  <c r="AZ15"/>
  <c r="AZ129" s="1"/>
  <c r="AA144"/>
  <c r="BL143"/>
  <c r="AU15"/>
  <c r="AU129" s="1"/>
  <c r="AU141" s="1"/>
  <c r="F143"/>
  <c r="AR15"/>
  <c r="AR129" s="1"/>
  <c r="AR141" s="1"/>
  <c r="AM143"/>
  <c r="AZ131"/>
  <c r="AZ143" s="1"/>
  <c r="AB141"/>
  <c r="AL143"/>
  <c r="Y141"/>
  <c r="BA141"/>
  <c r="AO15"/>
  <c r="AO129" s="1"/>
  <c r="AO141" s="1"/>
  <c r="AM141"/>
  <c r="Q141"/>
  <c r="P132"/>
  <c r="BL144"/>
  <c r="AP144"/>
  <c r="AA141"/>
  <c r="P141"/>
  <c r="H21"/>
  <c r="X144"/>
  <c r="AN141"/>
  <c r="AD144"/>
  <c r="G144"/>
  <c r="H18"/>
  <c r="H132" s="1"/>
  <c r="S141" l="1"/>
  <c r="R148"/>
  <c r="H150"/>
  <c r="G148"/>
  <c r="P144"/>
  <c r="F141"/>
  <c r="F148"/>
  <c r="BM141"/>
  <c r="H153"/>
  <c r="H151"/>
  <c r="R141"/>
  <c r="BM148"/>
  <c r="M141"/>
  <c r="M144"/>
  <c r="AL132"/>
  <c r="AL144" s="1"/>
  <c r="AZ141"/>
  <c r="H143"/>
  <c r="BL181"/>
  <c r="H15"/>
  <c r="H129" s="1"/>
  <c r="BL148"/>
  <c r="BL141"/>
  <c r="G141"/>
  <c r="H144"/>
  <c r="S148" l="1"/>
  <c r="H141"/>
  <c r="H148"/>
</calcChain>
</file>

<file path=xl/comments1.xml><?xml version="1.0" encoding="utf-8"?>
<comments xmlns="http://schemas.openxmlformats.org/spreadsheetml/2006/main">
  <authors>
    <author>1</author>
  </authors>
  <commentList>
    <comment ref="F21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<sst xmlns="http://schemas.openxmlformats.org/spreadsheetml/2006/main" count="530" uniqueCount="154">
  <si>
    <t>МКУ "Управление  ЖКХ"</t>
  </si>
  <si>
    <t>Февраль</t>
  </si>
  <si>
    <t>Январь</t>
  </si>
  <si>
    <t>план</t>
  </si>
  <si>
    <t>касса</t>
  </si>
  <si>
    <t>Март</t>
  </si>
  <si>
    <t>1 квартал</t>
  </si>
  <si>
    <t>Апрель</t>
  </si>
  <si>
    <t>Май</t>
  </si>
  <si>
    <t>Июнь</t>
  </si>
  <si>
    <t>1 полугодие</t>
  </si>
  <si>
    <t>9 месяцев</t>
  </si>
  <si>
    <t>Июль</t>
  </si>
  <si>
    <t>Август</t>
  </si>
  <si>
    <t>Сентябрь</t>
  </si>
  <si>
    <t>Октябрь</t>
  </si>
  <si>
    <t>Ноябрь</t>
  </si>
  <si>
    <t>Декабрь</t>
  </si>
  <si>
    <t>местный бюджет</t>
  </si>
  <si>
    <t>1.</t>
  </si>
  <si>
    <t>МКУ УЖКХ</t>
  </si>
  <si>
    <t>Источники финансирования</t>
  </si>
  <si>
    <t>Факт</t>
  </si>
  <si>
    <t>факт</t>
  </si>
  <si>
    <t>исп-е, %</t>
  </si>
  <si>
    <t>исп-е,%</t>
  </si>
  <si>
    <t xml:space="preserve">Исполнение мероприятия </t>
  </si>
  <si>
    <t>муниципальной программы:</t>
  </si>
  <si>
    <t>Причина отклонения фактически исполненных расходных обязательств от запланированных</t>
  </si>
  <si>
    <t xml:space="preserve">Ответственный исполнитель </t>
  </si>
  <si>
    <t>№</t>
  </si>
  <si>
    <t>Без обеспечения финансирования</t>
  </si>
  <si>
    <t xml:space="preserve"> - </t>
  </si>
  <si>
    <t>_____________________________</t>
  </si>
  <si>
    <t>Целевой показатель,         №</t>
  </si>
  <si>
    <t>1.1.</t>
  </si>
  <si>
    <t xml:space="preserve">                           о ходе исполнения комплексного плана (сетевого графика) реализации </t>
  </si>
  <si>
    <t>ОТЧЕТ</t>
  </si>
  <si>
    <t>всего:</t>
  </si>
  <si>
    <t>бюджет ХМАО-Югры</t>
  </si>
  <si>
    <t>Бюджет городского округа г.Урай</t>
  </si>
  <si>
    <t>ВСЕГО по программе:</t>
  </si>
  <si>
    <t>1.3.</t>
  </si>
  <si>
    <t>2.</t>
  </si>
  <si>
    <t>4.</t>
  </si>
  <si>
    <t>Задача 2.</t>
  </si>
  <si>
    <t xml:space="preserve"> Повышение в муниципальном образовании уровня энергосбережения и энергоэффективности.</t>
  </si>
  <si>
    <t>Задача 1</t>
  </si>
  <si>
    <t xml:space="preserve">Подпрограмма 2.  Создание условий для развития энергосбережения, повышение энергетической эффективности в городе Урай </t>
  </si>
  <si>
    <t>Подпрограмма 1. Создание условий для обеспечения содержания объектов жилищно-коммунального комплекса города Урай</t>
  </si>
  <si>
    <t xml:space="preserve">1. Повышение эффективности, качества и надежности предоставления коммунальных услуг </t>
  </si>
  <si>
    <t>Цель 1.   Формирование благоприятных и комфортных условий для проживания населения на территории города Урай, повышение надежности и качества предоставления жилищно-коммунальных услуг</t>
  </si>
  <si>
    <t>Цели 1</t>
  </si>
  <si>
    <t>кроме того за счет остатков прошлых лет</t>
  </si>
  <si>
    <t>в том числе:</t>
  </si>
  <si>
    <t>Приложение к Порядку принятия решения о разработке муниципальных</t>
  </si>
  <si>
    <t>программ муниципального образования городской округ  город Урай, их</t>
  </si>
  <si>
    <t>формирования, утверждения, корректировки и реализации</t>
  </si>
  <si>
    <t>Таблица 1</t>
  </si>
  <si>
    <t>1.2.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</si>
  <si>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</si>
  <si>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</si>
  <si>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</si>
  <si>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</si>
  <si>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</si>
  <si>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</si>
  <si>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</si>
  <si>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</si>
  <si>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2.1.</t>
  </si>
  <si>
    <t>2.2.</t>
  </si>
  <si>
    <t>5.</t>
  </si>
  <si>
    <t>1-5.</t>
  </si>
  <si>
    <t>3.</t>
  </si>
  <si>
    <t>6-10.</t>
  </si>
  <si>
    <t>11-15.</t>
  </si>
  <si>
    <t xml:space="preserve">"_____" ________________20___г.  </t>
  </si>
  <si>
    <t>тел. 8(34676)2-84-61(381)</t>
  </si>
  <si>
    <t xml:space="preserve"> </t>
  </si>
  <si>
    <t xml:space="preserve">МКУ «УЖКХ г.Урай»,
Управление образования и молодёжной политики администрации города Урай
</t>
  </si>
  <si>
    <t xml:space="preserve">Снос аварийных многоквартирных жилых домов  (3)
</t>
  </si>
  <si>
    <t xml:space="preserve">Оплата взносов на капитальный ремонт общего имущества в многоквартирных домах (за жилые помещения, являющиеся муниципальной собственностью в многоквартирных домах)  (4)
</t>
  </si>
  <si>
    <t>Информирование жителей многоквартирных домов о возможностях эффективного  использования энергетических ресурсов  (6-10)</t>
  </si>
  <si>
    <t xml:space="preserve">Снижение потребления энергетических ресурсов  (11-15)
</t>
  </si>
  <si>
    <t xml:space="preserve">Обеспечение деятельности МКУ «УЖКХ г. Урай»  (1-5)
</t>
  </si>
  <si>
    <t xml:space="preserve">Предоставление субсидий на возмещение недополученных доходов организациям, осуществляющим реализацию населению сжиженного газа по розничным ценам (1)
</t>
  </si>
  <si>
    <t>Организация электроснабжения уличного освещения  (5)</t>
  </si>
  <si>
    <t xml:space="preserve">Организация содержания объектов благоустройства    (5)
</t>
  </si>
  <si>
    <t xml:space="preserve">Организация ремонта муниципального  жилищного фонда  (5)
</t>
  </si>
  <si>
    <t xml:space="preserve">Организация содержания мест массового отдыха населения  (5)
</t>
  </si>
  <si>
    <t xml:space="preserve">Организация содержания дорожного хозяйства (5)
</t>
  </si>
  <si>
    <t>1.12.</t>
  </si>
  <si>
    <t>Обеспечение условий доступности для инвалидов жилых помещений и общего имущества МКД (1)</t>
  </si>
  <si>
    <t>Инвестиции в объекты муниципальной собственности</t>
  </si>
  <si>
    <t>Прочие расходы</t>
  </si>
  <si>
    <t>федеральный бюджет</t>
  </si>
  <si>
    <t>иные источники финансирования</t>
  </si>
  <si>
    <t>В том числе:</t>
  </si>
  <si>
    <t xml:space="preserve">Ответственный исполнитель - 
МКУ «УЖКХ г.Урай»
</t>
  </si>
  <si>
    <t>Соисполнитель 1 – (Управление образования и молодежной политики администрации города Урай)</t>
  </si>
  <si>
    <t>Соисполнитель 2 – (МКУ "УГЗиПг.Урай")</t>
  </si>
  <si>
    <t>МКУ «УЖКХ г.Урай»</t>
  </si>
  <si>
    <t>Основные мароприятия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</si>
  <si>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</si>
  <si>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>Финансовые затраты на реализацию (тыс. руб.)</t>
  </si>
  <si>
    <t>Исполнение, %</t>
  </si>
  <si>
    <t xml:space="preserve">План </t>
  </si>
  <si>
    <t>Соисполнитель 3 – (МКУ "УКС .Урай")</t>
  </si>
  <si>
    <t>1.13.</t>
  </si>
  <si>
    <t>Капитальный ремонт коммунальной инфраструктуры города Урай (16.-18.)</t>
  </si>
  <si>
    <t>Реконструкция и строительство объектов коммунальной инфраструктуры города Урай (16.-18.)</t>
  </si>
  <si>
    <t>1.14.</t>
  </si>
  <si>
    <t>МКУ «УЖКХ города Урай»,  МКУ «УКС города Урай»</t>
  </si>
  <si>
    <t>Актуализация  Программы комплексного развития систем коммунальной инфраструктуры города Урай Ханты-Мансийского автономного округа  –Югры на 2016-2026 годы (16.-18.)</t>
  </si>
  <si>
    <t>1.15.</t>
  </si>
  <si>
    <t>Выполнение работ по актуализации схем систем коммунальной инфраструктуры муниципального образования город Урай (16.-18.)</t>
  </si>
  <si>
    <t>1.16.</t>
  </si>
  <si>
    <t>Передача в концессию объектов теплоснабжения, холодного и горячего водоснабжения, водоотведения муниципального образования город Урай (19.-21.)</t>
  </si>
  <si>
    <t>1.17.</t>
  </si>
  <si>
    <t>-</t>
  </si>
  <si>
    <t>Начальник   МКУ "Управление ЖКХ г.Урай"</t>
  </si>
  <si>
    <t xml:space="preserve">О.А. Лаушкин </t>
  </si>
  <si>
    <t>Согласовано:</t>
  </si>
  <si>
    <t>Комитет по финансам администрации города Урай</t>
  </si>
  <si>
    <t>Председатель Комитета по финансам</t>
  </si>
  <si>
    <t xml:space="preserve">________________________ И.В.Хусаинова </t>
  </si>
  <si>
    <t>органы администрации  города Урай:  сводно-аналитический отдел администрации города Урай</t>
  </si>
  <si>
    <t>1.18.</t>
  </si>
  <si>
    <t>Предоставление субсидии на возмещение расходов организации за доставку населению сжиженного газа для бытовых нужд.(1)</t>
  </si>
  <si>
    <t xml:space="preserve">без 
финансирования
</t>
  </si>
  <si>
    <t xml:space="preserve">Соисполнитель 4
(Органы администрации города Урай:
сводно-аналитический отдел администрации города Урай, отдел дорожного хозяйства и транспорта администрации города Урай)
</t>
  </si>
  <si>
    <t>Соисполнитель 5 – (МКУ "УМТО .Урай")</t>
  </si>
  <si>
    <t>Волокитина А.С.</t>
  </si>
  <si>
    <t xml:space="preserve">Организация содержания мест захоронения и оказание ритуальных услуг (5)
</t>
  </si>
  <si>
    <t xml:space="preserve">МКУ «УЖКХ г.Урай»
МКУ «УГЗиП г. Урай»
</t>
  </si>
  <si>
    <t xml:space="preserve">МКУ «УЖКХ г.Урай»;
                     </t>
  </si>
  <si>
    <t xml:space="preserve">Осуществление переданного отдельного государственного полномочия по организации мероприятий при осуществлении деятельности по обращению  с животными без владельцев    (5)
</t>
  </si>
  <si>
    <t xml:space="preserve"> муниципальной программы "Развитие жилищно-коммунального комплекса и повышение энергетической эффективности в городе Урай на 2019-2030"  за январь - март  2022 год.</t>
  </si>
  <si>
    <t>Организация содержания дорожного хозяйства –24 322,7 тыс. руб.: 1.Содержание  автомобильных дорог жилой зоны и промзоны г.Урай  –24 144,4 тыс.руб.; 2. Взвешивание транспортных средств, осущест. транспортирование снега от сезонной уборки -178,3 тыс.руб.</t>
  </si>
  <si>
    <t xml:space="preserve">Организация содержания мест захоронения - 131,4 тыс.руб., в т.ч., 1. Содержание  городских кладбищ - 131,4 тыс. руб. </t>
  </si>
  <si>
    <t>В связи с отсутствием необходимости, денежные средства  не освоены  по ритуальным услугам.</t>
  </si>
  <si>
    <t xml:space="preserve">Организация ремонта муниципального  жилищного фонда - 89,9 тыс.руб. в т.ч 1.Оплата по договорам  на  выполнение работ по замене насоса газопульсирующего оборудования, по  замене приборов учета адресам:  мкр. 3, дом 26, кв. 15.;  мкр. 3 , д. 39 , кв. 16 ;  мкр. 2А , д 45/2. кв.1, мкр.1, д. 1, кв  2, 14; мкр. 2А, д.  40/3, кв.188, 252; ул. Ленина, д. 95, кв. 18 -  60,3 тыс. руб. 2. Произведена  замена приборов учета в жилых помещениях мкр.2 дом 35 кв.53, ул.Ленина д.96 кв.26 - 7,8 тыс. руб.; 3. Произведена  замена элек.водонагревателя в жилом помещении мкр.2А дом 19А - 18,2 тыс. руб. 4. Произведена замена общедом.прибора учета горяч.водоснабж. в МКД мкр.2 дом 34 -3,6 тыс. руб. </t>
  </si>
  <si>
    <t>Техническое обслуживания сетей уличного освещения города Урай за январь .- 247,7 тыс.руб.,</t>
  </si>
  <si>
    <t>Организация электроснабжения уличного освещения –11 591,3 тыс.руб, в том числе  1.Техническое обслуживания сетей уличного освещения города Урай за период 01.-02.22г.- 946,2 тыс.руб., 2.Поставка электрической энергии за период 01.-02.2022г. ( 1 090,469 тыс.кВт*час) 7 622,5 тыс.руб., предоплата за март  2022  г.-2 759,9 тыс.руб. 4.  Выполнение работ по  установке  светильников мкр.Юго-Восточный -  247,7 тыс. руб.; 5. Техническое обслуживание объекта "Архитектурная композиция "Пламя" - 15,0  тыс. руб.</t>
  </si>
  <si>
    <t xml:space="preserve">Оказание услуг по отлову безнадзорных и бродячих домашних животных на территории города Урай-181,2 тыс.руб.- произведен отлов 4 безнадзорных и бродячих домашних животных (выполнен отлов, транспортировка и регистрация животных), в передержке животные находились (суммарно) 474 дня , вакцинация , стерилизация, кастрация 4 безнадзорных и бродячих домашних животных </t>
  </si>
  <si>
    <t>Обеспечение деятельности  МКУ "Управление ЖКХ г.Урай"</t>
  </si>
  <si>
    <t>Снос аварийных МКД -926,4 тыс.руб.; 1. Снос строений, разборка конструкций, вывоз строительного мусора и отсыпке участка под домом песком по адресу  мкр.Аэропорт дом 12 - 732,5 тыс. руб.; 2.Выполнение работ по  передаче на утилизацию строительного мусора от сноса дополнительных построек, прилегающих к многоквартирному жилому дому по адресу ул. Толстого дом 12 - 193,9 тыс.руб.</t>
  </si>
  <si>
    <t>Оплата взносов на капитальный ремонт общего имущества в многоквартирных домах (за жилые помещения, являющиеся муниципальной собственностью в многоквартирных домах)–843,7 тыс.руб. (за период 01-02.2022г.). В том числе, сумма  взносов, перечисленных в Югорский фонд капитального ремонта многоквартирных домов составила 832,7 тыс.руб., сумма взносов, перечисленных на специальные счета составила 11,0 тыс.рублей, в том числе: ТСЖ «Кедр» – 0,8 тыс.руб.; ТСЖ «Югра» –1,8 тыс.руб., ТСЖ "Западный 13" - 8,4 тыс.руб.</t>
  </si>
  <si>
    <t xml:space="preserve"> Обеспечение условий доступности для инвалидов жилых помещений и общего имущества МКД - 531,0 тыс.руб., в т.ч. 1. Выполнение работ по перепланировке жилого помещения для обеспечения беспрепятственного доступа инвалидов по адресу мкр.2 дом38 кв.69 - 509,1 тыс.руб.; 2. Выполнение работ  по монтажу пандуса 1Д-53 подъезд 3- 21,9 тыс.руб. </t>
  </si>
  <si>
    <t>Приобретение МАФ- 60,1 тыс. руб.</t>
  </si>
  <si>
    <t>Текущее  содержание объектов благоустройства –14 130,7 тыс. руб. 1.Содержание объектов внешнего благоустройства -2 214,4  тыс.руб. в.т.ч .содержание парково-культурной зоны 915,3 тыс.руб.; содержание внутриквартальных проездов –1 299,1 тыс.руб.,2. Содержание детских городков – 199,5 тыс.руб.; 3.Услуги по вывозу снежных осадков -8948,6 тыс.руб.; 4. Содержание контейнерных площадок -748,7 тыс.руб., 5.Оплата поставки нефтяного (попутного) газа на газогорелочное устройство Мемориала памяти ( 2,599 тыс.м3) – 13,3 тыс.руб.;6.Осуществление приема сточных вод города Урай в централизованную систему водоотведения и обеспечение их транспортировки – 887,0 тыс.руб.;. 7.Взвешивание транспортных средств, осущест. транспортирование снега от сезонной уборки  - 100,6 тыс.руб.; 8.Техническое обслуживание и очистка систем водоотведения и дренажных труб: г.Урай, мкр.2А- 468,8 тыс. руб.; 9. Ремонт туалета – 3,7 тыс. руб., 10.    Содержание объекта Благоустройства парка у мечети -12,5 тыс.руб.;
11.   Оказание услуг по ТО и очистке систем водоотведения и дренажных труб. мкр.2А -63,4 тыс.руб.; 12. Обслуживание пож.гидрантов- 212,2 тыс. руб.; 13. Оказание услуг по отлову безнадзорных и бродячих домашних животных на территории города Урай-168,0 тыс.руб.- произведен отлов 4 безнадзорных и бродячих домашних животных (выполнен отлов, транспортировка и регистрация животных), в передержке животные находились (суммарно) 454 дней, вакцинация  4 безнадзорных и бродячих домашних животных , стерилизация, кастрация 2 безнадзорных и бродячих домашних животных; 14. Оказание услуг по содержанию мест проведения городских праздничных мероприятий - 90,0 тыс. тыс.руб.</t>
  </si>
  <si>
    <t>Выполнение работ по содержанию парково-культурной зоны, внутриквартальных проездов, контейнерных площадок, вывозу снежных масс, обслуживанию пож. гидрантов   -  закрыто по фактическому объему выполненных  работ</t>
  </si>
  <si>
    <t xml:space="preserve">Приобретение основных средств - 128,0 тыс. руб. </t>
  </si>
  <si>
    <t>Контракт на выполнение работ по сносу строений, разборке конструкций, вывозу строительного мусора и отсыпке участков под домами песком по адресу: мкр. 1Г, дом 44;  мкр. 1Д, дом 73 не исполнен в срок, в связи этим направлена претензия Подрядчику .</t>
  </si>
  <si>
    <t xml:space="preserve">Выполнение работ  по взвешиванию транспортных средств, осуществляющих транспортирование снега от сезонной уборки закрыто по фактическому объему выполненных работ            
 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</si>
</sst>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#,##0.0"/>
    <numFmt numFmtId="167" formatCode="_-* #,##0.000_р_._-;\-* #,##0.000_р_._-;_-* &quot;-&quot;??_р_._-;_-@_-"/>
    <numFmt numFmtId="168" formatCode="0.000000"/>
  </numFmts>
  <fonts count="3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Arial Cyr"/>
      <family val="2"/>
      <charset val="204"/>
    </font>
    <font>
      <sz val="11"/>
      <name val="Arial Cyr"/>
      <family val="2"/>
      <charset val="204"/>
    </font>
    <font>
      <b/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Arial Cyr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0">
    <xf numFmtId="0" fontId="0" fillId="0" borderId="0" xfId="0"/>
    <xf numFmtId="0" fontId="7" fillId="0" borderId="0" xfId="0" applyFont="1" applyBorder="1"/>
    <xf numFmtId="0" fontId="7" fillId="0" borderId="0" xfId="0" applyFont="1"/>
    <xf numFmtId="0" fontId="7" fillId="0" borderId="1" xfId="0" applyFont="1" applyBorder="1"/>
    <xf numFmtId="0" fontId="7" fillId="2" borderId="0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 applyFill="1" applyBorder="1"/>
    <xf numFmtId="0" fontId="19" fillId="0" borderId="0" xfId="0" applyFont="1" applyAlignment="1">
      <alignment wrapText="1"/>
    </xf>
    <xf numFmtId="0" fontId="21" fillId="0" borderId="0" xfId="0" applyFont="1"/>
    <xf numFmtId="0" fontId="6" fillId="0" borderId="0" xfId="0" applyFont="1" applyBorder="1"/>
    <xf numFmtId="0" fontId="7" fillId="0" borderId="3" xfId="0" applyFont="1" applyBorder="1"/>
    <xf numFmtId="166" fontId="12" fillId="0" borderId="4" xfId="0" applyNumberFormat="1" applyFont="1" applyFill="1" applyBorder="1" applyAlignment="1">
      <alignment horizontal="center" vertical="center"/>
    </xf>
    <xf numFmtId="166" fontId="12" fillId="0" borderId="5" xfId="0" applyNumberFormat="1" applyFont="1" applyFill="1" applyBorder="1" applyAlignment="1">
      <alignment horizontal="center" vertical="center"/>
    </xf>
    <xf numFmtId="166" fontId="12" fillId="0" borderId="6" xfId="0" applyNumberFormat="1" applyFont="1" applyFill="1" applyBorder="1" applyAlignment="1">
      <alignment horizontal="center" vertical="center"/>
    </xf>
    <xf numFmtId="166" fontId="12" fillId="0" borderId="7" xfId="0" applyNumberFormat="1" applyFont="1" applyFill="1" applyBorder="1" applyAlignment="1">
      <alignment horizontal="center" vertical="center"/>
    </xf>
    <xf numFmtId="166" fontId="12" fillId="0" borderId="8" xfId="0" applyNumberFormat="1" applyFont="1" applyFill="1" applyBorder="1" applyAlignment="1">
      <alignment horizontal="center" vertical="center"/>
    </xf>
    <xf numFmtId="166" fontId="13" fillId="0" borderId="9" xfId="0" applyNumberFormat="1" applyFont="1" applyFill="1" applyBorder="1"/>
    <xf numFmtId="0" fontId="2" fillId="0" borderId="10" xfId="0" applyFont="1" applyFill="1" applyBorder="1" applyAlignment="1">
      <alignment horizontal="center" vertical="center"/>
    </xf>
    <xf numFmtId="0" fontId="23" fillId="0" borderId="0" xfId="0" applyFont="1"/>
    <xf numFmtId="0" fontId="7" fillId="0" borderId="3" xfId="0" applyFont="1" applyFill="1" applyBorder="1"/>
    <xf numFmtId="0" fontId="5" fillId="0" borderId="10" xfId="0" applyFont="1" applyFill="1" applyBorder="1" applyAlignment="1">
      <alignment horizontal="center" vertical="center"/>
    </xf>
    <xf numFmtId="166" fontId="12" fillId="0" borderId="3" xfId="0" applyNumberFormat="1" applyFont="1" applyFill="1" applyBorder="1" applyAlignment="1">
      <alignment horizontal="center" vertical="center"/>
    </xf>
    <xf numFmtId="0" fontId="20" fillId="0" borderId="0" xfId="0" applyFont="1" applyBorder="1"/>
    <xf numFmtId="166" fontId="12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/>
    <xf numFmtId="0" fontId="22" fillId="0" borderId="0" xfId="0" applyFont="1" applyBorder="1"/>
    <xf numFmtId="0" fontId="22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165" fontId="7" fillId="0" borderId="0" xfId="0" applyNumberFormat="1" applyFont="1" applyFill="1" applyBorder="1"/>
    <xf numFmtId="165" fontId="6" fillId="0" borderId="0" xfId="0" applyNumberFormat="1" applyFont="1" applyBorder="1"/>
    <xf numFmtId="165" fontId="7" fillId="0" borderId="0" xfId="0" applyNumberFormat="1" applyFont="1" applyBorder="1"/>
    <xf numFmtId="166" fontId="12" fillId="3" borderId="7" xfId="0" applyNumberFormat="1" applyFont="1" applyFill="1" applyBorder="1" applyAlignment="1">
      <alignment horizontal="center" vertical="center"/>
    </xf>
    <xf numFmtId="166" fontId="12" fillId="3" borderId="8" xfId="0" applyNumberFormat="1" applyFont="1" applyFill="1" applyBorder="1" applyAlignment="1">
      <alignment horizontal="center" vertical="center"/>
    </xf>
    <xf numFmtId="166" fontId="12" fillId="3" borderId="13" xfId="0" applyNumberFormat="1" applyFont="1" applyFill="1" applyBorder="1" applyAlignment="1">
      <alignment horizontal="center" vertical="center"/>
    </xf>
    <xf numFmtId="166" fontId="12" fillId="3" borderId="14" xfId="0" applyNumberFormat="1" applyFont="1" applyFill="1" applyBorder="1" applyAlignment="1">
      <alignment horizontal="center" vertical="center"/>
    </xf>
    <xf numFmtId="166" fontId="12" fillId="3" borderId="2" xfId="0" applyNumberFormat="1" applyFont="1" applyFill="1" applyBorder="1" applyAlignment="1">
      <alignment horizontal="center" vertical="center"/>
    </xf>
    <xf numFmtId="166" fontId="12" fillId="3" borderId="5" xfId="0" applyNumberFormat="1" applyFont="1" applyFill="1" applyBorder="1" applyAlignment="1">
      <alignment horizontal="center" vertical="center"/>
    </xf>
    <xf numFmtId="166" fontId="12" fillId="3" borderId="15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166" fontId="12" fillId="3" borderId="4" xfId="0" applyNumberFormat="1" applyFont="1" applyFill="1" applyBorder="1" applyAlignment="1">
      <alignment horizontal="center" vertical="center"/>
    </xf>
    <xf numFmtId="0" fontId="16" fillId="0" borderId="0" xfId="0" applyFont="1"/>
    <xf numFmtId="0" fontId="7" fillId="0" borderId="0" xfId="0" applyFont="1" applyBorder="1" applyAlignment="1">
      <alignment horizontal="center"/>
    </xf>
    <xf numFmtId="165" fontId="6" fillId="3" borderId="18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165" fontId="7" fillId="0" borderId="0" xfId="0" applyNumberFormat="1" applyFont="1"/>
    <xf numFmtId="165" fontId="8" fillId="3" borderId="19" xfId="0" applyNumberFormat="1" applyFont="1" applyFill="1" applyBorder="1" applyAlignment="1">
      <alignment horizontal="center" vertical="center"/>
    </xf>
    <xf numFmtId="165" fontId="6" fillId="3" borderId="20" xfId="0" applyNumberFormat="1" applyFont="1" applyFill="1" applyBorder="1" applyAlignment="1">
      <alignment horizontal="center" vertical="center"/>
    </xf>
    <xf numFmtId="165" fontId="15" fillId="3" borderId="19" xfId="0" applyNumberFormat="1" applyFont="1" applyFill="1" applyBorder="1" applyAlignment="1">
      <alignment horizontal="center" vertical="center"/>
    </xf>
    <xf numFmtId="165" fontId="6" fillId="3" borderId="21" xfId="0" applyNumberFormat="1" applyFont="1" applyFill="1" applyBorder="1" applyAlignment="1">
      <alignment horizontal="center" vertical="center"/>
    </xf>
    <xf numFmtId="165" fontId="6" fillId="3" borderId="22" xfId="0" applyNumberFormat="1" applyFont="1" applyFill="1" applyBorder="1" applyAlignment="1">
      <alignment horizontal="center" vertical="center"/>
    </xf>
    <xf numFmtId="165" fontId="6" fillId="3" borderId="23" xfId="0" applyNumberFormat="1" applyFont="1" applyFill="1" applyBorder="1" applyAlignment="1">
      <alignment horizontal="center" vertical="center"/>
    </xf>
    <xf numFmtId="165" fontId="6" fillId="3" borderId="24" xfId="0" applyNumberFormat="1" applyFont="1" applyFill="1" applyBorder="1" applyAlignment="1">
      <alignment horizontal="center" vertical="center"/>
    </xf>
    <xf numFmtId="165" fontId="6" fillId="3" borderId="25" xfId="0" applyNumberFormat="1" applyFont="1" applyFill="1" applyBorder="1" applyAlignment="1">
      <alignment horizontal="center" vertical="center"/>
    </xf>
    <xf numFmtId="165" fontId="6" fillId="3" borderId="26" xfId="0" applyNumberFormat="1" applyFont="1" applyFill="1" applyBorder="1" applyAlignment="1">
      <alignment horizontal="center" vertical="center"/>
    </xf>
    <xf numFmtId="165" fontId="6" fillId="3" borderId="27" xfId="0" applyNumberFormat="1" applyFont="1" applyFill="1" applyBorder="1" applyAlignment="1">
      <alignment horizontal="center" vertical="center"/>
    </xf>
    <xf numFmtId="165" fontId="6" fillId="3" borderId="28" xfId="0" applyNumberFormat="1" applyFont="1" applyFill="1" applyBorder="1" applyAlignment="1">
      <alignment horizontal="center" vertical="center"/>
    </xf>
    <xf numFmtId="165" fontId="6" fillId="3" borderId="29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165" fontId="6" fillId="3" borderId="30" xfId="0" applyNumberFormat="1" applyFont="1" applyFill="1" applyBorder="1" applyAlignment="1">
      <alignment horizontal="center" vertical="center"/>
    </xf>
    <xf numFmtId="165" fontId="6" fillId="3" borderId="31" xfId="0" applyNumberFormat="1" applyFont="1" applyFill="1" applyBorder="1" applyAlignment="1">
      <alignment horizontal="center" vertical="center"/>
    </xf>
    <xf numFmtId="165" fontId="6" fillId="3" borderId="32" xfId="0" applyNumberFormat="1" applyFont="1" applyFill="1" applyBorder="1" applyAlignment="1">
      <alignment horizontal="center" vertical="center"/>
    </xf>
    <xf numFmtId="165" fontId="6" fillId="3" borderId="33" xfId="0" applyNumberFormat="1" applyFont="1" applyFill="1" applyBorder="1" applyAlignment="1">
      <alignment horizontal="center" vertical="center"/>
    </xf>
    <xf numFmtId="165" fontId="6" fillId="3" borderId="34" xfId="0" applyNumberFormat="1" applyFont="1" applyFill="1" applyBorder="1" applyAlignment="1">
      <alignment horizontal="center" vertical="center"/>
    </xf>
    <xf numFmtId="165" fontId="6" fillId="3" borderId="35" xfId="0" applyNumberFormat="1" applyFont="1" applyFill="1" applyBorder="1" applyAlignment="1">
      <alignment horizontal="center" vertical="center"/>
    </xf>
    <xf numFmtId="165" fontId="6" fillId="3" borderId="36" xfId="0" applyNumberFormat="1" applyFont="1" applyFill="1" applyBorder="1" applyAlignment="1">
      <alignment horizontal="center" vertical="center"/>
    </xf>
    <xf numFmtId="165" fontId="6" fillId="3" borderId="37" xfId="0" applyNumberFormat="1" applyFont="1" applyFill="1" applyBorder="1" applyAlignment="1">
      <alignment horizontal="center" vertical="center"/>
    </xf>
    <xf numFmtId="165" fontId="6" fillId="3" borderId="38" xfId="0" applyNumberFormat="1" applyFont="1" applyFill="1" applyBorder="1" applyAlignment="1">
      <alignment horizontal="center" vertical="center"/>
    </xf>
    <xf numFmtId="165" fontId="6" fillId="3" borderId="39" xfId="0" applyNumberFormat="1" applyFont="1" applyFill="1" applyBorder="1" applyAlignment="1">
      <alignment horizontal="center" vertical="center"/>
    </xf>
    <xf numFmtId="165" fontId="6" fillId="3" borderId="40" xfId="0" applyNumberFormat="1" applyFont="1" applyFill="1" applyBorder="1" applyAlignment="1">
      <alignment horizontal="center" vertical="center"/>
    </xf>
    <xf numFmtId="165" fontId="6" fillId="3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left" vertical="center" indent="1"/>
    </xf>
    <xf numFmtId="0" fontId="8" fillId="0" borderId="42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/>
    </xf>
    <xf numFmtId="166" fontId="7" fillId="3" borderId="19" xfId="0" applyNumberFormat="1" applyFont="1" applyFill="1" applyBorder="1" applyAlignment="1">
      <alignment horizontal="center" vertical="center"/>
    </xf>
    <xf numFmtId="166" fontId="4" fillId="4" borderId="19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7" fontId="23" fillId="3" borderId="0" xfId="1" applyNumberFormat="1" applyFont="1" applyFill="1" applyAlignment="1">
      <alignment horizontal="center" vertical="center" wrapText="1"/>
    </xf>
    <xf numFmtId="165" fontId="6" fillId="3" borderId="28" xfId="0" applyNumberFormat="1" applyFont="1" applyFill="1" applyBorder="1" applyAlignment="1">
      <alignment vertical="center" wrapText="1"/>
    </xf>
    <xf numFmtId="0" fontId="7" fillId="0" borderId="42" xfId="0" applyFont="1" applyBorder="1"/>
    <xf numFmtId="0" fontId="7" fillId="0" borderId="43" xfId="0" applyFont="1" applyBorder="1"/>
    <xf numFmtId="16" fontId="6" fillId="0" borderId="9" xfId="0" applyNumberFormat="1" applyFont="1" applyBorder="1" applyAlignment="1">
      <alignment horizontal="center"/>
    </xf>
    <xf numFmtId="0" fontId="8" fillId="0" borderId="15" xfId="0" applyFont="1" applyFill="1" applyBorder="1" applyAlignment="1">
      <alignment vertical="center" wrapText="1"/>
    </xf>
    <xf numFmtId="165" fontId="6" fillId="0" borderId="19" xfId="0" applyNumberFormat="1" applyFont="1" applyFill="1" applyBorder="1" applyAlignment="1">
      <alignment horizontal="center"/>
    </xf>
    <xf numFmtId="0" fontId="17" fillId="0" borderId="16" xfId="0" applyFont="1" applyFill="1" applyBorder="1"/>
    <xf numFmtId="165" fontId="8" fillId="0" borderId="19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7" fillId="0" borderId="19" xfId="0" applyFont="1" applyFill="1" applyBorder="1"/>
    <xf numFmtId="0" fontId="28" fillId="0" borderId="0" xfId="0" applyFont="1" applyBorder="1"/>
    <xf numFmtId="165" fontId="8" fillId="0" borderId="19" xfId="0" applyNumberFormat="1" applyFont="1" applyFill="1" applyBorder="1" applyAlignment="1">
      <alignment horizontal="center" vertical="center"/>
    </xf>
    <xf numFmtId="0" fontId="0" fillId="0" borderId="0" xfId="0" applyNumberFormat="1" applyBorder="1"/>
    <xf numFmtId="167" fontId="23" fillId="3" borderId="0" xfId="1" applyNumberFormat="1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17" fillId="0" borderId="50" xfId="0" applyFont="1" applyFill="1" applyBorder="1"/>
    <xf numFmtId="165" fontId="6" fillId="3" borderId="19" xfId="0" applyNumberFormat="1" applyFont="1" applyFill="1" applyBorder="1" applyAlignment="1">
      <alignment vertical="center" wrapText="1"/>
    </xf>
    <xf numFmtId="166" fontId="7" fillId="4" borderId="19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65" fontId="4" fillId="3" borderId="19" xfId="0" applyNumberFormat="1" applyFont="1" applyFill="1" applyBorder="1" applyAlignment="1">
      <alignment horizontal="center" vertical="center"/>
    </xf>
    <xf numFmtId="166" fontId="6" fillId="3" borderId="19" xfId="0" applyNumberFormat="1" applyFont="1" applyFill="1" applyBorder="1" applyAlignment="1">
      <alignment horizontal="center" vertical="center"/>
    </xf>
    <xf numFmtId="165" fontId="8" fillId="3" borderId="19" xfId="0" applyNumberFormat="1" applyFont="1" applyFill="1" applyBorder="1" applyAlignment="1">
      <alignment horizontal="center"/>
    </xf>
    <xf numFmtId="165" fontId="6" fillId="3" borderId="19" xfId="0" applyNumberFormat="1" applyFont="1" applyFill="1" applyBorder="1" applyAlignment="1">
      <alignment horizontal="center" vertical="center"/>
    </xf>
    <xf numFmtId="165" fontId="8" fillId="3" borderId="20" xfId="0" applyNumberFormat="1" applyFont="1" applyFill="1" applyBorder="1" applyAlignment="1">
      <alignment horizontal="center" vertical="center"/>
    </xf>
    <xf numFmtId="165" fontId="15" fillId="3" borderId="20" xfId="0" applyNumberFormat="1" applyFont="1" applyFill="1" applyBorder="1" applyAlignment="1">
      <alignment horizontal="center" vertical="center"/>
    </xf>
    <xf numFmtId="165" fontId="8" fillId="3" borderId="21" xfId="0" applyNumberFormat="1" applyFont="1" applyFill="1" applyBorder="1" applyAlignment="1">
      <alignment horizontal="center" vertical="center"/>
    </xf>
    <xf numFmtId="165" fontId="8" fillId="3" borderId="19" xfId="0" applyNumberFormat="1" applyFont="1" applyFill="1" applyBorder="1" applyAlignment="1">
      <alignment horizontal="center" vertical="center" wrapText="1"/>
    </xf>
    <xf numFmtId="165" fontId="6" fillId="3" borderId="51" xfId="0" applyNumberFormat="1" applyFont="1" applyFill="1" applyBorder="1" applyAlignment="1">
      <alignment horizontal="center" vertical="center" wrapText="1"/>
    </xf>
    <xf numFmtId="166" fontId="4" fillId="4" borderId="23" xfId="0" applyNumberFormat="1" applyFont="1" applyFill="1" applyBorder="1" applyAlignment="1">
      <alignment horizontal="center" vertical="center"/>
    </xf>
    <xf numFmtId="166" fontId="7" fillId="4" borderId="23" xfId="0" applyNumberFormat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165" fontId="4" fillId="3" borderId="23" xfId="0" applyNumberFormat="1" applyFont="1" applyFill="1" applyBorder="1" applyAlignment="1">
      <alignment horizontal="center" vertical="center"/>
    </xf>
    <xf numFmtId="166" fontId="6" fillId="3" borderId="23" xfId="0" applyNumberFormat="1" applyFont="1" applyFill="1" applyBorder="1" applyAlignment="1">
      <alignment horizontal="center" vertical="center"/>
    </xf>
    <xf numFmtId="165" fontId="8" fillId="0" borderId="23" xfId="0" applyNumberFormat="1" applyFont="1" applyBorder="1" applyAlignment="1">
      <alignment horizontal="center"/>
    </xf>
    <xf numFmtId="165" fontId="8" fillId="3" borderId="23" xfId="0" applyNumberFormat="1" applyFont="1" applyFill="1" applyBorder="1" applyAlignment="1">
      <alignment horizontal="center"/>
    </xf>
    <xf numFmtId="165" fontId="8" fillId="4" borderId="23" xfId="0" applyNumberFormat="1" applyFont="1" applyFill="1" applyBorder="1" applyAlignment="1">
      <alignment horizontal="center"/>
    </xf>
    <xf numFmtId="165" fontId="6" fillId="0" borderId="23" xfId="0" applyNumberFormat="1" applyFont="1" applyFill="1" applyBorder="1" applyAlignment="1">
      <alignment horizontal="center"/>
    </xf>
    <xf numFmtId="165" fontId="6" fillId="3" borderId="33" xfId="0" applyNumberFormat="1" applyFont="1" applyFill="1" applyBorder="1" applyAlignment="1">
      <alignment vertical="center" wrapText="1"/>
    </xf>
    <xf numFmtId="165" fontId="8" fillId="0" borderId="39" xfId="0" applyNumberFormat="1" applyFont="1" applyFill="1" applyBorder="1" applyAlignment="1">
      <alignment horizontal="center" vertical="center"/>
    </xf>
    <xf numFmtId="165" fontId="8" fillId="0" borderId="31" xfId="0" applyNumberFormat="1" applyFont="1" applyFill="1" applyBorder="1" applyAlignment="1">
      <alignment horizontal="center" vertical="center"/>
    </xf>
    <xf numFmtId="165" fontId="8" fillId="0" borderId="38" xfId="0" applyNumberFormat="1" applyFont="1" applyFill="1" applyBorder="1" applyAlignment="1">
      <alignment horizontal="center" vertical="center"/>
    </xf>
    <xf numFmtId="165" fontId="8" fillId="0" borderId="26" xfId="0" applyNumberFormat="1" applyFont="1" applyFill="1" applyBorder="1" applyAlignment="1">
      <alignment horizontal="center" vertical="center"/>
    </xf>
    <xf numFmtId="166" fontId="4" fillId="4" borderId="18" xfId="0" applyNumberFormat="1" applyFont="1" applyFill="1" applyBorder="1" applyAlignment="1">
      <alignment horizontal="center" vertical="center"/>
    </xf>
    <xf numFmtId="166" fontId="4" fillId="4" borderId="35" xfId="0" applyNumberFormat="1" applyFont="1" applyFill="1" applyBorder="1" applyAlignment="1">
      <alignment horizontal="center" vertical="center"/>
    </xf>
    <xf numFmtId="166" fontId="4" fillId="4" borderId="21" xfId="0" applyNumberFormat="1" applyFont="1" applyFill="1" applyBorder="1" applyAlignment="1">
      <alignment horizontal="center" vertical="center"/>
    </xf>
    <xf numFmtId="166" fontId="4" fillId="4" borderId="24" xfId="0" applyNumberFormat="1" applyFont="1" applyFill="1" applyBorder="1" applyAlignment="1">
      <alignment horizontal="center" vertical="center"/>
    </xf>
    <xf numFmtId="166" fontId="7" fillId="3" borderId="18" xfId="0" applyNumberFormat="1" applyFont="1" applyFill="1" applyBorder="1" applyAlignment="1">
      <alignment horizontal="center" vertical="center"/>
    </xf>
    <xf numFmtId="165" fontId="15" fillId="3" borderId="21" xfId="0" applyNumberFormat="1" applyFont="1" applyFill="1" applyBorder="1" applyAlignment="1">
      <alignment horizontal="center" vertical="center"/>
    </xf>
    <xf numFmtId="165" fontId="8" fillId="3" borderId="51" xfId="0" applyNumberFormat="1" applyFont="1" applyFill="1" applyBorder="1" applyAlignment="1">
      <alignment horizontal="center" vertical="center"/>
    </xf>
    <xf numFmtId="166" fontId="4" fillId="4" borderId="51" xfId="0" applyNumberFormat="1" applyFont="1" applyFill="1" applyBorder="1" applyAlignment="1">
      <alignment horizontal="center" vertical="center"/>
    </xf>
    <xf numFmtId="166" fontId="4" fillId="4" borderId="25" xfId="0" applyNumberFormat="1" applyFont="1" applyFill="1" applyBorder="1" applyAlignment="1">
      <alignment horizontal="center" vertical="center"/>
    </xf>
    <xf numFmtId="165" fontId="8" fillId="3" borderId="18" xfId="0" applyNumberFormat="1" applyFont="1" applyFill="1" applyBorder="1" applyAlignment="1">
      <alignment horizontal="center" vertical="center"/>
    </xf>
    <xf numFmtId="165" fontId="15" fillId="3" borderId="51" xfId="0" applyNumberFormat="1" applyFont="1" applyFill="1" applyBorder="1" applyAlignment="1">
      <alignment horizontal="center" vertical="center"/>
    </xf>
    <xf numFmtId="166" fontId="7" fillId="3" borderId="51" xfId="0" applyNumberFormat="1" applyFont="1" applyFill="1" applyBorder="1" applyAlignment="1">
      <alignment horizontal="center" vertical="center"/>
    </xf>
    <xf numFmtId="166" fontId="7" fillId="4" borderId="18" xfId="0" applyNumberFormat="1" applyFont="1" applyFill="1" applyBorder="1" applyAlignment="1">
      <alignment horizontal="center" vertical="center"/>
    </xf>
    <xf numFmtId="165" fontId="8" fillId="3" borderId="51" xfId="0" applyNumberFormat="1" applyFont="1" applyFill="1" applyBorder="1" applyAlignment="1">
      <alignment horizontal="left" vertical="center" wrapText="1"/>
    </xf>
    <xf numFmtId="166" fontId="7" fillId="4" borderId="51" xfId="0" applyNumberFormat="1" applyFont="1" applyFill="1" applyBorder="1" applyAlignment="1">
      <alignment horizontal="center" vertical="center"/>
    </xf>
    <xf numFmtId="165" fontId="6" fillId="3" borderId="38" xfId="0" applyNumberFormat="1" applyFont="1" applyFill="1" applyBorder="1" applyAlignment="1">
      <alignment horizontal="center" vertical="center" wrapText="1"/>
    </xf>
    <xf numFmtId="165" fontId="6" fillId="3" borderId="20" xfId="0" applyNumberFormat="1" applyFont="1" applyFill="1" applyBorder="1" applyAlignment="1">
      <alignment horizontal="center" vertical="center" wrapText="1"/>
    </xf>
    <xf numFmtId="165" fontId="8" fillId="3" borderId="20" xfId="0" applyNumberFormat="1" applyFont="1" applyFill="1" applyBorder="1" applyAlignment="1">
      <alignment horizontal="left" vertical="center" wrapText="1"/>
    </xf>
    <xf numFmtId="166" fontId="7" fillId="4" borderId="20" xfId="0" applyNumberFormat="1" applyFont="1" applyFill="1" applyBorder="1" applyAlignment="1">
      <alignment horizontal="center" vertical="center"/>
    </xf>
    <xf numFmtId="166" fontId="4" fillId="4" borderId="22" xfId="0" applyNumberFormat="1" applyFont="1" applyFill="1" applyBorder="1" applyAlignment="1">
      <alignment horizontal="center" vertical="center"/>
    </xf>
    <xf numFmtId="165" fontId="6" fillId="3" borderId="26" xfId="0" applyNumberFormat="1" applyFont="1" applyFill="1" applyBorder="1" applyAlignment="1">
      <alignment horizontal="center" vertical="center" wrapText="1"/>
    </xf>
    <xf numFmtId="165" fontId="6" fillId="3" borderId="27" xfId="0" applyNumberFormat="1" applyFont="1" applyFill="1" applyBorder="1" applyAlignment="1">
      <alignment horizontal="center" vertical="center" wrapText="1"/>
    </xf>
    <xf numFmtId="165" fontId="6" fillId="3" borderId="21" xfId="0" applyNumberFormat="1" applyFont="1" applyFill="1" applyBorder="1" applyAlignment="1">
      <alignment horizontal="center" vertical="center" wrapText="1"/>
    </xf>
    <xf numFmtId="165" fontId="8" fillId="3" borderId="21" xfId="0" applyNumberFormat="1" applyFont="1" applyFill="1" applyBorder="1" applyAlignment="1">
      <alignment horizontal="left" vertical="center" wrapText="1"/>
    </xf>
    <xf numFmtId="166" fontId="7" fillId="4" borderId="21" xfId="0" applyNumberFormat="1" applyFont="1" applyFill="1" applyBorder="1" applyAlignment="1">
      <alignment horizontal="center" vertical="center"/>
    </xf>
    <xf numFmtId="165" fontId="6" fillId="3" borderId="22" xfId="0" applyNumberFormat="1" applyFont="1" applyFill="1" applyBorder="1" applyAlignment="1">
      <alignment horizontal="center" vertical="center" wrapText="1"/>
    </xf>
    <xf numFmtId="165" fontId="6" fillId="3" borderId="23" xfId="0" applyNumberFormat="1" applyFont="1" applyFill="1" applyBorder="1" applyAlignment="1">
      <alignment horizontal="center" vertical="center" wrapText="1"/>
    </xf>
    <xf numFmtId="165" fontId="6" fillId="3" borderId="24" xfId="0" applyNumberFormat="1" applyFont="1" applyFill="1" applyBorder="1" applyAlignment="1">
      <alignment horizontal="center" vertical="center" wrapText="1"/>
    </xf>
    <xf numFmtId="165" fontId="6" fillId="3" borderId="44" xfId="0" applyNumberFormat="1" applyFont="1" applyFill="1" applyBorder="1" applyAlignment="1">
      <alignment horizontal="center" vertical="center" wrapText="1"/>
    </xf>
    <xf numFmtId="165" fontId="6" fillId="3" borderId="45" xfId="0" applyNumberFormat="1" applyFont="1" applyFill="1" applyBorder="1" applyAlignment="1">
      <alignment horizontal="center" vertical="center"/>
    </xf>
    <xf numFmtId="165" fontId="15" fillId="3" borderId="45" xfId="0" applyNumberFormat="1" applyFont="1" applyFill="1" applyBorder="1" applyAlignment="1">
      <alignment horizontal="center" vertical="center"/>
    </xf>
    <xf numFmtId="165" fontId="6" fillId="3" borderId="45" xfId="0" applyNumberFormat="1" applyFont="1" applyFill="1" applyBorder="1" applyAlignment="1">
      <alignment horizontal="center" vertical="center" wrapText="1"/>
    </xf>
    <xf numFmtId="165" fontId="6" fillId="3" borderId="45" xfId="0" applyNumberFormat="1" applyFont="1" applyFill="1" applyBorder="1"/>
    <xf numFmtId="165" fontId="6" fillId="3" borderId="46" xfId="0" applyNumberFormat="1" applyFont="1" applyFill="1" applyBorder="1" applyAlignment="1">
      <alignment horizontal="center" vertical="center" wrapText="1"/>
    </xf>
    <xf numFmtId="165" fontId="6" fillId="3" borderId="28" xfId="0" applyNumberFormat="1" applyFont="1" applyFill="1" applyBorder="1" applyAlignment="1">
      <alignment horizontal="center" vertical="center" wrapText="1"/>
    </xf>
    <xf numFmtId="165" fontId="15" fillId="3" borderId="47" xfId="0" applyNumberFormat="1" applyFont="1" applyFill="1" applyBorder="1" applyAlignment="1">
      <alignment horizontal="center" vertical="center"/>
    </xf>
    <xf numFmtId="165" fontId="15" fillId="3" borderId="46" xfId="0" applyNumberFormat="1" applyFont="1" applyFill="1" applyBorder="1" applyAlignment="1">
      <alignment horizontal="center" vertical="center"/>
    </xf>
    <xf numFmtId="165" fontId="6" fillId="3" borderId="40" xfId="0" applyNumberFormat="1" applyFont="1" applyFill="1" applyBorder="1" applyAlignment="1">
      <alignment horizontal="center" vertical="center" wrapText="1"/>
    </xf>
    <xf numFmtId="165" fontId="6" fillId="3" borderId="29" xfId="0" applyNumberFormat="1" applyFont="1" applyFill="1" applyBorder="1" applyAlignment="1">
      <alignment horizontal="center" vertical="center" wrapText="1"/>
    </xf>
    <xf numFmtId="165" fontId="15" fillId="3" borderId="48" xfId="0" applyNumberFormat="1" applyFont="1" applyFill="1" applyBorder="1" applyAlignment="1">
      <alignment horizontal="center" vertical="center"/>
    </xf>
    <xf numFmtId="165" fontId="8" fillId="3" borderId="33" xfId="0" applyNumberFormat="1" applyFont="1" applyFill="1" applyBorder="1" applyAlignment="1">
      <alignment horizontal="center" vertical="center"/>
    </xf>
    <xf numFmtId="165" fontId="8" fillId="3" borderId="28" xfId="0" applyNumberFormat="1" applyFont="1" applyFill="1" applyBorder="1" applyAlignment="1">
      <alignment horizontal="center" vertical="center"/>
    </xf>
    <xf numFmtId="165" fontId="6" fillId="3" borderId="47" xfId="0" applyNumberFormat="1" applyFont="1" applyFill="1" applyBorder="1" applyAlignment="1">
      <alignment horizontal="center" vertical="center"/>
    </xf>
    <xf numFmtId="165" fontId="8" fillId="3" borderId="30" xfId="0" applyNumberFormat="1" applyFont="1" applyFill="1" applyBorder="1" applyAlignment="1">
      <alignment horizontal="center" vertical="center"/>
    </xf>
    <xf numFmtId="165" fontId="8" fillId="3" borderId="31" xfId="0" applyNumberFormat="1" applyFont="1" applyFill="1" applyBorder="1" applyAlignment="1">
      <alignment horizontal="center" vertical="center"/>
    </xf>
    <xf numFmtId="165" fontId="6" fillId="3" borderId="44" xfId="0" applyNumberFormat="1" applyFont="1" applyFill="1" applyBorder="1" applyAlignment="1">
      <alignment horizontal="center" vertical="center"/>
    </xf>
    <xf numFmtId="165" fontId="6" fillId="3" borderId="46" xfId="0" applyNumberFormat="1" applyFont="1" applyFill="1" applyBorder="1" applyAlignment="1">
      <alignment horizontal="center" vertical="center"/>
    </xf>
    <xf numFmtId="165" fontId="8" fillId="3" borderId="36" xfId="0" applyNumberFormat="1" applyFont="1" applyFill="1" applyBorder="1" applyAlignment="1">
      <alignment horizontal="center" vertical="center"/>
    </xf>
    <xf numFmtId="165" fontId="8" fillId="3" borderId="37" xfId="0" applyNumberFormat="1" applyFont="1" applyFill="1" applyBorder="1" applyAlignment="1">
      <alignment horizontal="center" vertical="center"/>
    </xf>
    <xf numFmtId="165" fontId="8" fillId="3" borderId="31" xfId="0" applyNumberFormat="1" applyFont="1" applyFill="1" applyBorder="1" applyAlignment="1">
      <alignment horizontal="center"/>
    </xf>
    <xf numFmtId="165" fontId="8" fillId="3" borderId="26" xfId="0" applyNumberFormat="1" applyFont="1" applyFill="1" applyBorder="1" applyAlignment="1">
      <alignment horizontal="center"/>
    </xf>
    <xf numFmtId="165" fontId="6" fillId="0" borderId="31" xfId="0" applyNumberFormat="1" applyFont="1" applyFill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  <xf numFmtId="165" fontId="6" fillId="0" borderId="27" xfId="0" applyNumberFormat="1" applyFont="1" applyFill="1" applyBorder="1" applyAlignment="1">
      <alignment horizontal="center"/>
    </xf>
    <xf numFmtId="165" fontId="6" fillId="0" borderId="21" xfId="0" applyNumberFormat="1" applyFont="1" applyFill="1" applyBorder="1" applyAlignment="1">
      <alignment horizontal="center"/>
    </xf>
    <xf numFmtId="165" fontId="6" fillId="0" borderId="24" xfId="0" applyNumberFormat="1" applyFont="1" applyFill="1" applyBorder="1" applyAlignment="1">
      <alignment horizontal="center"/>
    </xf>
    <xf numFmtId="165" fontId="8" fillId="3" borderId="28" xfId="0" applyNumberFormat="1" applyFont="1" applyFill="1" applyBorder="1" applyAlignment="1">
      <alignment horizontal="center"/>
    </xf>
    <xf numFmtId="165" fontId="6" fillId="0" borderId="35" xfId="0" applyNumberFormat="1" applyFont="1" applyFill="1" applyBorder="1" applyAlignment="1">
      <alignment horizontal="center"/>
    </xf>
    <xf numFmtId="165" fontId="6" fillId="0" borderId="30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5" fontId="6" fillId="0" borderId="22" xfId="0" applyNumberFormat="1" applyFont="1" applyFill="1" applyBorder="1" applyAlignment="1">
      <alignment horizontal="center"/>
    </xf>
    <xf numFmtId="165" fontId="6" fillId="0" borderId="39" xfId="0" applyNumberFormat="1" applyFont="1" applyFill="1" applyBorder="1" applyAlignment="1">
      <alignment horizontal="center"/>
    </xf>
    <xf numFmtId="165" fontId="6" fillId="0" borderId="32" xfId="0" applyNumberFormat="1" applyFont="1" applyFill="1" applyBorder="1" applyAlignment="1">
      <alignment horizontal="center"/>
    </xf>
    <xf numFmtId="0" fontId="7" fillId="0" borderId="51" xfId="0" applyFont="1" applyFill="1" applyBorder="1"/>
    <xf numFmtId="165" fontId="8" fillId="4" borderId="25" xfId="0" applyNumberFormat="1" applyFont="1" applyFill="1" applyBorder="1" applyAlignment="1">
      <alignment horizontal="center"/>
    </xf>
    <xf numFmtId="0" fontId="7" fillId="0" borderId="21" xfId="0" applyFont="1" applyFill="1" applyBorder="1"/>
    <xf numFmtId="165" fontId="8" fillId="4" borderId="24" xfId="0" applyNumberFormat="1" applyFont="1" applyFill="1" applyBorder="1" applyAlignment="1">
      <alignment horizontal="center"/>
    </xf>
    <xf numFmtId="0" fontId="7" fillId="0" borderId="20" xfId="0" applyFont="1" applyFill="1" applyBorder="1"/>
    <xf numFmtId="165" fontId="8" fillId="4" borderId="22" xfId="0" applyNumberFormat="1" applyFont="1" applyFill="1" applyBorder="1" applyAlignment="1">
      <alignment horizontal="center"/>
    </xf>
    <xf numFmtId="165" fontId="6" fillId="3" borderId="52" xfId="0" applyNumberFormat="1" applyFont="1" applyFill="1" applyBorder="1" applyAlignment="1">
      <alignment vertical="center" wrapText="1"/>
    </xf>
    <xf numFmtId="165" fontId="6" fillId="3" borderId="53" xfId="0" applyNumberFormat="1" applyFont="1" applyFill="1" applyBorder="1" applyAlignment="1">
      <alignment vertical="center" wrapText="1"/>
    </xf>
    <xf numFmtId="168" fontId="6" fillId="3" borderId="7" xfId="0" applyNumberFormat="1" applyFont="1" applyFill="1" applyBorder="1" applyAlignment="1">
      <alignment horizontal="center" vertical="center"/>
    </xf>
    <xf numFmtId="168" fontId="6" fillId="3" borderId="5" xfId="0" applyNumberFormat="1" applyFont="1" applyFill="1" applyBorder="1" applyAlignment="1">
      <alignment horizontal="center" vertical="center" wrapText="1"/>
    </xf>
    <xf numFmtId="168" fontId="6" fillId="3" borderId="8" xfId="0" applyNumberFormat="1" applyFont="1" applyFill="1" applyBorder="1" applyAlignment="1">
      <alignment horizontal="center" vertical="center" wrapText="1"/>
    </xf>
    <xf numFmtId="168" fontId="6" fillId="3" borderId="4" xfId="0" applyNumberFormat="1" applyFont="1" applyFill="1" applyBorder="1" applyAlignment="1">
      <alignment horizontal="center" vertical="center" wrapText="1"/>
    </xf>
    <xf numFmtId="168" fontId="6" fillId="3" borderId="6" xfId="0" applyNumberFormat="1" applyFont="1" applyFill="1" applyBorder="1" applyAlignment="1">
      <alignment horizontal="center" vertical="center" wrapText="1"/>
    </xf>
    <xf numFmtId="168" fontId="6" fillId="3" borderId="5" xfId="0" applyNumberFormat="1" applyFont="1" applyFill="1" applyBorder="1" applyAlignment="1">
      <alignment horizontal="center" vertical="center"/>
    </xf>
    <xf numFmtId="168" fontId="6" fillId="3" borderId="8" xfId="0" applyNumberFormat="1" applyFont="1" applyFill="1" applyBorder="1" applyAlignment="1">
      <alignment horizontal="center" vertical="center"/>
    </xf>
    <xf numFmtId="165" fontId="8" fillId="0" borderId="54" xfId="0" applyNumberFormat="1" applyFont="1" applyBorder="1" applyAlignment="1">
      <alignment horizontal="center"/>
    </xf>
    <xf numFmtId="165" fontId="8" fillId="0" borderId="55" xfId="0" applyNumberFormat="1" applyFont="1" applyBorder="1" applyAlignment="1">
      <alignment horizontal="center"/>
    </xf>
    <xf numFmtId="165" fontId="6" fillId="3" borderId="37" xfId="0" applyNumberFormat="1" applyFont="1" applyFill="1" applyBorder="1" applyAlignment="1">
      <alignment vertical="center" wrapText="1"/>
    </xf>
    <xf numFmtId="165" fontId="6" fillId="3" borderId="47" xfId="0" applyNumberFormat="1" applyFont="1" applyFill="1" applyBorder="1" applyAlignment="1">
      <alignment horizontal="center" vertical="center" wrapText="1"/>
    </xf>
    <xf numFmtId="165" fontId="6" fillId="3" borderId="16" xfId="0" applyNumberFormat="1" applyFont="1" applyFill="1" applyBorder="1" applyAlignment="1">
      <alignment horizontal="center" vertical="center" wrapText="1"/>
    </xf>
    <xf numFmtId="165" fontId="6" fillId="3" borderId="51" xfId="0" applyNumberFormat="1" applyFont="1" applyFill="1" applyBorder="1" applyAlignment="1">
      <alignment vertical="center" wrapText="1"/>
    </xf>
    <xf numFmtId="165" fontId="6" fillId="3" borderId="56" xfId="0" applyNumberFormat="1" applyFont="1" applyFill="1" applyBorder="1" applyAlignment="1">
      <alignment vertical="center" wrapText="1"/>
    </xf>
    <xf numFmtId="165" fontId="6" fillId="3" borderId="57" xfId="0" applyNumberFormat="1" applyFont="1" applyFill="1" applyBorder="1" applyAlignment="1">
      <alignment vertical="center" wrapText="1"/>
    </xf>
    <xf numFmtId="165" fontId="6" fillId="3" borderId="58" xfId="0" applyNumberFormat="1" applyFont="1" applyFill="1" applyBorder="1" applyAlignment="1">
      <alignment vertical="center" wrapText="1"/>
    </xf>
    <xf numFmtId="165" fontId="8" fillId="3" borderId="39" xfId="0" applyNumberFormat="1" applyFont="1" applyFill="1" applyBorder="1" applyAlignment="1">
      <alignment horizontal="left" vertical="center" wrapText="1"/>
    </xf>
    <xf numFmtId="165" fontId="8" fillId="3" borderId="31" xfId="0" applyNumberFormat="1" applyFont="1" applyFill="1" applyBorder="1" applyAlignment="1">
      <alignment horizontal="left" vertical="center" wrapText="1"/>
    </xf>
    <xf numFmtId="165" fontId="8" fillId="3" borderId="32" xfId="0" applyNumberFormat="1" applyFont="1" applyFill="1" applyBorder="1" applyAlignment="1">
      <alignment horizontal="left" vertical="center" wrapText="1"/>
    </xf>
    <xf numFmtId="165" fontId="6" fillId="3" borderId="25" xfId="0" applyNumberFormat="1" applyFont="1" applyFill="1" applyBorder="1" applyAlignment="1">
      <alignment horizontal="center" vertical="center" wrapText="1"/>
    </xf>
    <xf numFmtId="168" fontId="17" fillId="3" borderId="47" xfId="0" applyNumberFormat="1" applyFont="1" applyFill="1" applyBorder="1" applyAlignment="1">
      <alignment horizontal="center" vertical="center" wrapText="1"/>
    </xf>
    <xf numFmtId="165" fontId="21" fillId="3" borderId="48" xfId="0" applyNumberFormat="1" applyFont="1" applyFill="1" applyBorder="1" applyAlignment="1" applyProtection="1">
      <alignment horizontal="center" vertical="center" wrapText="1"/>
      <protection locked="0"/>
    </xf>
    <xf numFmtId="168" fontId="21" fillId="3" borderId="4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6" xfId="0" applyFont="1" applyFill="1" applyBorder="1" applyAlignment="1">
      <alignment horizontal="center" wrapText="1"/>
    </xf>
    <xf numFmtId="165" fontId="6" fillId="3" borderId="59" xfId="0" applyNumberFormat="1" applyFont="1" applyFill="1" applyBorder="1" applyAlignment="1">
      <alignment vertical="center" wrapText="1"/>
    </xf>
    <xf numFmtId="165" fontId="6" fillId="3" borderId="40" xfId="0" applyNumberFormat="1" applyFont="1" applyFill="1" applyBorder="1" applyAlignment="1">
      <alignment vertical="center" wrapText="1"/>
    </xf>
    <xf numFmtId="166" fontId="7" fillId="3" borderId="31" xfId="0" applyNumberFormat="1" applyFont="1" applyFill="1" applyBorder="1" applyAlignment="1">
      <alignment horizontal="center" vertical="center"/>
    </xf>
    <xf numFmtId="165" fontId="7" fillId="3" borderId="31" xfId="0" applyNumberFormat="1" applyFont="1" applyFill="1" applyBorder="1" applyAlignment="1">
      <alignment horizontal="center" vertical="center"/>
    </xf>
    <xf numFmtId="165" fontId="6" fillId="3" borderId="41" xfId="0" applyNumberFormat="1" applyFont="1" applyFill="1" applyBorder="1" applyAlignment="1">
      <alignment horizontal="center" vertical="center" wrapText="1"/>
    </xf>
    <xf numFmtId="165" fontId="6" fillId="3" borderId="37" xfId="0" applyNumberFormat="1" applyFont="1" applyFill="1" applyBorder="1" applyAlignment="1">
      <alignment horizontal="center" vertical="center" wrapText="1"/>
    </xf>
    <xf numFmtId="165" fontId="6" fillId="0" borderId="51" xfId="0" applyNumberFormat="1" applyFont="1" applyFill="1" applyBorder="1" applyAlignment="1">
      <alignment horizontal="center"/>
    </xf>
    <xf numFmtId="165" fontId="6" fillId="0" borderId="25" xfId="0" applyNumberFormat="1" applyFont="1" applyFill="1" applyBorder="1" applyAlignment="1">
      <alignment horizontal="center"/>
    </xf>
    <xf numFmtId="165" fontId="6" fillId="0" borderId="36" xfId="0" applyNumberFormat="1" applyFont="1" applyFill="1" applyBorder="1" applyAlignment="1">
      <alignment horizontal="center"/>
    </xf>
    <xf numFmtId="0" fontId="7" fillId="0" borderId="14" xfId="0" applyFont="1" applyFill="1" applyBorder="1"/>
    <xf numFmtId="165" fontId="8" fillId="4" borderId="60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/>
    <xf numFmtId="0" fontId="7" fillId="0" borderId="0" xfId="0" applyFont="1" applyBorder="1" applyAlignment="1"/>
    <xf numFmtId="165" fontId="7" fillId="3" borderId="32" xfId="0" applyNumberFormat="1" applyFont="1" applyFill="1" applyBorder="1" applyAlignment="1">
      <alignment horizontal="center" vertical="center"/>
    </xf>
    <xf numFmtId="165" fontId="7" fillId="3" borderId="36" xfId="0" applyNumberFormat="1" applyFont="1" applyFill="1" applyBorder="1" applyAlignment="1">
      <alignment horizontal="center" vertical="center"/>
    </xf>
    <xf numFmtId="166" fontId="7" fillId="3" borderId="32" xfId="0" applyNumberFormat="1" applyFont="1" applyFill="1" applyBorder="1" applyAlignment="1">
      <alignment horizontal="center" vertical="center"/>
    </xf>
    <xf numFmtId="165" fontId="8" fillId="0" borderId="31" xfId="0" applyNumberFormat="1" applyFont="1" applyBorder="1" applyAlignment="1">
      <alignment horizontal="center"/>
    </xf>
    <xf numFmtId="168" fontId="6" fillId="3" borderId="4" xfId="0" applyNumberFormat="1" applyFont="1" applyFill="1" applyBorder="1" applyAlignment="1">
      <alignment horizontal="center" vertical="center"/>
    </xf>
    <xf numFmtId="168" fontId="6" fillId="3" borderId="7" xfId="0" applyNumberFormat="1" applyFont="1" applyFill="1" applyBorder="1" applyAlignment="1">
      <alignment horizontal="center" vertical="center" wrapText="1"/>
    </xf>
    <xf numFmtId="168" fontId="15" fillId="3" borderId="5" xfId="0" applyNumberFormat="1" applyFont="1" applyFill="1" applyBorder="1" applyAlignment="1">
      <alignment horizontal="center" vertical="center"/>
    </xf>
    <xf numFmtId="168" fontId="6" fillId="3" borderId="5" xfId="0" applyNumberFormat="1" applyFont="1" applyFill="1" applyBorder="1"/>
    <xf numFmtId="165" fontId="6" fillId="3" borderId="19" xfId="0" applyNumberFormat="1" applyFont="1" applyFill="1" applyBorder="1" applyAlignment="1">
      <alignment horizontal="center" vertical="center"/>
    </xf>
    <xf numFmtId="165" fontId="8" fillId="3" borderId="32" xfId="0" applyNumberFormat="1" applyFont="1" applyFill="1" applyBorder="1" applyAlignment="1">
      <alignment horizontal="center" vertical="center"/>
    </xf>
    <xf numFmtId="165" fontId="8" fillId="3" borderId="29" xfId="0" applyNumberFormat="1" applyFont="1" applyFill="1" applyBorder="1" applyAlignment="1">
      <alignment horizontal="center" vertical="center"/>
    </xf>
    <xf numFmtId="165" fontId="8" fillId="3" borderId="39" xfId="0" applyNumberFormat="1" applyFont="1" applyFill="1" applyBorder="1" applyAlignment="1">
      <alignment horizontal="center" vertical="center"/>
    </xf>
    <xf numFmtId="165" fontId="8" fillId="3" borderId="40" xfId="0" applyNumberFormat="1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left" vertical="center" wrapText="1"/>
    </xf>
    <xf numFmtId="0" fontId="17" fillId="3" borderId="16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left" wrapText="1"/>
    </xf>
    <xf numFmtId="0" fontId="15" fillId="3" borderId="16" xfId="0" applyFont="1" applyFill="1" applyBorder="1" applyAlignment="1">
      <alignment horizontal="left" vertical="center" wrapText="1"/>
    </xf>
    <xf numFmtId="0" fontId="8" fillId="3" borderId="52" xfId="0" applyFont="1" applyFill="1" applyBorder="1" applyAlignment="1">
      <alignment vertical="center" wrapText="1"/>
    </xf>
    <xf numFmtId="165" fontId="8" fillId="3" borderId="38" xfId="0" applyNumberFormat="1" applyFont="1" applyFill="1" applyBorder="1" applyAlignment="1">
      <alignment horizontal="center"/>
    </xf>
    <xf numFmtId="165" fontId="8" fillId="3" borderId="20" xfId="0" applyNumberFormat="1" applyFont="1" applyFill="1" applyBorder="1" applyAlignment="1">
      <alignment horizontal="center"/>
    </xf>
    <xf numFmtId="165" fontId="8" fillId="3" borderId="22" xfId="0" applyNumberFormat="1" applyFont="1" applyFill="1" applyBorder="1" applyAlignment="1">
      <alignment horizontal="center"/>
    </xf>
    <xf numFmtId="165" fontId="8" fillId="3" borderId="39" xfId="0" applyNumberFormat="1" applyFont="1" applyFill="1" applyBorder="1" applyAlignment="1">
      <alignment horizontal="center"/>
    </xf>
    <xf numFmtId="165" fontId="8" fillId="3" borderId="40" xfId="0" applyNumberFormat="1" applyFont="1" applyFill="1" applyBorder="1" applyAlignment="1">
      <alignment horizontal="center"/>
    </xf>
    <xf numFmtId="0" fontId="8" fillId="3" borderId="53" xfId="0" applyFont="1" applyFill="1" applyBorder="1" applyAlignment="1">
      <alignment vertical="center" wrapText="1"/>
    </xf>
    <xf numFmtId="0" fontId="8" fillId="3" borderId="61" xfId="0" applyFont="1" applyFill="1" applyBorder="1" applyAlignment="1">
      <alignment vertical="center" wrapText="1"/>
    </xf>
    <xf numFmtId="165" fontId="8" fillId="3" borderId="27" xfId="0" applyNumberFormat="1" applyFont="1" applyFill="1" applyBorder="1" applyAlignment="1">
      <alignment horizontal="center"/>
    </xf>
    <xf numFmtId="165" fontId="8" fillId="3" borderId="21" xfId="0" applyNumberFormat="1" applyFont="1" applyFill="1" applyBorder="1" applyAlignment="1">
      <alignment horizontal="center"/>
    </xf>
    <xf numFmtId="165" fontId="8" fillId="3" borderId="24" xfId="0" applyNumberFormat="1" applyFont="1" applyFill="1" applyBorder="1" applyAlignment="1">
      <alignment horizontal="center"/>
    </xf>
    <xf numFmtId="165" fontId="8" fillId="3" borderId="32" xfId="0" applyNumberFormat="1" applyFont="1" applyFill="1" applyBorder="1" applyAlignment="1">
      <alignment horizontal="center"/>
    </xf>
    <xf numFmtId="165" fontId="8" fillId="3" borderId="29" xfId="0" applyNumberFormat="1" applyFont="1" applyFill="1" applyBorder="1" applyAlignment="1">
      <alignment horizontal="center"/>
    </xf>
    <xf numFmtId="0" fontId="22" fillId="0" borderId="0" xfId="0" applyFont="1" applyBorder="1" applyAlignment="1"/>
    <xf numFmtId="0" fontId="16" fillId="0" borderId="0" xfId="0" applyFont="1" applyBorder="1"/>
    <xf numFmtId="166" fontId="16" fillId="0" borderId="0" xfId="0" applyNumberFormat="1" applyFont="1" applyBorder="1"/>
    <xf numFmtId="0" fontId="6" fillId="3" borderId="0" xfId="0" applyFont="1" applyFill="1" applyBorder="1" applyAlignment="1">
      <alignment vertical="center" wrapText="1"/>
    </xf>
    <xf numFmtId="165" fontId="6" fillId="3" borderId="60" xfId="0" applyNumberFormat="1" applyFont="1" applyFill="1" applyBorder="1" applyAlignment="1">
      <alignment vertical="center" wrapText="1"/>
    </xf>
    <xf numFmtId="165" fontId="6" fillId="3" borderId="13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 applyAlignment="1">
      <alignment horizontal="center" vertical="center"/>
    </xf>
    <xf numFmtId="165" fontId="6" fillId="3" borderId="60" xfId="0" applyNumberFormat="1" applyFont="1" applyFill="1" applyBorder="1" applyAlignment="1">
      <alignment horizontal="center" vertical="center"/>
    </xf>
    <xf numFmtId="165" fontId="6" fillId="3" borderId="63" xfId="0" applyNumberFormat="1" applyFont="1" applyFill="1" applyBorder="1" applyAlignment="1">
      <alignment horizontal="center" vertical="center"/>
    </xf>
    <xf numFmtId="165" fontId="7" fillId="3" borderId="63" xfId="0" applyNumberFormat="1" applyFont="1" applyFill="1" applyBorder="1" applyAlignment="1">
      <alignment horizontal="center" vertical="center"/>
    </xf>
    <xf numFmtId="166" fontId="4" fillId="4" borderId="14" xfId="0" applyNumberFormat="1" applyFont="1" applyFill="1" applyBorder="1" applyAlignment="1">
      <alignment horizontal="center" vertical="center"/>
    </xf>
    <xf numFmtId="166" fontId="4" fillId="4" borderId="60" xfId="0" applyNumberFormat="1" applyFont="1" applyFill="1" applyBorder="1" applyAlignment="1">
      <alignment horizontal="center" vertical="center"/>
    </xf>
    <xf numFmtId="165" fontId="6" fillId="3" borderId="0" xfId="0" applyNumberFormat="1" applyFont="1" applyFill="1" applyBorder="1" applyAlignment="1">
      <alignment horizontal="center" vertical="center" wrapText="1"/>
    </xf>
    <xf numFmtId="166" fontId="4" fillId="4" borderId="28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64" xfId="0" applyFont="1" applyFill="1" applyBorder="1" applyAlignment="1">
      <alignment vertical="center"/>
    </xf>
    <xf numFmtId="165" fontId="6" fillId="3" borderId="65" xfId="0" applyNumberFormat="1" applyFont="1" applyFill="1" applyBorder="1" applyAlignment="1">
      <alignment vertical="center" wrapText="1"/>
    </xf>
    <xf numFmtId="166" fontId="7" fillId="3" borderId="36" xfId="0" applyNumberFormat="1" applyFont="1" applyFill="1" applyBorder="1" applyAlignment="1">
      <alignment horizontal="center" vertical="center"/>
    </xf>
    <xf numFmtId="165" fontId="6" fillId="3" borderId="66" xfId="0" applyNumberFormat="1" applyFont="1" applyFill="1" applyBorder="1" applyAlignment="1">
      <alignment vertical="center" wrapText="1"/>
    </xf>
    <xf numFmtId="165" fontId="6" fillId="3" borderId="67" xfId="0" applyNumberFormat="1" applyFont="1" applyFill="1" applyBorder="1" applyAlignment="1">
      <alignment vertical="center" wrapText="1"/>
    </xf>
    <xf numFmtId="166" fontId="7" fillId="3" borderId="63" xfId="0" applyNumberFormat="1" applyFont="1" applyFill="1" applyBorder="1" applyAlignment="1">
      <alignment horizontal="center" vertical="center"/>
    </xf>
    <xf numFmtId="166" fontId="7" fillId="3" borderId="30" xfId="0" applyNumberFormat="1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vertical="center"/>
    </xf>
    <xf numFmtId="165" fontId="6" fillId="3" borderId="33" xfId="0" applyNumberFormat="1" applyFont="1" applyFill="1" applyBorder="1" applyAlignment="1">
      <alignment horizontal="center" vertical="center" wrapText="1"/>
    </xf>
    <xf numFmtId="165" fontId="15" fillId="3" borderId="14" xfId="0" applyNumberFormat="1" applyFont="1" applyFill="1" applyBorder="1" applyAlignment="1">
      <alignment horizontal="center" vertical="center"/>
    </xf>
    <xf numFmtId="165" fontId="6" fillId="3" borderId="61" xfId="0" applyNumberFormat="1" applyFont="1" applyFill="1" applyBorder="1" applyAlignment="1">
      <alignment vertical="center" wrapText="1"/>
    </xf>
    <xf numFmtId="165" fontId="6" fillId="3" borderId="53" xfId="0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vertical="center" wrapText="1"/>
    </xf>
    <xf numFmtId="165" fontId="6" fillId="3" borderId="34" xfId="0" applyNumberFormat="1" applyFont="1" applyFill="1" applyBorder="1" applyAlignment="1">
      <alignment horizontal="center" vertical="center" wrapText="1"/>
    </xf>
    <xf numFmtId="165" fontId="6" fillId="3" borderId="18" xfId="0" applyNumberFormat="1" applyFont="1" applyFill="1" applyBorder="1" applyAlignment="1">
      <alignment horizontal="center" vertical="center" wrapText="1"/>
    </xf>
    <xf numFmtId="165" fontId="6" fillId="3" borderId="35" xfId="0" applyNumberFormat="1" applyFont="1" applyFill="1" applyBorder="1" applyAlignment="1">
      <alignment horizontal="center" vertical="center" wrapText="1"/>
    </xf>
    <xf numFmtId="165" fontId="6" fillId="3" borderId="14" xfId="0" applyNumberFormat="1" applyFont="1" applyFill="1" applyBorder="1" applyAlignment="1">
      <alignment horizontal="center" vertical="center" wrapText="1"/>
    </xf>
    <xf numFmtId="165" fontId="6" fillId="3" borderId="60" xfId="0" applyNumberFormat="1" applyFont="1" applyFill="1" applyBorder="1" applyAlignment="1">
      <alignment horizontal="center" vertical="center" wrapText="1"/>
    </xf>
    <xf numFmtId="166" fontId="7" fillId="4" borderId="14" xfId="0" applyNumberFormat="1" applyFont="1" applyFill="1" applyBorder="1" applyAlignment="1">
      <alignment horizontal="center" vertical="center"/>
    </xf>
    <xf numFmtId="166" fontId="7" fillId="3" borderId="39" xfId="0" applyNumberFormat="1" applyFont="1" applyFill="1" applyBorder="1" applyAlignment="1">
      <alignment horizontal="center" vertical="center"/>
    </xf>
    <xf numFmtId="165" fontId="8" fillId="3" borderId="36" xfId="0" applyNumberFormat="1" applyFont="1" applyFill="1" applyBorder="1" applyAlignment="1">
      <alignment horizontal="left" vertical="center" wrapText="1"/>
    </xf>
    <xf numFmtId="165" fontId="6" fillId="3" borderId="11" xfId="0" applyNumberFormat="1" applyFont="1" applyFill="1" applyBorder="1" applyAlignment="1">
      <alignment horizontal="center" vertical="center" wrapText="1"/>
    </xf>
    <xf numFmtId="165" fontId="15" fillId="3" borderId="63" xfId="0" applyNumberFormat="1" applyFont="1" applyFill="1" applyBorder="1" applyAlignment="1">
      <alignment horizontal="center" vertical="center"/>
    </xf>
    <xf numFmtId="165" fontId="15" fillId="3" borderId="62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/>
    <xf numFmtId="0" fontId="8" fillId="3" borderId="67" xfId="0" applyFont="1" applyFill="1" applyBorder="1" applyAlignment="1">
      <alignment vertical="center" wrapText="1"/>
    </xf>
    <xf numFmtId="165" fontId="8" fillId="3" borderId="41" xfId="0" applyNumberFormat="1" applyFont="1" applyFill="1" applyBorder="1" applyAlignment="1">
      <alignment horizontal="center"/>
    </xf>
    <xf numFmtId="165" fontId="8" fillId="3" borderId="51" xfId="0" applyNumberFormat="1" applyFont="1" applyFill="1" applyBorder="1" applyAlignment="1">
      <alignment horizontal="center"/>
    </xf>
    <xf numFmtId="165" fontId="8" fillId="3" borderId="25" xfId="0" applyNumberFormat="1" applyFont="1" applyFill="1" applyBorder="1" applyAlignment="1">
      <alignment horizontal="center"/>
    </xf>
    <xf numFmtId="165" fontId="8" fillId="3" borderId="36" xfId="0" applyNumberFormat="1" applyFont="1" applyFill="1" applyBorder="1" applyAlignment="1">
      <alignment horizontal="center"/>
    </xf>
    <xf numFmtId="165" fontId="8" fillId="3" borderId="37" xfId="0" applyNumberFormat="1" applyFont="1" applyFill="1" applyBorder="1" applyAlignment="1">
      <alignment horizontal="center"/>
    </xf>
    <xf numFmtId="165" fontId="8" fillId="0" borderId="63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8" fillId="3" borderId="66" xfId="0" applyFont="1" applyFill="1" applyBorder="1" applyAlignment="1">
      <alignment vertical="center" wrapText="1"/>
    </xf>
    <xf numFmtId="165" fontId="8" fillId="3" borderId="34" xfId="0" applyNumberFormat="1" applyFont="1" applyFill="1" applyBorder="1" applyAlignment="1">
      <alignment horizontal="center"/>
    </xf>
    <xf numFmtId="165" fontId="8" fillId="3" borderId="18" xfId="0" applyNumberFormat="1" applyFont="1" applyFill="1" applyBorder="1" applyAlignment="1">
      <alignment horizontal="center"/>
    </xf>
    <xf numFmtId="165" fontId="8" fillId="3" borderId="35" xfId="0" applyNumberFormat="1" applyFont="1" applyFill="1" applyBorder="1" applyAlignment="1">
      <alignment horizontal="center"/>
    </xf>
    <xf numFmtId="165" fontId="8" fillId="3" borderId="30" xfId="0" applyNumberFormat="1" applyFont="1" applyFill="1" applyBorder="1" applyAlignment="1">
      <alignment horizontal="center"/>
    </xf>
    <xf numFmtId="165" fontId="8" fillId="3" borderId="33" xfId="0" applyNumberFormat="1" applyFont="1" applyFill="1" applyBorder="1" applyAlignment="1">
      <alignment horizontal="center"/>
    </xf>
    <xf numFmtId="165" fontId="6" fillId="0" borderId="68" xfId="0" applyNumberFormat="1" applyFont="1" applyFill="1" applyBorder="1" applyAlignment="1">
      <alignment horizontal="center"/>
    </xf>
    <xf numFmtId="0" fontId="7" fillId="0" borderId="18" xfId="0" applyFont="1" applyFill="1" applyBorder="1"/>
    <xf numFmtId="165" fontId="8" fillId="4" borderId="35" xfId="0" applyNumberFormat="1" applyFont="1" applyFill="1" applyBorder="1" applyAlignment="1">
      <alignment horizontal="center"/>
    </xf>
    <xf numFmtId="0" fontId="7" fillId="0" borderId="3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7" fillId="0" borderId="32" xfId="0" applyFont="1" applyFill="1" applyBorder="1"/>
    <xf numFmtId="0" fontId="7" fillId="0" borderId="63" xfId="0" applyFont="1" applyFill="1" applyBorder="1"/>
    <xf numFmtId="165" fontId="6" fillId="3" borderId="34" xfId="0" applyNumberFormat="1" applyFont="1" applyFill="1" applyBorder="1" applyAlignment="1">
      <alignment horizontal="center"/>
    </xf>
    <xf numFmtId="165" fontId="6" fillId="3" borderId="26" xfId="0" applyNumberFormat="1" applyFont="1" applyFill="1" applyBorder="1" applyAlignment="1">
      <alignment horizontal="center"/>
    </xf>
    <xf numFmtId="165" fontId="6" fillId="3" borderId="19" xfId="0" applyNumberFormat="1" applyFont="1" applyFill="1" applyBorder="1" applyAlignment="1">
      <alignment horizontal="center" vertical="center"/>
    </xf>
    <xf numFmtId="165" fontId="29" fillId="3" borderId="23" xfId="0" applyNumberFormat="1" applyFont="1" applyFill="1" applyBorder="1" applyAlignment="1">
      <alignment horizontal="center" vertical="center"/>
    </xf>
    <xf numFmtId="165" fontId="8" fillId="3" borderId="52" xfId="0" applyNumberFormat="1" applyFont="1" applyFill="1" applyBorder="1" applyAlignment="1">
      <alignment vertical="center" wrapText="1"/>
    </xf>
    <xf numFmtId="165" fontId="8" fillId="3" borderId="66" xfId="0" applyNumberFormat="1" applyFont="1" applyFill="1" applyBorder="1" applyAlignment="1">
      <alignment vertical="center" wrapText="1"/>
    </xf>
    <xf numFmtId="165" fontId="8" fillId="3" borderId="53" xfId="0" applyNumberFormat="1" applyFont="1" applyFill="1" applyBorder="1" applyAlignment="1">
      <alignment vertical="center" wrapText="1"/>
    </xf>
    <xf numFmtId="165" fontId="8" fillId="3" borderId="67" xfId="0" applyNumberFormat="1" applyFont="1" applyFill="1" applyBorder="1" applyAlignment="1">
      <alignment vertical="center" wrapText="1"/>
    </xf>
    <xf numFmtId="165" fontId="8" fillId="3" borderId="61" xfId="0" applyNumberFormat="1" applyFont="1" applyFill="1" applyBorder="1" applyAlignment="1">
      <alignment vertical="center" wrapText="1"/>
    </xf>
    <xf numFmtId="165" fontId="6" fillId="3" borderId="41" xfId="0" applyNumberFormat="1" applyFont="1" applyFill="1" applyBorder="1" applyAlignment="1">
      <alignment horizontal="center"/>
    </xf>
    <xf numFmtId="165" fontId="6" fillId="3" borderId="52" xfId="0" applyNumberFormat="1" applyFont="1" applyFill="1" applyBorder="1" applyAlignment="1">
      <alignment vertical="center"/>
    </xf>
    <xf numFmtId="166" fontId="4" fillId="3" borderId="51" xfId="0" applyNumberFormat="1" applyFont="1" applyFill="1" applyBorder="1" applyAlignment="1">
      <alignment horizontal="center" vertical="center"/>
    </xf>
    <xf numFmtId="166" fontId="4" fillId="3" borderId="19" xfId="0" applyNumberFormat="1" applyFont="1" applyFill="1" applyBorder="1" applyAlignment="1">
      <alignment horizontal="center" vertical="center"/>
    </xf>
    <xf numFmtId="0" fontId="0" fillId="0" borderId="0" xfId="0" applyBorder="1"/>
    <xf numFmtId="0" fontId="22" fillId="0" borderId="0" xfId="0" applyFont="1" applyFill="1" applyBorder="1"/>
    <xf numFmtId="0" fontId="0" fillId="0" borderId="0" xfId="0" applyBorder="1" applyAlignment="1"/>
    <xf numFmtId="165" fontId="8" fillId="3" borderId="38" xfId="0" applyNumberFormat="1" applyFont="1" applyFill="1" applyBorder="1" applyAlignment="1">
      <alignment horizontal="center" vertical="center"/>
    </xf>
    <xf numFmtId="165" fontId="8" fillId="3" borderId="22" xfId="0" applyNumberFormat="1" applyFont="1" applyFill="1" applyBorder="1" applyAlignment="1">
      <alignment horizontal="center" vertical="center"/>
    </xf>
    <xf numFmtId="165" fontId="8" fillId="3" borderId="26" xfId="0" applyNumberFormat="1" applyFont="1" applyFill="1" applyBorder="1" applyAlignment="1">
      <alignment horizontal="center" vertical="center"/>
    </xf>
    <xf numFmtId="165" fontId="8" fillId="3" borderId="23" xfId="0" applyNumberFormat="1" applyFont="1" applyFill="1" applyBorder="1" applyAlignment="1">
      <alignment horizontal="center" vertical="center"/>
    </xf>
    <xf numFmtId="165" fontId="15" fillId="3" borderId="60" xfId="0" applyNumberFormat="1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left" wrapText="1"/>
    </xf>
    <xf numFmtId="165" fontId="6" fillId="3" borderId="18" xfId="0" applyNumberFormat="1" applyFont="1" applyFill="1" applyBorder="1" applyAlignment="1">
      <alignment horizontal="center"/>
    </xf>
    <xf numFmtId="165" fontId="6" fillId="3" borderId="35" xfId="0" applyNumberFormat="1" applyFont="1" applyFill="1" applyBorder="1" applyAlignment="1">
      <alignment horizontal="center"/>
    </xf>
    <xf numFmtId="165" fontId="6" fillId="3" borderId="30" xfId="0" applyNumberFormat="1" applyFont="1" applyFill="1" applyBorder="1" applyAlignment="1">
      <alignment horizontal="center"/>
    </xf>
    <xf numFmtId="165" fontId="6" fillId="3" borderId="33" xfId="0" applyNumberFormat="1" applyFont="1" applyFill="1" applyBorder="1" applyAlignment="1">
      <alignment horizontal="center"/>
    </xf>
    <xf numFmtId="0" fontId="11" fillId="3" borderId="28" xfId="0" applyFont="1" applyFill="1" applyBorder="1" applyAlignment="1">
      <alignment horizontal="left" wrapText="1"/>
    </xf>
    <xf numFmtId="165" fontId="6" fillId="3" borderId="19" xfId="0" applyNumberFormat="1" applyFont="1" applyFill="1" applyBorder="1" applyAlignment="1">
      <alignment horizontal="center"/>
    </xf>
    <xf numFmtId="165" fontId="6" fillId="3" borderId="23" xfId="0" applyNumberFormat="1" applyFont="1" applyFill="1" applyBorder="1" applyAlignment="1">
      <alignment horizontal="center"/>
    </xf>
    <xf numFmtId="165" fontId="6" fillId="3" borderId="31" xfId="0" applyNumberFormat="1" applyFont="1" applyFill="1" applyBorder="1" applyAlignment="1">
      <alignment horizontal="center"/>
    </xf>
    <xf numFmtId="165" fontId="6" fillId="3" borderId="28" xfId="0" applyNumberFormat="1" applyFont="1" applyFill="1" applyBorder="1" applyAlignment="1">
      <alignment horizontal="center"/>
    </xf>
    <xf numFmtId="0" fontId="11" fillId="3" borderId="29" xfId="0" applyFont="1" applyFill="1" applyBorder="1" applyAlignment="1">
      <alignment horizontal="left" wrapText="1"/>
    </xf>
    <xf numFmtId="165" fontId="6" fillId="3" borderId="51" xfId="0" applyNumberFormat="1" applyFont="1" applyFill="1" applyBorder="1" applyAlignment="1">
      <alignment horizontal="center"/>
    </xf>
    <xf numFmtId="165" fontId="6" fillId="3" borderId="25" xfId="0" applyNumberFormat="1" applyFont="1" applyFill="1" applyBorder="1" applyAlignment="1">
      <alignment horizontal="center"/>
    </xf>
    <xf numFmtId="165" fontId="6" fillId="3" borderId="36" xfId="0" applyNumberFormat="1" applyFont="1" applyFill="1" applyBorder="1" applyAlignment="1">
      <alignment horizontal="center"/>
    </xf>
    <xf numFmtId="165" fontId="6" fillId="3" borderId="37" xfId="0" applyNumberFormat="1" applyFont="1" applyFill="1" applyBorder="1" applyAlignment="1">
      <alignment horizontal="center"/>
    </xf>
    <xf numFmtId="0" fontId="11" fillId="3" borderId="69" xfId="0" applyFont="1" applyFill="1" applyBorder="1" applyAlignment="1">
      <alignment horizontal="left" wrapText="1"/>
    </xf>
    <xf numFmtId="0" fontId="6" fillId="3" borderId="52" xfId="0" applyFont="1" applyFill="1" applyBorder="1" applyAlignment="1">
      <alignment vertical="center" wrapText="1"/>
    </xf>
    <xf numFmtId="165" fontId="6" fillId="3" borderId="38" xfId="0" applyNumberFormat="1" applyFont="1" applyFill="1" applyBorder="1" applyAlignment="1">
      <alignment horizontal="center"/>
    </xf>
    <xf numFmtId="165" fontId="6" fillId="3" borderId="20" xfId="0" applyNumberFormat="1" applyFont="1" applyFill="1" applyBorder="1" applyAlignment="1">
      <alignment horizontal="center"/>
    </xf>
    <xf numFmtId="165" fontId="6" fillId="3" borderId="22" xfId="0" applyNumberFormat="1" applyFont="1" applyFill="1" applyBorder="1" applyAlignment="1">
      <alignment horizontal="center"/>
    </xf>
    <xf numFmtId="165" fontId="6" fillId="3" borderId="39" xfId="0" applyNumberFormat="1" applyFont="1" applyFill="1" applyBorder="1" applyAlignment="1">
      <alignment horizontal="center"/>
    </xf>
    <xf numFmtId="165" fontId="6" fillId="3" borderId="40" xfId="0" applyNumberFormat="1" applyFont="1" applyFill="1" applyBorder="1" applyAlignment="1">
      <alignment horizontal="center"/>
    </xf>
    <xf numFmtId="0" fontId="6" fillId="3" borderId="66" xfId="0" applyFont="1" applyFill="1" applyBorder="1" applyAlignment="1">
      <alignment vertical="center" wrapText="1"/>
    </xf>
    <xf numFmtId="0" fontId="11" fillId="3" borderId="70" xfId="0" applyFont="1" applyFill="1" applyBorder="1" applyAlignment="1">
      <alignment horizontal="left" wrapText="1"/>
    </xf>
    <xf numFmtId="0" fontId="6" fillId="3" borderId="53" xfId="0" applyFont="1" applyFill="1" applyBorder="1" applyAlignment="1">
      <alignment vertical="center" wrapText="1"/>
    </xf>
    <xf numFmtId="0" fontId="6" fillId="3" borderId="67" xfId="0" applyFont="1" applyFill="1" applyBorder="1" applyAlignment="1">
      <alignment vertical="center" wrapText="1"/>
    </xf>
    <xf numFmtId="165" fontId="6" fillId="3" borderId="27" xfId="0" applyNumberFormat="1" applyFont="1" applyFill="1" applyBorder="1" applyAlignment="1">
      <alignment horizontal="center"/>
    </xf>
    <xf numFmtId="165" fontId="6" fillId="3" borderId="21" xfId="0" applyNumberFormat="1" applyFont="1" applyFill="1" applyBorder="1" applyAlignment="1">
      <alignment horizontal="center"/>
    </xf>
    <xf numFmtId="165" fontId="6" fillId="3" borderId="24" xfId="0" applyNumberFormat="1" applyFont="1" applyFill="1" applyBorder="1" applyAlignment="1">
      <alignment horizontal="center"/>
    </xf>
    <xf numFmtId="165" fontId="6" fillId="3" borderId="32" xfId="0" applyNumberFormat="1" applyFont="1" applyFill="1" applyBorder="1" applyAlignment="1">
      <alignment horizontal="center"/>
    </xf>
    <xf numFmtId="165" fontId="6" fillId="3" borderId="29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11" fillId="3" borderId="70" xfId="0" applyFont="1" applyFill="1" applyBorder="1" applyAlignment="1">
      <alignment horizontal="left"/>
    </xf>
    <xf numFmtId="0" fontId="11" fillId="3" borderId="71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left" wrapText="1"/>
    </xf>
    <xf numFmtId="0" fontId="6" fillId="3" borderId="61" xfId="0" applyFont="1" applyFill="1" applyBorder="1" applyAlignment="1">
      <alignment vertical="center" wrapText="1"/>
    </xf>
    <xf numFmtId="0" fontId="22" fillId="3" borderId="11" xfId="0" applyFont="1" applyFill="1" applyBorder="1" applyAlignment="1"/>
    <xf numFmtId="0" fontId="22" fillId="3" borderId="31" xfId="0" applyFont="1" applyFill="1" applyBorder="1" applyAlignment="1"/>
    <xf numFmtId="0" fontId="22" fillId="3" borderId="28" xfId="0" applyFont="1" applyFill="1" applyBorder="1" applyAlignment="1"/>
    <xf numFmtId="0" fontId="22" fillId="3" borderId="19" xfId="0" applyFont="1" applyFill="1" applyBorder="1" applyAlignment="1"/>
    <xf numFmtId="165" fontId="7" fillId="3" borderId="0" xfId="0" applyNumberFormat="1" applyFont="1" applyFill="1" applyBorder="1"/>
    <xf numFmtId="0" fontId="6" fillId="3" borderId="0" xfId="0" applyFont="1" applyFill="1" applyBorder="1"/>
    <xf numFmtId="0" fontId="7" fillId="3" borderId="0" xfId="0" applyFont="1" applyFill="1" applyBorder="1"/>
    <xf numFmtId="0" fontId="17" fillId="3" borderId="2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166" fontId="17" fillId="3" borderId="16" xfId="0" applyNumberFormat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2" fontId="21" fillId="3" borderId="2" xfId="0" applyNumberFormat="1" applyFont="1" applyFill="1" applyBorder="1" applyAlignment="1">
      <alignment horizontal="center" wrapText="1"/>
    </xf>
    <xf numFmtId="166" fontId="24" fillId="3" borderId="1" xfId="0" applyNumberFormat="1" applyFont="1" applyFill="1" applyBorder="1" applyAlignment="1">
      <alignment horizontal="center"/>
    </xf>
    <xf numFmtId="2" fontId="21" fillId="3" borderId="16" xfId="0" applyNumberFormat="1" applyFont="1" applyFill="1" applyBorder="1" applyAlignment="1">
      <alignment wrapText="1"/>
    </xf>
    <xf numFmtId="166" fontId="17" fillId="3" borderId="16" xfId="0" applyNumberFormat="1" applyFont="1" applyFill="1" applyBorder="1" applyAlignment="1">
      <alignment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166" fontId="17" fillId="3" borderId="1" xfId="0" applyNumberFormat="1" applyFont="1" applyFill="1" applyBorder="1" applyAlignment="1">
      <alignment horizontal="center" vertical="center" wrapText="1"/>
    </xf>
    <xf numFmtId="0" fontId="27" fillId="4" borderId="42" xfId="0" applyFont="1" applyFill="1" applyBorder="1" applyAlignment="1">
      <alignment horizontal="center" vertical="center" wrapText="1"/>
    </xf>
    <xf numFmtId="166" fontId="12" fillId="4" borderId="11" xfId="0" applyNumberFormat="1" applyFont="1" applyFill="1" applyBorder="1" applyAlignment="1">
      <alignment horizontal="center" vertical="center"/>
    </xf>
    <xf numFmtId="165" fontId="7" fillId="4" borderId="0" xfId="0" applyNumberFormat="1" applyFont="1" applyFill="1" applyBorder="1" applyAlignment="1"/>
    <xf numFmtId="165" fontId="7" fillId="4" borderId="0" xfId="0" applyNumberFormat="1" applyFont="1" applyFill="1" applyBorder="1"/>
    <xf numFmtId="0" fontId="7" fillId="4" borderId="0" xfId="0" applyFont="1" applyFill="1" applyBorder="1"/>
    <xf numFmtId="0" fontId="8" fillId="4" borderId="42" xfId="0" applyFont="1" applyFill="1" applyBorder="1" applyAlignment="1">
      <alignment horizontal="center" wrapText="1"/>
    </xf>
    <xf numFmtId="0" fontId="22" fillId="4" borderId="0" xfId="0" applyFont="1" applyFill="1" applyBorder="1" applyAlignment="1"/>
    <xf numFmtId="165" fontId="6" fillId="4" borderId="0" xfId="0" applyNumberFormat="1" applyFont="1" applyFill="1" applyBorder="1"/>
    <xf numFmtId="167" fontId="23" fillId="3" borderId="0" xfId="1" applyNumberFormat="1" applyFont="1" applyFill="1" applyAlignment="1">
      <alignment horizontal="center" vertical="center" wrapText="1"/>
    </xf>
    <xf numFmtId="165" fontId="6" fillId="3" borderId="19" xfId="0" applyNumberFormat="1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vertical="center" wrapText="1"/>
    </xf>
    <xf numFmtId="0" fontId="6" fillId="3" borderId="57" xfId="0" applyFont="1" applyFill="1" applyBorder="1" applyAlignment="1">
      <alignment vertical="center" wrapText="1"/>
    </xf>
    <xf numFmtId="0" fontId="6" fillId="3" borderId="58" xfId="0" applyFont="1" applyFill="1" applyBorder="1" applyAlignment="1">
      <alignment vertical="center" wrapText="1"/>
    </xf>
    <xf numFmtId="0" fontId="7" fillId="3" borderId="0" xfId="0" applyFont="1" applyFill="1"/>
    <xf numFmtId="165" fontId="7" fillId="3" borderId="0" xfId="0" applyNumberFormat="1" applyFont="1" applyFill="1"/>
    <xf numFmtId="0" fontId="8" fillId="3" borderId="11" xfId="0" applyFont="1" applyFill="1" applyBorder="1" applyAlignment="1">
      <alignment horizontal="center" wrapText="1"/>
    </xf>
    <xf numFmtId="0" fontId="27" fillId="3" borderId="42" xfId="0" applyFont="1" applyFill="1" applyBorder="1" applyAlignment="1">
      <alignment horizontal="center" vertical="center" wrapText="1"/>
    </xf>
    <xf numFmtId="166" fontId="12" fillId="3" borderId="11" xfId="0" applyNumberFormat="1" applyFont="1" applyFill="1" applyBorder="1" applyAlignment="1">
      <alignment horizontal="center" vertical="center"/>
    </xf>
    <xf numFmtId="165" fontId="8" fillId="3" borderId="21" xfId="0" applyNumberFormat="1" applyFont="1" applyFill="1" applyBorder="1" applyAlignment="1">
      <alignment horizontal="center" vertical="center" wrapText="1"/>
    </xf>
    <xf numFmtId="165" fontId="8" fillId="3" borderId="51" xfId="0" applyNumberFormat="1" applyFont="1" applyFill="1" applyBorder="1" applyAlignment="1">
      <alignment horizontal="center" vertical="center" wrapText="1"/>
    </xf>
    <xf numFmtId="165" fontId="8" fillId="3" borderId="40" xfId="0" applyNumberFormat="1" applyFont="1" applyFill="1" applyBorder="1" applyAlignment="1">
      <alignment horizontal="center" vertical="center" wrapText="1"/>
    </xf>
    <xf numFmtId="165" fontId="8" fillId="3" borderId="28" xfId="0" applyNumberFormat="1" applyFont="1" applyFill="1" applyBorder="1" applyAlignment="1">
      <alignment horizontal="center" vertical="center" wrapText="1"/>
    </xf>
    <xf numFmtId="165" fontId="8" fillId="3" borderId="37" xfId="0" applyNumberFormat="1" applyFont="1" applyFill="1" applyBorder="1" applyAlignment="1">
      <alignment horizontal="center" vertical="center" wrapText="1"/>
    </xf>
    <xf numFmtId="165" fontId="8" fillId="3" borderId="29" xfId="0" applyNumberFormat="1" applyFont="1" applyFill="1" applyBorder="1" applyAlignment="1">
      <alignment horizontal="center" vertical="center" wrapText="1"/>
    </xf>
    <xf numFmtId="165" fontId="8" fillId="3" borderId="33" xfId="0" applyNumberFormat="1" applyFont="1" applyFill="1" applyBorder="1" applyAlignment="1">
      <alignment horizontal="center" vertical="center" wrapText="1"/>
    </xf>
    <xf numFmtId="165" fontId="6" fillId="3" borderId="62" xfId="0" applyNumberFormat="1" applyFont="1" applyFill="1" applyBorder="1" applyAlignment="1">
      <alignment horizontal="center" vertical="center"/>
    </xf>
    <xf numFmtId="165" fontId="6" fillId="3" borderId="48" xfId="0" applyNumberFormat="1" applyFont="1" applyFill="1" applyBorder="1" applyAlignment="1">
      <alignment horizontal="center" vertical="center"/>
    </xf>
    <xf numFmtId="168" fontId="6" fillId="3" borderId="6" xfId="0" applyNumberFormat="1" applyFont="1" applyFill="1" applyBorder="1" applyAlignment="1">
      <alignment horizontal="center" vertical="center"/>
    </xf>
    <xf numFmtId="0" fontId="28" fillId="3" borderId="0" xfId="0" applyFont="1" applyFill="1" applyBorder="1"/>
    <xf numFmtId="165" fontId="7" fillId="3" borderId="0" xfId="0" applyNumberFormat="1" applyFont="1" applyFill="1" applyBorder="1" applyAlignment="1"/>
    <xf numFmtId="0" fontId="8" fillId="3" borderId="42" xfId="0" applyFont="1" applyFill="1" applyBorder="1" applyAlignment="1">
      <alignment horizontal="center" wrapText="1"/>
    </xf>
    <xf numFmtId="0" fontId="8" fillId="3" borderId="42" xfId="0" applyFont="1" applyFill="1" applyBorder="1" applyAlignment="1">
      <alignment horizontal="center" vertical="center" wrapText="1"/>
    </xf>
    <xf numFmtId="165" fontId="30" fillId="3" borderId="28" xfId="0" applyNumberFormat="1" applyFont="1" applyFill="1" applyBorder="1" applyAlignment="1">
      <alignment horizontal="center" vertical="center"/>
    </xf>
    <xf numFmtId="168" fontId="15" fillId="3" borderId="6" xfId="0" applyNumberFormat="1" applyFont="1" applyFill="1" applyBorder="1" applyAlignment="1">
      <alignment horizontal="center" vertical="center"/>
    </xf>
    <xf numFmtId="165" fontId="6" fillId="3" borderId="0" xfId="0" applyNumberFormat="1" applyFont="1" applyFill="1" applyBorder="1"/>
    <xf numFmtId="165" fontId="8" fillId="3" borderId="20" xfId="0" applyNumberFormat="1" applyFont="1" applyFill="1" applyBorder="1" applyAlignment="1">
      <alignment horizontal="center" vertical="center" wrapText="1"/>
    </xf>
    <xf numFmtId="165" fontId="6" fillId="3" borderId="67" xfId="0" applyNumberFormat="1" applyFont="1" applyFill="1" applyBorder="1" applyAlignment="1">
      <alignment horizontal="center"/>
    </xf>
    <xf numFmtId="165" fontId="6" fillId="3" borderId="16" xfId="0" applyNumberFormat="1" applyFont="1" applyFill="1" applyBorder="1" applyAlignment="1">
      <alignment horizontal="left" vertical="center" wrapText="1"/>
    </xf>
    <xf numFmtId="168" fontId="6" fillId="3" borderId="16" xfId="0" applyNumberFormat="1" applyFont="1" applyFill="1" applyBorder="1" applyAlignment="1">
      <alignment horizontal="left" vertical="center" wrapText="1"/>
    </xf>
    <xf numFmtId="165" fontId="6" fillId="3" borderId="19" xfId="0" applyNumberFormat="1" applyFont="1" applyFill="1" applyBorder="1" applyAlignment="1">
      <alignment horizontal="center" vertical="center"/>
    </xf>
    <xf numFmtId="165" fontId="29" fillId="3" borderId="40" xfId="0" applyNumberFormat="1" applyFont="1" applyFill="1" applyBorder="1" applyAlignment="1">
      <alignment horizontal="center" vertical="center"/>
    </xf>
    <xf numFmtId="165" fontId="29" fillId="3" borderId="28" xfId="0" applyNumberFormat="1" applyFont="1" applyFill="1" applyBorder="1" applyAlignment="1">
      <alignment horizontal="center" vertical="center"/>
    </xf>
    <xf numFmtId="165" fontId="29" fillId="3" borderId="37" xfId="0" applyNumberFormat="1" applyFont="1" applyFill="1" applyBorder="1" applyAlignment="1">
      <alignment horizontal="center" vertical="center"/>
    </xf>
    <xf numFmtId="2" fontId="21" fillId="3" borderId="64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5" fontId="6" fillId="3" borderId="13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5" fontId="6" fillId="3" borderId="70" xfId="0" applyNumberFormat="1" applyFont="1" applyFill="1" applyBorder="1" applyAlignment="1">
      <alignment horizontal="center" vertical="center" wrapText="1"/>
    </xf>
    <xf numFmtId="165" fontId="6" fillId="3" borderId="69" xfId="0" applyNumberFormat="1" applyFont="1" applyFill="1" applyBorder="1" applyAlignment="1">
      <alignment horizontal="center" vertical="center" wrapText="1"/>
    </xf>
    <xf numFmtId="165" fontId="6" fillId="3" borderId="68" xfId="0" applyNumberFormat="1" applyFont="1" applyFill="1" applyBorder="1" applyAlignment="1">
      <alignment horizontal="center" vertical="center" wrapText="1"/>
    </xf>
    <xf numFmtId="165" fontId="6" fillId="3" borderId="71" xfId="0" applyNumberFormat="1" applyFont="1" applyFill="1" applyBorder="1" applyAlignment="1">
      <alignment horizontal="center" vertical="center" wrapText="1"/>
    </xf>
    <xf numFmtId="0" fontId="17" fillId="3" borderId="64" xfId="0" applyFont="1" applyFill="1" applyBorder="1" applyAlignment="1">
      <alignment horizontal="center" vertical="center" wrapText="1"/>
    </xf>
    <xf numFmtId="165" fontId="6" fillId="3" borderId="19" xfId="0" applyNumberFormat="1" applyFont="1" applyFill="1" applyBorder="1" applyAlignment="1">
      <alignment horizontal="center" vertical="center"/>
    </xf>
    <xf numFmtId="165" fontId="6" fillId="3" borderId="51" xfId="0" applyNumberFormat="1" applyFont="1" applyFill="1" applyBorder="1" applyAlignment="1">
      <alignment horizontal="center" vertical="center"/>
    </xf>
    <xf numFmtId="165" fontId="6" fillId="3" borderId="19" xfId="0" applyNumberFormat="1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vertical="center" wrapText="1"/>
    </xf>
    <xf numFmtId="0" fontId="6" fillId="3" borderId="57" xfId="0" applyFont="1" applyFill="1" applyBorder="1" applyAlignment="1">
      <alignment vertical="center" wrapText="1"/>
    </xf>
    <xf numFmtId="0" fontId="6" fillId="3" borderId="58" xfId="0" applyFont="1" applyFill="1" applyBorder="1" applyAlignment="1">
      <alignment vertical="center" wrapText="1"/>
    </xf>
    <xf numFmtId="165" fontId="6" fillId="3" borderId="39" xfId="0" applyNumberFormat="1" applyFont="1" applyFill="1" applyBorder="1" applyAlignment="1">
      <alignment horizontal="center" vertical="center" wrapText="1"/>
    </xf>
    <xf numFmtId="165" fontId="6" fillId="3" borderId="30" xfId="0" applyNumberFormat="1" applyFont="1" applyFill="1" applyBorder="1" applyAlignment="1">
      <alignment horizontal="center" vertical="center" wrapText="1"/>
    </xf>
    <xf numFmtId="165" fontId="6" fillId="3" borderId="31" xfId="0" applyNumberFormat="1" applyFont="1" applyFill="1" applyBorder="1" applyAlignment="1">
      <alignment horizontal="center" vertical="center" wrapText="1"/>
    </xf>
    <xf numFmtId="165" fontId="6" fillId="3" borderId="36" xfId="0" applyNumberFormat="1" applyFont="1" applyFill="1" applyBorder="1" applyAlignment="1">
      <alignment horizontal="center" vertical="center" wrapText="1"/>
    </xf>
    <xf numFmtId="165" fontId="6" fillId="3" borderId="32" xfId="0" applyNumberFormat="1" applyFont="1" applyFill="1" applyBorder="1" applyAlignment="1">
      <alignment horizontal="center" vertical="center" wrapText="1"/>
    </xf>
    <xf numFmtId="165" fontId="8" fillId="3" borderId="19" xfId="0" applyNumberFormat="1" applyFont="1" applyFill="1" applyBorder="1" applyAlignment="1">
      <alignment horizontal="left" vertical="center" wrapText="1"/>
    </xf>
    <xf numFmtId="165" fontId="6" fillId="3" borderId="19" xfId="0" applyNumberFormat="1" applyFont="1" applyFill="1" applyBorder="1" applyAlignment="1">
      <alignment horizontal="center" vertical="center" wrapText="1"/>
    </xf>
    <xf numFmtId="2" fontId="21" fillId="3" borderId="9" xfId="0" applyNumberFormat="1" applyFont="1" applyFill="1" applyBorder="1" applyAlignment="1">
      <alignment vertical="center" wrapText="1"/>
    </xf>
    <xf numFmtId="2" fontId="21" fillId="3" borderId="1" xfId="0" applyNumberFormat="1" applyFont="1" applyFill="1" applyBorder="1" applyAlignment="1">
      <alignment vertical="center" wrapText="1"/>
    </xf>
    <xf numFmtId="165" fontId="8" fillId="3" borderId="27" xfId="0" applyNumberFormat="1" applyFont="1" applyFill="1" applyBorder="1" applyAlignment="1">
      <alignment horizontal="center" vertical="center"/>
    </xf>
    <xf numFmtId="165" fontId="8" fillId="3" borderId="24" xfId="0" applyNumberFormat="1" applyFont="1" applyFill="1" applyBorder="1" applyAlignment="1">
      <alignment horizontal="center" vertical="center"/>
    </xf>
    <xf numFmtId="165" fontId="15" fillId="3" borderId="35" xfId="0" applyNumberFormat="1" applyFont="1" applyFill="1" applyBorder="1" applyAlignment="1">
      <alignment horizontal="center" vertical="center"/>
    </xf>
    <xf numFmtId="165" fontId="15" fillId="3" borderId="23" xfId="0" applyNumberFormat="1" applyFont="1" applyFill="1" applyBorder="1" applyAlignment="1">
      <alignment horizontal="center" vertical="center"/>
    </xf>
    <xf numFmtId="165" fontId="15" fillId="3" borderId="22" xfId="0" applyNumberFormat="1" applyFont="1" applyFill="1" applyBorder="1" applyAlignment="1">
      <alignment horizontal="center" vertical="center"/>
    </xf>
    <xf numFmtId="165" fontId="15" fillId="3" borderId="25" xfId="0" applyNumberFormat="1" applyFont="1" applyFill="1" applyBorder="1" applyAlignment="1">
      <alignment horizontal="center" vertical="center"/>
    </xf>
    <xf numFmtId="165" fontId="15" fillId="3" borderId="24" xfId="0" applyNumberFormat="1" applyFont="1" applyFill="1" applyBorder="1" applyAlignment="1">
      <alignment horizontal="center" vertical="center"/>
    </xf>
    <xf numFmtId="165" fontId="29" fillId="3" borderId="26" xfId="0" applyNumberFormat="1" applyFont="1" applyFill="1" applyBorder="1" applyAlignment="1">
      <alignment horizontal="center" vertical="center"/>
    </xf>
    <xf numFmtId="165" fontId="29" fillId="3" borderId="19" xfId="0" applyNumberFormat="1" applyFont="1" applyFill="1" applyBorder="1" applyAlignment="1">
      <alignment horizontal="center" vertical="center"/>
    </xf>
    <xf numFmtId="2" fontId="21" fillId="3" borderId="16" xfId="0" applyNumberFormat="1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2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2" fontId="6" fillId="3" borderId="12" xfId="0" applyNumberFormat="1" applyFont="1" applyFill="1" applyBorder="1" applyAlignment="1">
      <alignment horizontal="center" vertical="center" wrapText="1"/>
    </xf>
    <xf numFmtId="2" fontId="6" fillId="3" borderId="11" xfId="0" applyNumberFormat="1" applyFont="1" applyFill="1" applyBorder="1" applyAlignment="1">
      <alignment horizontal="center" vertical="center" wrapText="1"/>
    </xf>
    <xf numFmtId="2" fontId="6" fillId="3" borderId="15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3" borderId="0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6" fillId="3" borderId="72" xfId="0" applyNumberFormat="1" applyFont="1" applyFill="1" applyBorder="1" applyAlignment="1">
      <alignment horizontal="center" vertical="center" wrapText="1"/>
    </xf>
    <xf numFmtId="2" fontId="6" fillId="3" borderId="43" xfId="0" applyNumberFormat="1" applyFont="1" applyFill="1" applyBorder="1" applyAlignment="1">
      <alignment horizontal="center" vertical="center" wrapText="1"/>
    </xf>
    <xf numFmtId="2" fontId="6" fillId="3" borderId="50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64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165" fontId="22" fillId="0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2" fontId="21" fillId="3" borderId="9" xfId="0" applyNumberFormat="1" applyFont="1" applyFill="1" applyBorder="1" applyAlignment="1">
      <alignment horizontal="center" vertical="center" wrapText="1"/>
    </xf>
    <xf numFmtId="2" fontId="21" fillId="3" borderId="1" xfId="0" applyNumberFormat="1" applyFont="1" applyFill="1" applyBorder="1" applyAlignment="1">
      <alignment horizontal="center" vertical="center" wrapText="1"/>
    </xf>
    <xf numFmtId="2" fontId="21" fillId="3" borderId="64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64" xfId="0" applyFont="1" applyFill="1" applyBorder="1" applyAlignment="1">
      <alignment horizontal="left" vertical="center" wrapText="1"/>
    </xf>
    <xf numFmtId="165" fontId="6" fillId="3" borderId="9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5" fontId="6" fillId="3" borderId="64" xfId="0" applyNumberFormat="1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43" xfId="0" applyFont="1" applyFill="1" applyBorder="1" applyAlignment="1">
      <alignment horizontal="center"/>
    </xf>
    <xf numFmtId="166" fontId="17" fillId="3" borderId="9" xfId="0" applyNumberFormat="1" applyFont="1" applyFill="1" applyBorder="1" applyAlignment="1">
      <alignment horizontal="center" vertical="center" wrapText="1"/>
    </xf>
    <xf numFmtId="166" fontId="17" fillId="3" borderId="1" xfId="0" applyNumberFormat="1" applyFont="1" applyFill="1" applyBorder="1" applyAlignment="1">
      <alignment horizontal="center" vertical="center" wrapText="1"/>
    </xf>
    <xf numFmtId="166" fontId="17" fillId="3" borderId="64" xfId="0" applyNumberFormat="1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3" borderId="64" xfId="0" applyFont="1" applyFill="1" applyBorder="1" applyAlignment="1">
      <alignment horizontal="center"/>
    </xf>
    <xf numFmtId="0" fontId="24" fillId="3" borderId="9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64" xfId="0" applyFont="1" applyFill="1" applyBorder="1" applyAlignment="1">
      <alignment horizontal="center" vertical="center"/>
    </xf>
    <xf numFmtId="165" fontId="8" fillId="3" borderId="8" xfId="0" applyNumberFormat="1" applyFont="1" applyFill="1" applyBorder="1" applyAlignment="1">
      <alignment horizontal="center" vertical="center"/>
    </xf>
    <xf numFmtId="165" fontId="8" fillId="3" borderId="60" xfId="0" applyNumberFormat="1" applyFont="1" applyFill="1" applyBorder="1" applyAlignment="1">
      <alignment horizontal="center" vertical="center"/>
    </xf>
    <xf numFmtId="165" fontId="8" fillId="3" borderId="74" xfId="0" applyNumberFormat="1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center"/>
    </xf>
    <xf numFmtId="165" fontId="8" fillId="3" borderId="13" xfId="0" applyNumberFormat="1" applyFont="1" applyFill="1" applyBorder="1" applyAlignment="1">
      <alignment horizontal="center" vertical="center"/>
    </xf>
    <xf numFmtId="165" fontId="8" fillId="3" borderId="54" xfId="0" applyNumberFormat="1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/>
    </xf>
    <xf numFmtId="165" fontId="8" fillId="3" borderId="14" xfId="0" applyNumberFormat="1" applyFont="1" applyFill="1" applyBorder="1" applyAlignment="1">
      <alignment horizontal="center" vertical="center"/>
    </xf>
    <xf numFmtId="165" fontId="8" fillId="3" borderId="75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2" fontId="6" fillId="3" borderId="38" xfId="0" applyNumberFormat="1" applyFont="1" applyFill="1" applyBorder="1" applyAlignment="1">
      <alignment horizontal="center" vertical="center" wrapText="1"/>
    </xf>
    <xf numFmtId="2" fontId="6" fillId="3" borderId="20" xfId="0" applyNumberFormat="1" applyFont="1" applyFill="1" applyBorder="1" applyAlignment="1">
      <alignment horizontal="center" vertical="center" wrapText="1"/>
    </xf>
    <xf numFmtId="2" fontId="6" fillId="3" borderId="26" xfId="0" applyNumberFormat="1" applyFont="1" applyFill="1" applyBorder="1" applyAlignment="1">
      <alignment horizontal="center" vertical="center" wrapText="1"/>
    </xf>
    <xf numFmtId="2" fontId="6" fillId="3" borderId="19" xfId="0" applyNumberFormat="1" applyFont="1" applyFill="1" applyBorder="1" applyAlignment="1">
      <alignment horizontal="center" vertical="center" wrapText="1"/>
    </xf>
    <xf numFmtId="2" fontId="6" fillId="3" borderId="27" xfId="0" applyNumberFormat="1" applyFont="1" applyFill="1" applyBorder="1" applyAlignment="1">
      <alignment horizontal="center" vertical="center" wrapText="1"/>
    </xf>
    <xf numFmtId="2" fontId="6" fillId="3" borderId="21" xfId="0" applyNumberFormat="1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/>
    </xf>
    <xf numFmtId="0" fontId="6" fillId="3" borderId="75" xfId="0" applyFont="1" applyFill="1" applyBorder="1" applyAlignment="1">
      <alignment horizontal="center"/>
    </xf>
    <xf numFmtId="0" fontId="6" fillId="3" borderId="74" xfId="0" applyFont="1" applyFill="1" applyBorder="1" applyAlignment="1">
      <alignment horizontal="center"/>
    </xf>
    <xf numFmtId="2" fontId="21" fillId="3" borderId="9" xfId="0" applyNumberFormat="1" applyFont="1" applyFill="1" applyBorder="1" applyAlignment="1">
      <alignment horizontal="center" wrapText="1"/>
    </xf>
    <xf numFmtId="2" fontId="21" fillId="3" borderId="1" xfId="0" applyNumberFormat="1" applyFont="1" applyFill="1" applyBorder="1" applyAlignment="1">
      <alignment horizontal="center" wrapText="1"/>
    </xf>
    <xf numFmtId="166" fontId="24" fillId="3" borderId="9" xfId="0" applyNumberFormat="1" applyFont="1" applyFill="1" applyBorder="1" applyAlignment="1">
      <alignment horizontal="center"/>
    </xf>
    <xf numFmtId="166" fontId="24" fillId="3" borderId="1" xfId="0" applyNumberFormat="1" applyFont="1" applyFill="1" applyBorder="1" applyAlignment="1">
      <alignment horizontal="center"/>
    </xf>
    <xf numFmtId="2" fontId="6" fillId="3" borderId="9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3" borderId="64" xfId="0" applyNumberFormat="1" applyFont="1" applyFill="1" applyBorder="1" applyAlignment="1">
      <alignment horizontal="center" vertical="center"/>
    </xf>
    <xf numFmtId="2" fontId="21" fillId="3" borderId="64" xfId="0" applyNumberFormat="1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64" xfId="0" applyFont="1" applyFill="1" applyBorder="1" applyAlignment="1">
      <alignment horizontal="left" vertical="center" wrapText="1"/>
    </xf>
    <xf numFmtId="165" fontId="6" fillId="3" borderId="7" xfId="0" applyNumberFormat="1" applyFont="1" applyFill="1" applyBorder="1" applyAlignment="1">
      <alignment horizontal="center" vertical="center" wrapText="1"/>
    </xf>
    <xf numFmtId="165" fontId="6" fillId="3" borderId="13" xfId="0" applyNumberFormat="1" applyFont="1" applyFill="1" applyBorder="1" applyAlignment="1">
      <alignment horizontal="center" vertical="center" wrapText="1"/>
    </xf>
    <xf numFmtId="165" fontId="6" fillId="3" borderId="54" xfId="0" applyNumberFormat="1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64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/>
    </xf>
    <xf numFmtId="0" fontId="11" fillId="3" borderId="54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60" xfId="0" applyFont="1" applyFill="1" applyBorder="1" applyAlignment="1">
      <alignment horizont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64" xfId="0" applyFont="1" applyFill="1" applyBorder="1" applyAlignment="1">
      <alignment horizontal="center" vertical="center" wrapText="1"/>
    </xf>
    <xf numFmtId="165" fontId="6" fillId="3" borderId="73" xfId="0" applyNumberFormat="1" applyFont="1" applyFill="1" applyBorder="1" applyAlignment="1">
      <alignment horizontal="center" vertical="center" wrapText="1"/>
    </xf>
    <xf numFmtId="165" fontId="6" fillId="3" borderId="69" xfId="0" applyNumberFormat="1" applyFont="1" applyFill="1" applyBorder="1" applyAlignment="1">
      <alignment horizontal="center" vertical="center" wrapText="1"/>
    </xf>
    <xf numFmtId="165" fontId="6" fillId="3" borderId="70" xfId="0" applyNumberFormat="1" applyFont="1" applyFill="1" applyBorder="1" applyAlignment="1">
      <alignment horizontal="center" vertical="center" wrapText="1"/>
    </xf>
    <xf numFmtId="165" fontId="6" fillId="3" borderId="68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27" fillId="3" borderId="42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/>
    </xf>
    <xf numFmtId="166" fontId="24" fillId="3" borderId="64" xfId="0" applyNumberFormat="1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166" fontId="17" fillId="3" borderId="9" xfId="0" applyNumberFormat="1" applyFont="1" applyFill="1" applyBorder="1" applyAlignment="1">
      <alignment horizontal="center" wrapText="1"/>
    </xf>
    <xf numFmtId="166" fontId="17" fillId="3" borderId="1" xfId="0" applyNumberFormat="1" applyFont="1" applyFill="1" applyBorder="1" applyAlignment="1">
      <alignment horizontal="center" wrapText="1"/>
    </xf>
    <xf numFmtId="166" fontId="17" fillId="3" borderId="64" xfId="0" applyNumberFormat="1" applyFont="1" applyFill="1" applyBorder="1" applyAlignment="1">
      <alignment horizontal="center" wrapText="1"/>
    </xf>
    <xf numFmtId="165" fontId="6" fillId="3" borderId="12" xfId="0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165" fontId="6" fillId="3" borderId="72" xfId="0" applyNumberFormat="1" applyFont="1" applyFill="1" applyBorder="1" applyAlignment="1">
      <alignment horizontal="center" vertical="center" wrapText="1"/>
    </xf>
    <xf numFmtId="2" fontId="21" fillId="3" borderId="2" xfId="0" applyNumberFormat="1" applyFont="1" applyFill="1" applyBorder="1" applyAlignment="1">
      <alignment horizontal="center" wrapText="1"/>
    </xf>
    <xf numFmtId="2" fontId="21" fillId="3" borderId="50" xfId="0" applyNumberFormat="1" applyFont="1" applyFill="1" applyBorder="1" applyAlignment="1">
      <alignment horizontal="center" wrapText="1"/>
    </xf>
    <xf numFmtId="0" fontId="6" fillId="3" borderId="31" xfId="0" applyFont="1" applyFill="1" applyBorder="1" applyAlignment="1">
      <alignment horizontal="left" vertical="center" wrapText="1"/>
    </xf>
    <xf numFmtId="0" fontId="0" fillId="3" borderId="13" xfId="0" applyFill="1" applyBorder="1"/>
    <xf numFmtId="0" fontId="0" fillId="3" borderId="54" xfId="0" applyFill="1" applyBorder="1"/>
    <xf numFmtId="165" fontId="6" fillId="3" borderId="56" xfId="0" applyNumberFormat="1" applyFont="1" applyFill="1" applyBorder="1" applyAlignment="1">
      <alignment horizontal="center" vertical="center" wrapText="1"/>
    </xf>
    <xf numFmtId="165" fontId="6" fillId="3" borderId="57" xfId="0" applyNumberFormat="1" applyFont="1" applyFill="1" applyBorder="1" applyAlignment="1">
      <alignment horizontal="center" vertical="center" wrapText="1"/>
    </xf>
    <xf numFmtId="165" fontId="6" fillId="3" borderId="58" xfId="0" applyNumberFormat="1" applyFont="1" applyFill="1" applyBorder="1" applyAlignment="1">
      <alignment horizontal="center" vertical="center" wrapText="1"/>
    </xf>
    <xf numFmtId="165" fontId="6" fillId="3" borderId="19" xfId="0" applyNumberFormat="1" applyFont="1" applyFill="1" applyBorder="1" applyAlignment="1">
      <alignment horizontal="center" vertical="center"/>
    </xf>
    <xf numFmtId="165" fontId="6" fillId="3" borderId="51" xfId="0" applyNumberFormat="1" applyFont="1" applyFill="1" applyBorder="1" applyAlignment="1">
      <alignment horizontal="center" vertical="center"/>
    </xf>
    <xf numFmtId="165" fontId="6" fillId="3" borderId="19" xfId="0" applyNumberFormat="1" applyFont="1" applyFill="1" applyBorder="1" applyAlignment="1">
      <alignment horizontal="center" vertical="center" wrapText="1"/>
    </xf>
    <xf numFmtId="165" fontId="6" fillId="3" borderId="71" xfId="0" applyNumberFormat="1" applyFont="1" applyFill="1" applyBorder="1" applyAlignment="1">
      <alignment horizontal="center" vertical="center" wrapText="1"/>
    </xf>
    <xf numFmtId="167" fontId="23" fillId="3" borderId="0" xfId="1" applyNumberFormat="1" applyFont="1" applyFill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6" fillId="3" borderId="69" xfId="0" applyFont="1" applyFill="1" applyBorder="1" applyAlignment="1">
      <alignment vertical="center" wrapText="1"/>
    </xf>
    <xf numFmtId="0" fontId="6" fillId="3" borderId="70" xfId="0" applyFont="1" applyFill="1" applyBorder="1" applyAlignment="1">
      <alignment vertical="center" wrapText="1"/>
    </xf>
    <xf numFmtId="0" fontId="6" fillId="3" borderId="68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165" fontId="6" fillId="3" borderId="59" xfId="0" applyNumberFormat="1" applyFont="1" applyFill="1" applyBorder="1" applyAlignment="1">
      <alignment horizontal="center" vertical="center" wrapText="1"/>
    </xf>
    <xf numFmtId="165" fontId="6" fillId="3" borderId="65" xfId="0" applyNumberFormat="1" applyFont="1" applyFill="1" applyBorder="1" applyAlignment="1">
      <alignment horizontal="center" vertical="center" wrapText="1"/>
    </xf>
    <xf numFmtId="165" fontId="8" fillId="3" borderId="73" xfId="0" applyNumberFormat="1" applyFont="1" applyFill="1" applyBorder="1" applyAlignment="1">
      <alignment horizontal="center" vertical="center" wrapText="1"/>
    </xf>
    <xf numFmtId="165" fontId="8" fillId="3" borderId="69" xfId="0" applyNumberFormat="1" applyFont="1" applyFill="1" applyBorder="1" applyAlignment="1">
      <alignment horizontal="center" vertical="center" wrapText="1"/>
    </xf>
    <xf numFmtId="165" fontId="8" fillId="3" borderId="70" xfId="0" applyNumberFormat="1" applyFont="1" applyFill="1" applyBorder="1" applyAlignment="1">
      <alignment horizontal="center" vertical="center" wrapText="1"/>
    </xf>
    <xf numFmtId="165" fontId="8" fillId="3" borderId="68" xfId="0" applyNumberFormat="1" applyFont="1" applyFill="1" applyBorder="1" applyAlignment="1">
      <alignment horizontal="center" vertical="center" wrapText="1"/>
    </xf>
    <xf numFmtId="166" fontId="6" fillId="0" borderId="9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6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6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72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166" fontId="6" fillId="0" borderId="15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6" fontId="6" fillId="0" borderId="50" xfId="0" applyNumberFormat="1" applyFont="1" applyFill="1" applyBorder="1" applyAlignment="1">
      <alignment horizontal="center" vertical="center" wrapText="1"/>
    </xf>
    <xf numFmtId="167" fontId="8" fillId="3" borderId="10" xfId="1" applyNumberFormat="1" applyFont="1" applyFill="1" applyBorder="1" applyAlignment="1">
      <alignment horizontal="center" vertical="center" wrapText="1"/>
    </xf>
    <xf numFmtId="167" fontId="8" fillId="3" borderId="42" xfId="1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165" fontId="8" fillId="3" borderId="56" xfId="0" applyNumberFormat="1" applyFont="1" applyFill="1" applyBorder="1" applyAlignment="1">
      <alignment horizontal="center" vertical="center" wrapText="1"/>
    </xf>
    <xf numFmtId="165" fontId="8" fillId="3" borderId="59" xfId="0" applyNumberFormat="1" applyFont="1" applyFill="1" applyBorder="1" applyAlignment="1">
      <alignment horizontal="center" vertical="center" wrapText="1"/>
    </xf>
    <xf numFmtId="165" fontId="8" fillId="3" borderId="57" xfId="0" applyNumberFormat="1" applyFont="1" applyFill="1" applyBorder="1" applyAlignment="1">
      <alignment horizontal="center" vertical="center" wrapText="1"/>
    </xf>
    <xf numFmtId="165" fontId="8" fillId="3" borderId="65" xfId="0" applyNumberFormat="1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vertical="center" wrapText="1"/>
    </xf>
    <xf numFmtId="0" fontId="6" fillId="3" borderId="59" xfId="0" applyFont="1" applyFill="1" applyBorder="1" applyAlignment="1">
      <alignment vertical="center" wrapText="1"/>
    </xf>
    <xf numFmtId="0" fontId="6" fillId="3" borderId="57" xfId="0" applyFont="1" applyFill="1" applyBorder="1" applyAlignment="1">
      <alignment vertical="center" wrapText="1"/>
    </xf>
    <xf numFmtId="0" fontId="6" fillId="3" borderId="65" xfId="0" applyFont="1" applyFill="1" applyBorder="1" applyAlignment="1">
      <alignment vertical="center" wrapText="1"/>
    </xf>
    <xf numFmtId="0" fontId="6" fillId="3" borderId="58" xfId="0" applyFont="1" applyFill="1" applyBorder="1" applyAlignment="1">
      <alignment vertical="center" wrapText="1"/>
    </xf>
    <xf numFmtId="0" fontId="6" fillId="3" borderId="73" xfId="0" applyFont="1" applyFill="1" applyBorder="1" applyAlignment="1">
      <alignment vertical="center" wrapText="1"/>
    </xf>
    <xf numFmtId="2" fontId="8" fillId="3" borderId="52" xfId="0" applyNumberFormat="1" applyFont="1" applyFill="1" applyBorder="1" applyAlignment="1">
      <alignment horizontal="left" vertical="center" wrapText="1"/>
    </xf>
    <xf numFmtId="2" fontId="8" fillId="3" borderId="66" xfId="0" applyNumberFormat="1" applyFont="1" applyFill="1" applyBorder="1" applyAlignment="1">
      <alignment horizontal="left" vertical="center" wrapText="1"/>
    </xf>
    <xf numFmtId="2" fontId="8" fillId="3" borderId="53" xfId="0" applyNumberFormat="1" applyFont="1" applyFill="1" applyBorder="1" applyAlignment="1">
      <alignment horizontal="left" vertical="center" wrapText="1"/>
    </xf>
    <xf numFmtId="2" fontId="8" fillId="3" borderId="67" xfId="0" applyNumberFormat="1" applyFont="1" applyFill="1" applyBorder="1" applyAlignment="1">
      <alignment horizontal="left" vertical="center" wrapText="1"/>
    </xf>
    <xf numFmtId="165" fontId="6" fillId="3" borderId="39" xfId="0" applyNumberFormat="1" applyFont="1" applyFill="1" applyBorder="1" applyAlignment="1">
      <alignment horizontal="center" vertical="center" wrapText="1"/>
    </xf>
    <xf numFmtId="165" fontId="6" fillId="3" borderId="30" xfId="0" applyNumberFormat="1" applyFont="1" applyFill="1" applyBorder="1" applyAlignment="1">
      <alignment horizontal="center" vertical="center" wrapText="1"/>
    </xf>
    <xf numFmtId="165" fontId="6" fillId="3" borderId="31" xfId="0" applyNumberFormat="1" applyFont="1" applyFill="1" applyBorder="1" applyAlignment="1">
      <alignment horizontal="center" vertical="center" wrapText="1"/>
    </xf>
    <xf numFmtId="165" fontId="6" fillId="3" borderId="36" xfId="0" applyNumberFormat="1" applyFont="1" applyFill="1" applyBorder="1" applyAlignment="1">
      <alignment horizontal="center" vertical="center" wrapText="1"/>
    </xf>
    <xf numFmtId="165" fontId="6" fillId="3" borderId="32" xfId="0" applyNumberFormat="1" applyFont="1" applyFill="1" applyBorder="1" applyAlignment="1">
      <alignment horizontal="center" vertical="center" wrapText="1"/>
    </xf>
    <xf numFmtId="0" fontId="6" fillId="3" borderId="71" xfId="0" applyFont="1" applyFill="1" applyBorder="1" applyAlignment="1">
      <alignment vertical="center" wrapText="1"/>
    </xf>
    <xf numFmtId="165" fontId="6" fillId="3" borderId="9" xfId="0" applyNumberFormat="1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left" vertical="center" wrapText="1"/>
    </xf>
    <xf numFmtId="165" fontId="6" fillId="3" borderId="64" xfId="0" applyNumberFormat="1" applyFont="1" applyFill="1" applyBorder="1" applyAlignment="1">
      <alignment horizontal="left" vertical="center" wrapText="1"/>
    </xf>
    <xf numFmtId="165" fontId="8" fillId="3" borderId="18" xfId="0" applyNumberFormat="1" applyFont="1" applyFill="1" applyBorder="1" applyAlignment="1">
      <alignment horizontal="left" vertical="center" wrapText="1"/>
    </xf>
    <xf numFmtId="165" fontId="8" fillId="3" borderId="19" xfId="0" applyNumberFormat="1" applyFont="1" applyFill="1" applyBorder="1" applyAlignment="1">
      <alignment horizontal="left" vertical="center" wrapText="1"/>
    </xf>
    <xf numFmtId="165" fontId="8" fillId="3" borderId="35" xfId="0" applyNumberFormat="1" applyFont="1" applyFill="1" applyBorder="1" applyAlignment="1">
      <alignment horizontal="left" vertical="center" wrapText="1"/>
    </xf>
    <xf numFmtId="165" fontId="14" fillId="3" borderId="8" xfId="0" applyNumberFormat="1" applyFont="1" applyFill="1" applyBorder="1" applyAlignment="1">
      <alignment horizontal="center" wrapText="1"/>
    </xf>
    <xf numFmtId="165" fontId="14" fillId="3" borderId="60" xfId="0" applyNumberFormat="1" applyFont="1" applyFill="1" applyBorder="1" applyAlignment="1">
      <alignment horizontal="center" wrapText="1"/>
    </xf>
    <xf numFmtId="165" fontId="14" fillId="3" borderId="74" xfId="0" applyNumberFormat="1" applyFont="1" applyFill="1" applyBorder="1" applyAlignment="1">
      <alignment horizontal="center" wrapText="1"/>
    </xf>
    <xf numFmtId="165" fontId="8" fillId="3" borderId="8" xfId="0" applyNumberFormat="1" applyFont="1" applyFill="1" applyBorder="1" applyAlignment="1">
      <alignment horizontal="center" vertical="center" wrapText="1"/>
    </xf>
    <xf numFmtId="165" fontId="8" fillId="3" borderId="60" xfId="0" applyNumberFormat="1" applyFont="1" applyFill="1" applyBorder="1" applyAlignment="1">
      <alignment horizontal="center" vertical="center" wrapText="1"/>
    </xf>
    <xf numFmtId="165" fontId="8" fillId="3" borderId="7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3862"/>
  <sheetViews>
    <sheetView tabSelected="1" zoomScale="110" zoomScaleNormal="110" workbookViewId="0">
      <selection activeCell="N217" sqref="N217"/>
    </sheetView>
  </sheetViews>
  <sheetFormatPr defaultRowHeight="12.75"/>
  <cols>
    <col min="1" max="1" width="6.140625" style="3" customWidth="1"/>
    <col min="2" max="2" width="35.140625" style="10" customWidth="1"/>
    <col min="3" max="3" width="13.85546875" style="10" customWidth="1"/>
    <col min="4" max="4" width="2.140625" style="10" hidden="1" customWidth="1"/>
    <col min="5" max="5" width="19.5703125" style="10" customWidth="1"/>
    <col min="6" max="6" width="10.140625" style="10" customWidth="1"/>
    <col min="7" max="7" width="8.5703125" style="10" customWidth="1"/>
    <col min="8" max="8" width="10.7109375" style="10" customWidth="1"/>
    <col min="9" max="10" width="12.140625" style="10" hidden="1" customWidth="1"/>
    <col min="11" max="11" width="8.28515625" style="19" customWidth="1"/>
    <col min="12" max="12" width="9.28515625" style="1" customWidth="1"/>
    <col min="13" max="13" width="9.7109375" style="1" customWidth="1"/>
    <col min="14" max="14" width="8.5703125" style="10" customWidth="1"/>
    <col min="15" max="15" width="8.5703125" style="1" customWidth="1"/>
    <col min="16" max="16" width="9" style="1" customWidth="1"/>
    <col min="17" max="17" width="9.42578125" style="19" customWidth="1"/>
    <col min="18" max="18" width="8.7109375" style="1" customWidth="1"/>
    <col min="19" max="19" width="9.28515625" style="5" customWidth="1"/>
    <col min="20" max="21" width="9.7109375" style="2" hidden="1" customWidth="1"/>
    <col min="22" max="22" width="10.140625" style="2" hidden="1" customWidth="1"/>
    <col min="23" max="23" width="14" style="2" hidden="1" customWidth="1"/>
    <col min="24" max="24" width="12.28515625" style="427" hidden="1" customWidth="1"/>
    <col min="25" max="25" width="8.28515625" style="19" customWidth="1"/>
    <col min="26" max="26" width="9.7109375" style="1" customWidth="1"/>
    <col min="27" max="27" width="8.85546875" style="1" customWidth="1"/>
    <col min="28" max="28" width="8.85546875" style="19" customWidth="1"/>
    <col min="29" max="29" width="7.85546875" style="1" customWidth="1"/>
    <col min="30" max="30" width="9.42578125" style="1" customWidth="1"/>
    <col min="31" max="31" width="8.28515625" style="19" customWidth="1"/>
    <col min="32" max="32" width="9" style="1" customWidth="1"/>
    <col min="33" max="33" width="8.42578125" style="5" customWidth="1"/>
    <col min="34" max="34" width="12.140625" style="1" hidden="1" customWidth="1"/>
    <col min="35" max="36" width="11.140625" style="1" hidden="1" customWidth="1"/>
    <col min="37" max="37" width="12.28515625" style="1" hidden="1" customWidth="1"/>
    <col min="38" max="38" width="25" style="418" hidden="1" customWidth="1"/>
    <col min="39" max="39" width="9.42578125" style="19" customWidth="1"/>
    <col min="40" max="40" width="8.140625" style="1" customWidth="1"/>
    <col min="41" max="41" width="9.85546875" style="1" customWidth="1"/>
    <col min="42" max="42" width="9" style="19" customWidth="1"/>
    <col min="43" max="43" width="8.140625" style="1" customWidth="1"/>
    <col min="44" max="44" width="9.85546875" style="1" customWidth="1"/>
    <col min="45" max="45" width="8.85546875" style="19" customWidth="1"/>
    <col min="46" max="46" width="10.5703125" style="1" customWidth="1"/>
    <col min="47" max="47" width="11.140625" style="5" customWidth="1"/>
    <col min="48" max="48" width="0.140625" style="1" hidden="1" customWidth="1"/>
    <col min="49" max="50" width="10.28515625" style="1" hidden="1" customWidth="1"/>
    <col min="51" max="51" width="11.5703125" style="1" hidden="1" customWidth="1"/>
    <col min="52" max="52" width="19.7109375" style="400" hidden="1" customWidth="1"/>
    <col min="53" max="53" width="9.42578125" style="19" customWidth="1"/>
    <col min="54" max="54" width="7.7109375" style="1" customWidth="1"/>
    <col min="55" max="55" width="8.5703125" style="1" customWidth="1"/>
    <col min="56" max="56" width="8.7109375" style="19" customWidth="1"/>
    <col min="57" max="57" width="8.42578125" style="1" customWidth="1"/>
    <col min="58" max="58" width="7.140625" style="1" hidden="1" customWidth="1"/>
    <col min="59" max="59" width="7.28515625" style="5" customWidth="1"/>
    <col min="60" max="60" width="7.85546875" style="19" customWidth="1"/>
    <col min="61" max="61" width="8.28515625" style="1" customWidth="1"/>
    <col min="62" max="62" width="7.5703125" style="5" customWidth="1"/>
    <col min="63" max="63" width="21.5703125" style="1" hidden="1" customWidth="1"/>
    <col min="64" max="64" width="24.42578125" style="1" hidden="1" customWidth="1"/>
    <col min="65" max="65" width="10.42578125" style="1" hidden="1" customWidth="1"/>
    <col min="66" max="66" width="95.28515625" style="10" customWidth="1"/>
    <col min="67" max="67" width="46.42578125" style="3" customWidth="1"/>
    <col min="68" max="68" width="33.28515625" style="1" customWidth="1"/>
    <col min="69" max="16384" width="9.140625" style="1"/>
  </cols>
  <sheetData>
    <row r="1" spans="1:67" ht="14.25">
      <c r="A1" s="1"/>
      <c r="B1" s="18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1"/>
      <c r="AB1" s="1"/>
      <c r="AE1" s="1"/>
      <c r="AG1" s="1"/>
      <c r="AM1" s="1"/>
      <c r="AP1" s="1"/>
      <c r="AS1" s="1"/>
      <c r="AU1" s="1"/>
      <c r="BA1" s="1"/>
      <c r="BD1" s="1"/>
      <c r="BG1" s="1"/>
      <c r="BH1" s="1"/>
      <c r="BJ1" s="545" t="s">
        <v>55</v>
      </c>
      <c r="BK1" s="545"/>
      <c r="BL1" s="545"/>
      <c r="BM1" s="545"/>
      <c r="BN1" s="545"/>
      <c r="BO1" s="545"/>
    </row>
    <row r="2" spans="1:67" ht="15">
      <c r="A2" s="1"/>
      <c r="B2" s="42"/>
      <c r="C2" s="1"/>
      <c r="D2" s="2"/>
      <c r="E2" s="2"/>
      <c r="F2" s="2"/>
      <c r="G2" s="2"/>
      <c r="H2" s="2"/>
      <c r="I2" s="2"/>
      <c r="J2" s="2"/>
      <c r="K2" s="46"/>
      <c r="L2" s="2"/>
      <c r="M2" s="2"/>
      <c r="N2" s="46"/>
      <c r="O2" s="2"/>
      <c r="P2" s="2"/>
      <c r="Q2" s="2"/>
      <c r="R2" s="46"/>
      <c r="S2" s="2"/>
      <c r="Y2" s="1"/>
      <c r="AA2" s="30"/>
      <c r="AB2" s="30"/>
      <c r="AD2" s="30"/>
      <c r="AE2" s="1"/>
      <c r="AG2" s="1"/>
      <c r="AM2" s="1"/>
      <c r="AP2" s="1"/>
      <c r="AQ2" s="30"/>
      <c r="AS2" s="1"/>
      <c r="AU2" s="1"/>
      <c r="BA2" s="1"/>
      <c r="BD2" s="1"/>
      <c r="BG2" s="1"/>
      <c r="BH2" s="1"/>
      <c r="BJ2" s="545" t="s">
        <v>56</v>
      </c>
      <c r="BK2" s="545"/>
      <c r="BL2" s="545"/>
      <c r="BM2" s="545"/>
      <c r="BN2" s="545"/>
      <c r="BO2" s="545"/>
    </row>
    <row r="3" spans="1:67" ht="15">
      <c r="A3" s="1"/>
      <c r="B3" s="42"/>
      <c r="C3" s="1"/>
      <c r="D3" s="2"/>
      <c r="E3" s="2"/>
      <c r="F3" s="2"/>
      <c r="G3" s="2"/>
      <c r="H3" s="2"/>
      <c r="I3" s="2"/>
      <c r="J3" s="2"/>
      <c r="K3" s="46"/>
      <c r="L3" s="2"/>
      <c r="M3" s="2"/>
      <c r="N3" s="2"/>
      <c r="O3" s="2"/>
      <c r="P3" s="46"/>
      <c r="Q3" s="46"/>
      <c r="R3" s="46"/>
      <c r="S3" s="2"/>
      <c r="X3" s="428"/>
      <c r="Y3" s="30"/>
      <c r="AB3" s="1"/>
      <c r="AC3" s="30"/>
      <c r="AD3" s="30"/>
      <c r="AE3" s="1"/>
      <c r="AF3" s="30"/>
      <c r="AG3" s="1"/>
      <c r="AM3" s="30"/>
      <c r="AN3" s="30"/>
      <c r="AO3" s="30"/>
      <c r="AP3" s="1"/>
      <c r="AS3" s="1"/>
      <c r="AU3" s="1"/>
      <c r="BA3" s="1"/>
      <c r="BD3" s="1"/>
      <c r="BG3" s="1"/>
      <c r="BH3" s="1"/>
      <c r="BJ3" s="1"/>
      <c r="BN3" s="545" t="s">
        <v>57</v>
      </c>
      <c r="BO3" s="545"/>
    </row>
    <row r="4" spans="1:67">
      <c r="A4" s="1"/>
      <c r="B4" s="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6"/>
      <c r="S4" s="2"/>
      <c r="Y4" s="1"/>
      <c r="AA4" s="30"/>
      <c r="AB4" s="30"/>
      <c r="AC4" s="30"/>
      <c r="AE4" s="30"/>
      <c r="AG4" s="1"/>
      <c r="AM4" s="1"/>
      <c r="AP4" s="1"/>
      <c r="AQ4" s="30"/>
      <c r="AR4" s="30"/>
      <c r="AS4" s="1"/>
      <c r="AU4" s="30"/>
      <c r="BA4" s="1"/>
      <c r="BB4" s="30"/>
      <c r="BD4" s="1"/>
      <c r="BG4" s="1"/>
      <c r="BH4" s="1"/>
      <c r="BJ4" s="1"/>
      <c r="BN4" s="693"/>
      <c r="BO4" s="693"/>
    </row>
    <row r="5" spans="1:67">
      <c r="A5" s="1"/>
      <c r="B5" s="678" t="s">
        <v>37</v>
      </c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678"/>
      <c r="P5" s="678"/>
      <c r="Q5" s="678"/>
      <c r="R5" s="678"/>
      <c r="S5" s="678"/>
      <c r="T5" s="678"/>
      <c r="U5" s="678"/>
      <c r="V5" s="678"/>
      <c r="W5" s="678"/>
      <c r="X5" s="678"/>
      <c r="Y5" s="678"/>
      <c r="Z5" s="678"/>
      <c r="AA5" s="678"/>
      <c r="AB5" s="678"/>
      <c r="AC5" s="678"/>
      <c r="AD5" s="678"/>
      <c r="AE5" s="678"/>
      <c r="AF5" s="678"/>
      <c r="AG5" s="1"/>
      <c r="AM5" s="1"/>
      <c r="AN5" s="30"/>
      <c r="AP5" s="1"/>
      <c r="AQ5" s="30"/>
      <c r="AS5" s="30"/>
      <c r="AU5" s="1"/>
      <c r="BA5" s="30"/>
      <c r="BD5" s="1"/>
      <c r="BE5" s="30"/>
      <c r="BG5" s="1"/>
      <c r="BH5" s="1"/>
      <c r="BJ5" s="1"/>
      <c r="BN5" s="693"/>
      <c r="BO5" s="693"/>
    </row>
    <row r="6" spans="1:67" ht="14.25">
      <c r="A6" s="1"/>
      <c r="B6" s="666" t="s">
        <v>36</v>
      </c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6"/>
      <c r="P6" s="666"/>
      <c r="Q6" s="666"/>
      <c r="R6" s="666"/>
      <c r="S6" s="666"/>
      <c r="T6" s="666"/>
      <c r="U6" s="666"/>
      <c r="V6" s="666"/>
      <c r="W6" s="666"/>
      <c r="X6" s="666"/>
      <c r="Y6" s="666"/>
      <c r="Z6" s="666"/>
      <c r="AA6" s="666"/>
      <c r="AB6" s="666"/>
      <c r="AC6" s="666"/>
      <c r="AD6" s="666"/>
      <c r="AE6" s="666"/>
      <c r="AF6" s="43"/>
      <c r="AG6" s="30"/>
      <c r="AM6" s="1"/>
      <c r="AP6" s="1"/>
      <c r="AQ6" s="30"/>
      <c r="AS6" s="1"/>
      <c r="AU6" s="1"/>
      <c r="BA6" s="1"/>
      <c r="BB6" s="30"/>
      <c r="BD6" s="1"/>
      <c r="BG6" s="1"/>
      <c r="BH6" s="1"/>
      <c r="BI6" s="30"/>
      <c r="BJ6" s="1"/>
      <c r="BN6" s="693" t="s">
        <v>58</v>
      </c>
      <c r="BO6" s="693"/>
    </row>
    <row r="7" spans="1:67" ht="14.25">
      <c r="A7" s="1"/>
      <c r="B7" s="666" t="s">
        <v>136</v>
      </c>
      <c r="C7" s="666"/>
      <c r="D7" s="666"/>
      <c r="E7" s="666"/>
      <c r="F7" s="666"/>
      <c r="G7" s="666"/>
      <c r="H7" s="666"/>
      <c r="I7" s="666"/>
      <c r="J7" s="666"/>
      <c r="K7" s="666"/>
      <c r="L7" s="666"/>
      <c r="M7" s="666"/>
      <c r="N7" s="666"/>
      <c r="O7" s="666"/>
      <c r="P7" s="666"/>
      <c r="Q7" s="666"/>
      <c r="R7" s="666"/>
      <c r="S7" s="666"/>
      <c r="T7" s="666"/>
      <c r="U7" s="666"/>
      <c r="V7" s="666"/>
      <c r="W7" s="666"/>
      <c r="X7" s="666"/>
      <c r="Y7" s="666"/>
      <c r="Z7" s="666"/>
      <c r="AA7" s="666"/>
      <c r="AB7" s="666"/>
      <c r="AC7" s="666"/>
      <c r="AD7" s="666"/>
      <c r="AE7" s="666"/>
      <c r="AF7" s="666"/>
      <c r="AG7" s="1"/>
      <c r="AM7" s="1"/>
      <c r="AP7" s="1"/>
      <c r="AS7" s="1"/>
      <c r="AU7" s="1"/>
      <c r="BA7" s="1"/>
      <c r="BD7" s="1"/>
      <c r="BG7" s="1"/>
      <c r="BH7" s="1"/>
      <c r="BJ7" s="1"/>
      <c r="BN7" s="1"/>
      <c r="BO7" s="1"/>
    </row>
    <row r="8" spans="1:67" ht="15" thickBot="1">
      <c r="A8" s="1"/>
      <c r="B8" s="79"/>
      <c r="C8" s="79"/>
      <c r="D8" s="79"/>
      <c r="E8" s="79"/>
      <c r="F8" s="79"/>
      <c r="G8" s="79"/>
      <c r="H8" s="79"/>
      <c r="I8" s="104"/>
      <c r="J8" s="104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422"/>
      <c r="Y8" s="79"/>
      <c r="Z8" s="79"/>
      <c r="AA8" s="79"/>
      <c r="AB8" s="79"/>
      <c r="AC8" s="79"/>
      <c r="AD8" s="79"/>
      <c r="AE8" s="79"/>
      <c r="AF8" s="79"/>
      <c r="AG8" s="1"/>
      <c r="AM8" s="1"/>
      <c r="AP8" s="1"/>
      <c r="AS8" s="1"/>
      <c r="AU8" s="1"/>
      <c r="BA8" s="1"/>
      <c r="BB8" s="30"/>
      <c r="BD8" s="1"/>
      <c r="BG8" s="1"/>
      <c r="BH8" s="1"/>
      <c r="BJ8" s="1"/>
      <c r="BN8" s="1"/>
      <c r="BO8" s="1"/>
    </row>
    <row r="9" spans="1:67" ht="24.75" customHeight="1" thickBot="1">
      <c r="A9" s="712" t="s">
        <v>30</v>
      </c>
      <c r="B9" s="703" t="s">
        <v>101</v>
      </c>
      <c r="C9" s="673" t="s">
        <v>102</v>
      </c>
      <c r="D9" s="628" t="s">
        <v>34</v>
      </c>
      <c r="E9" s="628" t="s">
        <v>21</v>
      </c>
      <c r="F9" s="701" t="s">
        <v>103</v>
      </c>
      <c r="G9" s="702"/>
      <c r="H9" s="703"/>
      <c r="I9" s="105"/>
      <c r="J9" s="105"/>
      <c r="K9" s="710" t="s">
        <v>54</v>
      </c>
      <c r="L9" s="711"/>
      <c r="M9" s="711"/>
      <c r="N9" s="711"/>
      <c r="O9" s="711"/>
      <c r="P9" s="711"/>
      <c r="Q9" s="711"/>
      <c r="R9" s="711"/>
      <c r="S9" s="711"/>
      <c r="T9" s="711"/>
      <c r="U9" s="711"/>
      <c r="V9" s="711"/>
      <c r="W9" s="711"/>
      <c r="X9" s="711"/>
      <c r="Y9" s="711"/>
      <c r="Z9" s="711"/>
      <c r="AA9" s="711"/>
      <c r="AB9" s="711"/>
      <c r="AC9" s="711"/>
      <c r="AD9" s="711"/>
      <c r="AE9" s="711"/>
      <c r="AF9" s="711"/>
      <c r="AG9" s="711"/>
      <c r="AH9" s="711"/>
      <c r="AI9" s="711"/>
      <c r="AJ9" s="711"/>
      <c r="AK9" s="711"/>
      <c r="AL9" s="711"/>
      <c r="AM9" s="711"/>
      <c r="AN9" s="711"/>
      <c r="AO9" s="711"/>
      <c r="AP9" s="711"/>
      <c r="AQ9" s="711"/>
      <c r="AR9" s="711"/>
      <c r="AS9" s="711"/>
      <c r="AT9" s="711"/>
      <c r="AU9" s="711"/>
      <c r="AV9" s="711"/>
      <c r="AW9" s="711"/>
      <c r="AX9" s="711"/>
      <c r="AY9" s="711"/>
      <c r="AZ9" s="711"/>
      <c r="BA9" s="711"/>
      <c r="BB9" s="711"/>
      <c r="BC9" s="711"/>
      <c r="BD9" s="711"/>
      <c r="BE9" s="711"/>
      <c r="BF9" s="711"/>
      <c r="BG9" s="711"/>
      <c r="BH9" s="711"/>
      <c r="BI9" s="711"/>
      <c r="BJ9" s="711"/>
      <c r="BK9" s="711"/>
      <c r="BL9" s="711"/>
      <c r="BM9" s="711"/>
      <c r="BN9" s="670" t="s">
        <v>26</v>
      </c>
      <c r="BO9" s="673" t="s">
        <v>28</v>
      </c>
    </row>
    <row r="10" spans="1:67" ht="25.5" customHeight="1" thickBot="1">
      <c r="A10" s="713"/>
      <c r="B10" s="715"/>
      <c r="C10" s="674"/>
      <c r="D10" s="629"/>
      <c r="E10" s="629"/>
      <c r="F10" s="704"/>
      <c r="G10" s="705"/>
      <c r="H10" s="706"/>
      <c r="I10" s="106"/>
      <c r="J10" s="106"/>
      <c r="K10" s="626" t="s">
        <v>2</v>
      </c>
      <c r="L10" s="626"/>
      <c r="M10" s="627"/>
      <c r="N10" s="620" t="s">
        <v>1</v>
      </c>
      <c r="O10" s="620"/>
      <c r="P10" s="620"/>
      <c r="Q10" s="631" t="s">
        <v>5</v>
      </c>
      <c r="R10" s="626"/>
      <c r="S10" s="627"/>
      <c r="T10" s="624" t="s">
        <v>6</v>
      </c>
      <c r="U10" s="624"/>
      <c r="V10" s="625"/>
      <c r="W10" s="88"/>
      <c r="X10" s="429"/>
      <c r="Y10" s="619" t="s">
        <v>7</v>
      </c>
      <c r="Z10" s="620"/>
      <c r="AA10" s="620"/>
      <c r="AB10" s="619" t="s">
        <v>8</v>
      </c>
      <c r="AC10" s="620"/>
      <c r="AD10" s="621"/>
      <c r="AE10" s="622" t="s">
        <v>9</v>
      </c>
      <c r="AF10" s="622"/>
      <c r="AG10" s="623"/>
      <c r="AH10" s="676" t="s">
        <v>10</v>
      </c>
      <c r="AI10" s="677"/>
      <c r="AJ10" s="677"/>
      <c r="AK10" s="89"/>
      <c r="AL10" s="419"/>
      <c r="AM10" s="619" t="s">
        <v>12</v>
      </c>
      <c r="AN10" s="620"/>
      <c r="AO10" s="621"/>
      <c r="AP10" s="619" t="s">
        <v>13</v>
      </c>
      <c r="AQ10" s="620"/>
      <c r="AR10" s="621"/>
      <c r="AS10" s="631" t="s">
        <v>14</v>
      </c>
      <c r="AT10" s="626"/>
      <c r="AU10" s="627"/>
      <c r="AV10" s="677" t="s">
        <v>11</v>
      </c>
      <c r="AW10" s="677"/>
      <c r="AX10" s="697"/>
      <c r="AY10" s="89"/>
      <c r="AZ10" s="444"/>
      <c r="BA10" s="619" t="s">
        <v>15</v>
      </c>
      <c r="BB10" s="620"/>
      <c r="BC10" s="620"/>
      <c r="BD10" s="619" t="s">
        <v>16</v>
      </c>
      <c r="BE10" s="620"/>
      <c r="BF10" s="620"/>
      <c r="BG10" s="621"/>
      <c r="BH10" s="622" t="s">
        <v>17</v>
      </c>
      <c r="BI10" s="622"/>
      <c r="BJ10" s="623"/>
      <c r="BK10" s="228"/>
      <c r="BL10" s="88"/>
      <c r="BM10" s="88"/>
      <c r="BN10" s="671"/>
      <c r="BO10" s="674"/>
    </row>
    <row r="11" spans="1:67" ht="42" customHeight="1" thickBot="1">
      <c r="A11" s="714"/>
      <c r="B11" s="706"/>
      <c r="C11" s="675"/>
      <c r="D11" s="630"/>
      <c r="E11" s="630"/>
      <c r="F11" s="91" t="s">
        <v>105</v>
      </c>
      <c r="G11" s="92" t="s">
        <v>22</v>
      </c>
      <c r="H11" s="93" t="s">
        <v>104</v>
      </c>
      <c r="I11" s="90"/>
      <c r="J11" s="90"/>
      <c r="K11" s="91" t="s">
        <v>105</v>
      </c>
      <c r="L11" s="92" t="s">
        <v>22</v>
      </c>
      <c r="M11" s="93" t="s">
        <v>104</v>
      </c>
      <c r="N11" s="91" t="s">
        <v>105</v>
      </c>
      <c r="O11" s="92" t="s">
        <v>22</v>
      </c>
      <c r="P11" s="93" t="s">
        <v>104</v>
      </c>
      <c r="Q11" s="91" t="s">
        <v>105</v>
      </c>
      <c r="R11" s="92" t="s">
        <v>22</v>
      </c>
      <c r="S11" s="93" t="s">
        <v>104</v>
      </c>
      <c r="T11" s="94" t="s">
        <v>3</v>
      </c>
      <c r="U11" s="92" t="s">
        <v>23</v>
      </c>
      <c r="V11" s="95" t="s">
        <v>25</v>
      </c>
      <c r="W11" s="90"/>
      <c r="X11" s="430"/>
      <c r="Y11" s="91" t="s">
        <v>105</v>
      </c>
      <c r="Z11" s="92" t="s">
        <v>22</v>
      </c>
      <c r="AA11" s="93" t="s">
        <v>104</v>
      </c>
      <c r="AB11" s="91" t="s">
        <v>105</v>
      </c>
      <c r="AC11" s="92" t="s">
        <v>22</v>
      </c>
      <c r="AD11" s="93" t="s">
        <v>104</v>
      </c>
      <c r="AE11" s="91" t="s">
        <v>105</v>
      </c>
      <c r="AF11" s="92" t="s">
        <v>22</v>
      </c>
      <c r="AG11" s="93" t="s">
        <v>104</v>
      </c>
      <c r="AH11" s="94" t="s">
        <v>3</v>
      </c>
      <c r="AI11" s="92" t="s">
        <v>4</v>
      </c>
      <c r="AJ11" s="95" t="s">
        <v>24</v>
      </c>
      <c r="AK11" s="90"/>
      <c r="AL11" s="414"/>
      <c r="AM11" s="91" t="s">
        <v>105</v>
      </c>
      <c r="AN11" s="92" t="s">
        <v>22</v>
      </c>
      <c r="AO11" s="93" t="s">
        <v>104</v>
      </c>
      <c r="AP11" s="91" t="s">
        <v>105</v>
      </c>
      <c r="AQ11" s="92" t="s">
        <v>22</v>
      </c>
      <c r="AR11" s="93" t="s">
        <v>104</v>
      </c>
      <c r="AS11" s="91" t="s">
        <v>105</v>
      </c>
      <c r="AT11" s="92" t="s">
        <v>22</v>
      </c>
      <c r="AU11" s="93" t="s">
        <v>104</v>
      </c>
      <c r="AV11" s="94" t="s">
        <v>3</v>
      </c>
      <c r="AW11" s="96" t="s">
        <v>23</v>
      </c>
      <c r="AX11" s="97" t="s">
        <v>24</v>
      </c>
      <c r="AY11" s="97"/>
      <c r="AZ11" s="445"/>
      <c r="BA11" s="91" t="s">
        <v>105</v>
      </c>
      <c r="BB11" s="92" t="s">
        <v>22</v>
      </c>
      <c r="BC11" s="93" t="s">
        <v>104</v>
      </c>
      <c r="BD11" s="91" t="s">
        <v>105</v>
      </c>
      <c r="BE11" s="92" t="s">
        <v>22</v>
      </c>
      <c r="BF11" s="93" t="s">
        <v>104</v>
      </c>
      <c r="BG11" s="93" t="s">
        <v>104</v>
      </c>
      <c r="BH11" s="91" t="s">
        <v>105</v>
      </c>
      <c r="BI11" s="92" t="s">
        <v>22</v>
      </c>
      <c r="BJ11" s="93" t="s">
        <v>104</v>
      </c>
      <c r="BK11" s="98" t="s">
        <v>4</v>
      </c>
      <c r="BL11" s="99"/>
      <c r="BM11" s="99"/>
      <c r="BN11" s="672"/>
      <c r="BO11" s="675"/>
    </row>
    <row r="12" spans="1:67" ht="45.75" hidden="1" customHeight="1" thickBot="1">
      <c r="B12" s="72" t="s">
        <v>0</v>
      </c>
      <c r="C12" s="20"/>
      <c r="D12" s="17"/>
      <c r="E12" s="17"/>
      <c r="F12" s="21" t="e">
        <f>#REF!+#REF!</f>
        <v>#REF!</v>
      </c>
      <c r="G12" s="21" t="e">
        <f>#REF!+#REF!</f>
        <v>#REF!</v>
      </c>
      <c r="H12" s="21" t="e">
        <f>(G12/F12)*100</f>
        <v>#REF!</v>
      </c>
      <c r="I12" s="21"/>
      <c r="J12" s="21"/>
      <c r="K12" s="14" t="e">
        <f>#REF!+#REF!</f>
        <v>#REF!</v>
      </c>
      <c r="L12" s="12" t="e">
        <f>#REF!+#REF!</f>
        <v>#REF!</v>
      </c>
      <c r="M12" s="15" t="e">
        <f>L12/K12*100</f>
        <v>#REF!</v>
      </c>
      <c r="N12" s="11" t="e">
        <f>#REF!+#REF!</f>
        <v>#REF!</v>
      </c>
      <c r="O12" s="12" t="e">
        <f>#REF!+#REF!</f>
        <v>#REF!</v>
      </c>
      <c r="P12" s="13" t="e">
        <f>O12/N12*100</f>
        <v>#REF!</v>
      </c>
      <c r="Q12" s="31" t="e">
        <f>#REF!+#REF!</f>
        <v>#REF!</v>
      </c>
      <c r="R12" s="32" t="e">
        <f>#REF!+#REF!</f>
        <v>#REF!</v>
      </c>
      <c r="S12" s="32" t="e">
        <f>R12/Q12*100</f>
        <v>#REF!</v>
      </c>
      <c r="T12" s="11" t="e">
        <f>#REF!+#REF!</f>
        <v>#REF!</v>
      </c>
      <c r="U12" s="15" t="e">
        <f>#REF!+#REF!</f>
        <v>#REF!</v>
      </c>
      <c r="V12" s="23" t="e">
        <f>U12/T12*100</f>
        <v>#REF!</v>
      </c>
      <c r="W12" s="23"/>
      <c r="X12" s="431"/>
      <c r="Y12" s="14" t="e">
        <f>#REF!+#REF!</f>
        <v>#REF!</v>
      </c>
      <c r="Z12" s="12" t="e">
        <f>#REF!+#REF!</f>
        <v>#REF!</v>
      </c>
      <c r="AA12" s="13" t="e">
        <f>Z12/Y12*100</f>
        <v>#REF!</v>
      </c>
      <c r="AB12" s="14" t="e">
        <f>#REF!+#REF!</f>
        <v>#REF!</v>
      </c>
      <c r="AC12" s="12" t="e">
        <f>#REF!+#REF!</f>
        <v>#REF!</v>
      </c>
      <c r="AD12" s="15"/>
      <c r="AE12" s="33" t="e">
        <f>#REF!+#REF!</f>
        <v>#REF!</v>
      </c>
      <c r="AF12" s="34" t="e">
        <f>#REF!+#REF!</f>
        <v>#REF!</v>
      </c>
      <c r="AG12" s="35"/>
      <c r="AH12" s="11" t="e">
        <f>#REF!+#REF!</f>
        <v>#REF!</v>
      </c>
      <c r="AI12" s="12" t="e">
        <f>#REF!+#REF!</f>
        <v>#REF!</v>
      </c>
      <c r="AJ12" s="13"/>
      <c r="AK12" s="23"/>
      <c r="AL12" s="415"/>
      <c r="AM12" s="14" t="e">
        <f>#REF!+#REF!</f>
        <v>#REF!</v>
      </c>
      <c r="AN12" s="12" t="e">
        <f>#REF!+#REF!</f>
        <v>#REF!</v>
      </c>
      <c r="AO12" s="15"/>
      <c r="AP12" s="11" t="e">
        <f>#REF!+#REF!</f>
        <v>#REF!</v>
      </c>
      <c r="AQ12" s="12" t="e">
        <f>#REF!+#REF!</f>
        <v>#REF!</v>
      </c>
      <c r="AR12" s="13"/>
      <c r="AS12" s="31" t="e">
        <f>#REF!+#REF!</f>
        <v>#REF!</v>
      </c>
      <c r="AT12" s="36" t="e">
        <f>#REF!+#REF!</f>
        <v>#REF!</v>
      </c>
      <c r="AU12" s="37"/>
      <c r="AV12" s="11" t="e">
        <f>#REF!+#REF!</f>
        <v>#REF!</v>
      </c>
      <c r="AW12" s="15" t="e">
        <f>#REF!+#REF!</f>
        <v>#REF!</v>
      </c>
      <c r="AX12" s="23" t="e">
        <f>AW12/AV12*100</f>
        <v>#REF!</v>
      </c>
      <c r="AY12" s="23"/>
      <c r="AZ12" s="431"/>
      <c r="BA12" s="14" t="e">
        <f>#REF!+#REF!</f>
        <v>#REF!</v>
      </c>
      <c r="BB12" s="12" t="e">
        <f>#REF!+#REF!</f>
        <v>#REF!</v>
      </c>
      <c r="BC12" s="13"/>
      <c r="BD12" s="14" t="e">
        <f>#REF!+#REF!</f>
        <v>#REF!</v>
      </c>
      <c r="BE12" s="12" t="e">
        <f>#REF!+#REF!</f>
        <v>#REF!</v>
      </c>
      <c r="BF12" s="12" t="e">
        <f>#REF!+#REF!+#REF!+#REF!+#REF!</f>
        <v>#REF!</v>
      </c>
      <c r="BG12" s="15"/>
      <c r="BH12" s="41" t="e">
        <f>#REF!+#REF!</f>
        <v>#REF!</v>
      </c>
      <c r="BI12" s="36" t="e">
        <f>#REF!+#REF!</f>
        <v>#REF!</v>
      </c>
      <c r="BJ12" s="37"/>
      <c r="BK12" s="13" t="e">
        <f>#REF!+#REF!</f>
        <v>#REF!</v>
      </c>
      <c r="BL12" s="23"/>
      <c r="BM12" s="23"/>
      <c r="BN12" s="24"/>
      <c r="BO12" s="16"/>
    </row>
    <row r="13" spans="1:67" ht="0.75" hidden="1" customHeight="1" thickBot="1">
      <c r="A13" s="74">
        <v>1</v>
      </c>
      <c r="B13" s="73" t="s">
        <v>52</v>
      </c>
      <c r="C13" s="694" t="s">
        <v>51</v>
      </c>
      <c r="D13" s="695"/>
      <c r="E13" s="695"/>
      <c r="F13" s="695"/>
      <c r="G13" s="695"/>
      <c r="H13" s="695"/>
      <c r="I13" s="695"/>
      <c r="J13" s="695"/>
      <c r="K13" s="695"/>
      <c r="L13" s="695"/>
      <c r="M13" s="695"/>
      <c r="N13" s="695"/>
      <c r="O13" s="695"/>
      <c r="P13" s="695"/>
      <c r="Q13" s="695"/>
      <c r="R13" s="695"/>
      <c r="S13" s="695"/>
      <c r="T13" s="695"/>
      <c r="U13" s="695"/>
      <c r="V13" s="695"/>
      <c r="W13" s="695"/>
      <c r="X13" s="695"/>
      <c r="Y13" s="695"/>
      <c r="Z13" s="695"/>
      <c r="AA13" s="695"/>
      <c r="AB13" s="695"/>
      <c r="AC13" s="695"/>
      <c r="AD13" s="695"/>
      <c r="AE13" s="695"/>
      <c r="AF13" s="695"/>
      <c r="AG13" s="695"/>
      <c r="AH13" s="695"/>
      <c r="AI13" s="695"/>
      <c r="AJ13" s="695"/>
      <c r="AK13" s="695"/>
      <c r="AL13" s="695"/>
      <c r="AM13" s="695"/>
      <c r="AN13" s="695"/>
      <c r="AO13" s="695"/>
      <c r="AP13" s="695"/>
      <c r="AQ13" s="695"/>
      <c r="AR13" s="695"/>
      <c r="AS13" s="695"/>
      <c r="AT13" s="695"/>
      <c r="AU13" s="695"/>
      <c r="AV13" s="695"/>
      <c r="AW13" s="695"/>
      <c r="AX13" s="695"/>
      <c r="AY13" s="695"/>
      <c r="AZ13" s="695"/>
      <c r="BA13" s="695"/>
      <c r="BB13" s="695"/>
      <c r="BC13" s="695"/>
      <c r="BD13" s="695"/>
      <c r="BE13" s="695"/>
      <c r="BF13" s="695"/>
      <c r="BG13" s="695"/>
      <c r="BH13" s="695"/>
      <c r="BI13" s="695"/>
      <c r="BJ13" s="696"/>
      <c r="BK13" s="38"/>
      <c r="BL13" s="59"/>
      <c r="BM13" s="59"/>
      <c r="BN13" s="39"/>
      <c r="BO13" s="40"/>
    </row>
    <row r="14" spans="1:67" ht="2.25" hidden="1" customHeight="1" thickBot="1">
      <c r="A14" s="83" t="s">
        <v>35</v>
      </c>
      <c r="B14" s="84" t="s">
        <v>47</v>
      </c>
      <c r="C14" s="682" t="s">
        <v>50</v>
      </c>
      <c r="D14" s="682"/>
      <c r="E14" s="682"/>
      <c r="F14" s="682"/>
      <c r="G14" s="682"/>
      <c r="H14" s="682"/>
      <c r="I14" s="682"/>
      <c r="J14" s="682"/>
      <c r="K14" s="682"/>
      <c r="L14" s="682"/>
      <c r="M14" s="682"/>
      <c r="N14" s="682"/>
      <c r="O14" s="682"/>
      <c r="P14" s="682"/>
      <c r="Q14" s="682"/>
      <c r="R14" s="682"/>
      <c r="S14" s="682"/>
      <c r="T14" s="682"/>
      <c r="U14" s="682"/>
      <c r="V14" s="682"/>
      <c r="W14" s="682"/>
      <c r="X14" s="682"/>
      <c r="Y14" s="682"/>
      <c r="Z14" s="682"/>
      <c r="AA14" s="682"/>
      <c r="AB14" s="682"/>
      <c r="AC14" s="682"/>
      <c r="AD14" s="682"/>
      <c r="AE14" s="682"/>
      <c r="AF14" s="682"/>
      <c r="AG14" s="682"/>
      <c r="AH14" s="682"/>
      <c r="AI14" s="682"/>
      <c r="AJ14" s="682"/>
      <c r="AK14" s="682"/>
      <c r="AL14" s="682"/>
      <c r="AM14" s="682"/>
      <c r="AN14" s="682"/>
      <c r="AO14" s="682"/>
      <c r="AP14" s="682"/>
      <c r="AQ14" s="682"/>
      <c r="AR14" s="682"/>
      <c r="AS14" s="682"/>
      <c r="AT14" s="682"/>
      <c r="AU14" s="682"/>
      <c r="AV14" s="682"/>
      <c r="AW14" s="682"/>
      <c r="AX14" s="682"/>
      <c r="AY14" s="682"/>
      <c r="AZ14" s="682"/>
      <c r="BA14" s="682"/>
      <c r="BB14" s="682"/>
      <c r="BC14" s="682"/>
      <c r="BD14" s="682"/>
      <c r="BE14" s="682"/>
      <c r="BF14" s="682"/>
      <c r="BG14" s="682"/>
      <c r="BH14" s="682"/>
      <c r="BI14" s="682"/>
      <c r="BJ14" s="683"/>
      <c r="BK14" s="38"/>
      <c r="BL14" s="59"/>
      <c r="BM14" s="59"/>
      <c r="BN14" s="45"/>
      <c r="BO14" s="45"/>
    </row>
    <row r="15" spans="1:67">
      <c r="A15" s="716" t="s">
        <v>19</v>
      </c>
      <c r="B15" s="728" t="s">
        <v>49</v>
      </c>
      <c r="C15" s="718"/>
      <c r="D15" s="686"/>
      <c r="E15" s="340" t="s">
        <v>38</v>
      </c>
      <c r="F15" s="352">
        <f>F21+F27+F32+F37+F43+F49+F55+F60+F65+F76+F82+F91+F97+F102+F108+F113+F119</f>
        <v>258804.59999999998</v>
      </c>
      <c r="G15" s="115">
        <f t="shared" ref="G15:BM15" si="0">G21+G27+G32+G37+G43+G49+G55+G60+G65+G76+G82+G91+G97+G102+G108+G113+G119</f>
        <v>57093.62999999999</v>
      </c>
      <c r="H15" s="353">
        <f>G15/F15*100</f>
        <v>22.060515925914761</v>
      </c>
      <c r="I15" s="178">
        <f t="shared" si="0"/>
        <v>1477.5</v>
      </c>
      <c r="J15" s="175">
        <f t="shared" si="0"/>
        <v>0</v>
      </c>
      <c r="K15" s="352">
        <f t="shared" si="0"/>
        <v>2868.6</v>
      </c>
      <c r="L15" s="115">
        <f>L21+L27+L32+L37+L43+L49+L55+L60+L65+L76+L82+L91+L97+L102+L108+L113+L119</f>
        <v>2844.2300000000005</v>
      </c>
      <c r="M15" s="353">
        <f>M18</f>
        <v>99.279439447814283</v>
      </c>
      <c r="N15" s="352">
        <f t="shared" si="0"/>
        <v>14629.16</v>
      </c>
      <c r="O15" s="115">
        <f t="shared" si="0"/>
        <v>13857.699999999999</v>
      </c>
      <c r="P15" s="353">
        <f>P18</f>
        <v>94.711521372382265</v>
      </c>
      <c r="Q15" s="352">
        <f t="shared" si="0"/>
        <v>41146.099999999991</v>
      </c>
      <c r="R15" s="115">
        <f>R21+R27+R32+R37+R43+R49+R55+R60+R65+R76+R82+R91+R97+R102+R108+R113+R119</f>
        <v>40391.699999999997</v>
      </c>
      <c r="S15" s="353">
        <f>R15/Q15*100</f>
        <v>98.166533401707596</v>
      </c>
      <c r="T15" s="178">
        <f t="shared" si="0"/>
        <v>0</v>
      </c>
      <c r="U15" s="47">
        <f t="shared" si="0"/>
        <v>0</v>
      </c>
      <c r="V15" s="47">
        <f t="shared" si="0"/>
        <v>0</v>
      </c>
      <c r="W15" s="47">
        <f t="shared" si="0"/>
        <v>0</v>
      </c>
      <c r="X15" s="175">
        <f t="shared" si="0"/>
        <v>58643.86</v>
      </c>
      <c r="Y15" s="352">
        <f t="shared" si="0"/>
        <v>19807.2</v>
      </c>
      <c r="Z15" s="115">
        <f t="shared" si="0"/>
        <v>0</v>
      </c>
      <c r="AA15" s="353">
        <f t="shared" si="0"/>
        <v>0</v>
      </c>
      <c r="AB15" s="352">
        <f t="shared" si="0"/>
        <v>20563.400000000001</v>
      </c>
      <c r="AC15" s="115">
        <f t="shared" si="0"/>
        <v>0</v>
      </c>
      <c r="AD15" s="353">
        <f t="shared" si="0"/>
        <v>0</v>
      </c>
      <c r="AE15" s="352">
        <f t="shared" si="0"/>
        <v>21383.699999999997</v>
      </c>
      <c r="AF15" s="115">
        <f t="shared" si="0"/>
        <v>0</v>
      </c>
      <c r="AG15" s="353">
        <f t="shared" si="0"/>
        <v>0</v>
      </c>
      <c r="AH15" s="178">
        <f t="shared" si="0"/>
        <v>0</v>
      </c>
      <c r="AI15" s="47">
        <f t="shared" si="0"/>
        <v>0</v>
      </c>
      <c r="AJ15" s="47">
        <f t="shared" si="0"/>
        <v>0</v>
      </c>
      <c r="AK15" s="47">
        <f t="shared" si="0"/>
        <v>0</v>
      </c>
      <c r="AL15" s="446">
        <f t="shared" si="0"/>
        <v>61754.299999999996</v>
      </c>
      <c r="AM15" s="352">
        <f t="shared" si="0"/>
        <v>17619.899999999998</v>
      </c>
      <c r="AN15" s="115">
        <f t="shared" si="0"/>
        <v>0</v>
      </c>
      <c r="AO15" s="353">
        <f>AN15/AM15*100</f>
        <v>0</v>
      </c>
      <c r="AP15" s="352">
        <f t="shared" si="0"/>
        <v>16734.8</v>
      </c>
      <c r="AQ15" s="115">
        <f t="shared" si="0"/>
        <v>0</v>
      </c>
      <c r="AR15" s="353">
        <f>AQ15/AP15*100</f>
        <v>0</v>
      </c>
      <c r="AS15" s="352">
        <f t="shared" si="0"/>
        <v>17207.240000000002</v>
      </c>
      <c r="AT15" s="115">
        <f t="shared" si="0"/>
        <v>0</v>
      </c>
      <c r="AU15" s="353">
        <f t="shared" si="0"/>
        <v>0</v>
      </c>
      <c r="AV15" s="178">
        <f t="shared" si="0"/>
        <v>0</v>
      </c>
      <c r="AW15" s="47">
        <f t="shared" si="0"/>
        <v>0</v>
      </c>
      <c r="AX15" s="47">
        <f t="shared" si="0"/>
        <v>0</v>
      </c>
      <c r="AY15" s="47">
        <f t="shared" si="0"/>
        <v>0</v>
      </c>
      <c r="AZ15" s="446">
        <f t="shared" si="0"/>
        <v>51561.94</v>
      </c>
      <c r="BA15" s="352">
        <f t="shared" si="0"/>
        <v>18320.399999999998</v>
      </c>
      <c r="BB15" s="115">
        <f t="shared" si="0"/>
        <v>0</v>
      </c>
      <c r="BC15" s="353">
        <f t="shared" si="0"/>
        <v>0</v>
      </c>
      <c r="BD15" s="352">
        <f t="shared" si="0"/>
        <v>32958.400000000001</v>
      </c>
      <c r="BE15" s="115">
        <f t="shared" si="0"/>
        <v>0</v>
      </c>
      <c r="BF15" s="115">
        <f t="shared" si="0"/>
        <v>0</v>
      </c>
      <c r="BG15" s="353">
        <f t="shared" si="0"/>
        <v>0</v>
      </c>
      <c r="BH15" s="352">
        <f t="shared" si="0"/>
        <v>35565.699999999997</v>
      </c>
      <c r="BI15" s="115">
        <f t="shared" si="0"/>
        <v>0</v>
      </c>
      <c r="BJ15" s="353">
        <f t="shared" si="0"/>
        <v>0</v>
      </c>
      <c r="BK15" s="130">
        <f t="shared" si="0"/>
        <v>0</v>
      </c>
      <c r="BL15" s="132">
        <f t="shared" si="0"/>
        <v>73612.499999999985</v>
      </c>
      <c r="BM15" s="132">
        <f t="shared" si="0"/>
        <v>86844.499999999985</v>
      </c>
      <c r="BN15" s="707"/>
      <c r="BO15" s="690"/>
    </row>
    <row r="16" spans="1:67">
      <c r="A16" s="667"/>
      <c r="B16" s="729"/>
      <c r="C16" s="719"/>
      <c r="D16" s="687"/>
      <c r="E16" s="341" t="s">
        <v>94</v>
      </c>
      <c r="F16" s="354">
        <v>0</v>
      </c>
      <c r="G16" s="47">
        <v>0</v>
      </c>
      <c r="H16" s="355">
        <v>0</v>
      </c>
      <c r="I16" s="178"/>
      <c r="J16" s="175"/>
      <c r="K16" s="354">
        <v>0</v>
      </c>
      <c r="L16" s="47">
        <v>0</v>
      </c>
      <c r="M16" s="355">
        <v>0</v>
      </c>
      <c r="N16" s="354">
        <v>0</v>
      </c>
      <c r="O16" s="47">
        <v>0</v>
      </c>
      <c r="P16" s="355">
        <v>0</v>
      </c>
      <c r="Q16" s="354">
        <v>0</v>
      </c>
      <c r="R16" s="47">
        <v>0</v>
      </c>
      <c r="S16" s="355">
        <v>0</v>
      </c>
      <c r="T16" s="178"/>
      <c r="U16" s="47"/>
      <c r="V16" s="47"/>
      <c r="W16" s="47"/>
      <c r="X16" s="175"/>
      <c r="Y16" s="354">
        <v>0</v>
      </c>
      <c r="Z16" s="47">
        <v>0</v>
      </c>
      <c r="AA16" s="355">
        <v>0</v>
      </c>
      <c r="AB16" s="354">
        <v>0</v>
      </c>
      <c r="AC16" s="47">
        <v>0</v>
      </c>
      <c r="AD16" s="355">
        <v>0</v>
      </c>
      <c r="AE16" s="354">
        <v>0</v>
      </c>
      <c r="AF16" s="47">
        <v>0</v>
      </c>
      <c r="AG16" s="355">
        <v>0</v>
      </c>
      <c r="AH16" s="178"/>
      <c r="AI16" s="47"/>
      <c r="AJ16" s="47"/>
      <c r="AK16" s="47"/>
      <c r="AL16" s="175"/>
      <c r="AM16" s="354">
        <v>0</v>
      </c>
      <c r="AN16" s="47">
        <v>0</v>
      </c>
      <c r="AO16" s="355">
        <v>0</v>
      </c>
      <c r="AP16" s="354">
        <v>0</v>
      </c>
      <c r="AQ16" s="47">
        <v>0</v>
      </c>
      <c r="AR16" s="355">
        <v>0</v>
      </c>
      <c r="AS16" s="354">
        <v>0</v>
      </c>
      <c r="AT16" s="47">
        <v>0</v>
      </c>
      <c r="AU16" s="355">
        <v>0</v>
      </c>
      <c r="AV16" s="178"/>
      <c r="AW16" s="47"/>
      <c r="AX16" s="47"/>
      <c r="AY16" s="47"/>
      <c r="AZ16" s="175"/>
      <c r="BA16" s="354">
        <v>0</v>
      </c>
      <c r="BB16" s="47">
        <v>0</v>
      </c>
      <c r="BC16" s="355">
        <v>0</v>
      </c>
      <c r="BD16" s="354">
        <v>0</v>
      </c>
      <c r="BE16" s="47">
        <v>0</v>
      </c>
      <c r="BF16" s="47"/>
      <c r="BG16" s="355">
        <v>0</v>
      </c>
      <c r="BH16" s="354">
        <v>0</v>
      </c>
      <c r="BI16" s="47">
        <v>0</v>
      </c>
      <c r="BJ16" s="355">
        <v>0</v>
      </c>
      <c r="BK16" s="131"/>
      <c r="BL16" s="102"/>
      <c r="BM16" s="102"/>
      <c r="BN16" s="708"/>
      <c r="BO16" s="691"/>
    </row>
    <row r="17" spans="1:68">
      <c r="A17" s="668"/>
      <c r="B17" s="730"/>
      <c r="C17" s="720"/>
      <c r="D17" s="688"/>
      <c r="E17" s="342" t="s">
        <v>39</v>
      </c>
      <c r="F17" s="354">
        <f>F23+F29+F34+F39+F45+F51+F57+F62+F67+F78+F84+F93+F99+F104+F110+F115+F121</f>
        <v>17234.2</v>
      </c>
      <c r="G17" s="47">
        <f>G23+G29+G34+G39+G45+G51+G57+G62+G67+G78+G84+G93+G99+G104+G110+G115+G121</f>
        <v>181.2</v>
      </c>
      <c r="H17" s="355">
        <f>G17/F17*100</f>
        <v>1.0513978020447714</v>
      </c>
      <c r="I17" s="178">
        <f t="shared" ref="I17:BM17" si="1">I23+I29+I34+I39+I45+I51+I57+I62+I67+I78+I84+I93+I99+I104+I110+I115+I121</f>
        <v>1477.5</v>
      </c>
      <c r="J17" s="175">
        <f t="shared" si="1"/>
        <v>0</v>
      </c>
      <c r="K17" s="354">
        <f t="shared" si="1"/>
        <v>0</v>
      </c>
      <c r="L17" s="47">
        <f t="shared" si="1"/>
        <v>-3.7</v>
      </c>
      <c r="M17" s="355">
        <f t="shared" si="1"/>
        <v>100</v>
      </c>
      <c r="N17" s="354">
        <f t="shared" si="1"/>
        <v>0</v>
      </c>
      <c r="O17" s="47">
        <f t="shared" si="1"/>
        <v>2.2000000000000002</v>
      </c>
      <c r="P17" s="355">
        <f t="shared" si="1"/>
        <v>100</v>
      </c>
      <c r="Q17" s="354">
        <f t="shared" si="1"/>
        <v>941.2</v>
      </c>
      <c r="R17" s="47">
        <f t="shared" si="1"/>
        <v>182.7</v>
      </c>
      <c r="S17" s="355">
        <f>R17/Q17*100</f>
        <v>19.411389715257116</v>
      </c>
      <c r="T17" s="178">
        <f t="shared" si="1"/>
        <v>0</v>
      </c>
      <c r="U17" s="47">
        <f t="shared" si="1"/>
        <v>0</v>
      </c>
      <c r="V17" s="47">
        <f t="shared" si="1"/>
        <v>0</v>
      </c>
      <c r="W17" s="47">
        <f t="shared" si="1"/>
        <v>0</v>
      </c>
      <c r="X17" s="175">
        <f t="shared" si="1"/>
        <v>941.2</v>
      </c>
      <c r="Y17" s="354">
        <f t="shared" si="1"/>
        <v>427</v>
      </c>
      <c r="Z17" s="47">
        <f t="shared" si="1"/>
        <v>0</v>
      </c>
      <c r="AA17" s="355">
        <f t="shared" si="1"/>
        <v>0</v>
      </c>
      <c r="AB17" s="354">
        <f t="shared" si="1"/>
        <v>567.70000000000005</v>
      </c>
      <c r="AC17" s="47">
        <f t="shared" si="1"/>
        <v>0</v>
      </c>
      <c r="AD17" s="355">
        <f t="shared" si="1"/>
        <v>0</v>
      </c>
      <c r="AE17" s="354">
        <f t="shared" si="1"/>
        <v>1185.5999999999999</v>
      </c>
      <c r="AF17" s="47">
        <f t="shared" si="1"/>
        <v>0</v>
      </c>
      <c r="AG17" s="355">
        <f t="shared" si="1"/>
        <v>0</v>
      </c>
      <c r="AH17" s="178">
        <f t="shared" si="1"/>
        <v>0</v>
      </c>
      <c r="AI17" s="47">
        <f t="shared" si="1"/>
        <v>0</v>
      </c>
      <c r="AJ17" s="47">
        <f t="shared" si="1"/>
        <v>0</v>
      </c>
      <c r="AK17" s="47">
        <f t="shared" si="1"/>
        <v>0</v>
      </c>
      <c r="AL17" s="175">
        <f t="shared" si="1"/>
        <v>2180.3000000000002</v>
      </c>
      <c r="AM17" s="354">
        <f t="shared" si="1"/>
        <v>390.8</v>
      </c>
      <c r="AN17" s="47">
        <f t="shared" si="1"/>
        <v>0</v>
      </c>
      <c r="AO17" s="355">
        <f>AN17/AM17*100</f>
        <v>0</v>
      </c>
      <c r="AP17" s="354">
        <f t="shared" si="1"/>
        <v>400</v>
      </c>
      <c r="AQ17" s="47">
        <f t="shared" si="1"/>
        <v>0</v>
      </c>
      <c r="AR17" s="355">
        <v>100</v>
      </c>
      <c r="AS17" s="354">
        <f t="shared" si="1"/>
        <v>400</v>
      </c>
      <c r="AT17" s="47">
        <f t="shared" si="1"/>
        <v>0</v>
      </c>
      <c r="AU17" s="355">
        <f t="shared" si="1"/>
        <v>0</v>
      </c>
      <c r="AV17" s="178">
        <f t="shared" si="1"/>
        <v>0</v>
      </c>
      <c r="AW17" s="47">
        <f t="shared" si="1"/>
        <v>0</v>
      </c>
      <c r="AX17" s="47">
        <f t="shared" si="1"/>
        <v>0</v>
      </c>
      <c r="AY17" s="47">
        <f t="shared" si="1"/>
        <v>0</v>
      </c>
      <c r="AZ17" s="175">
        <f t="shared" si="1"/>
        <v>1190.8</v>
      </c>
      <c r="BA17" s="354">
        <f t="shared" si="1"/>
        <v>521.29999999999995</v>
      </c>
      <c r="BB17" s="47">
        <f t="shared" si="1"/>
        <v>0</v>
      </c>
      <c r="BC17" s="355">
        <f t="shared" si="1"/>
        <v>0</v>
      </c>
      <c r="BD17" s="354">
        <f t="shared" si="1"/>
        <v>12051.6</v>
      </c>
      <c r="BE17" s="47">
        <f t="shared" si="1"/>
        <v>0</v>
      </c>
      <c r="BF17" s="47">
        <f t="shared" si="1"/>
        <v>0</v>
      </c>
      <c r="BG17" s="355">
        <f t="shared" si="1"/>
        <v>0</v>
      </c>
      <c r="BH17" s="354">
        <f t="shared" si="1"/>
        <v>349</v>
      </c>
      <c r="BI17" s="47">
        <f t="shared" si="1"/>
        <v>0</v>
      </c>
      <c r="BJ17" s="355">
        <f t="shared" si="1"/>
        <v>0</v>
      </c>
      <c r="BK17" s="131">
        <f t="shared" si="1"/>
        <v>0</v>
      </c>
      <c r="BL17" s="133">
        <f t="shared" si="1"/>
        <v>1110.3000000000002</v>
      </c>
      <c r="BM17" s="133">
        <f t="shared" si="1"/>
        <v>12921.900000000001</v>
      </c>
      <c r="BN17" s="708"/>
      <c r="BO17" s="691"/>
    </row>
    <row r="18" spans="1:68" ht="18.75" customHeight="1" thickBot="1">
      <c r="A18" s="668"/>
      <c r="B18" s="730"/>
      <c r="C18" s="720"/>
      <c r="D18" s="688"/>
      <c r="E18" s="342" t="s">
        <v>18</v>
      </c>
      <c r="F18" s="354">
        <f>F24+F30+F35+F40+F46+F52+F58+F63+F68+F79+F85+F94+F100+F107+F111+F116-F107+F105+F122</f>
        <v>241570.4</v>
      </c>
      <c r="G18" s="47">
        <f>G24+G30+G35+G40+G46+G52+G58+G63+G68+G79+G85+G94+G100+G107+G111+G116-G107+G105+G122</f>
        <v>56912.429999999993</v>
      </c>
      <c r="H18" s="355">
        <f>G18/F18*100</f>
        <v>23.559355781999781</v>
      </c>
      <c r="I18" s="178">
        <f t="shared" ref="I18:BM18" si="2">I24+I30+I35+I40+I46+I52+I58+I63+I68+I79+I85+I94+I100+I107+I111+I116-I107+I105+I122</f>
        <v>0</v>
      </c>
      <c r="J18" s="175" t="e">
        <f t="shared" si="2"/>
        <v>#DIV/0!</v>
      </c>
      <c r="K18" s="354">
        <f t="shared" si="2"/>
        <v>2868.6</v>
      </c>
      <c r="L18" s="47">
        <f t="shared" si="2"/>
        <v>2847.9300000000003</v>
      </c>
      <c r="M18" s="355">
        <f>L18/K18*100</f>
        <v>99.279439447814283</v>
      </c>
      <c r="N18" s="354">
        <f t="shared" si="2"/>
        <v>14629.16</v>
      </c>
      <c r="O18" s="47">
        <f t="shared" si="2"/>
        <v>13855.499999999998</v>
      </c>
      <c r="P18" s="355">
        <f>O18/N18*100</f>
        <v>94.711521372382265</v>
      </c>
      <c r="Q18" s="354">
        <f t="shared" si="2"/>
        <v>40204.899999999994</v>
      </c>
      <c r="R18" s="47">
        <f>R24+R30+R35+R40+R46+R52+R58+R63+R68+R79+R85+R94+R100+R107+R111+R116-R107+R105+R122</f>
        <v>40209</v>
      </c>
      <c r="S18" s="355">
        <f>R18/Q18*100</f>
        <v>100.01019776196436</v>
      </c>
      <c r="T18" s="178">
        <f t="shared" si="2"/>
        <v>0</v>
      </c>
      <c r="U18" s="47">
        <f t="shared" si="2"/>
        <v>0</v>
      </c>
      <c r="V18" s="47">
        <f t="shared" si="2"/>
        <v>0</v>
      </c>
      <c r="W18" s="47">
        <f t="shared" si="2"/>
        <v>0</v>
      </c>
      <c r="X18" s="175">
        <f t="shared" si="2"/>
        <v>57702.66</v>
      </c>
      <c r="Y18" s="354">
        <f t="shared" si="2"/>
        <v>19380.2</v>
      </c>
      <c r="Z18" s="47">
        <f t="shared" si="2"/>
        <v>0</v>
      </c>
      <c r="AA18" s="355">
        <f t="shared" si="2"/>
        <v>0</v>
      </c>
      <c r="AB18" s="354">
        <f t="shared" si="2"/>
        <v>19995.7</v>
      </c>
      <c r="AC18" s="47">
        <f t="shared" si="2"/>
        <v>0</v>
      </c>
      <c r="AD18" s="355">
        <f t="shared" si="2"/>
        <v>0</v>
      </c>
      <c r="AE18" s="354">
        <f t="shared" si="2"/>
        <v>20198.099999999999</v>
      </c>
      <c r="AF18" s="47">
        <f t="shared" si="2"/>
        <v>0</v>
      </c>
      <c r="AG18" s="355">
        <f t="shared" si="2"/>
        <v>0</v>
      </c>
      <c r="AH18" s="178">
        <f t="shared" si="2"/>
        <v>0</v>
      </c>
      <c r="AI18" s="47">
        <f t="shared" si="2"/>
        <v>0</v>
      </c>
      <c r="AJ18" s="47">
        <f t="shared" si="2"/>
        <v>0</v>
      </c>
      <c r="AK18" s="47">
        <f t="shared" si="2"/>
        <v>0</v>
      </c>
      <c r="AL18" s="175">
        <f t="shared" si="2"/>
        <v>59573.999999999993</v>
      </c>
      <c r="AM18" s="354">
        <f t="shared" si="2"/>
        <v>17229.099999999999</v>
      </c>
      <c r="AN18" s="47">
        <f t="shared" si="2"/>
        <v>0</v>
      </c>
      <c r="AO18" s="355">
        <f>AN18/AM18*100</f>
        <v>0</v>
      </c>
      <c r="AP18" s="354">
        <f t="shared" si="2"/>
        <v>16334.8</v>
      </c>
      <c r="AQ18" s="47">
        <f t="shared" si="2"/>
        <v>0</v>
      </c>
      <c r="AR18" s="355">
        <f>AQ18/AP18*100</f>
        <v>0</v>
      </c>
      <c r="AS18" s="354">
        <f t="shared" si="2"/>
        <v>16807.240000000002</v>
      </c>
      <c r="AT18" s="47">
        <f>AT24+AT30+AT35+AT40+AT46+AT52+AT58+AT63+AT68+AT79+AT85+AT94+AT100+AT107+AT111+AT116-AT107+AT105+AT122</f>
        <v>0</v>
      </c>
      <c r="AU18" s="355">
        <f t="shared" si="2"/>
        <v>0</v>
      </c>
      <c r="AV18" s="178">
        <f t="shared" si="2"/>
        <v>0</v>
      </c>
      <c r="AW18" s="47">
        <f t="shared" si="2"/>
        <v>0</v>
      </c>
      <c r="AX18" s="47">
        <f t="shared" si="2"/>
        <v>0</v>
      </c>
      <c r="AY18" s="47">
        <f t="shared" si="2"/>
        <v>0</v>
      </c>
      <c r="AZ18" s="175">
        <f t="shared" si="2"/>
        <v>50371.14</v>
      </c>
      <c r="BA18" s="354">
        <f t="shared" si="2"/>
        <v>17799.099999999999</v>
      </c>
      <c r="BB18" s="47">
        <f t="shared" si="2"/>
        <v>0</v>
      </c>
      <c r="BC18" s="355">
        <f t="shared" si="2"/>
        <v>0</v>
      </c>
      <c r="BD18" s="354">
        <f t="shared" si="2"/>
        <v>20906.800000000003</v>
      </c>
      <c r="BE18" s="47">
        <f t="shared" si="2"/>
        <v>0</v>
      </c>
      <c r="BF18" s="47">
        <f t="shared" si="2"/>
        <v>0</v>
      </c>
      <c r="BG18" s="355">
        <f t="shared" si="2"/>
        <v>0</v>
      </c>
      <c r="BH18" s="354">
        <f t="shared" si="2"/>
        <v>35216.699999999997</v>
      </c>
      <c r="BI18" s="47">
        <f t="shared" si="2"/>
        <v>0</v>
      </c>
      <c r="BJ18" s="355">
        <f t="shared" si="2"/>
        <v>0</v>
      </c>
      <c r="BK18" s="131">
        <f t="shared" si="2"/>
        <v>0</v>
      </c>
      <c r="BL18" s="133">
        <f t="shared" si="2"/>
        <v>72502.2</v>
      </c>
      <c r="BM18" s="133">
        <f t="shared" si="2"/>
        <v>73922.599999999991</v>
      </c>
      <c r="BN18" s="709"/>
      <c r="BO18" s="692"/>
    </row>
    <row r="19" spans="1:68" ht="30" customHeight="1">
      <c r="A19" s="669"/>
      <c r="B19" s="731"/>
      <c r="C19" s="721"/>
      <c r="D19" s="689"/>
      <c r="E19" s="343" t="s">
        <v>95</v>
      </c>
      <c r="F19" s="354">
        <v>0</v>
      </c>
      <c r="G19" s="47">
        <v>0</v>
      </c>
      <c r="H19" s="355">
        <v>0</v>
      </c>
      <c r="I19" s="178"/>
      <c r="J19" s="175"/>
      <c r="K19" s="354">
        <v>0</v>
      </c>
      <c r="L19" s="47">
        <v>0</v>
      </c>
      <c r="M19" s="355">
        <v>0</v>
      </c>
      <c r="N19" s="354">
        <v>0</v>
      </c>
      <c r="O19" s="47">
        <v>0</v>
      </c>
      <c r="P19" s="355">
        <v>0</v>
      </c>
      <c r="Q19" s="354">
        <v>0</v>
      </c>
      <c r="R19" s="47">
        <v>0</v>
      </c>
      <c r="S19" s="355">
        <v>0</v>
      </c>
      <c r="T19" s="178"/>
      <c r="U19" s="47"/>
      <c r="V19" s="47"/>
      <c r="W19" s="47"/>
      <c r="X19" s="175"/>
      <c r="Y19" s="354">
        <v>0</v>
      </c>
      <c r="Z19" s="47">
        <v>0</v>
      </c>
      <c r="AA19" s="355">
        <v>0</v>
      </c>
      <c r="AB19" s="354">
        <v>0</v>
      </c>
      <c r="AC19" s="47">
        <v>0</v>
      </c>
      <c r="AD19" s="355">
        <v>0</v>
      </c>
      <c r="AE19" s="354">
        <v>0</v>
      </c>
      <c r="AF19" s="47">
        <v>0</v>
      </c>
      <c r="AG19" s="355">
        <v>0</v>
      </c>
      <c r="AH19" s="178"/>
      <c r="AI19" s="47"/>
      <c r="AJ19" s="47"/>
      <c r="AK19" s="47"/>
      <c r="AL19" s="175"/>
      <c r="AM19" s="354">
        <v>0</v>
      </c>
      <c r="AN19" s="47">
        <v>0</v>
      </c>
      <c r="AO19" s="355">
        <v>0</v>
      </c>
      <c r="AP19" s="354">
        <v>0</v>
      </c>
      <c r="AQ19" s="47">
        <v>0</v>
      </c>
      <c r="AR19" s="355">
        <v>0</v>
      </c>
      <c r="AS19" s="354">
        <v>0</v>
      </c>
      <c r="AT19" s="47">
        <v>0</v>
      </c>
      <c r="AU19" s="355">
        <v>0</v>
      </c>
      <c r="AV19" s="178"/>
      <c r="AW19" s="47"/>
      <c r="AX19" s="47"/>
      <c r="AY19" s="47"/>
      <c r="AZ19" s="175"/>
      <c r="BA19" s="354">
        <v>0</v>
      </c>
      <c r="BB19" s="47">
        <v>0</v>
      </c>
      <c r="BC19" s="355">
        <v>0</v>
      </c>
      <c r="BD19" s="354">
        <v>0</v>
      </c>
      <c r="BE19" s="47">
        <v>0</v>
      </c>
      <c r="BF19" s="47"/>
      <c r="BG19" s="355">
        <v>0</v>
      </c>
      <c r="BH19" s="354">
        <v>0</v>
      </c>
      <c r="BI19" s="47">
        <v>0</v>
      </c>
      <c r="BJ19" s="355">
        <v>0</v>
      </c>
      <c r="BK19" s="131"/>
      <c r="BL19" s="102"/>
      <c r="BM19" s="102"/>
      <c r="BN19" s="78"/>
      <c r="BO19" s="77"/>
    </row>
    <row r="20" spans="1:68" ht="29.25" customHeight="1" thickBot="1">
      <c r="A20" s="669"/>
      <c r="B20" s="731"/>
      <c r="C20" s="721"/>
      <c r="D20" s="689"/>
      <c r="E20" s="344" t="s">
        <v>53</v>
      </c>
      <c r="F20" s="482">
        <f>F26+F42+F48+F107+F54+F75+F81+F96</f>
        <v>15183</v>
      </c>
      <c r="G20" s="117">
        <f t="shared" ref="G20:BJ20" si="3">G26+G42+G48+G107+G54+G75+G81+G96</f>
        <v>1893.2</v>
      </c>
      <c r="H20" s="483">
        <f>G20/F20*100</f>
        <v>12.469208983731805</v>
      </c>
      <c r="I20" s="178">
        <f t="shared" si="3"/>
        <v>0</v>
      </c>
      <c r="J20" s="175">
        <f t="shared" si="3"/>
        <v>0</v>
      </c>
      <c r="K20" s="482">
        <f t="shared" si="3"/>
        <v>1645.5</v>
      </c>
      <c r="L20" s="117">
        <f t="shared" si="3"/>
        <v>1645.5</v>
      </c>
      <c r="M20" s="483">
        <v>100</v>
      </c>
      <c r="N20" s="482">
        <f t="shared" si="3"/>
        <v>247.7</v>
      </c>
      <c r="O20" s="117">
        <f t="shared" si="3"/>
        <v>247.7</v>
      </c>
      <c r="P20" s="483">
        <f t="shared" si="3"/>
        <v>100</v>
      </c>
      <c r="Q20" s="482">
        <f t="shared" si="3"/>
        <v>0</v>
      </c>
      <c r="R20" s="117">
        <f t="shared" si="3"/>
        <v>0</v>
      </c>
      <c r="S20" s="483">
        <f t="shared" si="3"/>
        <v>0</v>
      </c>
      <c r="T20" s="178">
        <f t="shared" si="3"/>
        <v>0</v>
      </c>
      <c r="U20" s="47">
        <f t="shared" si="3"/>
        <v>0</v>
      </c>
      <c r="V20" s="47">
        <f t="shared" si="3"/>
        <v>0</v>
      </c>
      <c r="W20" s="47">
        <f t="shared" si="3"/>
        <v>0</v>
      </c>
      <c r="X20" s="175">
        <f t="shared" si="3"/>
        <v>1302.0999999999999</v>
      </c>
      <c r="Y20" s="482">
        <f t="shared" si="3"/>
        <v>168.8</v>
      </c>
      <c r="Z20" s="117">
        <f t="shared" si="3"/>
        <v>0</v>
      </c>
      <c r="AA20" s="483">
        <f t="shared" si="3"/>
        <v>0</v>
      </c>
      <c r="AB20" s="482">
        <f t="shared" si="3"/>
        <v>0</v>
      </c>
      <c r="AC20" s="117">
        <f t="shared" si="3"/>
        <v>0</v>
      </c>
      <c r="AD20" s="483">
        <f t="shared" si="3"/>
        <v>0</v>
      </c>
      <c r="AE20" s="482">
        <f t="shared" si="3"/>
        <v>0</v>
      </c>
      <c r="AF20" s="117">
        <f t="shared" si="3"/>
        <v>0</v>
      </c>
      <c r="AG20" s="483">
        <f t="shared" si="3"/>
        <v>0</v>
      </c>
      <c r="AH20" s="178">
        <f t="shared" si="3"/>
        <v>0</v>
      </c>
      <c r="AI20" s="47">
        <f t="shared" si="3"/>
        <v>0</v>
      </c>
      <c r="AJ20" s="47">
        <f t="shared" si="3"/>
        <v>0</v>
      </c>
      <c r="AK20" s="47">
        <f t="shared" si="3"/>
        <v>0</v>
      </c>
      <c r="AL20" s="175">
        <f t="shared" si="3"/>
        <v>0</v>
      </c>
      <c r="AM20" s="482">
        <f t="shared" si="3"/>
        <v>0</v>
      </c>
      <c r="AN20" s="117">
        <f t="shared" si="3"/>
        <v>0</v>
      </c>
      <c r="AO20" s="483">
        <f t="shared" si="3"/>
        <v>0</v>
      </c>
      <c r="AP20" s="482">
        <f t="shared" si="3"/>
        <v>0</v>
      </c>
      <c r="AQ20" s="117">
        <f t="shared" si="3"/>
        <v>0</v>
      </c>
      <c r="AR20" s="483">
        <f t="shared" si="3"/>
        <v>0</v>
      </c>
      <c r="AS20" s="482">
        <f t="shared" si="3"/>
        <v>0</v>
      </c>
      <c r="AT20" s="117">
        <f t="shared" si="3"/>
        <v>0</v>
      </c>
      <c r="AU20" s="483">
        <f t="shared" si="3"/>
        <v>0</v>
      </c>
      <c r="AV20" s="178">
        <f t="shared" si="3"/>
        <v>0</v>
      </c>
      <c r="AW20" s="47">
        <f t="shared" si="3"/>
        <v>0</v>
      </c>
      <c r="AX20" s="47">
        <f t="shared" si="3"/>
        <v>0</v>
      </c>
      <c r="AY20" s="47">
        <f t="shared" si="3"/>
        <v>0</v>
      </c>
      <c r="AZ20" s="175">
        <f t="shared" si="3"/>
        <v>0</v>
      </c>
      <c r="BA20" s="482">
        <f t="shared" si="3"/>
        <v>0</v>
      </c>
      <c r="BB20" s="117">
        <f t="shared" si="3"/>
        <v>0</v>
      </c>
      <c r="BC20" s="483">
        <f t="shared" si="3"/>
        <v>0</v>
      </c>
      <c r="BD20" s="482">
        <f t="shared" si="3"/>
        <v>13121</v>
      </c>
      <c r="BE20" s="117">
        <f t="shared" si="3"/>
        <v>0</v>
      </c>
      <c r="BF20" s="117">
        <f t="shared" si="3"/>
        <v>0</v>
      </c>
      <c r="BG20" s="483">
        <f t="shared" si="3"/>
        <v>0</v>
      </c>
      <c r="BH20" s="482">
        <f t="shared" si="3"/>
        <v>0</v>
      </c>
      <c r="BI20" s="117">
        <f t="shared" si="3"/>
        <v>0</v>
      </c>
      <c r="BJ20" s="483">
        <f t="shared" si="3"/>
        <v>0</v>
      </c>
      <c r="BK20" s="178" t="e">
        <f>BK26+#REF!+BK42</f>
        <v>#REF!</v>
      </c>
      <c r="BL20" s="47" t="e">
        <f>BL26+#REF!+BL42</f>
        <v>#REF!</v>
      </c>
      <c r="BM20" s="47"/>
      <c r="BN20" s="78"/>
      <c r="BO20" s="77"/>
    </row>
    <row r="21" spans="1:68" ht="21.75" customHeight="1">
      <c r="A21" s="716" t="s">
        <v>35</v>
      </c>
      <c r="B21" s="727" t="s">
        <v>89</v>
      </c>
      <c r="C21" s="659" t="s">
        <v>134</v>
      </c>
      <c r="D21" s="732" t="s">
        <v>70</v>
      </c>
      <c r="E21" s="230" t="s">
        <v>38</v>
      </c>
      <c r="F21" s="64">
        <f>K21+N21+Q21+Y21+AB21+AE21++AM21+AP21+AS21+BA21+BD21+BH21</f>
        <v>100089.50000000001</v>
      </c>
      <c r="G21" s="44">
        <f>O21+R21+Z21+AC21+AF21+AN21+AQ21+AT21+BB21+BE21+BI21+L21</f>
        <v>24322.699999999997</v>
      </c>
      <c r="H21" s="484">
        <f>G21/F21*100</f>
        <v>24.300950649168986</v>
      </c>
      <c r="I21" s="177"/>
      <c r="J21" s="174"/>
      <c r="K21" s="64">
        <f>K23+K24</f>
        <v>47.1</v>
      </c>
      <c r="L21" s="44">
        <f t="shared" ref="L21:BM21" si="4">L23+L24</f>
        <v>47.1</v>
      </c>
      <c r="M21" s="63">
        <f t="shared" si="4"/>
        <v>100</v>
      </c>
      <c r="N21" s="64">
        <f t="shared" si="4"/>
        <v>831.1</v>
      </c>
      <c r="O21" s="44">
        <f t="shared" si="4"/>
        <v>13.8</v>
      </c>
      <c r="P21" s="63">
        <f t="shared" si="4"/>
        <v>1.6604500060161231</v>
      </c>
      <c r="Q21" s="64">
        <f t="shared" si="4"/>
        <v>23486.199999999997</v>
      </c>
      <c r="R21" s="44">
        <f t="shared" si="4"/>
        <v>24261.8</v>
      </c>
      <c r="S21" s="65">
        <f t="shared" si="4"/>
        <v>103.30236479294226</v>
      </c>
      <c r="T21" s="60">
        <f t="shared" si="4"/>
        <v>0</v>
      </c>
      <c r="U21" s="44">
        <f t="shared" si="4"/>
        <v>0</v>
      </c>
      <c r="V21" s="44">
        <f t="shared" si="4"/>
        <v>0</v>
      </c>
      <c r="W21" s="44">
        <f t="shared" si="4"/>
        <v>0</v>
      </c>
      <c r="X21" s="63">
        <f t="shared" si="4"/>
        <v>24364.399999999998</v>
      </c>
      <c r="Y21" s="64">
        <f t="shared" si="4"/>
        <v>8822.6</v>
      </c>
      <c r="Z21" s="44">
        <f t="shared" si="4"/>
        <v>0</v>
      </c>
      <c r="AA21" s="65">
        <f t="shared" si="4"/>
        <v>0</v>
      </c>
      <c r="AB21" s="64">
        <f t="shared" si="4"/>
        <v>7048.7</v>
      </c>
      <c r="AC21" s="44">
        <f t="shared" si="4"/>
        <v>0</v>
      </c>
      <c r="AD21" s="65">
        <f t="shared" si="4"/>
        <v>0</v>
      </c>
      <c r="AE21" s="64">
        <f t="shared" si="4"/>
        <v>7990</v>
      </c>
      <c r="AF21" s="44">
        <f t="shared" si="4"/>
        <v>0</v>
      </c>
      <c r="AG21" s="65">
        <f t="shared" si="4"/>
        <v>0</v>
      </c>
      <c r="AH21" s="60">
        <f t="shared" si="4"/>
        <v>0</v>
      </c>
      <c r="AI21" s="44">
        <f t="shared" si="4"/>
        <v>0</v>
      </c>
      <c r="AJ21" s="44">
        <f t="shared" si="4"/>
        <v>0</v>
      </c>
      <c r="AK21" s="44">
        <f t="shared" si="4"/>
        <v>0</v>
      </c>
      <c r="AL21" s="63">
        <f t="shared" si="4"/>
        <v>23861.3</v>
      </c>
      <c r="AM21" s="64">
        <f t="shared" si="4"/>
        <v>6897.8</v>
      </c>
      <c r="AN21" s="44">
        <f t="shared" si="4"/>
        <v>0</v>
      </c>
      <c r="AO21" s="65">
        <f t="shared" si="4"/>
        <v>0</v>
      </c>
      <c r="AP21" s="64">
        <f t="shared" si="4"/>
        <v>6598</v>
      </c>
      <c r="AQ21" s="44">
        <f t="shared" si="4"/>
        <v>0</v>
      </c>
      <c r="AR21" s="65">
        <f t="shared" si="4"/>
        <v>0</v>
      </c>
      <c r="AS21" s="64">
        <f t="shared" si="4"/>
        <v>6860.8</v>
      </c>
      <c r="AT21" s="44">
        <f t="shared" si="4"/>
        <v>0</v>
      </c>
      <c r="AU21" s="65">
        <f t="shared" si="4"/>
        <v>0</v>
      </c>
      <c r="AV21" s="60">
        <f t="shared" si="4"/>
        <v>0</v>
      </c>
      <c r="AW21" s="44">
        <f t="shared" si="4"/>
        <v>0</v>
      </c>
      <c r="AX21" s="44">
        <f t="shared" si="4"/>
        <v>0</v>
      </c>
      <c r="AY21" s="44">
        <f t="shared" si="4"/>
        <v>0</v>
      </c>
      <c r="AZ21" s="63">
        <f t="shared" si="4"/>
        <v>20356.599999999999</v>
      </c>
      <c r="BA21" s="64">
        <f t="shared" si="4"/>
        <v>6320.3</v>
      </c>
      <c r="BB21" s="44">
        <f t="shared" si="4"/>
        <v>0</v>
      </c>
      <c r="BC21" s="65">
        <f t="shared" si="4"/>
        <v>0</v>
      </c>
      <c r="BD21" s="64">
        <f t="shared" si="4"/>
        <v>7591.6</v>
      </c>
      <c r="BE21" s="44">
        <f t="shared" si="4"/>
        <v>0</v>
      </c>
      <c r="BF21" s="44">
        <f t="shared" si="4"/>
        <v>0</v>
      </c>
      <c r="BG21" s="65">
        <f t="shared" si="4"/>
        <v>0</v>
      </c>
      <c r="BH21" s="64">
        <f t="shared" si="4"/>
        <v>17595.3</v>
      </c>
      <c r="BI21" s="44">
        <f t="shared" si="4"/>
        <v>0</v>
      </c>
      <c r="BJ21" s="65">
        <f t="shared" si="4"/>
        <v>0</v>
      </c>
      <c r="BK21" s="60"/>
      <c r="BL21" s="44">
        <f t="shared" si="4"/>
        <v>31507.200000000001</v>
      </c>
      <c r="BM21" s="63">
        <f t="shared" si="4"/>
        <v>31507.200000000001</v>
      </c>
      <c r="BN21" s="561" t="s">
        <v>137</v>
      </c>
      <c r="BO21" s="561" t="s">
        <v>153</v>
      </c>
    </row>
    <row r="22" spans="1:68" ht="21.75" customHeight="1">
      <c r="A22" s="667"/>
      <c r="B22" s="679"/>
      <c r="C22" s="684"/>
      <c r="D22" s="733"/>
      <c r="E22" s="129" t="s">
        <v>94</v>
      </c>
      <c r="F22" s="64">
        <v>0</v>
      </c>
      <c r="G22" s="44">
        <v>0</v>
      </c>
      <c r="H22" s="484">
        <v>0</v>
      </c>
      <c r="I22" s="177"/>
      <c r="J22" s="174"/>
      <c r="K22" s="64">
        <v>0</v>
      </c>
      <c r="L22" s="44">
        <v>0</v>
      </c>
      <c r="M22" s="63">
        <v>0</v>
      </c>
      <c r="N22" s="64">
        <v>0</v>
      </c>
      <c r="O22" s="44">
        <v>0</v>
      </c>
      <c r="P22" s="63">
        <v>0</v>
      </c>
      <c r="Q22" s="64">
        <v>0</v>
      </c>
      <c r="R22" s="44">
        <v>0</v>
      </c>
      <c r="S22" s="65">
        <v>0</v>
      </c>
      <c r="T22" s="60"/>
      <c r="U22" s="44"/>
      <c r="V22" s="44"/>
      <c r="W22" s="44"/>
      <c r="X22" s="63"/>
      <c r="Y22" s="64">
        <v>0</v>
      </c>
      <c r="Z22" s="44">
        <v>0</v>
      </c>
      <c r="AA22" s="65">
        <v>0</v>
      </c>
      <c r="AB22" s="64">
        <v>0</v>
      </c>
      <c r="AC22" s="44">
        <v>0</v>
      </c>
      <c r="AD22" s="65">
        <v>0</v>
      </c>
      <c r="AE22" s="64">
        <v>0</v>
      </c>
      <c r="AF22" s="44">
        <v>0</v>
      </c>
      <c r="AG22" s="65">
        <v>0</v>
      </c>
      <c r="AH22" s="60"/>
      <c r="AI22" s="44"/>
      <c r="AJ22" s="44"/>
      <c r="AK22" s="44"/>
      <c r="AL22" s="63"/>
      <c r="AM22" s="64">
        <v>0</v>
      </c>
      <c r="AN22" s="44">
        <v>0</v>
      </c>
      <c r="AO22" s="65">
        <v>0</v>
      </c>
      <c r="AP22" s="64">
        <v>0</v>
      </c>
      <c r="AQ22" s="44">
        <v>0</v>
      </c>
      <c r="AR22" s="65">
        <v>0</v>
      </c>
      <c r="AS22" s="64">
        <v>0</v>
      </c>
      <c r="AT22" s="44">
        <v>0</v>
      </c>
      <c r="AU22" s="65">
        <v>0</v>
      </c>
      <c r="AV22" s="60"/>
      <c r="AW22" s="44"/>
      <c r="AX22" s="44"/>
      <c r="AY22" s="44"/>
      <c r="AZ22" s="63"/>
      <c r="BA22" s="64">
        <v>0</v>
      </c>
      <c r="BB22" s="44">
        <v>0</v>
      </c>
      <c r="BC22" s="65">
        <v>0</v>
      </c>
      <c r="BD22" s="64">
        <v>0</v>
      </c>
      <c r="BE22" s="44">
        <v>0</v>
      </c>
      <c r="BF22" s="44"/>
      <c r="BG22" s="65">
        <v>0</v>
      </c>
      <c r="BH22" s="64">
        <v>0</v>
      </c>
      <c r="BI22" s="44">
        <v>0</v>
      </c>
      <c r="BJ22" s="65">
        <v>0</v>
      </c>
      <c r="BK22" s="60"/>
      <c r="BL22" s="44"/>
      <c r="BM22" s="63"/>
      <c r="BN22" s="562"/>
      <c r="BO22" s="562"/>
    </row>
    <row r="23" spans="1:68" ht="17.25" customHeight="1">
      <c r="A23" s="668"/>
      <c r="B23" s="680"/>
      <c r="C23" s="660"/>
      <c r="D23" s="734"/>
      <c r="E23" s="80" t="s">
        <v>39</v>
      </c>
      <c r="F23" s="55">
        <f>K23+N23+Q23+Y23+AB23+AE23++AM23+AP23+AS23+BA23+BD23+BH23</f>
        <v>0</v>
      </c>
      <c r="G23" s="466">
        <v>0</v>
      </c>
      <c r="H23" s="485">
        <v>0</v>
      </c>
      <c r="I23" s="178"/>
      <c r="J23" s="175"/>
      <c r="K23" s="55">
        <v>0</v>
      </c>
      <c r="L23" s="466">
        <v>0</v>
      </c>
      <c r="M23" s="57">
        <v>0</v>
      </c>
      <c r="N23" s="55">
        <v>0</v>
      </c>
      <c r="O23" s="466">
        <v>0</v>
      </c>
      <c r="P23" s="57">
        <v>0</v>
      </c>
      <c r="Q23" s="55">
        <v>0</v>
      </c>
      <c r="R23" s="466">
        <v>0</v>
      </c>
      <c r="S23" s="52">
        <v>0</v>
      </c>
      <c r="T23" s="61"/>
      <c r="U23" s="466"/>
      <c r="V23" s="466"/>
      <c r="W23" s="47"/>
      <c r="X23" s="57">
        <v>0</v>
      </c>
      <c r="Y23" s="55">
        <v>0</v>
      </c>
      <c r="Z23" s="466">
        <v>0</v>
      </c>
      <c r="AA23" s="52">
        <v>0</v>
      </c>
      <c r="AB23" s="55">
        <v>0</v>
      </c>
      <c r="AC23" s="466">
        <v>0</v>
      </c>
      <c r="AD23" s="52">
        <v>0</v>
      </c>
      <c r="AE23" s="55">
        <v>0</v>
      </c>
      <c r="AF23" s="466">
        <v>0</v>
      </c>
      <c r="AG23" s="52">
        <v>0</v>
      </c>
      <c r="AH23" s="61"/>
      <c r="AI23" s="49"/>
      <c r="AJ23" s="49"/>
      <c r="AK23" s="47"/>
      <c r="AL23" s="57">
        <v>0</v>
      </c>
      <c r="AM23" s="55">
        <v>0</v>
      </c>
      <c r="AN23" s="466">
        <v>0</v>
      </c>
      <c r="AO23" s="52">
        <v>0</v>
      </c>
      <c r="AP23" s="55">
        <v>0</v>
      </c>
      <c r="AQ23" s="466">
        <v>0</v>
      </c>
      <c r="AR23" s="52">
        <v>0</v>
      </c>
      <c r="AS23" s="55">
        <v>0</v>
      </c>
      <c r="AT23" s="466">
        <v>0</v>
      </c>
      <c r="AU23" s="52">
        <v>0</v>
      </c>
      <c r="AV23" s="61"/>
      <c r="AW23" s="49"/>
      <c r="AX23" s="49"/>
      <c r="AY23" s="47"/>
      <c r="AZ23" s="57">
        <v>0</v>
      </c>
      <c r="BA23" s="55">
        <v>0</v>
      </c>
      <c r="BB23" s="466">
        <v>0</v>
      </c>
      <c r="BC23" s="52">
        <v>0</v>
      </c>
      <c r="BD23" s="55">
        <v>0</v>
      </c>
      <c r="BE23" s="466">
        <v>0</v>
      </c>
      <c r="BF23" s="466"/>
      <c r="BG23" s="52">
        <v>0</v>
      </c>
      <c r="BH23" s="55">
        <v>0</v>
      </c>
      <c r="BI23" s="466">
        <v>0</v>
      </c>
      <c r="BJ23" s="52">
        <v>0</v>
      </c>
      <c r="BK23" s="231"/>
      <c r="BL23" s="76">
        <f t="shared" ref="BL23:BL85" si="5">BA23+BD23+BH23</f>
        <v>0</v>
      </c>
      <c r="BM23" s="287">
        <f t="shared" ref="BM23:BM111" si="6">BA23+BD23+BH23</f>
        <v>0</v>
      </c>
      <c r="BN23" s="562"/>
      <c r="BO23" s="562"/>
    </row>
    <row r="24" spans="1:68" ht="19.5" customHeight="1">
      <c r="A24" s="668"/>
      <c r="B24" s="680"/>
      <c r="C24" s="660"/>
      <c r="D24" s="734"/>
      <c r="E24" s="80" t="s">
        <v>18</v>
      </c>
      <c r="F24" s="55">
        <f>K24+N24+Q24+Y24+AB24+AE24++AM24+AP24+AS24+BA24+BD24+BH24</f>
        <v>100089.50000000001</v>
      </c>
      <c r="G24" s="466">
        <f>O24+R24+Z24+AC24+AF24+AN24+AQ24+AT24+BB24+BE24+BI24+L24</f>
        <v>24322.699999999997</v>
      </c>
      <c r="H24" s="52">
        <f>G24/F24*100</f>
        <v>24.300950649168986</v>
      </c>
      <c r="I24" s="178"/>
      <c r="J24" s="175"/>
      <c r="K24" s="55">
        <v>47.1</v>
      </c>
      <c r="L24" s="466">
        <v>47.1</v>
      </c>
      <c r="M24" s="57">
        <f>L24/K24*100</f>
        <v>100</v>
      </c>
      <c r="N24" s="55">
        <v>831.1</v>
      </c>
      <c r="O24" s="466">
        <v>13.8</v>
      </c>
      <c r="P24" s="57">
        <f>O24/N24*100</f>
        <v>1.6604500060161231</v>
      </c>
      <c r="Q24" s="55">
        <f>8822.7+14654.4+9.1</f>
        <v>23486.199999999997</v>
      </c>
      <c r="R24" s="466">
        <v>24261.8</v>
      </c>
      <c r="S24" s="52">
        <f>R24/Q24*100</f>
        <v>103.30236479294226</v>
      </c>
      <c r="T24" s="61"/>
      <c r="U24" s="466"/>
      <c r="V24" s="466"/>
      <c r="W24" s="47"/>
      <c r="X24" s="57">
        <f>K24+N24+Q24</f>
        <v>24364.399999999998</v>
      </c>
      <c r="Y24" s="55">
        <v>8822.6</v>
      </c>
      <c r="Z24" s="466">
        <v>0</v>
      </c>
      <c r="AA24" s="52">
        <v>0</v>
      </c>
      <c r="AB24" s="55">
        <v>7048.7</v>
      </c>
      <c r="AC24" s="466">
        <v>0</v>
      </c>
      <c r="AD24" s="52">
        <f>AC24/AB24*100</f>
        <v>0</v>
      </c>
      <c r="AE24" s="55">
        <f>6600.6+1389.4</f>
        <v>7990</v>
      </c>
      <c r="AF24" s="466">
        <v>0</v>
      </c>
      <c r="AG24" s="52">
        <f>AF24/AE24*100</f>
        <v>0</v>
      </c>
      <c r="AH24" s="61"/>
      <c r="AI24" s="466"/>
      <c r="AJ24" s="466"/>
      <c r="AK24" s="47"/>
      <c r="AL24" s="57">
        <f>Y24+AB24+AE24</f>
        <v>23861.3</v>
      </c>
      <c r="AM24" s="55">
        <v>6897.8</v>
      </c>
      <c r="AN24" s="466">
        <v>0</v>
      </c>
      <c r="AO24" s="52">
        <f>AN24/AM24*100</f>
        <v>0</v>
      </c>
      <c r="AP24" s="55">
        <f>6469.8+128.2</f>
        <v>6598</v>
      </c>
      <c r="AQ24" s="466">
        <v>0</v>
      </c>
      <c r="AR24" s="52">
        <f>AQ24/AP24*100</f>
        <v>0</v>
      </c>
      <c r="AS24" s="55">
        <v>6860.8</v>
      </c>
      <c r="AT24" s="466">
        <v>0</v>
      </c>
      <c r="AU24" s="52">
        <v>0</v>
      </c>
      <c r="AV24" s="61"/>
      <c r="AW24" s="466"/>
      <c r="AX24" s="466"/>
      <c r="AY24" s="47"/>
      <c r="AZ24" s="57">
        <f>AM24+AP24+AS24</f>
        <v>20356.599999999999</v>
      </c>
      <c r="BA24" s="55">
        <f>5912.1+408.2</f>
        <v>6320.3</v>
      </c>
      <c r="BB24" s="466">
        <v>0</v>
      </c>
      <c r="BC24" s="52">
        <v>0</v>
      </c>
      <c r="BD24" s="55">
        <v>7591.6</v>
      </c>
      <c r="BE24" s="466">
        <v>0</v>
      </c>
      <c r="BF24" s="466"/>
      <c r="BG24" s="52">
        <v>0</v>
      </c>
      <c r="BH24" s="55">
        <v>17595.3</v>
      </c>
      <c r="BI24" s="466">
        <v>0</v>
      </c>
      <c r="BJ24" s="52">
        <v>0</v>
      </c>
      <c r="BK24" s="232">
        <f>BK21</f>
        <v>0</v>
      </c>
      <c r="BL24" s="76">
        <f t="shared" si="5"/>
        <v>31507.200000000001</v>
      </c>
      <c r="BM24" s="287">
        <f t="shared" si="6"/>
        <v>31507.200000000001</v>
      </c>
      <c r="BN24" s="562"/>
      <c r="BO24" s="562"/>
    </row>
    <row r="25" spans="1:68" ht="32.25" customHeight="1" thickBot="1">
      <c r="A25" s="669"/>
      <c r="B25" s="681"/>
      <c r="C25" s="685"/>
      <c r="D25" s="735"/>
      <c r="E25" s="214" t="s">
        <v>95</v>
      </c>
      <c r="F25" s="71">
        <v>0</v>
      </c>
      <c r="G25" s="467">
        <v>0</v>
      </c>
      <c r="H25" s="54">
        <v>0</v>
      </c>
      <c r="I25" s="178"/>
      <c r="J25" s="175"/>
      <c r="K25" s="71">
        <v>0</v>
      </c>
      <c r="L25" s="467">
        <v>0</v>
      </c>
      <c r="M25" s="67">
        <v>0</v>
      </c>
      <c r="N25" s="71">
        <v>0</v>
      </c>
      <c r="O25" s="467">
        <v>0</v>
      </c>
      <c r="P25" s="67">
        <v>0</v>
      </c>
      <c r="Q25" s="71">
        <v>0</v>
      </c>
      <c r="R25" s="467">
        <v>0</v>
      </c>
      <c r="S25" s="54">
        <v>0</v>
      </c>
      <c r="T25" s="66"/>
      <c r="U25" s="467"/>
      <c r="V25" s="467"/>
      <c r="W25" s="140"/>
      <c r="X25" s="67"/>
      <c r="Y25" s="71">
        <v>0</v>
      </c>
      <c r="Z25" s="467">
        <v>0</v>
      </c>
      <c r="AA25" s="54">
        <v>0</v>
      </c>
      <c r="AB25" s="71">
        <v>0</v>
      </c>
      <c r="AC25" s="467">
        <v>0</v>
      </c>
      <c r="AD25" s="54">
        <v>0</v>
      </c>
      <c r="AE25" s="71">
        <v>0</v>
      </c>
      <c r="AF25" s="467">
        <v>0</v>
      </c>
      <c r="AG25" s="54">
        <v>0</v>
      </c>
      <c r="AH25" s="66"/>
      <c r="AI25" s="467"/>
      <c r="AJ25" s="467"/>
      <c r="AK25" s="140"/>
      <c r="AL25" s="67"/>
      <c r="AM25" s="71">
        <v>0</v>
      </c>
      <c r="AN25" s="467">
        <v>0</v>
      </c>
      <c r="AO25" s="54">
        <v>0</v>
      </c>
      <c r="AP25" s="71">
        <v>0</v>
      </c>
      <c r="AQ25" s="467">
        <v>0</v>
      </c>
      <c r="AR25" s="54">
        <v>0</v>
      </c>
      <c r="AS25" s="71">
        <v>0</v>
      </c>
      <c r="AT25" s="467">
        <v>0</v>
      </c>
      <c r="AU25" s="54">
        <v>0</v>
      </c>
      <c r="AV25" s="66"/>
      <c r="AW25" s="467"/>
      <c r="AX25" s="467"/>
      <c r="AY25" s="140"/>
      <c r="AZ25" s="67"/>
      <c r="BA25" s="71">
        <v>0</v>
      </c>
      <c r="BB25" s="467">
        <v>0</v>
      </c>
      <c r="BC25" s="54">
        <v>0</v>
      </c>
      <c r="BD25" s="71">
        <v>0</v>
      </c>
      <c r="BE25" s="467">
        <v>0</v>
      </c>
      <c r="BF25" s="467"/>
      <c r="BG25" s="54">
        <v>0</v>
      </c>
      <c r="BH25" s="71">
        <v>0</v>
      </c>
      <c r="BI25" s="467">
        <v>0</v>
      </c>
      <c r="BJ25" s="54">
        <v>0</v>
      </c>
      <c r="BK25" s="232"/>
      <c r="BL25" s="76"/>
      <c r="BM25" s="287"/>
      <c r="BN25" s="563"/>
      <c r="BO25" s="563"/>
    </row>
    <row r="26" spans="1:68" ht="32.25" customHeight="1" thickBot="1">
      <c r="A26" s="717"/>
      <c r="B26" s="737"/>
      <c r="C26" s="661"/>
      <c r="D26" s="736"/>
      <c r="E26" s="214" t="s">
        <v>53</v>
      </c>
      <c r="F26" s="71">
        <v>0</v>
      </c>
      <c r="G26" s="467">
        <v>0</v>
      </c>
      <c r="H26" s="54">
        <v>0</v>
      </c>
      <c r="I26" s="181"/>
      <c r="J26" s="182"/>
      <c r="K26" s="71">
        <v>0</v>
      </c>
      <c r="L26" s="467">
        <v>0</v>
      </c>
      <c r="M26" s="67">
        <v>0</v>
      </c>
      <c r="N26" s="71">
        <v>0</v>
      </c>
      <c r="O26" s="467">
        <v>0</v>
      </c>
      <c r="P26" s="67">
        <v>0</v>
      </c>
      <c r="Q26" s="71">
        <v>0</v>
      </c>
      <c r="R26" s="467">
        <v>0</v>
      </c>
      <c r="S26" s="54">
        <v>0</v>
      </c>
      <c r="T26" s="66"/>
      <c r="U26" s="467"/>
      <c r="V26" s="467"/>
      <c r="W26" s="140"/>
      <c r="X26" s="67">
        <f>K26+N26+Q26</f>
        <v>0</v>
      </c>
      <c r="Y26" s="71">
        <v>0</v>
      </c>
      <c r="Z26" s="467">
        <v>0</v>
      </c>
      <c r="AA26" s="54">
        <v>0</v>
      </c>
      <c r="AB26" s="71">
        <v>0</v>
      </c>
      <c r="AC26" s="467">
        <v>0</v>
      </c>
      <c r="AD26" s="54">
        <v>0</v>
      </c>
      <c r="AE26" s="71">
        <v>0</v>
      </c>
      <c r="AF26" s="467">
        <v>0</v>
      </c>
      <c r="AG26" s="54">
        <v>0</v>
      </c>
      <c r="AH26" s="66"/>
      <c r="AI26" s="467"/>
      <c r="AJ26" s="467"/>
      <c r="AK26" s="140"/>
      <c r="AL26" s="67">
        <f>Y26+AB26+AE26</f>
        <v>0</v>
      </c>
      <c r="AM26" s="71">
        <v>0</v>
      </c>
      <c r="AN26" s="467">
        <v>0</v>
      </c>
      <c r="AO26" s="54">
        <v>0</v>
      </c>
      <c r="AP26" s="71">
        <v>0</v>
      </c>
      <c r="AQ26" s="467">
        <v>0</v>
      </c>
      <c r="AR26" s="54">
        <v>0</v>
      </c>
      <c r="AS26" s="71">
        <v>0</v>
      </c>
      <c r="AT26" s="467">
        <v>0</v>
      </c>
      <c r="AU26" s="54">
        <v>0</v>
      </c>
      <c r="AV26" s="66"/>
      <c r="AW26" s="467"/>
      <c r="AX26" s="467"/>
      <c r="AY26" s="140"/>
      <c r="AZ26" s="67">
        <f>AM26+AP26+AS26</f>
        <v>0</v>
      </c>
      <c r="BA26" s="71">
        <v>0</v>
      </c>
      <c r="BB26" s="467">
        <v>0</v>
      </c>
      <c r="BC26" s="54">
        <v>0</v>
      </c>
      <c r="BD26" s="71">
        <v>0</v>
      </c>
      <c r="BE26" s="467">
        <v>0</v>
      </c>
      <c r="BF26" s="467"/>
      <c r="BG26" s="54">
        <v>0</v>
      </c>
      <c r="BH26" s="71">
        <v>0</v>
      </c>
      <c r="BI26" s="467">
        <v>0</v>
      </c>
      <c r="BJ26" s="54">
        <v>0</v>
      </c>
      <c r="BK26" s="232"/>
      <c r="BL26" s="76"/>
      <c r="BM26" s="76">
        <v>0</v>
      </c>
      <c r="BN26" s="401"/>
      <c r="BO26" s="413"/>
      <c r="BP26" s="103"/>
    </row>
    <row r="27" spans="1:68" ht="21" customHeight="1">
      <c r="A27" s="546" t="s">
        <v>59</v>
      </c>
      <c r="B27" s="552" t="s">
        <v>88</v>
      </c>
      <c r="C27" s="555" t="s">
        <v>100</v>
      </c>
      <c r="D27" s="615" t="s">
        <v>70</v>
      </c>
      <c r="E27" s="218" t="s">
        <v>38</v>
      </c>
      <c r="F27" s="69">
        <f>K27+N27+Q27+Y27+AB27+AE27+AM27+AP27+AS27+BA27+BD27+BH27</f>
        <v>281.24</v>
      </c>
      <c r="G27" s="48">
        <f>G30</f>
        <v>0</v>
      </c>
      <c r="H27" s="116">
        <v>0</v>
      </c>
      <c r="I27" s="115"/>
      <c r="J27" s="254"/>
      <c r="K27" s="68">
        <f>K29+K30</f>
        <v>0</v>
      </c>
      <c r="L27" s="48">
        <f t="shared" ref="L27:BM27" si="7">L29+L30</f>
        <v>0</v>
      </c>
      <c r="M27" s="51">
        <f t="shared" si="7"/>
        <v>0</v>
      </c>
      <c r="N27" s="69">
        <f t="shared" si="7"/>
        <v>0</v>
      </c>
      <c r="O27" s="48">
        <f t="shared" si="7"/>
        <v>0</v>
      </c>
      <c r="P27" s="70">
        <f t="shared" si="7"/>
        <v>0</v>
      </c>
      <c r="Q27" s="68">
        <f t="shared" si="7"/>
        <v>0</v>
      </c>
      <c r="R27" s="48">
        <f t="shared" si="7"/>
        <v>0</v>
      </c>
      <c r="S27" s="51">
        <f t="shared" si="7"/>
        <v>0</v>
      </c>
      <c r="T27" s="69">
        <f t="shared" si="7"/>
        <v>0</v>
      </c>
      <c r="U27" s="48">
        <f t="shared" si="7"/>
        <v>0</v>
      </c>
      <c r="V27" s="48">
        <f t="shared" si="7"/>
        <v>0</v>
      </c>
      <c r="W27" s="48">
        <f t="shared" si="7"/>
        <v>0</v>
      </c>
      <c r="X27" s="48">
        <f t="shared" si="7"/>
        <v>0</v>
      </c>
      <c r="Y27" s="48">
        <f t="shared" si="7"/>
        <v>0</v>
      </c>
      <c r="Z27" s="48">
        <f t="shared" si="7"/>
        <v>0</v>
      </c>
      <c r="AA27" s="70">
        <f t="shared" si="7"/>
        <v>0</v>
      </c>
      <c r="AB27" s="68">
        <f t="shared" si="7"/>
        <v>0</v>
      </c>
      <c r="AC27" s="48">
        <f t="shared" si="7"/>
        <v>0</v>
      </c>
      <c r="AD27" s="51">
        <f t="shared" si="7"/>
        <v>0</v>
      </c>
      <c r="AE27" s="69">
        <f t="shared" si="7"/>
        <v>0</v>
      </c>
      <c r="AF27" s="48">
        <f t="shared" si="7"/>
        <v>0</v>
      </c>
      <c r="AG27" s="48">
        <f t="shared" si="7"/>
        <v>0</v>
      </c>
      <c r="AH27" s="48">
        <f t="shared" si="7"/>
        <v>0</v>
      </c>
      <c r="AI27" s="48">
        <f t="shared" si="7"/>
        <v>0</v>
      </c>
      <c r="AJ27" s="48">
        <f t="shared" si="7"/>
        <v>0</v>
      </c>
      <c r="AK27" s="48">
        <f t="shared" si="7"/>
        <v>0</v>
      </c>
      <c r="AL27" s="70">
        <f t="shared" si="7"/>
        <v>0</v>
      </c>
      <c r="AM27" s="68">
        <f t="shared" si="7"/>
        <v>86</v>
      </c>
      <c r="AN27" s="48">
        <v>0</v>
      </c>
      <c r="AO27" s="51">
        <f t="shared" si="7"/>
        <v>0</v>
      </c>
      <c r="AP27" s="69">
        <f t="shared" si="7"/>
        <v>86</v>
      </c>
      <c r="AQ27" s="48">
        <f t="shared" si="7"/>
        <v>0</v>
      </c>
      <c r="AR27" s="70">
        <f t="shared" si="7"/>
        <v>0</v>
      </c>
      <c r="AS27" s="68">
        <f t="shared" si="7"/>
        <v>109.24</v>
      </c>
      <c r="AT27" s="48">
        <f t="shared" si="7"/>
        <v>0</v>
      </c>
      <c r="AU27" s="51">
        <f t="shared" si="7"/>
        <v>0</v>
      </c>
      <c r="AV27" s="69">
        <f t="shared" si="7"/>
        <v>0</v>
      </c>
      <c r="AW27" s="48">
        <f t="shared" si="7"/>
        <v>0</v>
      </c>
      <c r="AX27" s="48">
        <f t="shared" si="7"/>
        <v>0</v>
      </c>
      <c r="AY27" s="48">
        <f t="shared" si="7"/>
        <v>0</v>
      </c>
      <c r="AZ27" s="48">
        <f t="shared" si="7"/>
        <v>281.24</v>
      </c>
      <c r="BA27" s="48">
        <f t="shared" si="7"/>
        <v>0</v>
      </c>
      <c r="BB27" s="48">
        <f t="shared" si="7"/>
        <v>0</v>
      </c>
      <c r="BC27" s="70">
        <f t="shared" si="7"/>
        <v>0</v>
      </c>
      <c r="BD27" s="68">
        <f t="shared" si="7"/>
        <v>0</v>
      </c>
      <c r="BE27" s="48">
        <f t="shared" si="7"/>
        <v>0</v>
      </c>
      <c r="BF27" s="48">
        <f t="shared" si="7"/>
        <v>0</v>
      </c>
      <c r="BG27" s="51">
        <f t="shared" si="7"/>
        <v>0</v>
      </c>
      <c r="BH27" s="69">
        <f t="shared" si="7"/>
        <v>0</v>
      </c>
      <c r="BI27" s="48">
        <f t="shared" si="7"/>
        <v>0</v>
      </c>
      <c r="BJ27" s="51">
        <f t="shared" si="7"/>
        <v>0</v>
      </c>
      <c r="BK27" s="60"/>
      <c r="BL27" s="44">
        <f t="shared" si="7"/>
        <v>0</v>
      </c>
      <c r="BM27" s="65">
        <f t="shared" si="7"/>
        <v>0</v>
      </c>
      <c r="BN27" s="698"/>
      <c r="BO27" s="561"/>
    </row>
    <row r="28" spans="1:68" ht="21" customHeight="1">
      <c r="A28" s="547"/>
      <c r="B28" s="553"/>
      <c r="C28" s="556"/>
      <c r="D28" s="616"/>
      <c r="E28" s="229" t="s">
        <v>94</v>
      </c>
      <c r="F28" s="61">
        <v>0</v>
      </c>
      <c r="G28" s="466">
        <v>0</v>
      </c>
      <c r="H28" s="49">
        <v>0</v>
      </c>
      <c r="I28" s="47"/>
      <c r="J28" s="175"/>
      <c r="K28" s="55">
        <v>0</v>
      </c>
      <c r="L28" s="466">
        <v>0</v>
      </c>
      <c r="M28" s="52">
        <v>0</v>
      </c>
      <c r="N28" s="61">
        <v>0</v>
      </c>
      <c r="O28" s="466">
        <v>0</v>
      </c>
      <c r="P28" s="57">
        <v>0</v>
      </c>
      <c r="Q28" s="55">
        <v>0</v>
      </c>
      <c r="R28" s="466">
        <v>0</v>
      </c>
      <c r="S28" s="52">
        <v>0</v>
      </c>
      <c r="T28" s="61"/>
      <c r="U28" s="466"/>
      <c r="V28" s="466"/>
      <c r="W28" s="466"/>
      <c r="X28" s="466"/>
      <c r="Y28" s="466">
        <v>0</v>
      </c>
      <c r="Z28" s="466">
        <v>0</v>
      </c>
      <c r="AA28" s="57">
        <v>0</v>
      </c>
      <c r="AB28" s="55">
        <v>0</v>
      </c>
      <c r="AC28" s="466">
        <v>0</v>
      </c>
      <c r="AD28" s="52">
        <v>0</v>
      </c>
      <c r="AE28" s="61">
        <v>0</v>
      </c>
      <c r="AF28" s="466">
        <v>0</v>
      </c>
      <c r="AG28" s="466">
        <v>0</v>
      </c>
      <c r="AH28" s="466"/>
      <c r="AI28" s="466"/>
      <c r="AJ28" s="466"/>
      <c r="AK28" s="466"/>
      <c r="AL28" s="57"/>
      <c r="AM28" s="55">
        <v>0</v>
      </c>
      <c r="AN28" s="466">
        <v>0</v>
      </c>
      <c r="AO28" s="52">
        <v>0</v>
      </c>
      <c r="AP28" s="61">
        <v>0</v>
      </c>
      <c r="AQ28" s="466">
        <v>0</v>
      </c>
      <c r="AR28" s="57">
        <v>0</v>
      </c>
      <c r="AS28" s="55">
        <v>0</v>
      </c>
      <c r="AT28" s="466">
        <v>0</v>
      </c>
      <c r="AU28" s="52">
        <v>0</v>
      </c>
      <c r="AV28" s="61"/>
      <c r="AW28" s="466"/>
      <c r="AX28" s="466"/>
      <c r="AY28" s="466"/>
      <c r="AZ28" s="466"/>
      <c r="BA28" s="466">
        <v>0</v>
      </c>
      <c r="BB28" s="466">
        <v>0</v>
      </c>
      <c r="BC28" s="57">
        <v>0</v>
      </c>
      <c r="BD28" s="55">
        <v>0</v>
      </c>
      <c r="BE28" s="466">
        <v>0</v>
      </c>
      <c r="BF28" s="466"/>
      <c r="BG28" s="52">
        <v>0</v>
      </c>
      <c r="BH28" s="61">
        <v>0</v>
      </c>
      <c r="BI28" s="466">
        <v>0</v>
      </c>
      <c r="BJ28" s="52">
        <v>0</v>
      </c>
      <c r="BK28" s="60"/>
      <c r="BL28" s="44"/>
      <c r="BM28" s="65"/>
      <c r="BN28" s="699"/>
      <c r="BO28" s="562"/>
    </row>
    <row r="29" spans="1:68" ht="14.25" customHeight="1">
      <c r="A29" s="547"/>
      <c r="B29" s="553"/>
      <c r="C29" s="556"/>
      <c r="D29" s="617"/>
      <c r="E29" s="219" t="s">
        <v>39</v>
      </c>
      <c r="F29" s="61">
        <f>K29+N29+Q29+Y29+AB29+AE29++AM29+AP29+AS29+BA29+BD29+BH29</f>
        <v>0</v>
      </c>
      <c r="G29" s="466">
        <v>0</v>
      </c>
      <c r="H29" s="49">
        <v>0</v>
      </c>
      <c r="I29" s="47"/>
      <c r="J29" s="175"/>
      <c r="K29" s="55">
        <v>0</v>
      </c>
      <c r="L29" s="466">
        <v>0</v>
      </c>
      <c r="M29" s="52">
        <v>0</v>
      </c>
      <c r="N29" s="61">
        <v>0</v>
      </c>
      <c r="O29" s="466">
        <v>0</v>
      </c>
      <c r="P29" s="57">
        <v>0</v>
      </c>
      <c r="Q29" s="55">
        <v>0</v>
      </c>
      <c r="R29" s="466">
        <v>0</v>
      </c>
      <c r="S29" s="52">
        <v>0</v>
      </c>
      <c r="T29" s="61"/>
      <c r="U29" s="466"/>
      <c r="V29" s="466"/>
      <c r="W29" s="47"/>
      <c r="X29" s="466">
        <f>K29+N29+Q29</f>
        <v>0</v>
      </c>
      <c r="Y29" s="466">
        <v>0</v>
      </c>
      <c r="Z29" s="466">
        <v>0</v>
      </c>
      <c r="AA29" s="57">
        <v>0</v>
      </c>
      <c r="AB29" s="55">
        <v>0</v>
      </c>
      <c r="AC29" s="466">
        <v>0</v>
      </c>
      <c r="AD29" s="52">
        <v>0</v>
      </c>
      <c r="AE29" s="61">
        <v>0</v>
      </c>
      <c r="AF29" s="466">
        <v>0</v>
      </c>
      <c r="AG29" s="466">
        <v>0</v>
      </c>
      <c r="AH29" s="466"/>
      <c r="AI29" s="49"/>
      <c r="AJ29" s="49"/>
      <c r="AK29" s="47"/>
      <c r="AL29" s="57">
        <f>Y29+AB29+AE29</f>
        <v>0</v>
      </c>
      <c r="AM29" s="55">
        <v>0</v>
      </c>
      <c r="AN29" s="466">
        <v>0</v>
      </c>
      <c r="AO29" s="52">
        <v>0</v>
      </c>
      <c r="AP29" s="61">
        <v>0</v>
      </c>
      <c r="AQ29" s="466">
        <v>0</v>
      </c>
      <c r="AR29" s="57">
        <v>0</v>
      </c>
      <c r="AS29" s="55">
        <v>0</v>
      </c>
      <c r="AT29" s="466">
        <v>0</v>
      </c>
      <c r="AU29" s="52">
        <v>0</v>
      </c>
      <c r="AV29" s="61"/>
      <c r="AW29" s="49"/>
      <c r="AX29" s="49"/>
      <c r="AY29" s="47"/>
      <c r="AZ29" s="466">
        <f>AM29+AP29+AS29</f>
        <v>0</v>
      </c>
      <c r="BA29" s="466">
        <v>0</v>
      </c>
      <c r="BB29" s="466">
        <v>0</v>
      </c>
      <c r="BC29" s="57">
        <v>0</v>
      </c>
      <c r="BD29" s="55">
        <v>0</v>
      </c>
      <c r="BE29" s="466">
        <v>0</v>
      </c>
      <c r="BF29" s="466">
        <v>0</v>
      </c>
      <c r="BG29" s="52">
        <v>0</v>
      </c>
      <c r="BH29" s="61">
        <v>0</v>
      </c>
      <c r="BI29" s="466">
        <v>0</v>
      </c>
      <c r="BJ29" s="52">
        <v>0</v>
      </c>
      <c r="BK29" s="231"/>
      <c r="BL29" s="76">
        <f t="shared" si="5"/>
        <v>0</v>
      </c>
      <c r="BM29" s="120">
        <f t="shared" si="6"/>
        <v>0</v>
      </c>
      <c r="BN29" s="699"/>
      <c r="BO29" s="562"/>
    </row>
    <row r="30" spans="1:68" ht="18.75" customHeight="1" thickBot="1">
      <c r="A30" s="547"/>
      <c r="B30" s="553"/>
      <c r="C30" s="556"/>
      <c r="D30" s="665"/>
      <c r="E30" s="219" t="s">
        <v>18</v>
      </c>
      <c r="F30" s="61">
        <f>K30+N30+Q30+Y30+AB30+AE30+AM30+AP30+AS30+BA30+BD30+BH30</f>
        <v>281.24</v>
      </c>
      <c r="G30" s="466">
        <f>AN30+AQ30</f>
        <v>0</v>
      </c>
      <c r="H30" s="466">
        <v>0</v>
      </c>
      <c r="I30" s="47"/>
      <c r="J30" s="175"/>
      <c r="K30" s="55">
        <v>0</v>
      </c>
      <c r="L30" s="466">
        <v>0</v>
      </c>
      <c r="M30" s="52">
        <v>0</v>
      </c>
      <c r="N30" s="61">
        <v>0</v>
      </c>
      <c r="O30" s="466">
        <v>0</v>
      </c>
      <c r="P30" s="57">
        <v>0</v>
      </c>
      <c r="Q30" s="55">
        <v>0</v>
      </c>
      <c r="R30" s="466">
        <v>0</v>
      </c>
      <c r="S30" s="52">
        <v>0</v>
      </c>
      <c r="T30" s="61"/>
      <c r="U30" s="466"/>
      <c r="V30" s="466"/>
      <c r="W30" s="47"/>
      <c r="X30" s="466">
        <f>K30+N30+Q30</f>
        <v>0</v>
      </c>
      <c r="Y30" s="466">
        <v>0</v>
      </c>
      <c r="Z30" s="466">
        <v>0</v>
      </c>
      <c r="AA30" s="57">
        <v>0</v>
      </c>
      <c r="AB30" s="55">
        <v>0</v>
      </c>
      <c r="AC30" s="466">
        <v>0</v>
      </c>
      <c r="AD30" s="52">
        <v>0</v>
      </c>
      <c r="AE30" s="61">
        <v>0</v>
      </c>
      <c r="AF30" s="466">
        <v>0</v>
      </c>
      <c r="AG30" s="466">
        <v>0</v>
      </c>
      <c r="AH30" s="466"/>
      <c r="AI30" s="466"/>
      <c r="AJ30" s="466"/>
      <c r="AK30" s="47"/>
      <c r="AL30" s="57">
        <f>Y30+AB30+AE30</f>
        <v>0</v>
      </c>
      <c r="AM30" s="55">
        <v>86</v>
      </c>
      <c r="AN30" s="466">
        <v>0</v>
      </c>
      <c r="AO30" s="52">
        <f>AN30/AM30*100</f>
        <v>0</v>
      </c>
      <c r="AP30" s="61">
        <v>86</v>
      </c>
      <c r="AQ30" s="466">
        <v>0</v>
      </c>
      <c r="AR30" s="57">
        <v>0</v>
      </c>
      <c r="AS30" s="55">
        <v>109.24</v>
      </c>
      <c r="AT30" s="466">
        <v>0</v>
      </c>
      <c r="AU30" s="52">
        <v>0</v>
      </c>
      <c r="AV30" s="61"/>
      <c r="AW30" s="466"/>
      <c r="AX30" s="466"/>
      <c r="AY30" s="47"/>
      <c r="AZ30" s="466">
        <f>AM30+AP30+AS30</f>
        <v>281.24</v>
      </c>
      <c r="BA30" s="466">
        <v>0</v>
      </c>
      <c r="BB30" s="466">
        <v>0</v>
      </c>
      <c r="BC30" s="57">
        <v>0</v>
      </c>
      <c r="BD30" s="55">
        <v>0</v>
      </c>
      <c r="BE30" s="466">
        <v>0</v>
      </c>
      <c r="BF30" s="466"/>
      <c r="BG30" s="52">
        <v>0</v>
      </c>
      <c r="BH30" s="61">
        <v>0</v>
      </c>
      <c r="BI30" s="466">
        <v>0</v>
      </c>
      <c r="BJ30" s="52">
        <v>0</v>
      </c>
      <c r="BK30" s="242">
        <f>BK27</f>
        <v>0</v>
      </c>
      <c r="BL30" s="136">
        <f t="shared" si="5"/>
        <v>0</v>
      </c>
      <c r="BM30" s="137">
        <f t="shared" si="6"/>
        <v>0</v>
      </c>
      <c r="BN30" s="699"/>
      <c r="BO30" s="562"/>
    </row>
    <row r="31" spans="1:68" ht="29.25" customHeight="1" thickBot="1">
      <c r="A31" s="548"/>
      <c r="B31" s="554"/>
      <c r="C31" s="557"/>
      <c r="D31" s="286"/>
      <c r="E31" s="290" t="s">
        <v>95</v>
      </c>
      <c r="F31" s="66">
        <v>0</v>
      </c>
      <c r="G31" s="467">
        <v>0</v>
      </c>
      <c r="H31" s="467">
        <v>0</v>
      </c>
      <c r="I31" s="140"/>
      <c r="J31" s="182"/>
      <c r="K31" s="71">
        <v>0</v>
      </c>
      <c r="L31" s="467">
        <v>0</v>
      </c>
      <c r="M31" s="54">
        <v>0</v>
      </c>
      <c r="N31" s="66">
        <v>0</v>
      </c>
      <c r="O31" s="467">
        <v>0</v>
      </c>
      <c r="P31" s="67">
        <v>0</v>
      </c>
      <c r="Q31" s="71">
        <v>0</v>
      </c>
      <c r="R31" s="467">
        <v>0</v>
      </c>
      <c r="S31" s="54">
        <v>0</v>
      </c>
      <c r="T31" s="66"/>
      <c r="U31" s="467"/>
      <c r="V31" s="467"/>
      <c r="W31" s="140"/>
      <c r="X31" s="467"/>
      <c r="Y31" s="467">
        <v>0</v>
      </c>
      <c r="Z31" s="467">
        <v>0</v>
      </c>
      <c r="AA31" s="67">
        <v>0</v>
      </c>
      <c r="AB31" s="71">
        <v>0</v>
      </c>
      <c r="AC31" s="467">
        <v>0</v>
      </c>
      <c r="AD31" s="54">
        <v>0</v>
      </c>
      <c r="AE31" s="66">
        <v>0</v>
      </c>
      <c r="AF31" s="467">
        <v>0</v>
      </c>
      <c r="AG31" s="467">
        <v>0</v>
      </c>
      <c r="AH31" s="467"/>
      <c r="AI31" s="467"/>
      <c r="AJ31" s="467"/>
      <c r="AK31" s="140"/>
      <c r="AL31" s="67"/>
      <c r="AM31" s="71">
        <v>0</v>
      </c>
      <c r="AN31" s="467">
        <v>0</v>
      </c>
      <c r="AO31" s="54">
        <v>0</v>
      </c>
      <c r="AP31" s="66">
        <v>0</v>
      </c>
      <c r="AQ31" s="467">
        <v>0</v>
      </c>
      <c r="AR31" s="67">
        <v>0</v>
      </c>
      <c r="AS31" s="71">
        <v>0</v>
      </c>
      <c r="AT31" s="467">
        <v>0</v>
      </c>
      <c r="AU31" s="54">
        <v>0</v>
      </c>
      <c r="AV31" s="66"/>
      <c r="AW31" s="467"/>
      <c r="AX31" s="467"/>
      <c r="AY31" s="140"/>
      <c r="AZ31" s="467"/>
      <c r="BA31" s="467">
        <v>0</v>
      </c>
      <c r="BB31" s="467">
        <v>0</v>
      </c>
      <c r="BC31" s="67">
        <v>0</v>
      </c>
      <c r="BD31" s="71">
        <v>0</v>
      </c>
      <c r="BE31" s="467">
        <v>0</v>
      </c>
      <c r="BF31" s="467"/>
      <c r="BG31" s="54">
        <v>0</v>
      </c>
      <c r="BH31" s="66">
        <v>0</v>
      </c>
      <c r="BI31" s="467">
        <v>0</v>
      </c>
      <c r="BJ31" s="54">
        <v>0</v>
      </c>
      <c r="BK31" s="283"/>
      <c r="BL31" s="284"/>
      <c r="BM31" s="285"/>
      <c r="BN31" s="700"/>
      <c r="BO31" s="563"/>
    </row>
    <row r="32" spans="1:68" ht="12.75" customHeight="1">
      <c r="A32" s="716" t="s">
        <v>42</v>
      </c>
      <c r="B32" s="727" t="s">
        <v>132</v>
      </c>
      <c r="C32" s="659" t="s">
        <v>100</v>
      </c>
      <c r="D32" s="615" t="s">
        <v>70</v>
      </c>
      <c r="E32" s="218" t="s">
        <v>38</v>
      </c>
      <c r="F32" s="68">
        <f t="shared" ref="F32:F85" si="8">K32+N32+Q32+Y32+AB32+AE32+AM32+AP32+AS32+BA32+BD32+BH32</f>
        <v>2795.6000000000004</v>
      </c>
      <c r="G32" s="48">
        <f>G35</f>
        <v>131.4</v>
      </c>
      <c r="H32" s="486">
        <f>H35</f>
        <v>4.7002432393761628</v>
      </c>
      <c r="I32" s="178"/>
      <c r="J32" s="175"/>
      <c r="K32" s="68">
        <f>K34+K35</f>
        <v>0</v>
      </c>
      <c r="L32" s="48">
        <f t="shared" ref="L32:BM32" si="9">L34+L35</f>
        <v>0</v>
      </c>
      <c r="M32" s="51">
        <f t="shared" si="9"/>
        <v>0</v>
      </c>
      <c r="N32" s="68">
        <f t="shared" si="9"/>
        <v>78.5</v>
      </c>
      <c r="O32" s="48">
        <f t="shared" si="9"/>
        <v>76.2</v>
      </c>
      <c r="P32" s="51">
        <f>P35</f>
        <v>97.070063694267517</v>
      </c>
      <c r="Q32" s="68">
        <f t="shared" si="9"/>
        <v>59.800000000000011</v>
      </c>
      <c r="R32" s="48">
        <f t="shared" si="9"/>
        <v>55.2</v>
      </c>
      <c r="S32" s="51">
        <f t="shared" si="9"/>
        <v>92.307692307692292</v>
      </c>
      <c r="T32" s="61">
        <f t="shared" si="9"/>
        <v>0</v>
      </c>
      <c r="U32" s="466">
        <f t="shared" si="9"/>
        <v>0</v>
      </c>
      <c r="V32" s="466">
        <f t="shared" si="9"/>
        <v>0</v>
      </c>
      <c r="W32" s="466">
        <f t="shared" si="9"/>
        <v>0</v>
      </c>
      <c r="X32" s="57">
        <f t="shared" si="9"/>
        <v>138.30000000000001</v>
      </c>
      <c r="Y32" s="68">
        <f t="shared" si="9"/>
        <v>193.5</v>
      </c>
      <c r="Z32" s="48">
        <f t="shared" si="9"/>
        <v>0</v>
      </c>
      <c r="AA32" s="51">
        <f t="shared" si="9"/>
        <v>0</v>
      </c>
      <c r="AB32" s="68">
        <f t="shared" si="9"/>
        <v>200</v>
      </c>
      <c r="AC32" s="48">
        <f t="shared" si="9"/>
        <v>0</v>
      </c>
      <c r="AD32" s="51">
        <f t="shared" si="9"/>
        <v>0</v>
      </c>
      <c r="AE32" s="68">
        <f t="shared" si="9"/>
        <v>150</v>
      </c>
      <c r="AF32" s="48">
        <f t="shared" si="9"/>
        <v>0</v>
      </c>
      <c r="AG32" s="51">
        <f t="shared" si="9"/>
        <v>0</v>
      </c>
      <c r="AH32" s="61">
        <f t="shared" si="9"/>
        <v>0</v>
      </c>
      <c r="AI32" s="466">
        <f t="shared" si="9"/>
        <v>0</v>
      </c>
      <c r="AJ32" s="466">
        <f t="shared" si="9"/>
        <v>0</v>
      </c>
      <c r="AK32" s="466">
        <f t="shared" si="9"/>
        <v>0</v>
      </c>
      <c r="AL32" s="57">
        <f t="shared" si="9"/>
        <v>543.5</v>
      </c>
      <c r="AM32" s="68">
        <f t="shared" si="9"/>
        <v>864.70000000000027</v>
      </c>
      <c r="AN32" s="48">
        <f t="shared" si="9"/>
        <v>0</v>
      </c>
      <c r="AO32" s="51">
        <f t="shared" si="9"/>
        <v>0</v>
      </c>
      <c r="AP32" s="68">
        <f t="shared" si="9"/>
        <v>403.5</v>
      </c>
      <c r="AQ32" s="48">
        <f t="shared" si="9"/>
        <v>0</v>
      </c>
      <c r="AR32" s="51">
        <f t="shared" si="9"/>
        <v>0</v>
      </c>
      <c r="AS32" s="68">
        <f t="shared" si="9"/>
        <v>153.4</v>
      </c>
      <c r="AT32" s="48">
        <f t="shared" si="9"/>
        <v>0</v>
      </c>
      <c r="AU32" s="51">
        <f t="shared" si="9"/>
        <v>0</v>
      </c>
      <c r="AV32" s="61">
        <f t="shared" si="9"/>
        <v>0</v>
      </c>
      <c r="AW32" s="466">
        <f t="shared" si="9"/>
        <v>0</v>
      </c>
      <c r="AX32" s="466">
        <f t="shared" si="9"/>
        <v>0</v>
      </c>
      <c r="AY32" s="466">
        <f t="shared" si="9"/>
        <v>0</v>
      </c>
      <c r="AZ32" s="57">
        <f t="shared" si="9"/>
        <v>1421.6000000000004</v>
      </c>
      <c r="BA32" s="68">
        <f t="shared" si="9"/>
        <v>153.30000000000001</v>
      </c>
      <c r="BB32" s="48">
        <f t="shared" si="9"/>
        <v>0</v>
      </c>
      <c r="BC32" s="51">
        <f t="shared" si="9"/>
        <v>0</v>
      </c>
      <c r="BD32" s="68">
        <f t="shared" si="9"/>
        <v>160</v>
      </c>
      <c r="BE32" s="48">
        <f t="shared" si="9"/>
        <v>0</v>
      </c>
      <c r="BF32" s="48">
        <f t="shared" si="9"/>
        <v>0</v>
      </c>
      <c r="BG32" s="51">
        <f t="shared" si="9"/>
        <v>0</v>
      </c>
      <c r="BH32" s="68">
        <f t="shared" si="9"/>
        <v>378.9</v>
      </c>
      <c r="BI32" s="48">
        <f t="shared" si="9"/>
        <v>0</v>
      </c>
      <c r="BJ32" s="51">
        <f t="shared" si="9"/>
        <v>0</v>
      </c>
      <c r="BK32" s="69">
        <f t="shared" si="9"/>
        <v>0</v>
      </c>
      <c r="BL32" s="48">
        <f t="shared" si="9"/>
        <v>692.2</v>
      </c>
      <c r="BM32" s="51">
        <f t="shared" si="9"/>
        <v>692.2</v>
      </c>
      <c r="BN32" s="612" t="s">
        <v>138</v>
      </c>
      <c r="BO32" s="561" t="s">
        <v>139</v>
      </c>
    </row>
    <row r="33" spans="1:222">
      <c r="A33" s="667"/>
      <c r="B33" s="679"/>
      <c r="C33" s="684"/>
      <c r="D33" s="616"/>
      <c r="E33" s="229" t="s">
        <v>94</v>
      </c>
      <c r="F33" s="55">
        <v>0</v>
      </c>
      <c r="G33" s="466">
        <v>0</v>
      </c>
      <c r="H33" s="485">
        <v>0</v>
      </c>
      <c r="I33" s="178"/>
      <c r="J33" s="175"/>
      <c r="K33" s="55">
        <v>0</v>
      </c>
      <c r="L33" s="466">
        <v>0</v>
      </c>
      <c r="M33" s="52">
        <v>0</v>
      </c>
      <c r="N33" s="55">
        <v>0</v>
      </c>
      <c r="O33" s="466">
        <v>0</v>
      </c>
      <c r="P33" s="52">
        <v>0</v>
      </c>
      <c r="Q33" s="55">
        <v>0</v>
      </c>
      <c r="R33" s="466">
        <v>0</v>
      </c>
      <c r="S33" s="52">
        <v>0</v>
      </c>
      <c r="T33" s="61"/>
      <c r="U33" s="466"/>
      <c r="V33" s="466"/>
      <c r="W33" s="466"/>
      <c r="X33" s="57"/>
      <c r="Y33" s="55">
        <v>0</v>
      </c>
      <c r="Z33" s="466">
        <v>0</v>
      </c>
      <c r="AA33" s="52">
        <v>0</v>
      </c>
      <c r="AB33" s="55">
        <v>0</v>
      </c>
      <c r="AC33" s="466">
        <v>0</v>
      </c>
      <c r="AD33" s="52">
        <v>0</v>
      </c>
      <c r="AE33" s="55">
        <v>0</v>
      </c>
      <c r="AF33" s="466">
        <v>0</v>
      </c>
      <c r="AG33" s="52">
        <v>0</v>
      </c>
      <c r="AH33" s="61"/>
      <c r="AI33" s="466"/>
      <c r="AJ33" s="466"/>
      <c r="AK33" s="466"/>
      <c r="AL33" s="57"/>
      <c r="AM33" s="55">
        <v>0</v>
      </c>
      <c r="AN33" s="466">
        <v>0</v>
      </c>
      <c r="AO33" s="52">
        <v>0</v>
      </c>
      <c r="AP33" s="55">
        <v>0</v>
      </c>
      <c r="AQ33" s="466">
        <v>0</v>
      </c>
      <c r="AR33" s="52">
        <v>0</v>
      </c>
      <c r="AS33" s="55">
        <v>0</v>
      </c>
      <c r="AT33" s="466">
        <v>0</v>
      </c>
      <c r="AU33" s="52">
        <v>0</v>
      </c>
      <c r="AV33" s="61"/>
      <c r="AW33" s="466"/>
      <c r="AX33" s="466"/>
      <c r="AY33" s="466"/>
      <c r="AZ33" s="57"/>
      <c r="BA33" s="55">
        <v>0</v>
      </c>
      <c r="BB33" s="466">
        <v>0</v>
      </c>
      <c r="BC33" s="52">
        <v>0</v>
      </c>
      <c r="BD33" s="55">
        <v>0</v>
      </c>
      <c r="BE33" s="466">
        <v>0</v>
      </c>
      <c r="BF33" s="466"/>
      <c r="BG33" s="52">
        <v>0</v>
      </c>
      <c r="BH33" s="55">
        <v>0</v>
      </c>
      <c r="BI33" s="466">
        <v>0</v>
      </c>
      <c r="BJ33" s="52">
        <v>0</v>
      </c>
      <c r="BK33" s="60"/>
      <c r="BL33" s="44"/>
      <c r="BM33" s="65"/>
      <c r="BN33" s="613"/>
      <c r="BO33" s="562"/>
    </row>
    <row r="34" spans="1:222" ht="17.25" customHeight="1">
      <c r="A34" s="668"/>
      <c r="B34" s="680"/>
      <c r="C34" s="660"/>
      <c r="D34" s="617"/>
      <c r="E34" s="219" t="s">
        <v>39</v>
      </c>
      <c r="F34" s="55">
        <f t="shared" si="8"/>
        <v>0</v>
      </c>
      <c r="G34" s="466">
        <v>0</v>
      </c>
      <c r="H34" s="485">
        <v>0</v>
      </c>
      <c r="I34" s="178"/>
      <c r="J34" s="175"/>
      <c r="K34" s="55">
        <v>0</v>
      </c>
      <c r="L34" s="466">
        <v>0</v>
      </c>
      <c r="M34" s="52">
        <v>0</v>
      </c>
      <c r="N34" s="55">
        <v>0</v>
      </c>
      <c r="O34" s="466">
        <v>0</v>
      </c>
      <c r="P34" s="52">
        <v>0</v>
      </c>
      <c r="Q34" s="55">
        <v>0</v>
      </c>
      <c r="R34" s="466">
        <v>0</v>
      </c>
      <c r="S34" s="52">
        <v>0</v>
      </c>
      <c r="T34" s="61"/>
      <c r="U34" s="466"/>
      <c r="V34" s="466"/>
      <c r="W34" s="47"/>
      <c r="X34" s="57">
        <f>K34+N34+Q34</f>
        <v>0</v>
      </c>
      <c r="Y34" s="55">
        <v>0</v>
      </c>
      <c r="Z34" s="466">
        <v>0</v>
      </c>
      <c r="AA34" s="52">
        <v>0</v>
      </c>
      <c r="AB34" s="55">
        <v>0</v>
      </c>
      <c r="AC34" s="466">
        <v>0</v>
      </c>
      <c r="AD34" s="52">
        <v>0</v>
      </c>
      <c r="AE34" s="55">
        <v>0</v>
      </c>
      <c r="AF34" s="466">
        <v>0</v>
      </c>
      <c r="AG34" s="52">
        <v>0</v>
      </c>
      <c r="AH34" s="61"/>
      <c r="AI34" s="49"/>
      <c r="AJ34" s="49"/>
      <c r="AK34" s="47"/>
      <c r="AL34" s="57">
        <f>Y34+AB34+AE34</f>
        <v>0</v>
      </c>
      <c r="AM34" s="55">
        <v>0</v>
      </c>
      <c r="AN34" s="466">
        <v>0</v>
      </c>
      <c r="AO34" s="52">
        <v>0</v>
      </c>
      <c r="AP34" s="55">
        <v>0</v>
      </c>
      <c r="AQ34" s="466">
        <v>0</v>
      </c>
      <c r="AR34" s="52">
        <v>0</v>
      </c>
      <c r="AS34" s="55">
        <v>0</v>
      </c>
      <c r="AT34" s="466">
        <v>0</v>
      </c>
      <c r="AU34" s="52">
        <v>0</v>
      </c>
      <c r="AV34" s="61"/>
      <c r="AW34" s="49"/>
      <c r="AX34" s="49"/>
      <c r="AY34" s="47"/>
      <c r="AZ34" s="57">
        <f>AM34+AP34+AS34</f>
        <v>0</v>
      </c>
      <c r="BA34" s="55">
        <v>0</v>
      </c>
      <c r="BB34" s="466">
        <v>0</v>
      </c>
      <c r="BC34" s="52">
        <v>0</v>
      </c>
      <c r="BD34" s="55">
        <v>0</v>
      </c>
      <c r="BE34" s="466">
        <v>0</v>
      </c>
      <c r="BF34" s="466"/>
      <c r="BG34" s="52">
        <v>0</v>
      </c>
      <c r="BH34" s="55">
        <v>0</v>
      </c>
      <c r="BI34" s="466">
        <v>0</v>
      </c>
      <c r="BJ34" s="52">
        <v>0</v>
      </c>
      <c r="BK34" s="231"/>
      <c r="BL34" s="76">
        <f t="shared" si="5"/>
        <v>0</v>
      </c>
      <c r="BM34" s="120">
        <f t="shared" si="6"/>
        <v>0</v>
      </c>
      <c r="BN34" s="613"/>
      <c r="BO34" s="562"/>
    </row>
    <row r="35" spans="1:222" ht="15.75" customHeight="1">
      <c r="A35" s="669"/>
      <c r="B35" s="681"/>
      <c r="C35" s="685"/>
      <c r="D35" s="618"/>
      <c r="E35" s="219" t="s">
        <v>18</v>
      </c>
      <c r="F35" s="55">
        <f t="shared" si="8"/>
        <v>2795.6000000000004</v>
      </c>
      <c r="G35" s="466">
        <f>O35+R35+Z35+AC35+AF35+AN35+AQ35+AT35+BB35+BE35+BI35</f>
        <v>131.4</v>
      </c>
      <c r="H35" s="52">
        <f>G35/F35*100</f>
        <v>4.7002432393761628</v>
      </c>
      <c r="I35" s="178"/>
      <c r="J35" s="175"/>
      <c r="K35" s="55">
        <v>0</v>
      </c>
      <c r="L35" s="466">
        <v>0</v>
      </c>
      <c r="M35" s="52">
        <v>0</v>
      </c>
      <c r="N35" s="55">
        <f>163.5-90+5</f>
        <v>78.5</v>
      </c>
      <c r="O35" s="466">
        <v>76.2</v>
      </c>
      <c r="P35" s="52">
        <f>O35/N35*100</f>
        <v>97.070063694267517</v>
      </c>
      <c r="Q35" s="55">
        <f>163.4-98.6-5</f>
        <v>59.800000000000011</v>
      </c>
      <c r="R35" s="466">
        <v>55.2</v>
      </c>
      <c r="S35" s="52">
        <f>R35/Q35*100</f>
        <v>92.307692307692292</v>
      </c>
      <c r="T35" s="61"/>
      <c r="U35" s="466"/>
      <c r="V35" s="466"/>
      <c r="W35" s="47"/>
      <c r="X35" s="57">
        <f>K35+N35+Q35</f>
        <v>138.30000000000001</v>
      </c>
      <c r="Y35" s="55">
        <v>193.5</v>
      </c>
      <c r="Z35" s="466">
        <v>0</v>
      </c>
      <c r="AA35" s="52">
        <f>Z35/Y35*100</f>
        <v>0</v>
      </c>
      <c r="AB35" s="55">
        <v>200</v>
      </c>
      <c r="AC35" s="466">
        <v>0</v>
      </c>
      <c r="AD35" s="52">
        <v>0</v>
      </c>
      <c r="AE35" s="55">
        <v>150</v>
      </c>
      <c r="AF35" s="466">
        <v>0</v>
      </c>
      <c r="AG35" s="52">
        <v>0</v>
      </c>
      <c r="AH35" s="61"/>
      <c r="AI35" s="466"/>
      <c r="AJ35" s="466"/>
      <c r="AK35" s="47"/>
      <c r="AL35" s="57">
        <f>Y35+AB35+AE35</f>
        <v>543.5</v>
      </c>
      <c r="AM35" s="55">
        <f>2804.3-1939.6</f>
        <v>864.70000000000027</v>
      </c>
      <c r="AN35" s="466">
        <v>0</v>
      </c>
      <c r="AO35" s="52">
        <v>0</v>
      </c>
      <c r="AP35" s="55">
        <v>403.5</v>
      </c>
      <c r="AQ35" s="466">
        <v>0</v>
      </c>
      <c r="AR35" s="52">
        <f>AQ35/AP35*100</f>
        <v>0</v>
      </c>
      <c r="AS35" s="55">
        <v>153.4</v>
      </c>
      <c r="AT35" s="466">
        <v>0</v>
      </c>
      <c r="AU35" s="52">
        <f>AT35/AS35*100</f>
        <v>0</v>
      </c>
      <c r="AV35" s="61"/>
      <c r="AW35" s="466"/>
      <c r="AX35" s="466"/>
      <c r="AY35" s="47"/>
      <c r="AZ35" s="57">
        <f>AM35+AP35+AS35</f>
        <v>1421.6000000000004</v>
      </c>
      <c r="BA35" s="55">
        <v>153.30000000000001</v>
      </c>
      <c r="BB35" s="466">
        <v>0</v>
      </c>
      <c r="BC35" s="52">
        <v>0</v>
      </c>
      <c r="BD35" s="55">
        <v>160</v>
      </c>
      <c r="BE35" s="466">
        <v>0</v>
      </c>
      <c r="BF35" s="466"/>
      <c r="BG35" s="52">
        <v>0</v>
      </c>
      <c r="BH35" s="55">
        <v>378.9</v>
      </c>
      <c r="BI35" s="466">
        <v>0</v>
      </c>
      <c r="BJ35" s="52">
        <v>0</v>
      </c>
      <c r="BK35" s="243"/>
      <c r="BL35" s="141">
        <f t="shared" si="5"/>
        <v>692.2</v>
      </c>
      <c r="BM35" s="142">
        <f t="shared" si="6"/>
        <v>692.2</v>
      </c>
      <c r="BN35" s="613"/>
      <c r="BO35" s="562"/>
    </row>
    <row r="36" spans="1:222" ht="26.25" customHeight="1" thickBot="1">
      <c r="A36" s="458"/>
      <c r="B36" s="277"/>
      <c r="C36" s="460"/>
      <c r="D36" s="286"/>
      <c r="E36" s="220" t="s">
        <v>95</v>
      </c>
      <c r="F36" s="56">
        <v>0</v>
      </c>
      <c r="G36" s="50">
        <v>0</v>
      </c>
      <c r="H36" s="53">
        <v>0</v>
      </c>
      <c r="I36" s="178"/>
      <c r="J36" s="175"/>
      <c r="K36" s="56">
        <v>0</v>
      </c>
      <c r="L36" s="50">
        <v>0</v>
      </c>
      <c r="M36" s="53">
        <v>0</v>
      </c>
      <c r="N36" s="56">
        <v>0</v>
      </c>
      <c r="O36" s="50">
        <v>0</v>
      </c>
      <c r="P36" s="53">
        <v>0</v>
      </c>
      <c r="Q36" s="56">
        <v>0</v>
      </c>
      <c r="R36" s="50">
        <v>0</v>
      </c>
      <c r="S36" s="53">
        <v>0</v>
      </c>
      <c r="T36" s="61"/>
      <c r="U36" s="466"/>
      <c r="V36" s="466"/>
      <c r="W36" s="47"/>
      <c r="X36" s="57"/>
      <c r="Y36" s="56">
        <v>0</v>
      </c>
      <c r="Z36" s="50">
        <v>0</v>
      </c>
      <c r="AA36" s="53">
        <v>0</v>
      </c>
      <c r="AB36" s="56">
        <v>0</v>
      </c>
      <c r="AC36" s="50">
        <v>0</v>
      </c>
      <c r="AD36" s="53">
        <v>0</v>
      </c>
      <c r="AE36" s="56">
        <v>0</v>
      </c>
      <c r="AF36" s="50">
        <v>0</v>
      </c>
      <c r="AG36" s="53">
        <v>0</v>
      </c>
      <c r="AH36" s="61"/>
      <c r="AI36" s="466"/>
      <c r="AJ36" s="466"/>
      <c r="AK36" s="47"/>
      <c r="AL36" s="57"/>
      <c r="AM36" s="56">
        <v>0</v>
      </c>
      <c r="AN36" s="50">
        <v>0</v>
      </c>
      <c r="AO36" s="53">
        <v>0</v>
      </c>
      <c r="AP36" s="56">
        <v>0</v>
      </c>
      <c r="AQ36" s="50">
        <v>0</v>
      </c>
      <c r="AR36" s="53">
        <v>0</v>
      </c>
      <c r="AS36" s="56">
        <v>0</v>
      </c>
      <c r="AT36" s="50">
        <v>0</v>
      </c>
      <c r="AU36" s="53">
        <v>0</v>
      </c>
      <c r="AV36" s="61"/>
      <c r="AW36" s="466"/>
      <c r="AX36" s="466"/>
      <c r="AY36" s="47"/>
      <c r="AZ36" s="57"/>
      <c r="BA36" s="56">
        <v>0</v>
      </c>
      <c r="BB36" s="50">
        <v>0</v>
      </c>
      <c r="BC36" s="53">
        <v>0</v>
      </c>
      <c r="BD36" s="56">
        <v>0</v>
      </c>
      <c r="BE36" s="50">
        <v>0</v>
      </c>
      <c r="BF36" s="50"/>
      <c r="BG36" s="53">
        <v>0</v>
      </c>
      <c r="BH36" s="56">
        <v>0</v>
      </c>
      <c r="BI36" s="50">
        <v>0</v>
      </c>
      <c r="BJ36" s="53">
        <v>0</v>
      </c>
      <c r="BK36" s="283"/>
      <c r="BL36" s="284"/>
      <c r="BM36" s="285"/>
      <c r="BN36" s="614"/>
      <c r="BO36" s="563"/>
    </row>
    <row r="37" spans="1:222" ht="16.5" customHeight="1">
      <c r="A37" s="716" t="s">
        <v>60</v>
      </c>
      <c r="B37" s="722" t="s">
        <v>87</v>
      </c>
      <c r="C37" s="659" t="s">
        <v>100</v>
      </c>
      <c r="D37" s="615" t="s">
        <v>70</v>
      </c>
      <c r="E37" s="218" t="s">
        <v>38</v>
      </c>
      <c r="F37" s="64">
        <f t="shared" si="8"/>
        <v>944.16000000000008</v>
      </c>
      <c r="G37" s="44">
        <f>G40</f>
        <v>89.93</v>
      </c>
      <c r="H37" s="65">
        <f>H40</f>
        <v>9.5248686663277411</v>
      </c>
      <c r="I37" s="177"/>
      <c r="J37" s="174"/>
      <c r="K37" s="64">
        <f>K39+K40</f>
        <v>60.3</v>
      </c>
      <c r="L37" s="44">
        <f t="shared" ref="L37:BM37" si="10">L39+L40</f>
        <v>60.33</v>
      </c>
      <c r="M37" s="63">
        <f t="shared" si="10"/>
        <v>100</v>
      </c>
      <c r="N37" s="64">
        <f>N40</f>
        <v>-3.9999999999999147E-2</v>
      </c>
      <c r="O37" s="44">
        <f t="shared" si="10"/>
        <v>0</v>
      </c>
      <c r="P37" s="63">
        <f t="shared" si="10"/>
        <v>0</v>
      </c>
      <c r="Q37" s="64">
        <f t="shared" si="10"/>
        <v>29.6</v>
      </c>
      <c r="R37" s="44">
        <f t="shared" si="10"/>
        <v>29.6</v>
      </c>
      <c r="S37" s="65">
        <f t="shared" si="10"/>
        <v>100</v>
      </c>
      <c r="T37" s="60">
        <f t="shared" si="10"/>
        <v>0</v>
      </c>
      <c r="U37" s="44">
        <f t="shared" si="10"/>
        <v>0</v>
      </c>
      <c r="V37" s="44">
        <f t="shared" si="10"/>
        <v>0</v>
      </c>
      <c r="W37" s="44">
        <f t="shared" si="10"/>
        <v>0</v>
      </c>
      <c r="X37" s="63">
        <f t="shared" si="10"/>
        <v>89.86</v>
      </c>
      <c r="Y37" s="64">
        <f t="shared" si="10"/>
        <v>0</v>
      </c>
      <c r="Z37" s="44">
        <f t="shared" si="10"/>
        <v>0</v>
      </c>
      <c r="AA37" s="65">
        <f t="shared" si="10"/>
        <v>0</v>
      </c>
      <c r="AB37" s="64">
        <f t="shared" si="10"/>
        <v>854.30000000000007</v>
      </c>
      <c r="AC37" s="44">
        <f t="shared" si="10"/>
        <v>0</v>
      </c>
      <c r="AD37" s="65">
        <f t="shared" si="10"/>
        <v>0</v>
      </c>
      <c r="AE37" s="64">
        <f t="shared" si="10"/>
        <v>0</v>
      </c>
      <c r="AF37" s="44">
        <f t="shared" si="10"/>
        <v>0</v>
      </c>
      <c r="AG37" s="65">
        <f t="shared" si="10"/>
        <v>0</v>
      </c>
      <c r="AH37" s="60">
        <f t="shared" si="10"/>
        <v>0</v>
      </c>
      <c r="AI37" s="44">
        <f t="shared" si="10"/>
        <v>0</v>
      </c>
      <c r="AJ37" s="44">
        <f t="shared" si="10"/>
        <v>0</v>
      </c>
      <c r="AK37" s="44">
        <f t="shared" si="10"/>
        <v>0</v>
      </c>
      <c r="AL37" s="63">
        <f t="shared" si="10"/>
        <v>854.30000000000007</v>
      </c>
      <c r="AM37" s="64">
        <f t="shared" si="10"/>
        <v>0</v>
      </c>
      <c r="AN37" s="44">
        <f t="shared" si="10"/>
        <v>0</v>
      </c>
      <c r="AO37" s="65">
        <f t="shared" si="10"/>
        <v>0</v>
      </c>
      <c r="AP37" s="64">
        <f t="shared" si="10"/>
        <v>0</v>
      </c>
      <c r="AQ37" s="44">
        <f t="shared" si="10"/>
        <v>0</v>
      </c>
      <c r="AR37" s="65">
        <f t="shared" si="10"/>
        <v>0</v>
      </c>
      <c r="AS37" s="64">
        <f t="shared" si="10"/>
        <v>0</v>
      </c>
      <c r="AT37" s="44">
        <f t="shared" si="10"/>
        <v>0</v>
      </c>
      <c r="AU37" s="65">
        <f t="shared" si="10"/>
        <v>0</v>
      </c>
      <c r="AV37" s="60">
        <f t="shared" si="10"/>
        <v>0</v>
      </c>
      <c r="AW37" s="44">
        <f t="shared" si="10"/>
        <v>0</v>
      </c>
      <c r="AX37" s="44">
        <f t="shared" si="10"/>
        <v>0</v>
      </c>
      <c r="AY37" s="44">
        <f t="shared" si="10"/>
        <v>0</v>
      </c>
      <c r="AZ37" s="63">
        <f t="shared" si="10"/>
        <v>0</v>
      </c>
      <c r="BA37" s="64">
        <f t="shared" si="10"/>
        <v>0</v>
      </c>
      <c r="BB37" s="44">
        <f t="shared" si="10"/>
        <v>0</v>
      </c>
      <c r="BC37" s="65">
        <f t="shared" si="10"/>
        <v>0</v>
      </c>
      <c r="BD37" s="64">
        <f t="shared" si="10"/>
        <v>0</v>
      </c>
      <c r="BE37" s="44">
        <f t="shared" si="10"/>
        <v>0</v>
      </c>
      <c r="BF37" s="44">
        <f t="shared" si="10"/>
        <v>0</v>
      </c>
      <c r="BG37" s="65">
        <f t="shared" si="10"/>
        <v>0</v>
      </c>
      <c r="BH37" s="64">
        <f t="shared" si="10"/>
        <v>0</v>
      </c>
      <c r="BI37" s="44">
        <f t="shared" si="10"/>
        <v>0</v>
      </c>
      <c r="BJ37" s="65">
        <f t="shared" si="10"/>
        <v>0</v>
      </c>
      <c r="BK37" s="69">
        <f t="shared" si="10"/>
        <v>0</v>
      </c>
      <c r="BL37" s="48">
        <f t="shared" si="10"/>
        <v>0</v>
      </c>
      <c r="BM37" s="51">
        <f t="shared" si="10"/>
        <v>0</v>
      </c>
      <c r="BN37" s="612" t="s">
        <v>140</v>
      </c>
      <c r="BO37" s="561"/>
    </row>
    <row r="38" spans="1:222" ht="13.5" customHeight="1">
      <c r="A38" s="667"/>
      <c r="B38" s="723"/>
      <c r="C38" s="684"/>
      <c r="D38" s="616"/>
      <c r="E38" s="229" t="s">
        <v>94</v>
      </c>
      <c r="F38" s="64">
        <v>0</v>
      </c>
      <c r="G38" s="44">
        <v>0</v>
      </c>
      <c r="H38" s="65">
        <v>0</v>
      </c>
      <c r="I38" s="177"/>
      <c r="J38" s="174"/>
      <c r="K38" s="64">
        <v>0</v>
      </c>
      <c r="L38" s="44">
        <v>0</v>
      </c>
      <c r="M38" s="63">
        <v>0</v>
      </c>
      <c r="N38" s="64">
        <v>0</v>
      </c>
      <c r="O38" s="44">
        <v>0</v>
      </c>
      <c r="P38" s="63">
        <v>0</v>
      </c>
      <c r="Q38" s="64">
        <v>0</v>
      </c>
      <c r="R38" s="44">
        <v>0</v>
      </c>
      <c r="S38" s="65">
        <v>0</v>
      </c>
      <c r="T38" s="60"/>
      <c r="U38" s="44"/>
      <c r="V38" s="44"/>
      <c r="W38" s="44"/>
      <c r="X38" s="63"/>
      <c r="Y38" s="64">
        <v>0</v>
      </c>
      <c r="Z38" s="44">
        <v>0</v>
      </c>
      <c r="AA38" s="65">
        <v>0</v>
      </c>
      <c r="AB38" s="64">
        <v>0</v>
      </c>
      <c r="AC38" s="44">
        <v>0</v>
      </c>
      <c r="AD38" s="65">
        <v>0</v>
      </c>
      <c r="AE38" s="64">
        <v>0</v>
      </c>
      <c r="AF38" s="44">
        <v>0</v>
      </c>
      <c r="AG38" s="65">
        <v>0</v>
      </c>
      <c r="AH38" s="60"/>
      <c r="AI38" s="44"/>
      <c r="AJ38" s="44"/>
      <c r="AK38" s="44"/>
      <c r="AL38" s="63"/>
      <c r="AM38" s="64">
        <v>0</v>
      </c>
      <c r="AN38" s="44">
        <v>0</v>
      </c>
      <c r="AO38" s="65">
        <v>0</v>
      </c>
      <c r="AP38" s="64">
        <v>0</v>
      </c>
      <c r="AQ38" s="44">
        <v>0</v>
      </c>
      <c r="AR38" s="65">
        <v>0</v>
      </c>
      <c r="AS38" s="64">
        <v>0</v>
      </c>
      <c r="AT38" s="44">
        <v>0</v>
      </c>
      <c r="AU38" s="65">
        <v>0</v>
      </c>
      <c r="AV38" s="60"/>
      <c r="AW38" s="44"/>
      <c r="AX38" s="44"/>
      <c r="AY38" s="44"/>
      <c r="AZ38" s="63"/>
      <c r="BA38" s="64">
        <v>0</v>
      </c>
      <c r="BB38" s="44">
        <v>0</v>
      </c>
      <c r="BC38" s="65">
        <v>0</v>
      </c>
      <c r="BD38" s="64">
        <v>0</v>
      </c>
      <c r="BE38" s="44">
        <v>0</v>
      </c>
      <c r="BF38" s="44"/>
      <c r="BG38" s="65">
        <v>0</v>
      </c>
      <c r="BH38" s="64">
        <v>0</v>
      </c>
      <c r="BI38" s="44">
        <v>0</v>
      </c>
      <c r="BJ38" s="65">
        <v>0</v>
      </c>
      <c r="BK38" s="60"/>
      <c r="BL38" s="44"/>
      <c r="BM38" s="65"/>
      <c r="BN38" s="613"/>
      <c r="BO38" s="562"/>
    </row>
    <row r="39" spans="1:222" ht="14.25" customHeight="1">
      <c r="A39" s="668"/>
      <c r="B39" s="724"/>
      <c r="C39" s="660"/>
      <c r="D39" s="617"/>
      <c r="E39" s="219" t="s">
        <v>39</v>
      </c>
      <c r="F39" s="55">
        <f t="shared" si="8"/>
        <v>0</v>
      </c>
      <c r="G39" s="466">
        <v>0</v>
      </c>
      <c r="H39" s="52">
        <v>0</v>
      </c>
      <c r="I39" s="178"/>
      <c r="J39" s="175"/>
      <c r="K39" s="55">
        <v>0</v>
      </c>
      <c r="L39" s="466">
        <v>0</v>
      </c>
      <c r="M39" s="57">
        <v>0</v>
      </c>
      <c r="N39" s="55">
        <v>0</v>
      </c>
      <c r="O39" s="466">
        <v>0</v>
      </c>
      <c r="P39" s="57">
        <v>0</v>
      </c>
      <c r="Q39" s="55">
        <v>0</v>
      </c>
      <c r="R39" s="466">
        <v>0</v>
      </c>
      <c r="S39" s="52">
        <v>0</v>
      </c>
      <c r="T39" s="61"/>
      <c r="U39" s="466"/>
      <c r="V39" s="466"/>
      <c r="W39" s="47"/>
      <c r="X39" s="57">
        <f>K39+N39+Q39</f>
        <v>0</v>
      </c>
      <c r="Y39" s="55">
        <v>0</v>
      </c>
      <c r="Z39" s="466">
        <v>0</v>
      </c>
      <c r="AA39" s="52">
        <v>0</v>
      </c>
      <c r="AB39" s="55">
        <v>0</v>
      </c>
      <c r="AC39" s="466">
        <v>0</v>
      </c>
      <c r="AD39" s="52">
        <v>0</v>
      </c>
      <c r="AE39" s="55">
        <v>0</v>
      </c>
      <c r="AF39" s="466">
        <v>0</v>
      </c>
      <c r="AG39" s="52">
        <v>0</v>
      </c>
      <c r="AH39" s="61"/>
      <c r="AI39" s="49"/>
      <c r="AJ39" s="49"/>
      <c r="AK39" s="47"/>
      <c r="AL39" s="57">
        <f>Y39+AB39+AE39</f>
        <v>0</v>
      </c>
      <c r="AM39" s="55">
        <v>0</v>
      </c>
      <c r="AN39" s="466">
        <v>0</v>
      </c>
      <c r="AO39" s="52">
        <v>0</v>
      </c>
      <c r="AP39" s="55">
        <v>0</v>
      </c>
      <c r="AQ39" s="466">
        <v>0</v>
      </c>
      <c r="AR39" s="52">
        <v>0</v>
      </c>
      <c r="AS39" s="55">
        <v>0</v>
      </c>
      <c r="AT39" s="466">
        <v>0</v>
      </c>
      <c r="AU39" s="52">
        <v>0</v>
      </c>
      <c r="AV39" s="61"/>
      <c r="AW39" s="49"/>
      <c r="AX39" s="49"/>
      <c r="AY39" s="47"/>
      <c r="AZ39" s="57">
        <v>0</v>
      </c>
      <c r="BA39" s="55">
        <v>0</v>
      </c>
      <c r="BB39" s="466">
        <v>0</v>
      </c>
      <c r="BC39" s="52">
        <v>0</v>
      </c>
      <c r="BD39" s="55">
        <v>0</v>
      </c>
      <c r="BE39" s="466">
        <v>0</v>
      </c>
      <c r="BF39" s="466"/>
      <c r="BG39" s="52">
        <v>0</v>
      </c>
      <c r="BH39" s="55">
        <v>0</v>
      </c>
      <c r="BI39" s="466">
        <v>0</v>
      </c>
      <c r="BJ39" s="52">
        <v>0</v>
      </c>
      <c r="BK39" s="231"/>
      <c r="BL39" s="76">
        <f t="shared" si="5"/>
        <v>0</v>
      </c>
      <c r="BM39" s="120">
        <f t="shared" si="6"/>
        <v>0</v>
      </c>
      <c r="BN39" s="613"/>
      <c r="BO39" s="562"/>
    </row>
    <row r="40" spans="1:222" ht="18" customHeight="1">
      <c r="A40" s="668"/>
      <c r="B40" s="724"/>
      <c r="C40" s="660"/>
      <c r="D40" s="617"/>
      <c r="E40" s="219" t="s">
        <v>18</v>
      </c>
      <c r="F40" s="55">
        <f>K40+N40+Q40+Y40+AB40+AE40+AM40+AP40+AS40+BA40+BD40+BH40</f>
        <v>944.16000000000008</v>
      </c>
      <c r="G40" s="466">
        <f>O40+AF40+AN40+AQ40+AT40+BB40+BE40+BI40+L40+R40</f>
        <v>89.93</v>
      </c>
      <c r="H40" s="52">
        <f>G40/F40*100</f>
        <v>9.5248686663277411</v>
      </c>
      <c r="I40" s="178"/>
      <c r="J40" s="175"/>
      <c r="K40" s="55">
        <v>60.3</v>
      </c>
      <c r="L40" s="466">
        <v>60.33</v>
      </c>
      <c r="M40" s="57">
        <v>100</v>
      </c>
      <c r="N40" s="55">
        <f>89.9-60.34-29.6</f>
        <v>-3.9999999999999147E-2</v>
      </c>
      <c r="O40" s="466">
        <v>0</v>
      </c>
      <c r="P40" s="57">
        <v>0</v>
      </c>
      <c r="Q40" s="55">
        <v>29.6</v>
      </c>
      <c r="R40" s="466">
        <v>29.6</v>
      </c>
      <c r="S40" s="52">
        <v>100</v>
      </c>
      <c r="T40" s="61"/>
      <c r="U40" s="466"/>
      <c r="V40" s="466"/>
      <c r="W40" s="47"/>
      <c r="X40" s="57">
        <f>K40+N40+Q40</f>
        <v>89.86</v>
      </c>
      <c r="Y40" s="55">
        <v>0</v>
      </c>
      <c r="Z40" s="466">
        <v>0</v>
      </c>
      <c r="AA40" s="52">
        <v>0</v>
      </c>
      <c r="AB40" s="55">
        <f>944.2-89.9</f>
        <v>854.30000000000007</v>
      </c>
      <c r="AC40" s="466">
        <v>0</v>
      </c>
      <c r="AD40" s="52">
        <v>0</v>
      </c>
      <c r="AE40" s="55">
        <v>0</v>
      </c>
      <c r="AF40" s="466">
        <v>0</v>
      </c>
      <c r="AG40" s="52">
        <v>0</v>
      </c>
      <c r="AH40" s="61"/>
      <c r="AI40" s="49"/>
      <c r="AJ40" s="49"/>
      <c r="AK40" s="47"/>
      <c r="AL40" s="57">
        <f>Y40+AB40+AE40</f>
        <v>854.30000000000007</v>
      </c>
      <c r="AM40" s="55">
        <v>0</v>
      </c>
      <c r="AN40" s="466">
        <v>0</v>
      </c>
      <c r="AO40" s="52">
        <v>0</v>
      </c>
      <c r="AP40" s="55">
        <v>0</v>
      </c>
      <c r="AQ40" s="466">
        <v>0</v>
      </c>
      <c r="AR40" s="52">
        <v>0</v>
      </c>
      <c r="AS40" s="55">
        <v>0</v>
      </c>
      <c r="AT40" s="466">
        <v>0</v>
      </c>
      <c r="AU40" s="52">
        <v>0</v>
      </c>
      <c r="AV40" s="61"/>
      <c r="AW40" s="49"/>
      <c r="AX40" s="49"/>
      <c r="AY40" s="47"/>
      <c r="AZ40" s="57">
        <f>AM40+AP40+AS40</f>
        <v>0</v>
      </c>
      <c r="BA40" s="55">
        <v>0</v>
      </c>
      <c r="BB40" s="466">
        <v>0</v>
      </c>
      <c r="BC40" s="52">
        <v>0</v>
      </c>
      <c r="BD40" s="55">
        <v>0</v>
      </c>
      <c r="BE40" s="466">
        <v>0</v>
      </c>
      <c r="BF40" s="466"/>
      <c r="BG40" s="52">
        <v>0</v>
      </c>
      <c r="BH40" s="55">
        <v>0</v>
      </c>
      <c r="BI40" s="466">
        <v>0</v>
      </c>
      <c r="BJ40" s="52">
        <v>0</v>
      </c>
      <c r="BK40" s="231"/>
      <c r="BL40" s="76">
        <f t="shared" si="5"/>
        <v>0</v>
      </c>
      <c r="BM40" s="120">
        <f t="shared" si="6"/>
        <v>0</v>
      </c>
      <c r="BN40" s="613"/>
      <c r="BO40" s="562"/>
    </row>
    <row r="41" spans="1:222" ht="32.25" customHeight="1" thickBot="1">
      <c r="A41" s="669"/>
      <c r="B41" s="725"/>
      <c r="C41" s="685"/>
      <c r="D41" s="618"/>
      <c r="E41" s="290" t="s">
        <v>95</v>
      </c>
      <c r="F41" s="71">
        <v>0</v>
      </c>
      <c r="G41" s="467">
        <v>0</v>
      </c>
      <c r="H41" s="487">
        <v>0</v>
      </c>
      <c r="I41" s="181"/>
      <c r="J41" s="182"/>
      <c r="K41" s="71">
        <v>0</v>
      </c>
      <c r="L41" s="467">
        <v>0</v>
      </c>
      <c r="M41" s="67">
        <v>0</v>
      </c>
      <c r="N41" s="71">
        <v>0</v>
      </c>
      <c r="O41" s="467">
        <v>0</v>
      </c>
      <c r="P41" s="67">
        <v>0</v>
      </c>
      <c r="Q41" s="71">
        <v>0</v>
      </c>
      <c r="R41" s="467">
        <v>0</v>
      </c>
      <c r="S41" s="54">
        <v>0</v>
      </c>
      <c r="T41" s="66"/>
      <c r="U41" s="467"/>
      <c r="V41" s="467"/>
      <c r="W41" s="140"/>
      <c r="X41" s="67"/>
      <c r="Y41" s="71">
        <v>0</v>
      </c>
      <c r="Z41" s="467">
        <v>0</v>
      </c>
      <c r="AA41" s="54">
        <v>0</v>
      </c>
      <c r="AB41" s="71">
        <v>0</v>
      </c>
      <c r="AC41" s="467">
        <v>0</v>
      </c>
      <c r="AD41" s="54">
        <v>0</v>
      </c>
      <c r="AE41" s="71">
        <v>0</v>
      </c>
      <c r="AF41" s="467">
        <v>0</v>
      </c>
      <c r="AG41" s="54">
        <v>0</v>
      </c>
      <c r="AH41" s="66"/>
      <c r="AI41" s="144"/>
      <c r="AJ41" s="144"/>
      <c r="AK41" s="140"/>
      <c r="AL41" s="67"/>
      <c r="AM41" s="71">
        <v>0</v>
      </c>
      <c r="AN41" s="467">
        <v>0</v>
      </c>
      <c r="AO41" s="54">
        <v>0</v>
      </c>
      <c r="AP41" s="71">
        <v>0</v>
      </c>
      <c r="AQ41" s="467">
        <v>0</v>
      </c>
      <c r="AR41" s="54">
        <v>0</v>
      </c>
      <c r="AS41" s="71">
        <v>0</v>
      </c>
      <c r="AT41" s="467">
        <v>0</v>
      </c>
      <c r="AU41" s="54">
        <v>0</v>
      </c>
      <c r="AV41" s="66"/>
      <c r="AW41" s="144"/>
      <c r="AX41" s="144"/>
      <c r="AY41" s="140"/>
      <c r="AZ41" s="67"/>
      <c r="BA41" s="71">
        <v>0</v>
      </c>
      <c r="BB41" s="467">
        <v>0</v>
      </c>
      <c r="BC41" s="54">
        <v>0</v>
      </c>
      <c r="BD41" s="71">
        <v>0</v>
      </c>
      <c r="BE41" s="467">
        <v>0</v>
      </c>
      <c r="BF41" s="467"/>
      <c r="BG41" s="54">
        <v>0</v>
      </c>
      <c r="BH41" s="71">
        <v>0</v>
      </c>
      <c r="BI41" s="467">
        <v>0</v>
      </c>
      <c r="BJ41" s="54">
        <v>0</v>
      </c>
      <c r="BK41" s="291"/>
      <c r="BL41" s="141"/>
      <c r="BM41" s="142"/>
      <c r="BN41" s="614"/>
      <c r="BO41" s="563"/>
    </row>
    <row r="42" spans="1:222" ht="30.75" customHeight="1" thickBot="1">
      <c r="A42" s="717"/>
      <c r="B42" s="726"/>
      <c r="C42" s="661"/>
      <c r="D42" s="665"/>
      <c r="E42" s="220" t="s">
        <v>53</v>
      </c>
      <c r="F42" s="56">
        <v>0</v>
      </c>
      <c r="G42" s="50">
        <v>0</v>
      </c>
      <c r="H42" s="488">
        <v>0</v>
      </c>
      <c r="I42" s="251"/>
      <c r="J42" s="252"/>
      <c r="K42" s="56">
        <v>0</v>
      </c>
      <c r="L42" s="50">
        <v>0</v>
      </c>
      <c r="M42" s="58">
        <v>0</v>
      </c>
      <c r="N42" s="56">
        <v>0</v>
      </c>
      <c r="O42" s="50">
        <v>0</v>
      </c>
      <c r="P42" s="58">
        <v>0</v>
      </c>
      <c r="Q42" s="56">
        <v>0</v>
      </c>
      <c r="R42" s="50">
        <v>0</v>
      </c>
      <c r="S42" s="53">
        <v>0</v>
      </c>
      <c r="T42" s="62"/>
      <c r="U42" s="50"/>
      <c r="V42" s="50"/>
      <c r="W42" s="117"/>
      <c r="X42" s="58">
        <f>K42+N42+Q42</f>
        <v>0</v>
      </c>
      <c r="Y42" s="56">
        <v>0</v>
      </c>
      <c r="Z42" s="50">
        <v>0</v>
      </c>
      <c r="AA42" s="53">
        <v>0</v>
      </c>
      <c r="AB42" s="56">
        <v>0</v>
      </c>
      <c r="AC42" s="50">
        <v>0</v>
      </c>
      <c r="AD42" s="53">
        <v>0</v>
      </c>
      <c r="AE42" s="56">
        <v>0</v>
      </c>
      <c r="AF42" s="50">
        <v>0</v>
      </c>
      <c r="AG42" s="53">
        <v>0</v>
      </c>
      <c r="AH42" s="62"/>
      <c r="AI42" s="139"/>
      <c r="AJ42" s="139"/>
      <c r="AK42" s="117"/>
      <c r="AL42" s="58">
        <f>Y42+AB42+AE42</f>
        <v>0</v>
      </c>
      <c r="AM42" s="56">
        <v>0</v>
      </c>
      <c r="AN42" s="50">
        <v>0</v>
      </c>
      <c r="AO42" s="53">
        <v>0</v>
      </c>
      <c r="AP42" s="56">
        <v>0</v>
      </c>
      <c r="AQ42" s="50">
        <v>0</v>
      </c>
      <c r="AR42" s="53">
        <v>0</v>
      </c>
      <c r="AS42" s="56">
        <v>0</v>
      </c>
      <c r="AT42" s="50">
        <v>0</v>
      </c>
      <c r="AU42" s="53">
        <v>0</v>
      </c>
      <c r="AV42" s="62"/>
      <c r="AW42" s="139"/>
      <c r="AX42" s="139"/>
      <c r="AY42" s="117"/>
      <c r="AZ42" s="58">
        <f>AM42+AP42+AS42</f>
        <v>0</v>
      </c>
      <c r="BA42" s="56">
        <v>0</v>
      </c>
      <c r="BB42" s="50">
        <v>0</v>
      </c>
      <c r="BC42" s="53">
        <v>0</v>
      </c>
      <c r="BD42" s="56">
        <v>0</v>
      </c>
      <c r="BE42" s="50">
        <v>0</v>
      </c>
      <c r="BF42" s="50"/>
      <c r="BG42" s="53">
        <v>0</v>
      </c>
      <c r="BH42" s="56">
        <v>0</v>
      </c>
      <c r="BI42" s="50">
        <v>0</v>
      </c>
      <c r="BJ42" s="53">
        <v>0</v>
      </c>
      <c r="BK42" s="244"/>
      <c r="BL42" s="136">
        <f t="shared" si="5"/>
        <v>0</v>
      </c>
      <c r="BM42" s="137">
        <v>0</v>
      </c>
      <c r="BN42" s="402"/>
      <c r="BO42" s="403"/>
    </row>
    <row r="43" spans="1:222" ht="16.5" customHeight="1">
      <c r="A43" s="547" t="s">
        <v>61</v>
      </c>
      <c r="B43" s="552" t="s">
        <v>86</v>
      </c>
      <c r="C43" s="556" t="s">
        <v>133</v>
      </c>
      <c r="D43" s="616" t="s">
        <v>70</v>
      </c>
      <c r="E43" s="229" t="s">
        <v>38</v>
      </c>
      <c r="F43" s="64">
        <f t="shared" si="8"/>
        <v>68138.7</v>
      </c>
      <c r="G43" s="44">
        <f>G46</f>
        <v>14130.7</v>
      </c>
      <c r="H43" s="484">
        <f>H46</f>
        <v>20.73814146733061</v>
      </c>
      <c r="I43" s="177"/>
      <c r="J43" s="174"/>
      <c r="K43" s="64">
        <f t="shared" ref="K43:AP43" si="11">K45+K46</f>
        <v>3.7</v>
      </c>
      <c r="L43" s="44">
        <f t="shared" si="11"/>
        <v>3.7</v>
      </c>
      <c r="M43" s="63">
        <f t="shared" si="11"/>
        <v>100</v>
      </c>
      <c r="N43" s="64">
        <f t="shared" si="11"/>
        <v>4847.1000000000004</v>
      </c>
      <c r="O43" s="44">
        <f t="shared" si="11"/>
        <v>4809.3999999999996</v>
      </c>
      <c r="P43" s="63">
        <f t="shared" si="11"/>
        <v>99.222215345257965</v>
      </c>
      <c r="Q43" s="64">
        <f t="shared" si="11"/>
        <v>9824.8000000000011</v>
      </c>
      <c r="R43" s="44">
        <f t="shared" si="11"/>
        <v>9317.6</v>
      </c>
      <c r="S43" s="65">
        <f t="shared" si="11"/>
        <v>94.837553945118472</v>
      </c>
      <c r="T43" s="60">
        <f t="shared" si="11"/>
        <v>0</v>
      </c>
      <c r="U43" s="44">
        <f t="shared" si="11"/>
        <v>0</v>
      </c>
      <c r="V43" s="44">
        <f t="shared" si="11"/>
        <v>0</v>
      </c>
      <c r="W43" s="44">
        <f t="shared" si="11"/>
        <v>0</v>
      </c>
      <c r="X43" s="63">
        <f t="shared" si="11"/>
        <v>14675.600000000002</v>
      </c>
      <c r="Y43" s="64">
        <f t="shared" si="11"/>
        <v>5475.4000000000005</v>
      </c>
      <c r="Z43" s="44">
        <f t="shared" si="11"/>
        <v>0</v>
      </c>
      <c r="AA43" s="65">
        <f t="shared" si="11"/>
        <v>0</v>
      </c>
      <c r="AB43" s="64">
        <f t="shared" si="11"/>
        <v>6798.9</v>
      </c>
      <c r="AC43" s="44">
        <f t="shared" si="11"/>
        <v>0</v>
      </c>
      <c r="AD43" s="65">
        <f t="shared" si="11"/>
        <v>0</v>
      </c>
      <c r="AE43" s="64">
        <f t="shared" si="11"/>
        <v>5754.8</v>
      </c>
      <c r="AF43" s="44">
        <f t="shared" si="11"/>
        <v>0</v>
      </c>
      <c r="AG43" s="65">
        <f t="shared" si="11"/>
        <v>0</v>
      </c>
      <c r="AH43" s="60">
        <f t="shared" si="11"/>
        <v>0</v>
      </c>
      <c r="AI43" s="44">
        <f t="shared" si="11"/>
        <v>0</v>
      </c>
      <c r="AJ43" s="44">
        <f t="shared" si="11"/>
        <v>0</v>
      </c>
      <c r="AK43" s="44">
        <f t="shared" si="11"/>
        <v>0</v>
      </c>
      <c r="AL43" s="63">
        <f t="shared" si="11"/>
        <v>18029.099999999999</v>
      </c>
      <c r="AM43" s="68">
        <f t="shared" si="11"/>
        <v>4566.5</v>
      </c>
      <c r="AN43" s="48">
        <f t="shared" si="11"/>
        <v>0</v>
      </c>
      <c r="AO43" s="51">
        <f t="shared" si="11"/>
        <v>0</v>
      </c>
      <c r="AP43" s="68">
        <f t="shared" si="11"/>
        <v>5021.8</v>
      </c>
      <c r="AQ43" s="48">
        <f t="shared" ref="AQ43:BM43" si="12">AQ45+AQ46</f>
        <v>0</v>
      </c>
      <c r="AR43" s="51">
        <f t="shared" si="12"/>
        <v>0</v>
      </c>
      <c r="AS43" s="68">
        <f t="shared" si="12"/>
        <v>5615.6</v>
      </c>
      <c r="AT43" s="48">
        <f t="shared" si="12"/>
        <v>0</v>
      </c>
      <c r="AU43" s="51">
        <f>AT43/AS43*100</f>
        <v>0</v>
      </c>
      <c r="AV43" s="60">
        <f t="shared" si="12"/>
        <v>0</v>
      </c>
      <c r="AW43" s="44">
        <f t="shared" si="12"/>
        <v>0</v>
      </c>
      <c r="AX43" s="44">
        <f t="shared" si="12"/>
        <v>0</v>
      </c>
      <c r="AY43" s="44">
        <f t="shared" si="12"/>
        <v>0</v>
      </c>
      <c r="AZ43" s="63">
        <f t="shared" si="12"/>
        <v>15203.9</v>
      </c>
      <c r="BA43" s="64">
        <f t="shared" si="12"/>
        <v>6484.5</v>
      </c>
      <c r="BB43" s="44">
        <f t="shared" si="12"/>
        <v>0</v>
      </c>
      <c r="BC43" s="65">
        <f t="shared" si="12"/>
        <v>0</v>
      </c>
      <c r="BD43" s="64">
        <f t="shared" si="12"/>
        <v>5806</v>
      </c>
      <c r="BE43" s="44">
        <f t="shared" si="12"/>
        <v>0</v>
      </c>
      <c r="BF43" s="44">
        <f t="shared" si="12"/>
        <v>0</v>
      </c>
      <c r="BG43" s="65">
        <f t="shared" si="12"/>
        <v>0</v>
      </c>
      <c r="BH43" s="64">
        <f t="shared" si="12"/>
        <v>7939.5999999999995</v>
      </c>
      <c r="BI43" s="44">
        <f t="shared" si="12"/>
        <v>0</v>
      </c>
      <c r="BJ43" s="65">
        <f t="shared" si="12"/>
        <v>0</v>
      </c>
      <c r="BK43" s="60">
        <f t="shared" si="12"/>
        <v>0</v>
      </c>
      <c r="BL43" s="44">
        <f t="shared" si="12"/>
        <v>20230.099999999999</v>
      </c>
      <c r="BM43" s="65">
        <f t="shared" si="12"/>
        <v>20230.099999999999</v>
      </c>
      <c r="BN43" s="612" t="s">
        <v>149</v>
      </c>
      <c r="BO43" s="561" t="s">
        <v>150</v>
      </c>
    </row>
    <row r="44" spans="1:222" ht="16.5" customHeight="1" thickBot="1">
      <c r="A44" s="547"/>
      <c r="B44" s="553"/>
      <c r="C44" s="556"/>
      <c r="D44" s="616"/>
      <c r="E44" s="229" t="s">
        <v>94</v>
      </c>
      <c r="F44" s="64">
        <v>0</v>
      </c>
      <c r="G44" s="44">
        <v>0</v>
      </c>
      <c r="H44" s="484">
        <v>0</v>
      </c>
      <c r="I44" s="177"/>
      <c r="J44" s="174"/>
      <c r="K44" s="64">
        <v>0</v>
      </c>
      <c r="L44" s="44">
        <v>0</v>
      </c>
      <c r="M44" s="63">
        <v>0</v>
      </c>
      <c r="N44" s="64">
        <v>0</v>
      </c>
      <c r="O44" s="44">
        <v>0</v>
      </c>
      <c r="P44" s="63">
        <v>0</v>
      </c>
      <c r="Q44" s="64">
        <v>0</v>
      </c>
      <c r="R44" s="44">
        <v>0</v>
      </c>
      <c r="S44" s="65">
        <v>0</v>
      </c>
      <c r="T44" s="60"/>
      <c r="U44" s="44"/>
      <c r="V44" s="44"/>
      <c r="W44" s="44"/>
      <c r="X44" s="63"/>
      <c r="Y44" s="64">
        <v>0</v>
      </c>
      <c r="Z44" s="44">
        <v>0</v>
      </c>
      <c r="AA44" s="65">
        <v>0</v>
      </c>
      <c r="AB44" s="64">
        <v>0</v>
      </c>
      <c r="AC44" s="44">
        <v>0</v>
      </c>
      <c r="AD44" s="65">
        <v>0</v>
      </c>
      <c r="AE44" s="64">
        <v>0</v>
      </c>
      <c r="AF44" s="44">
        <v>0</v>
      </c>
      <c r="AG44" s="65">
        <v>0</v>
      </c>
      <c r="AH44" s="60"/>
      <c r="AI44" s="44"/>
      <c r="AJ44" s="44"/>
      <c r="AK44" s="44"/>
      <c r="AL44" s="63"/>
      <c r="AM44" s="64">
        <v>0</v>
      </c>
      <c r="AN44" s="44">
        <v>0</v>
      </c>
      <c r="AO44" s="65">
        <v>0</v>
      </c>
      <c r="AP44" s="64">
        <v>0</v>
      </c>
      <c r="AQ44" s="44">
        <v>0</v>
      </c>
      <c r="AR44" s="65">
        <v>0</v>
      </c>
      <c r="AS44" s="64">
        <v>0</v>
      </c>
      <c r="AT44" s="44">
        <v>0</v>
      </c>
      <c r="AU44" s="65">
        <v>0</v>
      </c>
      <c r="AV44" s="60"/>
      <c r="AW44" s="44"/>
      <c r="AX44" s="44"/>
      <c r="AY44" s="44"/>
      <c r="AZ44" s="63"/>
      <c r="BA44" s="64">
        <v>0</v>
      </c>
      <c r="BB44" s="44">
        <v>0</v>
      </c>
      <c r="BC44" s="65">
        <v>0</v>
      </c>
      <c r="BD44" s="64">
        <v>0</v>
      </c>
      <c r="BE44" s="44">
        <v>0</v>
      </c>
      <c r="BF44" s="44"/>
      <c r="BG44" s="65">
        <v>0</v>
      </c>
      <c r="BH44" s="64">
        <v>0</v>
      </c>
      <c r="BI44" s="44">
        <v>0</v>
      </c>
      <c r="BJ44" s="65">
        <v>0</v>
      </c>
      <c r="BK44" s="60"/>
      <c r="BL44" s="44"/>
      <c r="BM44" s="65"/>
      <c r="BN44" s="613"/>
      <c r="BO44" s="562"/>
    </row>
    <row r="45" spans="1:222" s="81" customFormat="1" ht="18.75" customHeight="1" thickBot="1">
      <c r="A45" s="547"/>
      <c r="B45" s="553"/>
      <c r="C45" s="556"/>
      <c r="D45" s="617"/>
      <c r="E45" s="219" t="s">
        <v>39</v>
      </c>
      <c r="F45" s="55">
        <f t="shared" si="8"/>
        <v>0</v>
      </c>
      <c r="G45" s="466">
        <v>0</v>
      </c>
      <c r="H45" s="52">
        <v>0</v>
      </c>
      <c r="I45" s="178"/>
      <c r="J45" s="175"/>
      <c r="K45" s="55">
        <v>0</v>
      </c>
      <c r="L45" s="466">
        <v>0</v>
      </c>
      <c r="M45" s="57">
        <v>0</v>
      </c>
      <c r="N45" s="55">
        <v>0</v>
      </c>
      <c r="O45" s="466">
        <v>0</v>
      </c>
      <c r="P45" s="57">
        <v>0</v>
      </c>
      <c r="Q45" s="55">
        <v>0</v>
      </c>
      <c r="R45" s="466">
        <v>0</v>
      </c>
      <c r="S45" s="52">
        <v>0</v>
      </c>
      <c r="T45" s="61"/>
      <c r="U45" s="466"/>
      <c r="V45" s="466"/>
      <c r="W45" s="47"/>
      <c r="X45" s="57">
        <f>K45+N45+Q45</f>
        <v>0</v>
      </c>
      <c r="Y45" s="55">
        <v>0</v>
      </c>
      <c r="Z45" s="466">
        <v>0</v>
      </c>
      <c r="AA45" s="52">
        <v>0</v>
      </c>
      <c r="AB45" s="55">
        <v>0</v>
      </c>
      <c r="AC45" s="466">
        <v>0</v>
      </c>
      <c r="AD45" s="52">
        <v>0</v>
      </c>
      <c r="AE45" s="55">
        <v>0</v>
      </c>
      <c r="AF45" s="466">
        <v>0</v>
      </c>
      <c r="AG45" s="52">
        <v>0</v>
      </c>
      <c r="AH45" s="61"/>
      <c r="AI45" s="466"/>
      <c r="AJ45" s="466"/>
      <c r="AK45" s="47"/>
      <c r="AL45" s="57">
        <f>Y45+AB45+AE45</f>
        <v>0</v>
      </c>
      <c r="AM45" s="55">
        <v>0</v>
      </c>
      <c r="AN45" s="466">
        <v>0</v>
      </c>
      <c r="AO45" s="52">
        <v>0</v>
      </c>
      <c r="AP45" s="55">
        <v>0</v>
      </c>
      <c r="AQ45" s="466">
        <v>0</v>
      </c>
      <c r="AR45" s="52">
        <v>0</v>
      </c>
      <c r="AS45" s="55">
        <v>0</v>
      </c>
      <c r="AT45" s="466">
        <v>0</v>
      </c>
      <c r="AU45" s="52">
        <v>0</v>
      </c>
      <c r="AV45" s="61"/>
      <c r="AW45" s="466"/>
      <c r="AX45" s="466"/>
      <c r="AY45" s="47"/>
      <c r="AZ45" s="57">
        <f>AM45+AP45+AS45</f>
        <v>0</v>
      </c>
      <c r="BA45" s="55">
        <v>0</v>
      </c>
      <c r="BB45" s="466">
        <v>0</v>
      </c>
      <c r="BC45" s="52">
        <v>0</v>
      </c>
      <c r="BD45" s="55">
        <v>0</v>
      </c>
      <c r="BE45" s="466">
        <v>0</v>
      </c>
      <c r="BF45" s="466"/>
      <c r="BG45" s="52">
        <v>0</v>
      </c>
      <c r="BH45" s="55">
        <v>0</v>
      </c>
      <c r="BI45" s="466">
        <v>0</v>
      </c>
      <c r="BJ45" s="52">
        <v>0</v>
      </c>
      <c r="BK45" s="231"/>
      <c r="BL45" s="76">
        <f t="shared" si="5"/>
        <v>0</v>
      </c>
      <c r="BM45" s="120">
        <f>BD45</f>
        <v>0</v>
      </c>
      <c r="BN45" s="613"/>
      <c r="BO45" s="562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</row>
    <row r="46" spans="1:222" s="82" customFormat="1" ht="24" customHeight="1" thickBot="1">
      <c r="A46" s="547"/>
      <c r="B46" s="553"/>
      <c r="C46" s="556"/>
      <c r="D46" s="617"/>
      <c r="E46" s="219" t="s">
        <v>18</v>
      </c>
      <c r="F46" s="55">
        <f t="shared" si="8"/>
        <v>68138.7</v>
      </c>
      <c r="G46" s="466">
        <f>L46+O46+R46+Z46+AC46+AF46+AN46+AQ46+AT46+BB46+BE46+BI46</f>
        <v>14130.7</v>
      </c>
      <c r="H46" s="52">
        <f>G46/F46*100</f>
        <v>20.73814146733061</v>
      </c>
      <c r="I46" s="178"/>
      <c r="J46" s="175"/>
      <c r="K46" s="55">
        <v>3.7</v>
      </c>
      <c r="L46" s="466">
        <v>3.7</v>
      </c>
      <c r="M46" s="57">
        <f>L46/K46*100</f>
        <v>100</v>
      </c>
      <c r="N46" s="55">
        <v>4847.1000000000004</v>
      </c>
      <c r="O46" s="466">
        <v>4809.3999999999996</v>
      </c>
      <c r="P46" s="57">
        <f>O46/N46*100</f>
        <v>99.222215345257965</v>
      </c>
      <c r="Q46" s="55">
        <f>4624.1+4660.8-60.1+600</f>
        <v>9824.8000000000011</v>
      </c>
      <c r="R46" s="466">
        <f>8717.7+599.9</f>
        <v>9317.6</v>
      </c>
      <c r="S46" s="52">
        <f>R46/Q46*100</f>
        <v>94.837553945118472</v>
      </c>
      <c r="T46" s="61"/>
      <c r="U46" s="466"/>
      <c r="V46" s="466"/>
      <c r="W46" s="47"/>
      <c r="X46" s="57">
        <f>K46+N46+Q46</f>
        <v>14675.600000000002</v>
      </c>
      <c r="Y46" s="55">
        <f>5404.3+71.1</f>
        <v>5475.4000000000005</v>
      </c>
      <c r="Z46" s="466">
        <v>0</v>
      </c>
      <c r="AA46" s="52">
        <v>0</v>
      </c>
      <c r="AB46" s="55">
        <v>6798.9</v>
      </c>
      <c r="AC46" s="466">
        <v>0</v>
      </c>
      <c r="AD46" s="52">
        <f>AC46/AB46*100</f>
        <v>0</v>
      </c>
      <c r="AE46" s="55">
        <v>5754.8</v>
      </c>
      <c r="AF46" s="466">
        <v>0</v>
      </c>
      <c r="AG46" s="52">
        <f>AF46/AE46*100</f>
        <v>0</v>
      </c>
      <c r="AH46" s="61"/>
      <c r="AI46" s="466"/>
      <c r="AJ46" s="466"/>
      <c r="AK46" s="47"/>
      <c r="AL46" s="455">
        <f>Y46+AB46+AE46</f>
        <v>18029.099999999999</v>
      </c>
      <c r="AM46" s="55">
        <v>4566.5</v>
      </c>
      <c r="AN46" s="466">
        <v>0</v>
      </c>
      <c r="AO46" s="52">
        <f>AN46/AM46*100</f>
        <v>0</v>
      </c>
      <c r="AP46" s="55">
        <f>5233.7-211.9</f>
        <v>5021.8</v>
      </c>
      <c r="AQ46" s="466">
        <v>0</v>
      </c>
      <c r="AR46" s="52">
        <v>0</v>
      </c>
      <c r="AS46" s="55">
        <v>5615.6</v>
      </c>
      <c r="AT46" s="466">
        <v>0</v>
      </c>
      <c r="AU46" s="52">
        <v>0</v>
      </c>
      <c r="AV46" s="61"/>
      <c r="AW46" s="466"/>
      <c r="AX46" s="466"/>
      <c r="AY46" s="47"/>
      <c r="AZ46" s="57">
        <f>AM46+AP46+AS46</f>
        <v>15203.9</v>
      </c>
      <c r="BA46" s="55">
        <v>6484.5</v>
      </c>
      <c r="BB46" s="466">
        <v>0</v>
      </c>
      <c r="BC46" s="52">
        <v>0</v>
      </c>
      <c r="BD46" s="55">
        <v>5806</v>
      </c>
      <c r="BE46" s="466">
        <v>0</v>
      </c>
      <c r="BF46" s="466"/>
      <c r="BG46" s="52">
        <v>0</v>
      </c>
      <c r="BH46" s="55">
        <f>8967.3+155-1337.7+155</f>
        <v>7939.5999999999995</v>
      </c>
      <c r="BI46" s="466">
        <v>0</v>
      </c>
      <c r="BJ46" s="52">
        <v>0</v>
      </c>
      <c r="BK46" s="231"/>
      <c r="BL46" s="76">
        <f t="shared" si="5"/>
        <v>20230.099999999999</v>
      </c>
      <c r="BM46" s="120">
        <f t="shared" si="6"/>
        <v>20230.099999999999</v>
      </c>
      <c r="BN46" s="613"/>
      <c r="BO46" s="562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</row>
    <row r="47" spans="1:222" ht="109.5" customHeight="1" thickBot="1">
      <c r="A47" s="547"/>
      <c r="B47" s="553"/>
      <c r="C47" s="556"/>
      <c r="D47" s="463"/>
      <c r="E47" s="290" t="s">
        <v>95</v>
      </c>
      <c r="F47" s="71">
        <v>0</v>
      </c>
      <c r="G47" s="467">
        <v>0</v>
      </c>
      <c r="H47" s="54">
        <v>0</v>
      </c>
      <c r="I47" s="181"/>
      <c r="J47" s="182"/>
      <c r="K47" s="71">
        <v>0</v>
      </c>
      <c r="L47" s="467">
        <v>0</v>
      </c>
      <c r="M47" s="67">
        <v>0</v>
      </c>
      <c r="N47" s="71">
        <v>0</v>
      </c>
      <c r="O47" s="467">
        <v>0</v>
      </c>
      <c r="P47" s="67">
        <v>0</v>
      </c>
      <c r="Q47" s="71">
        <v>0</v>
      </c>
      <c r="R47" s="467">
        <v>0</v>
      </c>
      <c r="S47" s="54">
        <v>0</v>
      </c>
      <c r="T47" s="66"/>
      <c r="U47" s="467"/>
      <c r="V47" s="467"/>
      <c r="W47" s="140"/>
      <c r="X47" s="67"/>
      <c r="Y47" s="71">
        <v>0</v>
      </c>
      <c r="Z47" s="467">
        <v>0</v>
      </c>
      <c r="AA47" s="54">
        <v>0</v>
      </c>
      <c r="AB47" s="71">
        <v>0</v>
      </c>
      <c r="AC47" s="467">
        <v>0</v>
      </c>
      <c r="AD47" s="54">
        <v>0</v>
      </c>
      <c r="AE47" s="71">
        <v>0</v>
      </c>
      <c r="AF47" s="467">
        <v>0</v>
      </c>
      <c r="AG47" s="54">
        <v>0</v>
      </c>
      <c r="AH47" s="66"/>
      <c r="AI47" s="467"/>
      <c r="AJ47" s="467"/>
      <c r="AK47" s="140"/>
      <c r="AL47" s="67"/>
      <c r="AM47" s="71">
        <v>0</v>
      </c>
      <c r="AN47" s="467">
        <v>0</v>
      </c>
      <c r="AO47" s="54">
        <v>0</v>
      </c>
      <c r="AP47" s="71">
        <v>0</v>
      </c>
      <c r="AQ47" s="467">
        <v>0</v>
      </c>
      <c r="AR47" s="54">
        <v>0</v>
      </c>
      <c r="AS47" s="71">
        <v>0</v>
      </c>
      <c r="AT47" s="467">
        <v>0</v>
      </c>
      <c r="AU47" s="54">
        <v>0</v>
      </c>
      <c r="AV47" s="66"/>
      <c r="AW47" s="467"/>
      <c r="AX47" s="467"/>
      <c r="AY47" s="140"/>
      <c r="AZ47" s="67"/>
      <c r="BA47" s="71">
        <v>0</v>
      </c>
      <c r="BB47" s="467">
        <v>0</v>
      </c>
      <c r="BC47" s="54">
        <v>0</v>
      </c>
      <c r="BD47" s="71">
        <v>0</v>
      </c>
      <c r="BE47" s="467">
        <v>0</v>
      </c>
      <c r="BF47" s="467"/>
      <c r="BG47" s="54">
        <v>0</v>
      </c>
      <c r="BH47" s="71">
        <v>0</v>
      </c>
      <c r="BI47" s="467">
        <v>0</v>
      </c>
      <c r="BJ47" s="54">
        <v>0</v>
      </c>
      <c r="BK47" s="291"/>
      <c r="BL47" s="141"/>
      <c r="BM47" s="142"/>
      <c r="BN47" s="614"/>
      <c r="BO47" s="563"/>
    </row>
    <row r="48" spans="1:222" ht="33.75" customHeight="1" thickBot="1">
      <c r="A48" s="548"/>
      <c r="B48" s="554"/>
      <c r="C48" s="557"/>
      <c r="D48" s="464"/>
      <c r="E48" s="290" t="s">
        <v>53</v>
      </c>
      <c r="F48" s="71">
        <f>60.1+Y48</f>
        <v>228.9</v>
      </c>
      <c r="G48" s="467">
        <v>60.1</v>
      </c>
      <c r="H48" s="54">
        <v>100</v>
      </c>
      <c r="I48" s="181"/>
      <c r="J48" s="182"/>
      <c r="K48" s="71">
        <v>60.1</v>
      </c>
      <c r="L48" s="467">
        <v>60.1</v>
      </c>
      <c r="M48" s="67">
        <v>100</v>
      </c>
      <c r="N48" s="71">
        <v>0</v>
      </c>
      <c r="O48" s="467">
        <v>0</v>
      </c>
      <c r="P48" s="67">
        <v>0</v>
      </c>
      <c r="Q48" s="71">
        <v>0</v>
      </c>
      <c r="R48" s="467">
        <v>0</v>
      </c>
      <c r="S48" s="54">
        <v>0</v>
      </c>
      <c r="T48" s="66"/>
      <c r="U48" s="467"/>
      <c r="V48" s="467"/>
      <c r="W48" s="140"/>
      <c r="X48" s="67">
        <f>Q48</f>
        <v>0</v>
      </c>
      <c r="Y48" s="71">
        <v>168.8</v>
      </c>
      <c r="Z48" s="467">
        <v>0</v>
      </c>
      <c r="AA48" s="54">
        <v>0</v>
      </c>
      <c r="AB48" s="71">
        <v>0</v>
      </c>
      <c r="AC48" s="467">
        <v>0</v>
      </c>
      <c r="AD48" s="54">
        <v>0</v>
      </c>
      <c r="AE48" s="71">
        <v>0</v>
      </c>
      <c r="AF48" s="467">
        <v>0</v>
      </c>
      <c r="AG48" s="54">
        <v>0</v>
      </c>
      <c r="AH48" s="66"/>
      <c r="AI48" s="467"/>
      <c r="AJ48" s="467"/>
      <c r="AK48" s="140"/>
      <c r="AL48" s="67">
        <v>0</v>
      </c>
      <c r="AM48" s="71">
        <v>0</v>
      </c>
      <c r="AN48" s="467">
        <v>0</v>
      </c>
      <c r="AO48" s="54">
        <v>0</v>
      </c>
      <c r="AP48" s="71">
        <v>0</v>
      </c>
      <c r="AQ48" s="467">
        <v>0</v>
      </c>
      <c r="AR48" s="54">
        <v>0</v>
      </c>
      <c r="AS48" s="71">
        <v>0</v>
      </c>
      <c r="AT48" s="467">
        <v>0</v>
      </c>
      <c r="AU48" s="54">
        <v>0</v>
      </c>
      <c r="AV48" s="66"/>
      <c r="AW48" s="467"/>
      <c r="AX48" s="467"/>
      <c r="AY48" s="140"/>
      <c r="AZ48" s="67">
        <v>0</v>
      </c>
      <c r="BA48" s="71">
        <v>0</v>
      </c>
      <c r="BB48" s="467">
        <v>0</v>
      </c>
      <c r="BC48" s="54">
        <v>0</v>
      </c>
      <c r="BD48" s="71">
        <v>0</v>
      </c>
      <c r="BE48" s="467">
        <v>0</v>
      </c>
      <c r="BF48" s="467"/>
      <c r="BG48" s="54">
        <v>0</v>
      </c>
      <c r="BH48" s="71">
        <v>0</v>
      </c>
      <c r="BI48" s="467">
        <v>0</v>
      </c>
      <c r="BJ48" s="54">
        <v>0</v>
      </c>
      <c r="BK48" s="244"/>
      <c r="BL48" s="136"/>
      <c r="BM48" s="137">
        <v>0</v>
      </c>
      <c r="BN48" s="404" t="s">
        <v>148</v>
      </c>
      <c r="BO48" s="403"/>
    </row>
    <row r="49" spans="1:67" ht="15.75" customHeight="1">
      <c r="A49" s="667" t="s">
        <v>62</v>
      </c>
      <c r="B49" s="679" t="s">
        <v>85</v>
      </c>
      <c r="C49" s="684" t="s">
        <v>100</v>
      </c>
      <c r="D49" s="616" t="s">
        <v>70</v>
      </c>
      <c r="E49" s="218" t="s">
        <v>38</v>
      </c>
      <c r="F49" s="68">
        <f t="shared" si="8"/>
        <v>40794.300000000003</v>
      </c>
      <c r="G49" s="48">
        <f>G52</f>
        <v>11591.300000000001</v>
      </c>
      <c r="H49" s="51">
        <f>H52</f>
        <v>28.414018625151062</v>
      </c>
      <c r="I49" s="253"/>
      <c r="J49" s="254"/>
      <c r="K49" s="68">
        <f>K51+K52</f>
        <v>1850</v>
      </c>
      <c r="L49" s="48">
        <f t="shared" ref="L49:BM49" si="13">L51+L52</f>
        <v>1835.6</v>
      </c>
      <c r="M49" s="51">
        <f t="shared" si="13"/>
        <v>99.221621621621608</v>
      </c>
      <c r="N49" s="68">
        <f t="shared" si="13"/>
        <v>5421.2000000000007</v>
      </c>
      <c r="O49" s="48">
        <f t="shared" si="13"/>
        <v>5518.9</v>
      </c>
      <c r="P49" s="51">
        <f t="shared" si="13"/>
        <v>101.8021840182985</v>
      </c>
      <c r="Q49" s="68">
        <f t="shared" si="13"/>
        <v>4342.5</v>
      </c>
      <c r="R49" s="48">
        <f t="shared" si="13"/>
        <v>4236.8</v>
      </c>
      <c r="S49" s="51">
        <f t="shared" si="13"/>
        <v>97.565918249856082</v>
      </c>
      <c r="T49" s="69">
        <f t="shared" si="13"/>
        <v>0</v>
      </c>
      <c r="U49" s="48">
        <f t="shared" si="13"/>
        <v>0</v>
      </c>
      <c r="V49" s="48">
        <f t="shared" si="13"/>
        <v>0</v>
      </c>
      <c r="W49" s="48">
        <f t="shared" si="13"/>
        <v>0</v>
      </c>
      <c r="X49" s="70">
        <f t="shared" si="13"/>
        <v>11613.7</v>
      </c>
      <c r="Y49" s="68">
        <f t="shared" si="13"/>
        <v>2792.3</v>
      </c>
      <c r="Z49" s="48">
        <f t="shared" si="13"/>
        <v>0</v>
      </c>
      <c r="AA49" s="51">
        <f t="shared" si="13"/>
        <v>0</v>
      </c>
      <c r="AB49" s="68">
        <f t="shared" si="13"/>
        <v>2921.4</v>
      </c>
      <c r="AC49" s="48">
        <f t="shared" si="13"/>
        <v>0</v>
      </c>
      <c r="AD49" s="51">
        <f t="shared" si="13"/>
        <v>0</v>
      </c>
      <c r="AE49" s="69">
        <f t="shared" si="13"/>
        <v>3190.3</v>
      </c>
      <c r="AF49" s="48">
        <f t="shared" si="13"/>
        <v>0</v>
      </c>
      <c r="AG49" s="48">
        <f t="shared" si="13"/>
        <v>0</v>
      </c>
      <c r="AH49" s="48">
        <f t="shared" si="13"/>
        <v>0</v>
      </c>
      <c r="AI49" s="48">
        <f t="shared" si="13"/>
        <v>0</v>
      </c>
      <c r="AJ49" s="48">
        <f t="shared" si="13"/>
        <v>0</v>
      </c>
      <c r="AK49" s="48">
        <f t="shared" si="13"/>
        <v>0</v>
      </c>
      <c r="AL49" s="70">
        <f t="shared" si="13"/>
        <v>8904</v>
      </c>
      <c r="AM49" s="68">
        <f t="shared" si="13"/>
        <v>2429</v>
      </c>
      <c r="AN49" s="48">
        <f t="shared" si="13"/>
        <v>0</v>
      </c>
      <c r="AO49" s="51">
        <f t="shared" si="13"/>
        <v>0</v>
      </c>
      <c r="AP49" s="69">
        <f t="shared" si="13"/>
        <v>2183.5</v>
      </c>
      <c r="AQ49" s="48">
        <f t="shared" si="13"/>
        <v>0</v>
      </c>
      <c r="AR49" s="70">
        <f t="shared" si="13"/>
        <v>0</v>
      </c>
      <c r="AS49" s="68">
        <f t="shared" si="13"/>
        <v>2091.1999999999998</v>
      </c>
      <c r="AT49" s="48">
        <f t="shared" si="13"/>
        <v>0</v>
      </c>
      <c r="AU49" s="51">
        <f t="shared" si="13"/>
        <v>0</v>
      </c>
      <c r="AV49" s="69">
        <f t="shared" si="13"/>
        <v>0</v>
      </c>
      <c r="AW49" s="48">
        <f t="shared" si="13"/>
        <v>0</v>
      </c>
      <c r="AX49" s="48">
        <f t="shared" si="13"/>
        <v>0</v>
      </c>
      <c r="AY49" s="48">
        <f t="shared" si="13"/>
        <v>0</v>
      </c>
      <c r="AZ49" s="48">
        <f t="shared" si="13"/>
        <v>6703.7</v>
      </c>
      <c r="BA49" s="48">
        <f t="shared" si="13"/>
        <v>2921.4</v>
      </c>
      <c r="BB49" s="48">
        <f t="shared" si="13"/>
        <v>0</v>
      </c>
      <c r="BC49" s="70">
        <f t="shared" si="13"/>
        <v>0</v>
      </c>
      <c r="BD49" s="68">
        <f t="shared" si="13"/>
        <v>4212.8</v>
      </c>
      <c r="BE49" s="48">
        <f t="shared" si="13"/>
        <v>0</v>
      </c>
      <c r="BF49" s="48">
        <f t="shared" si="13"/>
        <v>0</v>
      </c>
      <c r="BG49" s="51">
        <f t="shared" si="13"/>
        <v>0</v>
      </c>
      <c r="BH49" s="69">
        <f t="shared" si="13"/>
        <v>6438.7000000000007</v>
      </c>
      <c r="BI49" s="48">
        <f t="shared" si="13"/>
        <v>0</v>
      </c>
      <c r="BJ49" s="51">
        <f t="shared" si="13"/>
        <v>0</v>
      </c>
      <c r="BK49" s="60">
        <f t="shared" si="13"/>
        <v>0</v>
      </c>
      <c r="BL49" s="44">
        <f t="shared" si="13"/>
        <v>13572.900000000001</v>
      </c>
      <c r="BM49" s="65">
        <f t="shared" si="13"/>
        <v>13572.900000000001</v>
      </c>
      <c r="BN49" s="612" t="s">
        <v>142</v>
      </c>
      <c r="BO49" s="561"/>
    </row>
    <row r="50" spans="1:67" ht="24.75" customHeight="1">
      <c r="A50" s="667"/>
      <c r="B50" s="679"/>
      <c r="C50" s="684"/>
      <c r="D50" s="616"/>
      <c r="E50" s="229" t="s">
        <v>94</v>
      </c>
      <c r="F50" s="55">
        <f>K50+N50+Q50+Y50+AB50+AE50+AM50+AP50+AS50+BA50+BD50+BH50</f>
        <v>0</v>
      </c>
      <c r="G50" s="466">
        <v>0</v>
      </c>
      <c r="H50" s="52">
        <v>0</v>
      </c>
      <c r="I50" s="178"/>
      <c r="J50" s="175"/>
      <c r="K50" s="55">
        <v>0</v>
      </c>
      <c r="L50" s="466">
        <v>0</v>
      </c>
      <c r="M50" s="52">
        <v>0</v>
      </c>
      <c r="N50" s="55">
        <v>0</v>
      </c>
      <c r="O50" s="466">
        <v>0</v>
      </c>
      <c r="P50" s="52">
        <v>0</v>
      </c>
      <c r="Q50" s="55">
        <v>0</v>
      </c>
      <c r="R50" s="466">
        <v>0</v>
      </c>
      <c r="S50" s="52">
        <v>0</v>
      </c>
      <c r="T50" s="61"/>
      <c r="U50" s="466"/>
      <c r="V50" s="466"/>
      <c r="W50" s="47"/>
      <c r="X50" s="57">
        <f>K50+N50+Q50</f>
        <v>0</v>
      </c>
      <c r="Y50" s="55">
        <v>0</v>
      </c>
      <c r="Z50" s="466">
        <v>0</v>
      </c>
      <c r="AA50" s="52">
        <v>0</v>
      </c>
      <c r="AB50" s="55">
        <v>0</v>
      </c>
      <c r="AC50" s="466">
        <v>0</v>
      </c>
      <c r="AD50" s="52">
        <v>0</v>
      </c>
      <c r="AE50" s="61">
        <v>0</v>
      </c>
      <c r="AF50" s="466">
        <v>0</v>
      </c>
      <c r="AG50" s="466">
        <v>0</v>
      </c>
      <c r="AH50" s="466"/>
      <c r="AI50" s="49"/>
      <c r="AJ50" s="49"/>
      <c r="AK50" s="47"/>
      <c r="AL50" s="57">
        <f>Y50+AB50+AE50</f>
        <v>0</v>
      </c>
      <c r="AM50" s="55">
        <v>0</v>
      </c>
      <c r="AN50" s="466">
        <v>0</v>
      </c>
      <c r="AO50" s="52">
        <v>0</v>
      </c>
      <c r="AP50" s="61">
        <v>0</v>
      </c>
      <c r="AQ50" s="466">
        <v>0</v>
      </c>
      <c r="AR50" s="57">
        <v>0</v>
      </c>
      <c r="AS50" s="55">
        <v>0</v>
      </c>
      <c r="AT50" s="466">
        <v>0</v>
      </c>
      <c r="AU50" s="52">
        <v>0</v>
      </c>
      <c r="AV50" s="61"/>
      <c r="AW50" s="49"/>
      <c r="AX50" s="49"/>
      <c r="AY50" s="47"/>
      <c r="AZ50" s="466">
        <v>0</v>
      </c>
      <c r="BA50" s="466">
        <v>0</v>
      </c>
      <c r="BB50" s="466">
        <v>0</v>
      </c>
      <c r="BC50" s="57">
        <v>0</v>
      </c>
      <c r="BD50" s="55">
        <v>0</v>
      </c>
      <c r="BE50" s="466">
        <v>0</v>
      </c>
      <c r="BF50" s="466"/>
      <c r="BG50" s="52">
        <v>0</v>
      </c>
      <c r="BH50" s="61">
        <v>0</v>
      </c>
      <c r="BI50" s="466">
        <v>0</v>
      </c>
      <c r="BJ50" s="52">
        <v>0</v>
      </c>
      <c r="BK50" s="60"/>
      <c r="BL50" s="44"/>
      <c r="BM50" s="65"/>
      <c r="BN50" s="613"/>
      <c r="BO50" s="562"/>
    </row>
    <row r="51" spans="1:67" ht="22.5" customHeight="1">
      <c r="A51" s="668"/>
      <c r="B51" s="680"/>
      <c r="C51" s="660"/>
      <c r="D51" s="617"/>
      <c r="E51" s="219" t="s">
        <v>39</v>
      </c>
      <c r="F51" s="55">
        <f t="shared" si="8"/>
        <v>0</v>
      </c>
      <c r="G51" s="466">
        <v>0</v>
      </c>
      <c r="H51" s="52">
        <v>0</v>
      </c>
      <c r="I51" s="178"/>
      <c r="J51" s="175"/>
      <c r="K51" s="55">
        <v>0</v>
      </c>
      <c r="L51" s="466">
        <v>0</v>
      </c>
      <c r="M51" s="52">
        <v>0</v>
      </c>
      <c r="N51" s="55">
        <v>0</v>
      </c>
      <c r="O51" s="466">
        <v>0</v>
      </c>
      <c r="P51" s="52">
        <v>0</v>
      </c>
      <c r="Q51" s="55">
        <v>0</v>
      </c>
      <c r="R51" s="466">
        <v>0</v>
      </c>
      <c r="S51" s="52">
        <v>0</v>
      </c>
      <c r="T51" s="61"/>
      <c r="U51" s="466"/>
      <c r="V51" s="466"/>
      <c r="W51" s="47"/>
      <c r="X51" s="57">
        <f>K51+N51+Q51</f>
        <v>0</v>
      </c>
      <c r="Y51" s="55">
        <v>0</v>
      </c>
      <c r="Z51" s="466">
        <v>0</v>
      </c>
      <c r="AA51" s="52">
        <v>0</v>
      </c>
      <c r="AB51" s="55">
        <v>0</v>
      </c>
      <c r="AC51" s="466">
        <v>0</v>
      </c>
      <c r="AD51" s="52">
        <v>0</v>
      </c>
      <c r="AE51" s="61">
        <v>0</v>
      </c>
      <c r="AF51" s="466">
        <v>0</v>
      </c>
      <c r="AG51" s="466">
        <v>0</v>
      </c>
      <c r="AH51" s="466"/>
      <c r="AI51" s="49"/>
      <c r="AJ51" s="49"/>
      <c r="AK51" s="47"/>
      <c r="AL51" s="57">
        <f>Y51+AB51+AE51</f>
        <v>0</v>
      </c>
      <c r="AM51" s="55">
        <v>0</v>
      </c>
      <c r="AN51" s="466">
        <v>0</v>
      </c>
      <c r="AO51" s="52">
        <v>0</v>
      </c>
      <c r="AP51" s="61">
        <v>0</v>
      </c>
      <c r="AQ51" s="466">
        <v>0</v>
      </c>
      <c r="AR51" s="57">
        <v>0</v>
      </c>
      <c r="AS51" s="55">
        <v>0</v>
      </c>
      <c r="AT51" s="466">
        <v>0</v>
      </c>
      <c r="AU51" s="52">
        <v>0</v>
      </c>
      <c r="AV51" s="61"/>
      <c r="AW51" s="49"/>
      <c r="AX51" s="49"/>
      <c r="AY51" s="47"/>
      <c r="AZ51" s="466">
        <v>0</v>
      </c>
      <c r="BA51" s="466">
        <v>0</v>
      </c>
      <c r="BB51" s="466">
        <v>0</v>
      </c>
      <c r="BC51" s="57">
        <v>0</v>
      </c>
      <c r="BD51" s="55">
        <v>0</v>
      </c>
      <c r="BE51" s="466">
        <v>0</v>
      </c>
      <c r="BF51" s="466"/>
      <c r="BG51" s="52">
        <v>0</v>
      </c>
      <c r="BH51" s="61">
        <v>0</v>
      </c>
      <c r="BI51" s="466">
        <v>0</v>
      </c>
      <c r="BJ51" s="52">
        <v>0</v>
      </c>
      <c r="BK51" s="231"/>
      <c r="BL51" s="76">
        <f t="shared" si="5"/>
        <v>0</v>
      </c>
      <c r="BM51" s="120">
        <f t="shared" si="6"/>
        <v>0</v>
      </c>
      <c r="BN51" s="613"/>
      <c r="BO51" s="562"/>
    </row>
    <row r="52" spans="1:67" ht="33.75" customHeight="1" thickBot="1">
      <c r="A52" s="669"/>
      <c r="B52" s="681"/>
      <c r="C52" s="685"/>
      <c r="D52" s="618"/>
      <c r="E52" s="290" t="s">
        <v>18</v>
      </c>
      <c r="F52" s="55">
        <f t="shared" si="8"/>
        <v>40794.300000000003</v>
      </c>
      <c r="G52" s="466">
        <f>O52+R52+Z52+AC52+AF52+AN52+AQ52+AT52+BB52+BE52+BI52+L52</f>
        <v>11591.300000000001</v>
      </c>
      <c r="H52" s="52">
        <f>G52/F52*100</f>
        <v>28.414018625151062</v>
      </c>
      <c r="I52" s="178"/>
      <c r="J52" s="175"/>
      <c r="K52" s="55">
        <f>1900-50</f>
        <v>1850</v>
      </c>
      <c r="L52" s="466">
        <v>1835.6</v>
      </c>
      <c r="M52" s="52">
        <f>L52/K52*100</f>
        <v>99.221621621621608</v>
      </c>
      <c r="N52" s="55">
        <f>3975.3+1295.9+100+50</f>
        <v>5421.2000000000007</v>
      </c>
      <c r="O52" s="466">
        <v>5518.9</v>
      </c>
      <c r="P52" s="52">
        <f>O52/N52*100</f>
        <v>101.8021840182985</v>
      </c>
      <c r="Q52" s="55">
        <v>4342.5</v>
      </c>
      <c r="R52" s="466">
        <v>4236.8</v>
      </c>
      <c r="S52" s="52">
        <f>R52/Q52*100</f>
        <v>97.565918249856082</v>
      </c>
      <c r="T52" s="61"/>
      <c r="U52" s="466"/>
      <c r="V52" s="466"/>
      <c r="W52" s="47"/>
      <c r="X52" s="57">
        <f>K52+N52+Q52</f>
        <v>11613.7</v>
      </c>
      <c r="Y52" s="55">
        <f>2712.8+79.5</f>
        <v>2792.3</v>
      </c>
      <c r="Z52" s="466">
        <v>0</v>
      </c>
      <c r="AA52" s="52">
        <v>0</v>
      </c>
      <c r="AB52" s="55">
        <v>2921.4</v>
      </c>
      <c r="AC52" s="466">
        <v>0</v>
      </c>
      <c r="AD52" s="52">
        <f>AC52/AB52*100</f>
        <v>0</v>
      </c>
      <c r="AE52" s="61">
        <v>3190.3</v>
      </c>
      <c r="AF52" s="466">
        <v>0</v>
      </c>
      <c r="AG52" s="466">
        <f>AF52/AE52*100</f>
        <v>0</v>
      </c>
      <c r="AH52" s="466"/>
      <c r="AI52" s="466"/>
      <c r="AJ52" s="466"/>
      <c r="AK52" s="47"/>
      <c r="AL52" s="57">
        <f>Y52+AB52+AE52</f>
        <v>8904</v>
      </c>
      <c r="AM52" s="55">
        <v>2429</v>
      </c>
      <c r="AN52" s="466">
        <v>0</v>
      </c>
      <c r="AO52" s="52">
        <f>AN52/AM52*100</f>
        <v>0</v>
      </c>
      <c r="AP52" s="61">
        <v>2183.5</v>
      </c>
      <c r="AQ52" s="466">
        <v>0</v>
      </c>
      <c r="AR52" s="57">
        <f>AQ52/AP52*100</f>
        <v>0</v>
      </c>
      <c r="AS52" s="55">
        <f>2192.2-101</f>
        <v>2091.1999999999998</v>
      </c>
      <c r="AT52" s="466">
        <v>0</v>
      </c>
      <c r="AU52" s="52">
        <v>0</v>
      </c>
      <c r="AV52" s="61"/>
      <c r="AW52" s="466"/>
      <c r="AX52" s="466"/>
      <c r="AY52" s="47"/>
      <c r="AZ52" s="466">
        <f>AM52+AP52+AS52</f>
        <v>6703.7</v>
      </c>
      <c r="BA52" s="466">
        <v>2921.4</v>
      </c>
      <c r="BB52" s="466">
        <v>0</v>
      </c>
      <c r="BC52" s="57">
        <v>0</v>
      </c>
      <c r="BD52" s="55">
        <v>4212.8</v>
      </c>
      <c r="BE52" s="466">
        <v>0</v>
      </c>
      <c r="BF52" s="466"/>
      <c r="BG52" s="52">
        <v>0</v>
      </c>
      <c r="BH52" s="61">
        <f>9588.7-3150</f>
        <v>6438.7000000000007</v>
      </c>
      <c r="BI52" s="466">
        <v>0</v>
      </c>
      <c r="BJ52" s="52">
        <v>0</v>
      </c>
      <c r="BK52" s="244"/>
      <c r="BL52" s="136">
        <f t="shared" si="5"/>
        <v>13572.900000000001</v>
      </c>
      <c r="BM52" s="137">
        <f t="shared" si="6"/>
        <v>13572.900000000001</v>
      </c>
      <c r="BN52" s="613"/>
      <c r="BO52" s="562"/>
    </row>
    <row r="53" spans="1:67" ht="37.5" customHeight="1" thickBot="1">
      <c r="A53" s="458"/>
      <c r="B53" s="277"/>
      <c r="C53" s="460"/>
      <c r="D53" s="286"/>
      <c r="E53" s="220" t="s">
        <v>95</v>
      </c>
      <c r="F53" s="71">
        <v>0</v>
      </c>
      <c r="G53" s="467">
        <v>0</v>
      </c>
      <c r="H53" s="54">
        <v>0</v>
      </c>
      <c r="I53" s="181"/>
      <c r="J53" s="182"/>
      <c r="K53" s="71">
        <v>0</v>
      </c>
      <c r="L53" s="467">
        <v>0</v>
      </c>
      <c r="M53" s="54">
        <v>0</v>
      </c>
      <c r="N53" s="71">
        <v>0</v>
      </c>
      <c r="O53" s="467">
        <v>0</v>
      </c>
      <c r="P53" s="54">
        <v>0</v>
      </c>
      <c r="Q53" s="71">
        <v>0</v>
      </c>
      <c r="R53" s="467">
        <v>0</v>
      </c>
      <c r="S53" s="54">
        <v>0</v>
      </c>
      <c r="T53" s="66"/>
      <c r="U53" s="467"/>
      <c r="V53" s="467"/>
      <c r="W53" s="140"/>
      <c r="X53" s="67">
        <v>0</v>
      </c>
      <c r="Y53" s="71">
        <v>0</v>
      </c>
      <c r="Z53" s="467">
        <v>0</v>
      </c>
      <c r="AA53" s="54">
        <v>0</v>
      </c>
      <c r="AB53" s="71">
        <v>0</v>
      </c>
      <c r="AC53" s="467">
        <v>0</v>
      </c>
      <c r="AD53" s="54">
        <v>0</v>
      </c>
      <c r="AE53" s="66">
        <v>0</v>
      </c>
      <c r="AF53" s="467">
        <v>0</v>
      </c>
      <c r="AG53" s="467">
        <v>0</v>
      </c>
      <c r="AH53" s="467"/>
      <c r="AI53" s="467"/>
      <c r="AJ53" s="467"/>
      <c r="AK53" s="140"/>
      <c r="AL53" s="67">
        <v>0</v>
      </c>
      <c r="AM53" s="71">
        <v>0</v>
      </c>
      <c r="AN53" s="467">
        <v>0</v>
      </c>
      <c r="AO53" s="54">
        <v>0</v>
      </c>
      <c r="AP53" s="66">
        <v>0</v>
      </c>
      <c r="AQ53" s="467">
        <v>0</v>
      </c>
      <c r="AR53" s="67">
        <v>0</v>
      </c>
      <c r="AS53" s="71">
        <v>0</v>
      </c>
      <c r="AT53" s="467">
        <v>0</v>
      </c>
      <c r="AU53" s="54">
        <v>0</v>
      </c>
      <c r="AV53" s="66"/>
      <c r="AW53" s="467"/>
      <c r="AX53" s="467"/>
      <c r="AY53" s="140"/>
      <c r="AZ53" s="467">
        <v>0</v>
      </c>
      <c r="BA53" s="467">
        <v>0</v>
      </c>
      <c r="BB53" s="467">
        <v>0</v>
      </c>
      <c r="BC53" s="67">
        <v>0</v>
      </c>
      <c r="BD53" s="71">
        <v>0</v>
      </c>
      <c r="BE53" s="467">
        <v>0</v>
      </c>
      <c r="BF53" s="467"/>
      <c r="BG53" s="54">
        <v>0</v>
      </c>
      <c r="BH53" s="66">
        <v>0</v>
      </c>
      <c r="BI53" s="467">
        <v>0</v>
      </c>
      <c r="BJ53" s="54">
        <v>0</v>
      </c>
      <c r="BK53" s="294"/>
      <c r="BL53" s="284"/>
      <c r="BM53" s="285"/>
      <c r="BN53" s="614"/>
      <c r="BO53" s="562"/>
    </row>
    <row r="54" spans="1:67" ht="30" customHeight="1" thickBot="1">
      <c r="A54" s="458"/>
      <c r="B54" s="277"/>
      <c r="C54" s="460"/>
      <c r="D54" s="286"/>
      <c r="E54" s="290" t="s">
        <v>53</v>
      </c>
      <c r="F54" s="56">
        <f>K54+N54+Q54+Y54+AB54+AE54+AM54+AP54+AS54+BA54+BD54+BH54</f>
        <v>247.7</v>
      </c>
      <c r="G54" s="50">
        <v>247.7</v>
      </c>
      <c r="H54" s="53">
        <v>100</v>
      </c>
      <c r="I54" s="251"/>
      <c r="J54" s="252"/>
      <c r="K54" s="56">
        <v>0</v>
      </c>
      <c r="L54" s="50">
        <v>0</v>
      </c>
      <c r="M54" s="53">
        <v>0</v>
      </c>
      <c r="N54" s="56">
        <v>247.7</v>
      </c>
      <c r="O54" s="50">
        <v>247.7</v>
      </c>
      <c r="P54" s="53">
        <v>100</v>
      </c>
      <c r="Q54" s="56">
        <v>0</v>
      </c>
      <c r="R54" s="50">
        <v>0</v>
      </c>
      <c r="S54" s="53">
        <v>0</v>
      </c>
      <c r="T54" s="62"/>
      <c r="U54" s="50"/>
      <c r="V54" s="50"/>
      <c r="W54" s="117"/>
      <c r="X54" s="58">
        <f>K54+N54+Q54</f>
        <v>247.7</v>
      </c>
      <c r="Y54" s="56">
        <v>0</v>
      </c>
      <c r="Z54" s="50">
        <v>0</v>
      </c>
      <c r="AA54" s="53">
        <v>0</v>
      </c>
      <c r="AB54" s="56">
        <v>0</v>
      </c>
      <c r="AC54" s="50">
        <v>0</v>
      </c>
      <c r="AD54" s="53">
        <v>0</v>
      </c>
      <c r="AE54" s="62">
        <v>0</v>
      </c>
      <c r="AF54" s="50">
        <v>0</v>
      </c>
      <c r="AG54" s="50">
        <v>0</v>
      </c>
      <c r="AH54" s="50"/>
      <c r="AI54" s="139"/>
      <c r="AJ54" s="139"/>
      <c r="AK54" s="117"/>
      <c r="AL54" s="58">
        <f>Y54+AB54+AE54</f>
        <v>0</v>
      </c>
      <c r="AM54" s="56">
        <v>0</v>
      </c>
      <c r="AN54" s="50">
        <v>0</v>
      </c>
      <c r="AO54" s="53">
        <v>0</v>
      </c>
      <c r="AP54" s="62">
        <v>0</v>
      </c>
      <c r="AQ54" s="50">
        <v>0</v>
      </c>
      <c r="AR54" s="58">
        <v>0</v>
      </c>
      <c r="AS54" s="56">
        <v>0</v>
      </c>
      <c r="AT54" s="50">
        <v>0</v>
      </c>
      <c r="AU54" s="53">
        <v>0</v>
      </c>
      <c r="AV54" s="62"/>
      <c r="AW54" s="139"/>
      <c r="AX54" s="139"/>
      <c r="AY54" s="117"/>
      <c r="AZ54" s="50">
        <v>0</v>
      </c>
      <c r="BA54" s="50">
        <v>0</v>
      </c>
      <c r="BB54" s="50">
        <v>0</v>
      </c>
      <c r="BC54" s="58">
        <v>0</v>
      </c>
      <c r="BD54" s="56">
        <v>0</v>
      </c>
      <c r="BE54" s="50">
        <v>0</v>
      </c>
      <c r="BF54" s="50"/>
      <c r="BG54" s="53">
        <v>0</v>
      </c>
      <c r="BH54" s="62">
        <v>0</v>
      </c>
      <c r="BI54" s="50">
        <v>0</v>
      </c>
      <c r="BJ54" s="53">
        <v>0</v>
      </c>
      <c r="BK54" s="294"/>
      <c r="BL54" s="284"/>
      <c r="BM54" s="285"/>
      <c r="BN54" s="465" t="s">
        <v>141</v>
      </c>
      <c r="BO54" s="563"/>
    </row>
    <row r="55" spans="1:67" ht="12.75" customHeight="1">
      <c r="A55" s="546" t="s">
        <v>63</v>
      </c>
      <c r="B55" s="552" t="s">
        <v>135</v>
      </c>
      <c r="C55" s="555" t="s">
        <v>100</v>
      </c>
      <c r="D55" s="615" t="s">
        <v>70</v>
      </c>
      <c r="E55" s="218" t="s">
        <v>38</v>
      </c>
      <c r="F55" s="68">
        <f t="shared" si="8"/>
        <v>1332.4</v>
      </c>
      <c r="G55" s="48">
        <f>G57</f>
        <v>181.2</v>
      </c>
      <c r="H55" s="486">
        <f>H57</f>
        <v>13.599519663764633</v>
      </c>
      <c r="I55" s="253"/>
      <c r="J55" s="254"/>
      <c r="K55" s="68">
        <f>K57+K58</f>
        <v>0</v>
      </c>
      <c r="L55" s="48">
        <f t="shared" ref="L55:BJ55" si="14">L57+L58</f>
        <v>0</v>
      </c>
      <c r="M55" s="51">
        <f t="shared" si="14"/>
        <v>0</v>
      </c>
      <c r="N55" s="68">
        <f t="shared" si="14"/>
        <v>0</v>
      </c>
      <c r="O55" s="48">
        <f t="shared" si="14"/>
        <v>0</v>
      </c>
      <c r="P55" s="51">
        <f t="shared" si="14"/>
        <v>0</v>
      </c>
      <c r="Q55" s="68">
        <f t="shared" si="14"/>
        <v>181.2</v>
      </c>
      <c r="R55" s="48">
        <f t="shared" si="14"/>
        <v>181.2</v>
      </c>
      <c r="S55" s="51">
        <f t="shared" si="14"/>
        <v>100</v>
      </c>
      <c r="T55" s="69">
        <f t="shared" si="14"/>
        <v>0</v>
      </c>
      <c r="U55" s="48">
        <f t="shared" si="14"/>
        <v>0</v>
      </c>
      <c r="V55" s="48">
        <f t="shared" si="14"/>
        <v>0</v>
      </c>
      <c r="W55" s="48">
        <f t="shared" si="14"/>
        <v>0</v>
      </c>
      <c r="X55" s="70">
        <f t="shared" si="14"/>
        <v>181.2</v>
      </c>
      <c r="Y55" s="68">
        <f t="shared" si="14"/>
        <v>160</v>
      </c>
      <c r="Z55" s="48">
        <f t="shared" si="14"/>
        <v>0</v>
      </c>
      <c r="AA55" s="51">
        <f t="shared" si="14"/>
        <v>0</v>
      </c>
      <c r="AB55" s="68">
        <f t="shared" si="14"/>
        <v>298.8</v>
      </c>
      <c r="AC55" s="48">
        <f t="shared" si="14"/>
        <v>0</v>
      </c>
      <c r="AD55" s="51">
        <f t="shared" si="14"/>
        <v>0</v>
      </c>
      <c r="AE55" s="69">
        <f t="shared" si="14"/>
        <v>160</v>
      </c>
      <c r="AF55" s="48">
        <f t="shared" si="14"/>
        <v>0</v>
      </c>
      <c r="AG55" s="48">
        <f t="shared" si="14"/>
        <v>0</v>
      </c>
      <c r="AH55" s="48">
        <f t="shared" si="14"/>
        <v>0</v>
      </c>
      <c r="AI55" s="48">
        <f t="shared" si="14"/>
        <v>0</v>
      </c>
      <c r="AJ55" s="48">
        <f t="shared" si="14"/>
        <v>0</v>
      </c>
      <c r="AK55" s="48">
        <f t="shared" si="14"/>
        <v>0</v>
      </c>
      <c r="AL55" s="70">
        <f t="shared" si="14"/>
        <v>618.79999999999995</v>
      </c>
      <c r="AM55" s="68">
        <f t="shared" si="14"/>
        <v>160</v>
      </c>
      <c r="AN55" s="48">
        <f t="shared" si="14"/>
        <v>0</v>
      </c>
      <c r="AO55" s="51">
        <f t="shared" si="14"/>
        <v>0</v>
      </c>
      <c r="AP55" s="69">
        <f t="shared" si="14"/>
        <v>160</v>
      </c>
      <c r="AQ55" s="48">
        <f t="shared" si="14"/>
        <v>0</v>
      </c>
      <c r="AR55" s="70">
        <f t="shared" si="14"/>
        <v>0</v>
      </c>
      <c r="AS55" s="68">
        <f t="shared" si="14"/>
        <v>160</v>
      </c>
      <c r="AT55" s="48">
        <f t="shared" si="14"/>
        <v>0</v>
      </c>
      <c r="AU55" s="51">
        <f t="shared" si="14"/>
        <v>0</v>
      </c>
      <c r="AV55" s="69">
        <f t="shared" si="14"/>
        <v>0</v>
      </c>
      <c r="AW55" s="48">
        <f t="shared" si="14"/>
        <v>0</v>
      </c>
      <c r="AX55" s="48">
        <f t="shared" si="14"/>
        <v>0</v>
      </c>
      <c r="AY55" s="48">
        <f t="shared" si="14"/>
        <v>0</v>
      </c>
      <c r="AZ55" s="48">
        <f t="shared" si="14"/>
        <v>480</v>
      </c>
      <c r="BA55" s="48">
        <f t="shared" si="14"/>
        <v>52.4</v>
      </c>
      <c r="BB55" s="48">
        <f t="shared" si="14"/>
        <v>0</v>
      </c>
      <c r="BC55" s="70">
        <f t="shared" si="14"/>
        <v>0</v>
      </c>
      <c r="BD55" s="68">
        <f t="shared" si="14"/>
        <v>0</v>
      </c>
      <c r="BE55" s="48">
        <f t="shared" si="14"/>
        <v>0</v>
      </c>
      <c r="BF55" s="48">
        <f t="shared" si="14"/>
        <v>0</v>
      </c>
      <c r="BG55" s="51">
        <f t="shared" si="14"/>
        <v>0</v>
      </c>
      <c r="BH55" s="69">
        <f t="shared" si="14"/>
        <v>0</v>
      </c>
      <c r="BI55" s="48">
        <f t="shared" si="14"/>
        <v>0</v>
      </c>
      <c r="BJ55" s="51">
        <f t="shared" si="14"/>
        <v>0</v>
      </c>
      <c r="BK55" s="295">
        <f>AW55+BB55+BE55+BI55</f>
        <v>0</v>
      </c>
      <c r="BL55" s="134">
        <f t="shared" si="5"/>
        <v>52.4</v>
      </c>
      <c r="BM55" s="135">
        <f t="shared" si="6"/>
        <v>52.4</v>
      </c>
      <c r="BN55" s="612" t="s">
        <v>143</v>
      </c>
      <c r="BO55" s="561"/>
    </row>
    <row r="56" spans="1:67">
      <c r="A56" s="547"/>
      <c r="B56" s="553"/>
      <c r="C56" s="556"/>
      <c r="D56" s="616"/>
      <c r="E56" s="219" t="s">
        <v>94</v>
      </c>
      <c r="F56" s="55">
        <f>K56+N56+Q56+Y56+AB56+AE56+AM56+AP56+AS56+BA56+BD56+BH56</f>
        <v>0</v>
      </c>
      <c r="G56" s="466">
        <v>0</v>
      </c>
      <c r="H56" s="52">
        <v>0</v>
      </c>
      <c r="I56" s="178"/>
      <c r="J56" s="175"/>
      <c r="K56" s="55">
        <v>0</v>
      </c>
      <c r="L56" s="466">
        <v>0</v>
      </c>
      <c r="M56" s="52">
        <v>0</v>
      </c>
      <c r="N56" s="55">
        <v>0</v>
      </c>
      <c r="O56" s="466">
        <v>0</v>
      </c>
      <c r="P56" s="52">
        <v>0</v>
      </c>
      <c r="Q56" s="55">
        <v>0</v>
      </c>
      <c r="R56" s="466">
        <v>0</v>
      </c>
      <c r="S56" s="52">
        <v>0</v>
      </c>
      <c r="T56" s="61"/>
      <c r="U56" s="466"/>
      <c r="V56" s="466"/>
      <c r="W56" s="47"/>
      <c r="X56" s="57">
        <f t="shared" ref="X56:X64" si="15">K56+N56+Q56</f>
        <v>0</v>
      </c>
      <c r="Y56" s="55">
        <v>0</v>
      </c>
      <c r="Z56" s="466">
        <v>0</v>
      </c>
      <c r="AA56" s="52">
        <v>0</v>
      </c>
      <c r="AB56" s="55">
        <v>0</v>
      </c>
      <c r="AC56" s="466">
        <v>0</v>
      </c>
      <c r="AD56" s="52">
        <v>0</v>
      </c>
      <c r="AE56" s="61">
        <v>0</v>
      </c>
      <c r="AF56" s="466">
        <v>0</v>
      </c>
      <c r="AG56" s="466">
        <v>0</v>
      </c>
      <c r="AH56" s="466"/>
      <c r="AI56" s="49"/>
      <c r="AJ56" s="49"/>
      <c r="AK56" s="47"/>
      <c r="AL56" s="57">
        <f t="shared" ref="AL56:AL64" si="16">Y56+AB56+AE56</f>
        <v>0</v>
      </c>
      <c r="AM56" s="55">
        <v>0</v>
      </c>
      <c r="AN56" s="466">
        <v>0</v>
      </c>
      <c r="AO56" s="52">
        <v>0</v>
      </c>
      <c r="AP56" s="61">
        <v>0</v>
      </c>
      <c r="AQ56" s="466">
        <v>0</v>
      </c>
      <c r="AR56" s="57">
        <v>0</v>
      </c>
      <c r="AS56" s="55">
        <v>0</v>
      </c>
      <c r="AT56" s="466">
        <v>0</v>
      </c>
      <c r="AU56" s="52">
        <v>0</v>
      </c>
      <c r="AV56" s="61"/>
      <c r="AW56" s="49"/>
      <c r="AX56" s="49"/>
      <c r="AY56" s="47"/>
      <c r="AZ56" s="466">
        <v>0</v>
      </c>
      <c r="BA56" s="466">
        <v>0</v>
      </c>
      <c r="BB56" s="466">
        <v>0</v>
      </c>
      <c r="BC56" s="57">
        <v>0</v>
      </c>
      <c r="BD56" s="55">
        <v>0</v>
      </c>
      <c r="BE56" s="466">
        <v>0</v>
      </c>
      <c r="BF56" s="466"/>
      <c r="BG56" s="52">
        <v>0</v>
      </c>
      <c r="BH56" s="61">
        <v>0</v>
      </c>
      <c r="BI56" s="466">
        <v>0</v>
      </c>
      <c r="BJ56" s="52">
        <v>0</v>
      </c>
      <c r="BK56" s="295"/>
      <c r="BL56" s="134"/>
      <c r="BM56" s="135"/>
      <c r="BN56" s="613"/>
      <c r="BO56" s="562"/>
    </row>
    <row r="57" spans="1:67" ht="22.5" customHeight="1">
      <c r="A57" s="547"/>
      <c r="B57" s="553"/>
      <c r="C57" s="556"/>
      <c r="D57" s="617"/>
      <c r="E57" s="219" t="s">
        <v>39</v>
      </c>
      <c r="F57" s="55">
        <f t="shared" si="8"/>
        <v>1332.4</v>
      </c>
      <c r="G57" s="466">
        <f>R57+AN57+AQ57+AT57</f>
        <v>181.2</v>
      </c>
      <c r="H57" s="485">
        <f>G57/F57*100</f>
        <v>13.599519663764633</v>
      </c>
      <c r="I57" s="178"/>
      <c r="J57" s="175"/>
      <c r="K57" s="55">
        <v>0</v>
      </c>
      <c r="L57" s="466">
        <v>0</v>
      </c>
      <c r="M57" s="52">
        <v>0</v>
      </c>
      <c r="N57" s="55">
        <v>0</v>
      </c>
      <c r="O57" s="466">
        <v>0</v>
      </c>
      <c r="P57" s="52">
        <v>0</v>
      </c>
      <c r="Q57" s="55">
        <f>160-138.8+160</f>
        <v>181.2</v>
      </c>
      <c r="R57" s="466">
        <v>181.2</v>
      </c>
      <c r="S57" s="52">
        <f>R57/Q57*100</f>
        <v>100</v>
      </c>
      <c r="T57" s="61"/>
      <c r="U57" s="466"/>
      <c r="V57" s="466"/>
      <c r="W57" s="47"/>
      <c r="X57" s="57">
        <f t="shared" si="15"/>
        <v>181.2</v>
      </c>
      <c r="Y57" s="55">
        <v>160</v>
      </c>
      <c r="Z57" s="466">
        <v>0</v>
      </c>
      <c r="AA57" s="52">
        <v>0</v>
      </c>
      <c r="AB57" s="55">
        <f>160+138.8</f>
        <v>298.8</v>
      </c>
      <c r="AC57" s="466">
        <v>0</v>
      </c>
      <c r="AD57" s="52">
        <v>0</v>
      </c>
      <c r="AE57" s="61">
        <v>160</v>
      </c>
      <c r="AF57" s="466">
        <v>0</v>
      </c>
      <c r="AG57" s="466">
        <v>0</v>
      </c>
      <c r="AH57" s="466"/>
      <c r="AI57" s="49"/>
      <c r="AJ57" s="49"/>
      <c r="AK57" s="47"/>
      <c r="AL57" s="57">
        <f t="shared" si="16"/>
        <v>618.79999999999995</v>
      </c>
      <c r="AM57" s="55">
        <v>160</v>
      </c>
      <c r="AN57" s="466">
        <v>0</v>
      </c>
      <c r="AO57" s="52">
        <v>0</v>
      </c>
      <c r="AP57" s="61">
        <v>160</v>
      </c>
      <c r="AQ57" s="466">
        <v>0</v>
      </c>
      <c r="AR57" s="57">
        <v>0</v>
      </c>
      <c r="AS57" s="55">
        <v>160</v>
      </c>
      <c r="AT57" s="466">
        <v>0</v>
      </c>
      <c r="AU57" s="52">
        <f>AT57/AS57*100</f>
        <v>0</v>
      </c>
      <c r="AV57" s="61"/>
      <c r="AW57" s="49"/>
      <c r="AX57" s="49"/>
      <c r="AY57" s="47"/>
      <c r="AZ57" s="466">
        <f>AM57+AP57+AS57</f>
        <v>480</v>
      </c>
      <c r="BA57" s="466">
        <v>52.4</v>
      </c>
      <c r="BB57" s="466">
        <v>0</v>
      </c>
      <c r="BC57" s="57">
        <v>0</v>
      </c>
      <c r="BD57" s="55">
        <v>0</v>
      </c>
      <c r="BE57" s="466">
        <v>0</v>
      </c>
      <c r="BF57" s="466"/>
      <c r="BG57" s="52">
        <v>0</v>
      </c>
      <c r="BH57" s="61">
        <v>0</v>
      </c>
      <c r="BI57" s="466">
        <v>0</v>
      </c>
      <c r="BJ57" s="52">
        <v>0</v>
      </c>
      <c r="BK57" s="231"/>
      <c r="BL57" s="76">
        <f t="shared" si="5"/>
        <v>52.4</v>
      </c>
      <c r="BM57" s="120">
        <f t="shared" si="6"/>
        <v>52.4</v>
      </c>
      <c r="BN57" s="613"/>
      <c r="BO57" s="562"/>
    </row>
    <row r="58" spans="1:67" ht="20.25" customHeight="1" thickBot="1">
      <c r="A58" s="547"/>
      <c r="B58" s="553"/>
      <c r="C58" s="556"/>
      <c r="D58" s="665"/>
      <c r="E58" s="219" t="s">
        <v>18</v>
      </c>
      <c r="F58" s="55">
        <f t="shared" si="8"/>
        <v>0</v>
      </c>
      <c r="G58" s="466">
        <v>0</v>
      </c>
      <c r="H58" s="52">
        <v>0</v>
      </c>
      <c r="I58" s="178"/>
      <c r="J58" s="175"/>
      <c r="K58" s="55">
        <v>0</v>
      </c>
      <c r="L58" s="466">
        <v>0</v>
      </c>
      <c r="M58" s="52">
        <v>0</v>
      </c>
      <c r="N58" s="55">
        <v>0</v>
      </c>
      <c r="O58" s="466">
        <v>0</v>
      </c>
      <c r="P58" s="52">
        <v>0</v>
      </c>
      <c r="Q58" s="55">
        <v>0</v>
      </c>
      <c r="R58" s="466">
        <v>0</v>
      </c>
      <c r="S58" s="52">
        <v>0</v>
      </c>
      <c r="T58" s="61"/>
      <c r="U58" s="466"/>
      <c r="V58" s="466"/>
      <c r="W58" s="47"/>
      <c r="X58" s="57">
        <f t="shared" si="15"/>
        <v>0</v>
      </c>
      <c r="Y58" s="55">
        <v>0</v>
      </c>
      <c r="Z58" s="466">
        <v>0</v>
      </c>
      <c r="AA58" s="52">
        <v>0</v>
      </c>
      <c r="AB58" s="55">
        <v>0</v>
      </c>
      <c r="AC58" s="466">
        <v>0</v>
      </c>
      <c r="AD58" s="52">
        <v>0</v>
      </c>
      <c r="AE58" s="61">
        <v>0</v>
      </c>
      <c r="AF58" s="466">
        <v>0</v>
      </c>
      <c r="AG58" s="466">
        <v>0</v>
      </c>
      <c r="AH58" s="466"/>
      <c r="AI58" s="466"/>
      <c r="AJ58" s="466"/>
      <c r="AK58" s="47"/>
      <c r="AL58" s="57">
        <f t="shared" si="16"/>
        <v>0</v>
      </c>
      <c r="AM58" s="55">
        <v>0</v>
      </c>
      <c r="AN58" s="466">
        <v>0</v>
      </c>
      <c r="AO58" s="52">
        <v>0</v>
      </c>
      <c r="AP58" s="61">
        <v>0</v>
      </c>
      <c r="AQ58" s="466">
        <v>0</v>
      </c>
      <c r="AR58" s="57">
        <v>0</v>
      </c>
      <c r="AS58" s="55">
        <v>0</v>
      </c>
      <c r="AT58" s="466">
        <v>0</v>
      </c>
      <c r="AU58" s="52">
        <v>0</v>
      </c>
      <c r="AV58" s="61"/>
      <c r="AW58" s="466"/>
      <c r="AX58" s="466"/>
      <c r="AY58" s="47"/>
      <c r="AZ58" s="466">
        <v>0</v>
      </c>
      <c r="BA58" s="466">
        <v>0</v>
      </c>
      <c r="BB58" s="466">
        <v>0</v>
      </c>
      <c r="BC58" s="57">
        <v>0</v>
      </c>
      <c r="BD58" s="55">
        <v>0</v>
      </c>
      <c r="BE58" s="466">
        <v>0</v>
      </c>
      <c r="BF58" s="466"/>
      <c r="BG58" s="52">
        <v>0</v>
      </c>
      <c r="BH58" s="61">
        <v>0</v>
      </c>
      <c r="BI58" s="466">
        <v>0</v>
      </c>
      <c r="BJ58" s="52">
        <v>0</v>
      </c>
      <c r="BK58" s="231"/>
      <c r="BL58" s="76">
        <f t="shared" si="5"/>
        <v>0</v>
      </c>
      <c r="BM58" s="120">
        <f t="shared" si="6"/>
        <v>0</v>
      </c>
      <c r="BN58" s="613"/>
      <c r="BO58" s="562"/>
    </row>
    <row r="59" spans="1:67" ht="38.25" customHeight="1" thickBot="1">
      <c r="A59" s="548"/>
      <c r="B59" s="554"/>
      <c r="C59" s="557"/>
      <c r="D59" s="286"/>
      <c r="E59" s="220" t="s">
        <v>95</v>
      </c>
      <c r="F59" s="71">
        <f t="shared" ref="F59:F64" si="17">K59+N59+Q59+Y59+AB59+AE59+AM59+AP59+AS59+BA59+BD59+BH59</f>
        <v>0</v>
      </c>
      <c r="G59" s="467">
        <v>0</v>
      </c>
      <c r="H59" s="54">
        <v>0</v>
      </c>
      <c r="I59" s="181"/>
      <c r="J59" s="182"/>
      <c r="K59" s="71">
        <v>0</v>
      </c>
      <c r="L59" s="467">
        <v>0</v>
      </c>
      <c r="M59" s="54">
        <v>0</v>
      </c>
      <c r="N59" s="71">
        <v>0</v>
      </c>
      <c r="O59" s="467">
        <v>0</v>
      </c>
      <c r="P59" s="54">
        <v>0</v>
      </c>
      <c r="Q59" s="71">
        <v>0</v>
      </c>
      <c r="R59" s="467">
        <v>0</v>
      </c>
      <c r="S59" s="54">
        <v>0</v>
      </c>
      <c r="T59" s="66"/>
      <c r="U59" s="467"/>
      <c r="V59" s="467"/>
      <c r="W59" s="140"/>
      <c r="X59" s="67">
        <f t="shared" si="15"/>
        <v>0</v>
      </c>
      <c r="Y59" s="71">
        <v>0</v>
      </c>
      <c r="Z59" s="467">
        <v>0</v>
      </c>
      <c r="AA59" s="54">
        <v>0</v>
      </c>
      <c r="AB59" s="71">
        <v>0</v>
      </c>
      <c r="AC59" s="467">
        <v>0</v>
      </c>
      <c r="AD59" s="54">
        <v>0</v>
      </c>
      <c r="AE59" s="66">
        <v>0</v>
      </c>
      <c r="AF59" s="467">
        <v>0</v>
      </c>
      <c r="AG59" s="467">
        <v>0</v>
      </c>
      <c r="AH59" s="467"/>
      <c r="AI59" s="144"/>
      <c r="AJ59" s="144"/>
      <c r="AK59" s="140"/>
      <c r="AL59" s="67">
        <f t="shared" si="16"/>
        <v>0</v>
      </c>
      <c r="AM59" s="71">
        <v>0</v>
      </c>
      <c r="AN59" s="467">
        <v>0</v>
      </c>
      <c r="AO59" s="54">
        <v>0</v>
      </c>
      <c r="AP59" s="66">
        <v>0</v>
      </c>
      <c r="AQ59" s="467">
        <v>0</v>
      </c>
      <c r="AR59" s="67">
        <v>0</v>
      </c>
      <c r="AS59" s="71">
        <v>0</v>
      </c>
      <c r="AT59" s="467">
        <v>0</v>
      </c>
      <c r="AU59" s="54">
        <v>0</v>
      </c>
      <c r="AV59" s="66"/>
      <c r="AW59" s="144"/>
      <c r="AX59" s="144"/>
      <c r="AY59" s="140"/>
      <c r="AZ59" s="467">
        <v>0</v>
      </c>
      <c r="BA59" s="467">
        <v>0</v>
      </c>
      <c r="BB59" s="467">
        <v>0</v>
      </c>
      <c r="BC59" s="67">
        <v>0</v>
      </c>
      <c r="BD59" s="71">
        <v>0</v>
      </c>
      <c r="BE59" s="467">
        <v>0</v>
      </c>
      <c r="BF59" s="467"/>
      <c r="BG59" s="54">
        <v>0</v>
      </c>
      <c r="BH59" s="66">
        <v>0</v>
      </c>
      <c r="BI59" s="467">
        <v>0</v>
      </c>
      <c r="BJ59" s="54">
        <v>0</v>
      </c>
      <c r="BK59" s="231"/>
      <c r="BL59" s="76"/>
      <c r="BM59" s="120"/>
      <c r="BN59" s="614"/>
      <c r="BO59" s="563"/>
    </row>
    <row r="60" spans="1:67" ht="14.25" customHeight="1">
      <c r="A60" s="546" t="s">
        <v>64</v>
      </c>
      <c r="B60" s="552" t="s">
        <v>84</v>
      </c>
      <c r="C60" s="555" t="s">
        <v>125</v>
      </c>
      <c r="D60" s="616" t="s">
        <v>19</v>
      </c>
      <c r="E60" s="203" t="s">
        <v>38</v>
      </c>
      <c r="F60" s="68">
        <f t="shared" si="17"/>
        <v>2535.4</v>
      </c>
      <c r="G60" s="48">
        <f>L60+O60+R60+Z60+AC60+AF60+AN60+AQ60+AT60+BB60+BE60+BI60</f>
        <v>0</v>
      </c>
      <c r="H60" s="486">
        <f>H62</f>
        <v>0</v>
      </c>
      <c r="I60" s="253">
        <f>K60+N60+Q60+Y60+AB60+AE60+AM60+AP60+AS60</f>
        <v>1477.5</v>
      </c>
      <c r="J60" s="254">
        <f>G60/I60*100</f>
        <v>0</v>
      </c>
      <c r="K60" s="68">
        <v>0</v>
      </c>
      <c r="L60" s="48">
        <v>0</v>
      </c>
      <c r="M60" s="51">
        <v>0</v>
      </c>
      <c r="N60" s="68">
        <f>N62+N63</f>
        <v>0</v>
      </c>
      <c r="O60" s="48">
        <v>0</v>
      </c>
      <c r="P60" s="51">
        <v>0</v>
      </c>
      <c r="Q60" s="68">
        <f>Q62+Q63</f>
        <v>0</v>
      </c>
      <c r="R60" s="48">
        <v>0</v>
      </c>
      <c r="S60" s="51">
        <v>0</v>
      </c>
      <c r="T60" s="69"/>
      <c r="U60" s="48"/>
      <c r="V60" s="48"/>
      <c r="W60" s="115"/>
      <c r="X60" s="254">
        <f t="shared" si="15"/>
        <v>0</v>
      </c>
      <c r="Y60" s="68">
        <f>Y62+Y63</f>
        <v>267</v>
      </c>
      <c r="Z60" s="48">
        <f t="shared" ref="Z60:AG60" si="18">Z62+Z63</f>
        <v>0</v>
      </c>
      <c r="AA60" s="51">
        <f t="shared" si="18"/>
        <v>0</v>
      </c>
      <c r="AB60" s="68">
        <f t="shared" si="18"/>
        <v>268.89999999999998</v>
      </c>
      <c r="AC60" s="48">
        <f t="shared" si="18"/>
        <v>0</v>
      </c>
      <c r="AD60" s="51">
        <v>0</v>
      </c>
      <c r="AE60" s="68">
        <f t="shared" si="18"/>
        <v>230.8</v>
      </c>
      <c r="AF60" s="48">
        <f t="shared" si="18"/>
        <v>0</v>
      </c>
      <c r="AG60" s="51">
        <f t="shared" si="18"/>
        <v>0</v>
      </c>
      <c r="AH60" s="69"/>
      <c r="AI60" s="116"/>
      <c r="AJ60" s="116"/>
      <c r="AK60" s="115"/>
      <c r="AL60" s="70">
        <f t="shared" si="16"/>
        <v>766.7</v>
      </c>
      <c r="AM60" s="68">
        <f>AM62+AM63</f>
        <v>230.8</v>
      </c>
      <c r="AN60" s="48">
        <f t="shared" ref="AN60:AU60" si="19">AN62</f>
        <v>0</v>
      </c>
      <c r="AO60" s="51">
        <f>AN60/AM60*100</f>
        <v>0</v>
      </c>
      <c r="AP60" s="68">
        <f>AP62+AP63</f>
        <v>240</v>
      </c>
      <c r="AQ60" s="48">
        <f t="shared" si="19"/>
        <v>0</v>
      </c>
      <c r="AR60" s="51">
        <f t="shared" si="19"/>
        <v>0</v>
      </c>
      <c r="AS60" s="68">
        <f>AS62+AS63</f>
        <v>240</v>
      </c>
      <c r="AT60" s="48">
        <f t="shared" si="19"/>
        <v>0</v>
      </c>
      <c r="AU60" s="51">
        <f t="shared" si="19"/>
        <v>0</v>
      </c>
      <c r="AV60" s="69"/>
      <c r="AW60" s="116"/>
      <c r="AX60" s="116"/>
      <c r="AY60" s="115"/>
      <c r="AZ60" s="70">
        <f>AM60+AP60+AS60</f>
        <v>710.8</v>
      </c>
      <c r="BA60" s="68">
        <f>BA62+BA63</f>
        <v>468.9</v>
      </c>
      <c r="BB60" s="48">
        <f t="shared" ref="BB60:BJ60" si="20">BB62</f>
        <v>0</v>
      </c>
      <c r="BC60" s="51">
        <f t="shared" si="20"/>
        <v>0</v>
      </c>
      <c r="BD60" s="68">
        <f>BD62+BD63</f>
        <v>240</v>
      </c>
      <c r="BE60" s="48">
        <f t="shared" si="20"/>
        <v>0</v>
      </c>
      <c r="BF60" s="48">
        <f t="shared" si="20"/>
        <v>0</v>
      </c>
      <c r="BG60" s="51">
        <f t="shared" si="20"/>
        <v>0</v>
      </c>
      <c r="BH60" s="69">
        <f>BH62+BH63</f>
        <v>349</v>
      </c>
      <c r="BI60" s="48">
        <f t="shared" si="20"/>
        <v>0</v>
      </c>
      <c r="BJ60" s="51">
        <f t="shared" si="20"/>
        <v>0</v>
      </c>
      <c r="BK60" s="231">
        <f>AW60+BB60+BE60+BI60</f>
        <v>0</v>
      </c>
      <c r="BL60" s="76">
        <f t="shared" si="5"/>
        <v>1057.9000000000001</v>
      </c>
      <c r="BM60" s="120">
        <f t="shared" si="6"/>
        <v>1057.9000000000001</v>
      </c>
      <c r="BN60" s="612"/>
      <c r="BO60" s="561"/>
    </row>
    <row r="61" spans="1:67" ht="14.25" customHeight="1">
      <c r="A61" s="547"/>
      <c r="B61" s="553"/>
      <c r="C61" s="556"/>
      <c r="D61" s="616"/>
      <c r="E61" s="292" t="s">
        <v>94</v>
      </c>
      <c r="F61" s="55">
        <f t="shared" si="17"/>
        <v>0</v>
      </c>
      <c r="G61" s="466">
        <f>L61+O61+R61+Z61+AC61+AF61+AN61+AQ61+AT61+BB61+BE61+BI61</f>
        <v>0</v>
      </c>
      <c r="H61" s="52">
        <v>0</v>
      </c>
      <c r="I61" s="178"/>
      <c r="J61" s="175"/>
      <c r="K61" s="55">
        <v>0</v>
      </c>
      <c r="L61" s="466">
        <v>0</v>
      </c>
      <c r="M61" s="52">
        <v>0</v>
      </c>
      <c r="N61" s="55">
        <v>0</v>
      </c>
      <c r="O61" s="466">
        <v>0</v>
      </c>
      <c r="P61" s="52">
        <v>0</v>
      </c>
      <c r="Q61" s="55">
        <v>0</v>
      </c>
      <c r="R61" s="466">
        <v>0</v>
      </c>
      <c r="S61" s="52">
        <v>0</v>
      </c>
      <c r="T61" s="61"/>
      <c r="U61" s="466"/>
      <c r="V61" s="466"/>
      <c r="W61" s="47"/>
      <c r="X61" s="57">
        <f t="shared" si="15"/>
        <v>0</v>
      </c>
      <c r="Y61" s="55">
        <v>0</v>
      </c>
      <c r="Z61" s="466">
        <v>0</v>
      </c>
      <c r="AA61" s="52">
        <v>0</v>
      </c>
      <c r="AB61" s="55">
        <v>0</v>
      </c>
      <c r="AC61" s="466">
        <v>0</v>
      </c>
      <c r="AD61" s="52">
        <v>0</v>
      </c>
      <c r="AE61" s="55">
        <v>0</v>
      </c>
      <c r="AF61" s="466">
        <v>0</v>
      </c>
      <c r="AG61" s="52">
        <v>0</v>
      </c>
      <c r="AH61" s="61"/>
      <c r="AI61" s="466"/>
      <c r="AJ61" s="466"/>
      <c r="AK61" s="47"/>
      <c r="AL61" s="57">
        <f t="shared" si="16"/>
        <v>0</v>
      </c>
      <c r="AM61" s="55">
        <v>0</v>
      </c>
      <c r="AN61" s="466">
        <v>0</v>
      </c>
      <c r="AO61" s="339">
        <v>0</v>
      </c>
      <c r="AP61" s="55">
        <v>0</v>
      </c>
      <c r="AQ61" s="466">
        <v>0</v>
      </c>
      <c r="AR61" s="52">
        <v>0</v>
      </c>
      <c r="AS61" s="55">
        <v>0</v>
      </c>
      <c r="AT61" s="466">
        <v>0</v>
      </c>
      <c r="AU61" s="52">
        <v>0</v>
      </c>
      <c r="AV61" s="61"/>
      <c r="AW61" s="466"/>
      <c r="AX61" s="466"/>
      <c r="AY61" s="47"/>
      <c r="AZ61" s="57">
        <f>AM61+AP61+AS61</f>
        <v>0</v>
      </c>
      <c r="BA61" s="55">
        <v>0</v>
      </c>
      <c r="BB61" s="466">
        <v>0</v>
      </c>
      <c r="BC61" s="52">
        <v>0</v>
      </c>
      <c r="BD61" s="55">
        <v>0</v>
      </c>
      <c r="BE61" s="466">
        <v>0</v>
      </c>
      <c r="BF61" s="466"/>
      <c r="BG61" s="52">
        <v>0</v>
      </c>
      <c r="BH61" s="61">
        <v>0</v>
      </c>
      <c r="BI61" s="466">
        <v>0</v>
      </c>
      <c r="BJ61" s="52">
        <v>0</v>
      </c>
      <c r="BK61" s="231"/>
      <c r="BL61" s="76"/>
      <c r="BM61" s="120"/>
      <c r="BN61" s="613"/>
      <c r="BO61" s="562"/>
    </row>
    <row r="62" spans="1:67" ht="16.5" customHeight="1">
      <c r="A62" s="547"/>
      <c r="B62" s="553"/>
      <c r="C62" s="556"/>
      <c r="D62" s="617"/>
      <c r="E62" s="204" t="s">
        <v>39</v>
      </c>
      <c r="F62" s="55">
        <f t="shared" si="17"/>
        <v>2535.4</v>
      </c>
      <c r="G62" s="466">
        <f>L62+O62+R62+Z62+AC62+AF62+AN62+AQ62+AT62+BB62+BE62+BI62</f>
        <v>0</v>
      </c>
      <c r="H62" s="485">
        <f>G62/F62*100</f>
        <v>0</v>
      </c>
      <c r="I62" s="178">
        <f>K62+N62+Q62+Y62+AB62+AE62+AM62+AP62+AS62</f>
        <v>1477.5</v>
      </c>
      <c r="J62" s="175">
        <f>G62/I62*100</f>
        <v>0</v>
      </c>
      <c r="K62" s="55">
        <v>0</v>
      </c>
      <c r="L62" s="466">
        <v>0</v>
      </c>
      <c r="M62" s="52">
        <v>0</v>
      </c>
      <c r="N62" s="55">
        <v>0</v>
      </c>
      <c r="O62" s="466">
        <v>0</v>
      </c>
      <c r="P62" s="52">
        <v>0</v>
      </c>
      <c r="Q62" s="55">
        <v>0</v>
      </c>
      <c r="R62" s="466">
        <v>0</v>
      </c>
      <c r="S62" s="52">
        <v>0</v>
      </c>
      <c r="T62" s="61"/>
      <c r="U62" s="466"/>
      <c r="V62" s="466"/>
      <c r="W62" s="47"/>
      <c r="X62" s="175">
        <f t="shared" si="15"/>
        <v>0</v>
      </c>
      <c r="Y62" s="55">
        <v>267</v>
      </c>
      <c r="Z62" s="466">
        <v>0</v>
      </c>
      <c r="AA62" s="52">
        <v>0</v>
      </c>
      <c r="AB62" s="55">
        <v>268.89999999999998</v>
      </c>
      <c r="AC62" s="466">
        <v>0</v>
      </c>
      <c r="AD62" s="52">
        <v>0</v>
      </c>
      <c r="AE62" s="55">
        <v>230.8</v>
      </c>
      <c r="AF62" s="466">
        <v>0</v>
      </c>
      <c r="AG62" s="52">
        <v>0</v>
      </c>
      <c r="AH62" s="61"/>
      <c r="AI62" s="466"/>
      <c r="AJ62" s="466"/>
      <c r="AK62" s="47"/>
      <c r="AL62" s="57">
        <f t="shared" si="16"/>
        <v>766.7</v>
      </c>
      <c r="AM62" s="55">
        <v>230.8</v>
      </c>
      <c r="AN62" s="466">
        <v>0</v>
      </c>
      <c r="AO62" s="52">
        <v>0</v>
      </c>
      <c r="AP62" s="55">
        <v>240</v>
      </c>
      <c r="AQ62" s="466">
        <v>0</v>
      </c>
      <c r="AR62" s="52">
        <f>AQ62/AP62*100</f>
        <v>0</v>
      </c>
      <c r="AS62" s="55">
        <v>240</v>
      </c>
      <c r="AT62" s="466">
        <v>0</v>
      </c>
      <c r="AU62" s="52">
        <f>AT62/AS62*100</f>
        <v>0</v>
      </c>
      <c r="AV62" s="61"/>
      <c r="AW62" s="466"/>
      <c r="AX62" s="466"/>
      <c r="AY62" s="47"/>
      <c r="AZ62" s="57">
        <f>AM62+AP62+AS62</f>
        <v>710.8</v>
      </c>
      <c r="BA62" s="55">
        <f>240+228.9</f>
        <v>468.9</v>
      </c>
      <c r="BB62" s="466">
        <v>0</v>
      </c>
      <c r="BC62" s="52">
        <v>0</v>
      </c>
      <c r="BD62" s="55">
        <v>240</v>
      </c>
      <c r="BE62" s="466">
        <v>0</v>
      </c>
      <c r="BF62" s="466"/>
      <c r="BG62" s="52">
        <v>0</v>
      </c>
      <c r="BH62" s="61">
        <f>346.4+2.6</f>
        <v>349</v>
      </c>
      <c r="BI62" s="466">
        <v>0</v>
      </c>
      <c r="BJ62" s="52">
        <v>0</v>
      </c>
      <c r="BK62" s="231"/>
      <c r="BL62" s="76">
        <f t="shared" si="5"/>
        <v>1057.9000000000001</v>
      </c>
      <c r="BM62" s="120">
        <f t="shared" si="6"/>
        <v>1057.9000000000001</v>
      </c>
      <c r="BN62" s="613"/>
      <c r="BO62" s="562"/>
    </row>
    <row r="63" spans="1:67" ht="26.25" customHeight="1">
      <c r="A63" s="547"/>
      <c r="B63" s="553"/>
      <c r="C63" s="556"/>
      <c r="D63" s="617"/>
      <c r="E63" s="293" t="s">
        <v>18</v>
      </c>
      <c r="F63" s="55">
        <f t="shared" si="17"/>
        <v>0</v>
      </c>
      <c r="G63" s="466">
        <f>U63+Z63+AC63+AF63+AN63+AQ63+AT63+BB63+BE63+BI63</f>
        <v>0</v>
      </c>
      <c r="H63" s="485">
        <v>0</v>
      </c>
      <c r="I63" s="178">
        <f>K63+N63+Q63+Y63+AB63+AE63+AM63+AP63+AS63</f>
        <v>0</v>
      </c>
      <c r="J63" s="175" t="e">
        <f>G63/I63*100</f>
        <v>#DIV/0!</v>
      </c>
      <c r="K63" s="55">
        <v>0</v>
      </c>
      <c r="L63" s="466">
        <v>0</v>
      </c>
      <c r="M63" s="52">
        <v>0</v>
      </c>
      <c r="N63" s="55">
        <v>0</v>
      </c>
      <c r="O63" s="466">
        <v>0</v>
      </c>
      <c r="P63" s="52">
        <v>0</v>
      </c>
      <c r="Q63" s="55">
        <v>0</v>
      </c>
      <c r="R63" s="466">
        <v>0</v>
      </c>
      <c r="S63" s="52">
        <v>0</v>
      </c>
      <c r="T63" s="61"/>
      <c r="U63" s="466"/>
      <c r="V63" s="466"/>
      <c r="W63" s="47"/>
      <c r="X63" s="175">
        <f t="shared" si="15"/>
        <v>0</v>
      </c>
      <c r="Y63" s="55">
        <v>0</v>
      </c>
      <c r="Z63" s="466">
        <v>0</v>
      </c>
      <c r="AA63" s="52">
        <v>0</v>
      </c>
      <c r="AB63" s="55">
        <v>0</v>
      </c>
      <c r="AC63" s="466">
        <v>0</v>
      </c>
      <c r="AD63" s="52">
        <v>0</v>
      </c>
      <c r="AE63" s="55">
        <v>0</v>
      </c>
      <c r="AF63" s="466">
        <v>0</v>
      </c>
      <c r="AG63" s="52">
        <v>0</v>
      </c>
      <c r="AH63" s="61"/>
      <c r="AI63" s="466"/>
      <c r="AJ63" s="466"/>
      <c r="AK63" s="47"/>
      <c r="AL63" s="57">
        <f t="shared" si="16"/>
        <v>0</v>
      </c>
      <c r="AM63" s="55">
        <v>0</v>
      </c>
      <c r="AN63" s="466">
        <v>0</v>
      </c>
      <c r="AO63" s="52">
        <v>0</v>
      </c>
      <c r="AP63" s="55">
        <v>0</v>
      </c>
      <c r="AQ63" s="466">
        <v>0</v>
      </c>
      <c r="AR63" s="52">
        <v>0</v>
      </c>
      <c r="AS63" s="55">
        <v>0</v>
      </c>
      <c r="AT63" s="466">
        <v>0</v>
      </c>
      <c r="AU63" s="52">
        <v>0</v>
      </c>
      <c r="AV63" s="61">
        <v>0</v>
      </c>
      <c r="AW63" s="466"/>
      <c r="AX63" s="466"/>
      <c r="AY63" s="47"/>
      <c r="AZ63" s="57">
        <f>AM63+AP63+AS63</f>
        <v>0</v>
      </c>
      <c r="BA63" s="55">
        <v>0</v>
      </c>
      <c r="BB63" s="466">
        <v>0</v>
      </c>
      <c r="BC63" s="52">
        <v>0</v>
      </c>
      <c r="BD63" s="55">
        <v>0</v>
      </c>
      <c r="BE63" s="466">
        <v>0</v>
      </c>
      <c r="BF63" s="466"/>
      <c r="BG63" s="52">
        <v>0</v>
      </c>
      <c r="BH63" s="61">
        <v>0</v>
      </c>
      <c r="BI63" s="466">
        <v>0</v>
      </c>
      <c r="BJ63" s="52">
        <v>0</v>
      </c>
      <c r="BK63" s="243">
        <f>BK60</f>
        <v>0</v>
      </c>
      <c r="BL63" s="141">
        <f t="shared" si="5"/>
        <v>0</v>
      </c>
      <c r="BM63" s="142">
        <f t="shared" si="6"/>
        <v>0</v>
      </c>
      <c r="BN63" s="613"/>
      <c r="BO63" s="562"/>
    </row>
    <row r="64" spans="1:67" ht="39" customHeight="1" thickBot="1">
      <c r="A64" s="548"/>
      <c r="B64" s="554"/>
      <c r="C64" s="556"/>
      <c r="D64" s="461"/>
      <c r="E64" s="299" t="s">
        <v>95</v>
      </c>
      <c r="F64" s="56">
        <f t="shared" si="17"/>
        <v>0</v>
      </c>
      <c r="G64" s="50">
        <v>0</v>
      </c>
      <c r="H64" s="53">
        <v>0</v>
      </c>
      <c r="I64" s="178"/>
      <c r="J64" s="175"/>
      <c r="K64" s="55">
        <v>0</v>
      </c>
      <c r="L64" s="466">
        <v>0</v>
      </c>
      <c r="M64" s="52">
        <v>0</v>
      </c>
      <c r="N64" s="55">
        <v>0</v>
      </c>
      <c r="O64" s="466">
        <v>0</v>
      </c>
      <c r="P64" s="52">
        <v>0</v>
      </c>
      <c r="Q64" s="71">
        <v>0</v>
      </c>
      <c r="R64" s="467">
        <v>0</v>
      </c>
      <c r="S64" s="54">
        <v>0</v>
      </c>
      <c r="T64" s="61"/>
      <c r="U64" s="466"/>
      <c r="V64" s="466"/>
      <c r="W64" s="47"/>
      <c r="X64" s="57">
        <f t="shared" si="15"/>
        <v>0</v>
      </c>
      <c r="Y64" s="55">
        <v>0</v>
      </c>
      <c r="Z64" s="466">
        <v>0</v>
      </c>
      <c r="AA64" s="52">
        <v>0</v>
      </c>
      <c r="AB64" s="55">
        <v>0</v>
      </c>
      <c r="AC64" s="466">
        <v>0</v>
      </c>
      <c r="AD64" s="52">
        <v>0</v>
      </c>
      <c r="AE64" s="55">
        <v>0</v>
      </c>
      <c r="AF64" s="466">
        <v>0</v>
      </c>
      <c r="AG64" s="52">
        <v>0</v>
      </c>
      <c r="AH64" s="61"/>
      <c r="AI64" s="466"/>
      <c r="AJ64" s="466"/>
      <c r="AK64" s="47"/>
      <c r="AL64" s="57">
        <f t="shared" si="16"/>
        <v>0</v>
      </c>
      <c r="AM64" s="55">
        <v>0</v>
      </c>
      <c r="AN64" s="466">
        <v>0</v>
      </c>
      <c r="AO64" s="52">
        <v>0</v>
      </c>
      <c r="AP64" s="55">
        <v>0</v>
      </c>
      <c r="AQ64" s="466">
        <v>0</v>
      </c>
      <c r="AR64" s="52">
        <v>0</v>
      </c>
      <c r="AS64" s="55">
        <v>0</v>
      </c>
      <c r="AT64" s="466">
        <v>0</v>
      </c>
      <c r="AU64" s="52">
        <v>0</v>
      </c>
      <c r="AV64" s="61"/>
      <c r="AW64" s="466"/>
      <c r="AX64" s="466"/>
      <c r="AY64" s="47"/>
      <c r="AZ64" s="57">
        <f>AM64+AP64+AS64</f>
        <v>0</v>
      </c>
      <c r="BA64" s="55">
        <v>0</v>
      </c>
      <c r="BB64" s="466">
        <v>0</v>
      </c>
      <c r="BC64" s="52">
        <v>0</v>
      </c>
      <c r="BD64" s="55">
        <v>0</v>
      </c>
      <c r="BE64" s="466">
        <v>0</v>
      </c>
      <c r="BF64" s="466"/>
      <c r="BG64" s="52">
        <v>0</v>
      </c>
      <c r="BH64" s="61">
        <v>0</v>
      </c>
      <c r="BI64" s="466">
        <v>0</v>
      </c>
      <c r="BJ64" s="52">
        <v>0</v>
      </c>
      <c r="BK64" s="283"/>
      <c r="BL64" s="284"/>
      <c r="BM64" s="285"/>
      <c r="BN64" s="614"/>
      <c r="BO64" s="563"/>
    </row>
    <row r="65" spans="1:67" ht="21" customHeight="1">
      <c r="A65" s="546" t="s">
        <v>65</v>
      </c>
      <c r="B65" s="552" t="s">
        <v>83</v>
      </c>
      <c r="C65" s="555" t="s">
        <v>100</v>
      </c>
      <c r="D65" s="617" t="s">
        <v>71</v>
      </c>
      <c r="E65" s="292" t="s">
        <v>38</v>
      </c>
      <c r="F65" s="64">
        <f t="shared" si="8"/>
        <v>19836.3</v>
      </c>
      <c r="G65" s="44">
        <f>G68</f>
        <v>5802.7000000000007</v>
      </c>
      <c r="H65" s="65">
        <f>H68</f>
        <v>29.252935275227742</v>
      </c>
      <c r="I65" s="253"/>
      <c r="J65" s="254"/>
      <c r="K65" s="68">
        <f>K67+K68</f>
        <v>907.5</v>
      </c>
      <c r="L65" s="48">
        <f t="shared" ref="L65:BM65" si="21">L67+L68</f>
        <v>901.2</v>
      </c>
      <c r="M65" s="51">
        <f t="shared" si="21"/>
        <v>99.305785123966956</v>
      </c>
      <c r="N65" s="68">
        <f t="shared" si="21"/>
        <v>3016.2999999999997</v>
      </c>
      <c r="O65" s="48">
        <f t="shared" si="21"/>
        <v>3013.3</v>
      </c>
      <c r="P65" s="51">
        <f t="shared" si="21"/>
        <v>99.900540397175362</v>
      </c>
      <c r="Q65" s="68">
        <f t="shared" si="21"/>
        <v>1891</v>
      </c>
      <c r="R65" s="48">
        <f t="shared" si="21"/>
        <v>1888.2</v>
      </c>
      <c r="S65" s="51">
        <f t="shared" si="21"/>
        <v>99.85193019566367</v>
      </c>
      <c r="T65" s="69">
        <f t="shared" si="21"/>
        <v>0</v>
      </c>
      <c r="U65" s="48">
        <f t="shared" si="21"/>
        <v>0</v>
      </c>
      <c r="V65" s="48">
        <f t="shared" si="21"/>
        <v>0</v>
      </c>
      <c r="W65" s="48">
        <f t="shared" si="21"/>
        <v>0</v>
      </c>
      <c r="X65" s="454">
        <f t="shared" si="21"/>
        <v>5814.7999999999993</v>
      </c>
      <c r="Y65" s="68">
        <f t="shared" si="21"/>
        <v>1365.4</v>
      </c>
      <c r="Z65" s="48">
        <f t="shared" si="21"/>
        <v>0</v>
      </c>
      <c r="AA65" s="51">
        <f t="shared" si="21"/>
        <v>0</v>
      </c>
      <c r="AB65" s="68">
        <f t="shared" si="21"/>
        <v>1641.4</v>
      </c>
      <c r="AC65" s="48">
        <f t="shared" si="21"/>
        <v>0</v>
      </c>
      <c r="AD65" s="51">
        <f t="shared" si="21"/>
        <v>0</v>
      </c>
      <c r="AE65" s="68">
        <f t="shared" si="21"/>
        <v>1447.3</v>
      </c>
      <c r="AF65" s="48">
        <f t="shared" si="21"/>
        <v>0</v>
      </c>
      <c r="AG65" s="51">
        <f t="shared" si="21"/>
        <v>0</v>
      </c>
      <c r="AH65" s="69">
        <f t="shared" si="21"/>
        <v>0</v>
      </c>
      <c r="AI65" s="48">
        <f t="shared" si="21"/>
        <v>0</v>
      </c>
      <c r="AJ65" s="48">
        <f t="shared" si="21"/>
        <v>0</v>
      </c>
      <c r="AK65" s="48">
        <f t="shared" si="21"/>
        <v>0</v>
      </c>
      <c r="AL65" s="70">
        <f t="shared" si="21"/>
        <v>4454.1000000000004</v>
      </c>
      <c r="AM65" s="68">
        <f t="shared" si="21"/>
        <v>1854.1</v>
      </c>
      <c r="AN65" s="48">
        <f t="shared" si="21"/>
        <v>0</v>
      </c>
      <c r="AO65" s="51">
        <f t="shared" si="21"/>
        <v>0</v>
      </c>
      <c r="AP65" s="68">
        <f t="shared" si="21"/>
        <v>1611</v>
      </c>
      <c r="AQ65" s="48">
        <f t="shared" si="21"/>
        <v>0</v>
      </c>
      <c r="AR65" s="51">
        <f t="shared" si="21"/>
        <v>0</v>
      </c>
      <c r="AS65" s="68">
        <f t="shared" si="21"/>
        <v>1427</v>
      </c>
      <c r="AT65" s="48">
        <f t="shared" si="21"/>
        <v>0</v>
      </c>
      <c r="AU65" s="51">
        <f t="shared" si="21"/>
        <v>0</v>
      </c>
      <c r="AV65" s="69">
        <f t="shared" si="21"/>
        <v>0</v>
      </c>
      <c r="AW65" s="48">
        <f t="shared" si="21"/>
        <v>0</v>
      </c>
      <c r="AX65" s="48">
        <f t="shared" si="21"/>
        <v>0</v>
      </c>
      <c r="AY65" s="48">
        <f t="shared" si="21"/>
        <v>0</v>
      </c>
      <c r="AZ65" s="70">
        <f t="shared" si="21"/>
        <v>4892.1000000000004</v>
      </c>
      <c r="BA65" s="68">
        <f t="shared" si="21"/>
        <v>1469.6</v>
      </c>
      <c r="BB65" s="48">
        <f t="shared" si="21"/>
        <v>0</v>
      </c>
      <c r="BC65" s="51">
        <f t="shared" si="21"/>
        <v>0</v>
      </c>
      <c r="BD65" s="68">
        <f t="shared" si="21"/>
        <v>1374</v>
      </c>
      <c r="BE65" s="48">
        <f t="shared" si="21"/>
        <v>0</v>
      </c>
      <c r="BF65" s="48">
        <f t="shared" si="21"/>
        <v>0</v>
      </c>
      <c r="BG65" s="51">
        <f t="shared" si="21"/>
        <v>0</v>
      </c>
      <c r="BH65" s="69">
        <f t="shared" si="21"/>
        <v>1831.6999999999998</v>
      </c>
      <c r="BI65" s="48">
        <f t="shared" si="21"/>
        <v>0</v>
      </c>
      <c r="BJ65" s="51">
        <f t="shared" si="21"/>
        <v>0</v>
      </c>
      <c r="BK65" s="69">
        <f t="shared" si="21"/>
        <v>0</v>
      </c>
      <c r="BL65" s="48">
        <f t="shared" si="21"/>
        <v>4675.2999999999993</v>
      </c>
      <c r="BM65" s="51">
        <f t="shared" si="21"/>
        <v>4675.2999999999993</v>
      </c>
      <c r="BN65" s="549" t="s">
        <v>144</v>
      </c>
      <c r="BO65" s="561"/>
    </row>
    <row r="66" spans="1:67" ht="18.75" customHeight="1">
      <c r="A66" s="547"/>
      <c r="B66" s="553"/>
      <c r="C66" s="556"/>
      <c r="D66" s="617"/>
      <c r="E66" s="204" t="s">
        <v>94</v>
      </c>
      <c r="F66" s="55">
        <f>K66+N66+Q66+Y66+AB66+AE66+AM66+AP66+AS66+BA66+BD66+BH66</f>
        <v>0</v>
      </c>
      <c r="G66" s="466">
        <v>0</v>
      </c>
      <c r="H66" s="52">
        <v>0</v>
      </c>
      <c r="I66" s="178"/>
      <c r="J66" s="175"/>
      <c r="K66" s="55">
        <v>0</v>
      </c>
      <c r="L66" s="466">
        <v>0</v>
      </c>
      <c r="M66" s="52">
        <v>0</v>
      </c>
      <c r="N66" s="55">
        <v>0</v>
      </c>
      <c r="O66" s="466">
        <v>0</v>
      </c>
      <c r="P66" s="52">
        <v>0</v>
      </c>
      <c r="Q66" s="55">
        <v>0</v>
      </c>
      <c r="R66" s="466">
        <v>0</v>
      </c>
      <c r="S66" s="52">
        <v>0</v>
      </c>
      <c r="T66" s="61"/>
      <c r="U66" s="466"/>
      <c r="V66" s="466"/>
      <c r="W66" s="47"/>
      <c r="X66" s="455">
        <f t="shared" ref="X66:X75" si="22">K66+N66+Q66</f>
        <v>0</v>
      </c>
      <c r="Y66" s="55">
        <v>0</v>
      </c>
      <c r="Z66" s="466">
        <v>0</v>
      </c>
      <c r="AA66" s="52">
        <v>0</v>
      </c>
      <c r="AB66" s="55">
        <v>0</v>
      </c>
      <c r="AC66" s="466">
        <v>0</v>
      </c>
      <c r="AD66" s="52">
        <v>0</v>
      </c>
      <c r="AE66" s="55">
        <v>0</v>
      </c>
      <c r="AF66" s="466">
        <v>0</v>
      </c>
      <c r="AG66" s="52">
        <v>0</v>
      </c>
      <c r="AH66" s="61"/>
      <c r="AI66" s="466"/>
      <c r="AJ66" s="466"/>
      <c r="AK66" s="47"/>
      <c r="AL66" s="57">
        <f t="shared" ref="AL66:AL75" si="23">Y66+AB66+AE66</f>
        <v>0</v>
      </c>
      <c r="AM66" s="55">
        <v>0</v>
      </c>
      <c r="AN66" s="466">
        <v>0</v>
      </c>
      <c r="AO66" s="52">
        <v>0</v>
      </c>
      <c r="AP66" s="55">
        <v>0</v>
      </c>
      <c r="AQ66" s="466">
        <v>0</v>
      </c>
      <c r="AR66" s="52">
        <v>0</v>
      </c>
      <c r="AS66" s="55">
        <v>0</v>
      </c>
      <c r="AT66" s="466">
        <v>0</v>
      </c>
      <c r="AU66" s="52">
        <v>0</v>
      </c>
      <c r="AV66" s="61"/>
      <c r="AW66" s="466"/>
      <c r="AX66" s="466"/>
      <c r="AY66" s="47"/>
      <c r="AZ66" s="57">
        <f t="shared" ref="AZ66:AZ75" si="24">AM66+AP66+AS66</f>
        <v>0</v>
      </c>
      <c r="BA66" s="55">
        <v>0</v>
      </c>
      <c r="BB66" s="466">
        <v>0</v>
      </c>
      <c r="BC66" s="52">
        <v>0</v>
      </c>
      <c r="BD66" s="55">
        <v>0</v>
      </c>
      <c r="BE66" s="466">
        <v>0</v>
      </c>
      <c r="BF66" s="466"/>
      <c r="BG66" s="52">
        <v>0</v>
      </c>
      <c r="BH66" s="61">
        <v>0</v>
      </c>
      <c r="BI66" s="466">
        <v>0</v>
      </c>
      <c r="BJ66" s="52">
        <v>0</v>
      </c>
      <c r="BK66" s="60"/>
      <c r="BL66" s="44"/>
      <c r="BM66" s="65"/>
      <c r="BN66" s="550"/>
      <c r="BO66" s="562"/>
    </row>
    <row r="67" spans="1:67" ht="18" customHeight="1">
      <c r="A67" s="547"/>
      <c r="B67" s="553"/>
      <c r="C67" s="556"/>
      <c r="D67" s="617"/>
      <c r="E67" s="204" t="s">
        <v>39</v>
      </c>
      <c r="F67" s="55">
        <f t="shared" si="8"/>
        <v>0</v>
      </c>
      <c r="G67" s="466">
        <v>0</v>
      </c>
      <c r="H67" s="52">
        <v>0</v>
      </c>
      <c r="I67" s="178"/>
      <c r="J67" s="175"/>
      <c r="K67" s="55">
        <v>0</v>
      </c>
      <c r="L67" s="466">
        <v>0</v>
      </c>
      <c r="M67" s="52">
        <v>0</v>
      </c>
      <c r="N67" s="55">
        <v>0</v>
      </c>
      <c r="O67" s="466">
        <v>0</v>
      </c>
      <c r="P67" s="52">
        <v>0</v>
      </c>
      <c r="Q67" s="55">
        <v>0</v>
      </c>
      <c r="R67" s="466">
        <v>0</v>
      </c>
      <c r="S67" s="52">
        <v>0</v>
      </c>
      <c r="T67" s="61"/>
      <c r="U67" s="466"/>
      <c r="V67" s="466"/>
      <c r="W67" s="47"/>
      <c r="X67" s="455">
        <f t="shared" si="22"/>
        <v>0</v>
      </c>
      <c r="Y67" s="55">
        <v>0</v>
      </c>
      <c r="Z67" s="466">
        <v>0</v>
      </c>
      <c r="AA67" s="52">
        <v>0</v>
      </c>
      <c r="AB67" s="55">
        <v>0</v>
      </c>
      <c r="AC67" s="466">
        <v>0</v>
      </c>
      <c r="AD67" s="52">
        <v>0</v>
      </c>
      <c r="AE67" s="55">
        <v>0</v>
      </c>
      <c r="AF67" s="466">
        <v>0</v>
      </c>
      <c r="AG67" s="52">
        <v>0</v>
      </c>
      <c r="AH67" s="61"/>
      <c r="AI67" s="466"/>
      <c r="AJ67" s="466"/>
      <c r="AK67" s="47"/>
      <c r="AL67" s="57">
        <f t="shared" si="23"/>
        <v>0</v>
      </c>
      <c r="AM67" s="55">
        <v>0</v>
      </c>
      <c r="AN67" s="466">
        <v>0</v>
      </c>
      <c r="AO67" s="52">
        <v>0</v>
      </c>
      <c r="AP67" s="55">
        <v>0</v>
      </c>
      <c r="AQ67" s="466">
        <v>0</v>
      </c>
      <c r="AR67" s="52">
        <v>0</v>
      </c>
      <c r="AS67" s="55">
        <v>0</v>
      </c>
      <c r="AT67" s="466">
        <v>0</v>
      </c>
      <c r="AU67" s="52">
        <v>0</v>
      </c>
      <c r="AV67" s="61"/>
      <c r="AW67" s="466"/>
      <c r="AX67" s="466"/>
      <c r="AY67" s="47"/>
      <c r="AZ67" s="57">
        <f t="shared" si="24"/>
        <v>0</v>
      </c>
      <c r="BA67" s="55">
        <v>0</v>
      </c>
      <c r="BB67" s="466">
        <v>0</v>
      </c>
      <c r="BC67" s="52">
        <v>0</v>
      </c>
      <c r="BD67" s="55">
        <v>0</v>
      </c>
      <c r="BE67" s="466">
        <v>0</v>
      </c>
      <c r="BF67" s="466"/>
      <c r="BG67" s="52">
        <v>0</v>
      </c>
      <c r="BH67" s="61">
        <v>0</v>
      </c>
      <c r="BI67" s="466">
        <v>0</v>
      </c>
      <c r="BJ67" s="52">
        <v>0</v>
      </c>
      <c r="BK67" s="232">
        <v>0</v>
      </c>
      <c r="BL67" s="76">
        <f t="shared" si="5"/>
        <v>0</v>
      </c>
      <c r="BM67" s="120">
        <v>0</v>
      </c>
      <c r="BN67" s="550"/>
      <c r="BO67" s="562"/>
    </row>
    <row r="68" spans="1:67" ht="44.25" customHeight="1" thickBot="1">
      <c r="A68" s="547"/>
      <c r="B68" s="553"/>
      <c r="C68" s="556"/>
      <c r="D68" s="617"/>
      <c r="E68" s="204" t="s">
        <v>40</v>
      </c>
      <c r="F68" s="55">
        <f t="shared" si="8"/>
        <v>19836.3</v>
      </c>
      <c r="G68" s="466">
        <f>L68+R68+O68++Z68+AC68+AF68+AN68+AQ68+AT68+BB68+BE68+BI68</f>
        <v>5802.7000000000007</v>
      </c>
      <c r="H68" s="52">
        <f>G68/F68*100</f>
        <v>29.252935275227742</v>
      </c>
      <c r="I68" s="178"/>
      <c r="J68" s="175"/>
      <c r="K68" s="55">
        <v>907.5</v>
      </c>
      <c r="L68" s="466">
        <v>901.2</v>
      </c>
      <c r="M68" s="52">
        <f>L68/K68*100</f>
        <v>99.305785123966956</v>
      </c>
      <c r="N68" s="55">
        <f>1509.6+1500+41.7-35</f>
        <v>3016.2999999999997</v>
      </c>
      <c r="O68" s="466">
        <v>3013.3</v>
      </c>
      <c r="P68" s="52">
        <f>O68/N68*100</f>
        <v>99.900540397175362</v>
      </c>
      <c r="Q68" s="55">
        <f>2444-550-128+90+35</f>
        <v>1891</v>
      </c>
      <c r="R68" s="466">
        <v>1888.2</v>
      </c>
      <c r="S68" s="52">
        <f>R68/Q68*100</f>
        <v>99.85193019566367</v>
      </c>
      <c r="T68" s="61"/>
      <c r="U68" s="466"/>
      <c r="V68" s="466"/>
      <c r="W68" s="47"/>
      <c r="X68" s="455">
        <f t="shared" si="22"/>
        <v>5814.7999999999993</v>
      </c>
      <c r="Y68" s="55">
        <f>1800.3-301.9-133</f>
        <v>1365.4</v>
      </c>
      <c r="Z68" s="466">
        <v>0</v>
      </c>
      <c r="AA68" s="52">
        <f>Z68/Y68*100</f>
        <v>0</v>
      </c>
      <c r="AB68" s="489">
        <v>1641.4</v>
      </c>
      <c r="AC68" s="466">
        <v>0</v>
      </c>
      <c r="AD68" s="52">
        <f>AC68/AB68*100</f>
        <v>0</v>
      </c>
      <c r="AE68" s="55">
        <v>1447.3</v>
      </c>
      <c r="AF68" s="466">
        <v>0</v>
      </c>
      <c r="AG68" s="52">
        <f>AF68/AE68*100</f>
        <v>0</v>
      </c>
      <c r="AH68" s="61"/>
      <c r="AI68" s="466"/>
      <c r="AJ68" s="466"/>
      <c r="AK68" s="47"/>
      <c r="AL68" s="57">
        <f t="shared" si="23"/>
        <v>4454.1000000000004</v>
      </c>
      <c r="AM68" s="55">
        <f>1721.1+133</f>
        <v>1854.1</v>
      </c>
      <c r="AN68" s="466">
        <v>0</v>
      </c>
      <c r="AO68" s="52">
        <f>AN68/AM68*100</f>
        <v>0</v>
      </c>
      <c r="AP68" s="55">
        <v>1611</v>
      </c>
      <c r="AQ68" s="466">
        <v>0</v>
      </c>
      <c r="AR68" s="52">
        <v>0</v>
      </c>
      <c r="AS68" s="55">
        <f>1450.9-23.9</f>
        <v>1427</v>
      </c>
      <c r="AT68" s="466">
        <v>0</v>
      </c>
      <c r="AU68" s="52">
        <v>0</v>
      </c>
      <c r="AV68" s="61"/>
      <c r="AW68" s="466"/>
      <c r="AX68" s="466"/>
      <c r="AY68" s="47"/>
      <c r="AZ68" s="57">
        <f t="shared" si="24"/>
        <v>4892.1000000000004</v>
      </c>
      <c r="BA68" s="55">
        <v>1469.6</v>
      </c>
      <c r="BB68" s="466">
        <v>0</v>
      </c>
      <c r="BC68" s="52">
        <v>0</v>
      </c>
      <c r="BD68" s="55">
        <v>1374</v>
      </c>
      <c r="BE68" s="466">
        <v>0</v>
      </c>
      <c r="BF68" s="466"/>
      <c r="BG68" s="52">
        <v>0</v>
      </c>
      <c r="BH68" s="61">
        <f>2376.6-544.9</f>
        <v>1831.6999999999998</v>
      </c>
      <c r="BI68" s="466">
        <v>0</v>
      </c>
      <c r="BJ68" s="52">
        <v>0</v>
      </c>
      <c r="BK68" s="244"/>
      <c r="BL68" s="136">
        <f t="shared" si="5"/>
        <v>4675.2999999999993</v>
      </c>
      <c r="BM68" s="137">
        <f t="shared" si="6"/>
        <v>4675.2999999999993</v>
      </c>
      <c r="BN68" s="550"/>
      <c r="BO68" s="562"/>
    </row>
    <row r="69" spans="1:67" ht="0.75" hidden="1" customHeight="1" thickBot="1">
      <c r="A69" s="547"/>
      <c r="B69" s="553"/>
      <c r="C69" s="556"/>
      <c r="D69" s="617">
        <v>6</v>
      </c>
      <c r="E69" s="204" t="s">
        <v>38</v>
      </c>
      <c r="F69" s="55">
        <f t="shared" si="8"/>
        <v>0</v>
      </c>
      <c r="G69" s="466"/>
      <c r="H69" s="52"/>
      <c r="I69" s="178"/>
      <c r="J69" s="175"/>
      <c r="K69" s="55"/>
      <c r="L69" s="466"/>
      <c r="M69" s="52"/>
      <c r="N69" s="55"/>
      <c r="O69" s="466"/>
      <c r="P69" s="52"/>
      <c r="Q69" s="55"/>
      <c r="R69" s="466"/>
      <c r="S69" s="52"/>
      <c r="T69" s="61"/>
      <c r="U69" s="466"/>
      <c r="V69" s="466"/>
      <c r="W69" s="47"/>
      <c r="X69" s="455">
        <f t="shared" si="22"/>
        <v>0</v>
      </c>
      <c r="Y69" s="55"/>
      <c r="Z69" s="466"/>
      <c r="AA69" s="52"/>
      <c r="AB69" s="55"/>
      <c r="AC69" s="466"/>
      <c r="AD69" s="52"/>
      <c r="AE69" s="55"/>
      <c r="AF69" s="466"/>
      <c r="AG69" s="52"/>
      <c r="AH69" s="61"/>
      <c r="AI69" s="49"/>
      <c r="AJ69" s="49"/>
      <c r="AK69" s="47"/>
      <c r="AL69" s="57">
        <f t="shared" si="23"/>
        <v>0</v>
      </c>
      <c r="AM69" s="55"/>
      <c r="AN69" s="466"/>
      <c r="AO69" s="52"/>
      <c r="AP69" s="55"/>
      <c r="AQ69" s="466"/>
      <c r="AR69" s="52"/>
      <c r="AS69" s="55"/>
      <c r="AT69" s="466"/>
      <c r="AU69" s="52"/>
      <c r="AV69" s="61"/>
      <c r="AW69" s="49"/>
      <c r="AX69" s="49"/>
      <c r="AY69" s="47"/>
      <c r="AZ69" s="57">
        <f t="shared" si="24"/>
        <v>0</v>
      </c>
      <c r="BA69" s="55"/>
      <c r="BB69" s="466"/>
      <c r="BC69" s="52"/>
      <c r="BD69" s="55"/>
      <c r="BE69" s="466"/>
      <c r="BF69" s="466"/>
      <c r="BG69" s="52"/>
      <c r="BH69" s="61"/>
      <c r="BI69" s="466"/>
      <c r="BJ69" s="52"/>
      <c r="BK69" s="295"/>
      <c r="BL69" s="134">
        <f t="shared" si="5"/>
        <v>0</v>
      </c>
      <c r="BM69" s="135">
        <f t="shared" si="6"/>
        <v>0</v>
      </c>
      <c r="BN69" s="550"/>
      <c r="BO69" s="562"/>
    </row>
    <row r="70" spans="1:67" ht="13.5" hidden="1" customHeight="1" thickBot="1">
      <c r="A70" s="547"/>
      <c r="B70" s="553"/>
      <c r="C70" s="556"/>
      <c r="D70" s="617"/>
      <c r="E70" s="204" t="s">
        <v>39</v>
      </c>
      <c r="F70" s="55">
        <f t="shared" si="8"/>
        <v>0</v>
      </c>
      <c r="G70" s="466"/>
      <c r="H70" s="52"/>
      <c r="I70" s="178"/>
      <c r="J70" s="175"/>
      <c r="K70" s="55"/>
      <c r="L70" s="466"/>
      <c r="M70" s="52"/>
      <c r="N70" s="55"/>
      <c r="O70" s="466"/>
      <c r="P70" s="52"/>
      <c r="Q70" s="55"/>
      <c r="R70" s="466"/>
      <c r="S70" s="52"/>
      <c r="T70" s="61"/>
      <c r="U70" s="466"/>
      <c r="V70" s="466"/>
      <c r="W70" s="47"/>
      <c r="X70" s="455">
        <f t="shared" si="22"/>
        <v>0</v>
      </c>
      <c r="Y70" s="55"/>
      <c r="Z70" s="466"/>
      <c r="AA70" s="52"/>
      <c r="AB70" s="55"/>
      <c r="AC70" s="466"/>
      <c r="AD70" s="52"/>
      <c r="AE70" s="55"/>
      <c r="AF70" s="466"/>
      <c r="AG70" s="52"/>
      <c r="AH70" s="61"/>
      <c r="AI70" s="49"/>
      <c r="AJ70" s="49"/>
      <c r="AK70" s="47"/>
      <c r="AL70" s="57">
        <f t="shared" si="23"/>
        <v>0</v>
      </c>
      <c r="AM70" s="55"/>
      <c r="AN70" s="466"/>
      <c r="AO70" s="52"/>
      <c r="AP70" s="55"/>
      <c r="AQ70" s="466"/>
      <c r="AR70" s="52"/>
      <c r="AS70" s="55"/>
      <c r="AT70" s="466"/>
      <c r="AU70" s="52"/>
      <c r="AV70" s="61"/>
      <c r="AW70" s="49"/>
      <c r="AX70" s="49"/>
      <c r="AY70" s="47"/>
      <c r="AZ70" s="57">
        <f t="shared" si="24"/>
        <v>0</v>
      </c>
      <c r="BA70" s="55"/>
      <c r="BB70" s="466"/>
      <c r="BC70" s="52"/>
      <c r="BD70" s="55"/>
      <c r="BE70" s="466"/>
      <c r="BF70" s="466"/>
      <c r="BG70" s="52"/>
      <c r="BH70" s="61"/>
      <c r="BI70" s="466"/>
      <c r="BJ70" s="52"/>
      <c r="BK70" s="231"/>
      <c r="BL70" s="76">
        <f t="shared" si="5"/>
        <v>0</v>
      </c>
      <c r="BM70" s="120">
        <f t="shared" si="6"/>
        <v>0</v>
      </c>
      <c r="BN70" s="550"/>
      <c r="BO70" s="562"/>
    </row>
    <row r="71" spans="1:67" ht="26.25" hidden="1" customHeight="1" thickBot="1">
      <c r="A71" s="547"/>
      <c r="B71" s="553"/>
      <c r="C71" s="556"/>
      <c r="D71" s="617"/>
      <c r="E71" s="204" t="s">
        <v>40</v>
      </c>
      <c r="F71" s="55">
        <f t="shared" si="8"/>
        <v>0</v>
      </c>
      <c r="G71" s="466"/>
      <c r="H71" s="52"/>
      <c r="I71" s="178"/>
      <c r="J71" s="175"/>
      <c r="K71" s="55"/>
      <c r="L71" s="466"/>
      <c r="M71" s="52"/>
      <c r="N71" s="55"/>
      <c r="O71" s="466"/>
      <c r="P71" s="52"/>
      <c r="Q71" s="55"/>
      <c r="R71" s="466"/>
      <c r="S71" s="52"/>
      <c r="T71" s="61"/>
      <c r="U71" s="466"/>
      <c r="V71" s="466"/>
      <c r="W71" s="47"/>
      <c r="X71" s="455">
        <f t="shared" si="22"/>
        <v>0</v>
      </c>
      <c r="Y71" s="55"/>
      <c r="Z71" s="466"/>
      <c r="AA71" s="52"/>
      <c r="AB71" s="55"/>
      <c r="AC71" s="466"/>
      <c r="AD71" s="52"/>
      <c r="AE71" s="55"/>
      <c r="AF71" s="466"/>
      <c r="AG71" s="52"/>
      <c r="AH71" s="61"/>
      <c r="AI71" s="49"/>
      <c r="AJ71" s="49"/>
      <c r="AK71" s="47"/>
      <c r="AL71" s="57">
        <f t="shared" si="23"/>
        <v>0</v>
      </c>
      <c r="AM71" s="55"/>
      <c r="AN71" s="466"/>
      <c r="AO71" s="52"/>
      <c r="AP71" s="55"/>
      <c r="AQ71" s="466"/>
      <c r="AR71" s="52"/>
      <c r="AS71" s="55"/>
      <c r="AT71" s="466"/>
      <c r="AU71" s="52"/>
      <c r="AV71" s="61"/>
      <c r="AW71" s="49"/>
      <c r="AX71" s="49"/>
      <c r="AY71" s="47"/>
      <c r="AZ71" s="57">
        <f t="shared" si="24"/>
        <v>0</v>
      </c>
      <c r="BA71" s="55"/>
      <c r="BB71" s="466"/>
      <c r="BC71" s="52"/>
      <c r="BD71" s="55"/>
      <c r="BE71" s="466"/>
      <c r="BF71" s="466"/>
      <c r="BG71" s="52"/>
      <c r="BH71" s="61"/>
      <c r="BI71" s="466"/>
      <c r="BJ71" s="52"/>
      <c r="BK71" s="231">
        <f>AW71+BB71+BE71+BI71</f>
        <v>0</v>
      </c>
      <c r="BL71" s="76">
        <f t="shared" si="5"/>
        <v>0</v>
      </c>
      <c r="BM71" s="120">
        <f t="shared" si="6"/>
        <v>0</v>
      </c>
      <c r="BN71" s="550"/>
      <c r="BO71" s="562"/>
    </row>
    <row r="72" spans="1:67" ht="16.5" hidden="1" customHeight="1" thickBot="1">
      <c r="A72" s="547"/>
      <c r="B72" s="553"/>
      <c r="C72" s="556"/>
      <c r="D72" s="461"/>
      <c r="E72" s="300"/>
      <c r="F72" s="55">
        <f t="shared" si="8"/>
        <v>0</v>
      </c>
      <c r="G72" s="466"/>
      <c r="H72" s="52"/>
      <c r="I72" s="178"/>
      <c r="J72" s="175"/>
      <c r="K72" s="55"/>
      <c r="L72" s="466"/>
      <c r="M72" s="52"/>
      <c r="N72" s="55"/>
      <c r="O72" s="466"/>
      <c r="P72" s="52"/>
      <c r="Q72" s="55"/>
      <c r="R72" s="466"/>
      <c r="S72" s="52"/>
      <c r="T72" s="61"/>
      <c r="U72" s="466"/>
      <c r="V72" s="466"/>
      <c r="W72" s="47"/>
      <c r="X72" s="455">
        <f t="shared" si="22"/>
        <v>0</v>
      </c>
      <c r="Y72" s="55"/>
      <c r="Z72" s="466"/>
      <c r="AA72" s="52"/>
      <c r="AB72" s="55"/>
      <c r="AC72" s="466"/>
      <c r="AD72" s="52"/>
      <c r="AE72" s="55"/>
      <c r="AF72" s="466"/>
      <c r="AG72" s="52"/>
      <c r="AH72" s="61"/>
      <c r="AI72" s="49"/>
      <c r="AJ72" s="49"/>
      <c r="AK72" s="47"/>
      <c r="AL72" s="57">
        <f t="shared" si="23"/>
        <v>0</v>
      </c>
      <c r="AM72" s="55"/>
      <c r="AN72" s="466"/>
      <c r="AO72" s="52"/>
      <c r="AP72" s="55"/>
      <c r="AQ72" s="466"/>
      <c r="AR72" s="52"/>
      <c r="AS72" s="55"/>
      <c r="AT72" s="466"/>
      <c r="AU72" s="52"/>
      <c r="AV72" s="61"/>
      <c r="AW72" s="49"/>
      <c r="AX72" s="49"/>
      <c r="AY72" s="47"/>
      <c r="AZ72" s="57">
        <f t="shared" si="24"/>
        <v>0</v>
      </c>
      <c r="BA72" s="55"/>
      <c r="BB72" s="466"/>
      <c r="BC72" s="52"/>
      <c r="BD72" s="55"/>
      <c r="BE72" s="466"/>
      <c r="BF72" s="466"/>
      <c r="BG72" s="52"/>
      <c r="BH72" s="61"/>
      <c r="BI72" s="466"/>
      <c r="BJ72" s="52"/>
      <c r="BK72" s="231"/>
      <c r="BL72" s="76">
        <f t="shared" si="5"/>
        <v>0</v>
      </c>
      <c r="BM72" s="120">
        <f t="shared" si="6"/>
        <v>0</v>
      </c>
      <c r="BN72" s="550"/>
      <c r="BO72" s="562"/>
    </row>
    <row r="73" spans="1:67" ht="12.75" hidden="1" customHeight="1">
      <c r="A73" s="547"/>
      <c r="B73" s="553"/>
      <c r="C73" s="556"/>
      <c r="D73" s="617">
        <v>9</v>
      </c>
      <c r="E73" s="204" t="s">
        <v>38</v>
      </c>
      <c r="F73" s="55">
        <f t="shared" si="8"/>
        <v>0</v>
      </c>
      <c r="G73" s="466"/>
      <c r="H73" s="52"/>
      <c r="I73" s="178"/>
      <c r="J73" s="175"/>
      <c r="K73" s="55"/>
      <c r="L73" s="466"/>
      <c r="M73" s="52"/>
      <c r="N73" s="55"/>
      <c r="O73" s="466"/>
      <c r="P73" s="52"/>
      <c r="Q73" s="55"/>
      <c r="R73" s="466"/>
      <c r="S73" s="52"/>
      <c r="T73" s="61"/>
      <c r="U73" s="466"/>
      <c r="V73" s="466"/>
      <c r="W73" s="47"/>
      <c r="X73" s="455">
        <f t="shared" si="22"/>
        <v>0</v>
      </c>
      <c r="Y73" s="55"/>
      <c r="Z73" s="466"/>
      <c r="AA73" s="52"/>
      <c r="AB73" s="489"/>
      <c r="AC73" s="466"/>
      <c r="AD73" s="52"/>
      <c r="AE73" s="55"/>
      <c r="AF73" s="466"/>
      <c r="AG73" s="52"/>
      <c r="AH73" s="61"/>
      <c r="AI73" s="466"/>
      <c r="AJ73" s="466"/>
      <c r="AK73" s="47"/>
      <c r="AL73" s="57">
        <f t="shared" si="23"/>
        <v>0</v>
      </c>
      <c r="AM73" s="55"/>
      <c r="AN73" s="466"/>
      <c r="AO73" s="52"/>
      <c r="AP73" s="55"/>
      <c r="AQ73" s="466"/>
      <c r="AR73" s="52"/>
      <c r="AS73" s="55"/>
      <c r="AT73" s="466"/>
      <c r="AU73" s="52"/>
      <c r="AV73" s="61"/>
      <c r="AW73" s="466"/>
      <c r="AX73" s="466"/>
      <c r="AY73" s="47"/>
      <c r="AZ73" s="57">
        <f t="shared" si="24"/>
        <v>0</v>
      </c>
      <c r="BA73" s="55"/>
      <c r="BB73" s="466"/>
      <c r="BC73" s="52"/>
      <c r="BD73" s="55"/>
      <c r="BE73" s="466"/>
      <c r="BF73" s="466"/>
      <c r="BG73" s="52"/>
      <c r="BH73" s="61"/>
      <c r="BI73" s="466"/>
      <c r="BJ73" s="52"/>
      <c r="BK73" s="231"/>
      <c r="BL73" s="76">
        <f t="shared" si="5"/>
        <v>0</v>
      </c>
      <c r="BM73" s="120">
        <f t="shared" si="6"/>
        <v>0</v>
      </c>
      <c r="BN73" s="550"/>
      <c r="BO73" s="562"/>
    </row>
    <row r="74" spans="1:67" ht="28.5" customHeight="1" thickBot="1">
      <c r="A74" s="547"/>
      <c r="B74" s="553"/>
      <c r="C74" s="556"/>
      <c r="D74" s="617"/>
      <c r="E74" s="299" t="s">
        <v>95</v>
      </c>
      <c r="F74" s="55">
        <f t="shared" si="8"/>
        <v>0</v>
      </c>
      <c r="G74" s="466">
        <v>0</v>
      </c>
      <c r="H74" s="52">
        <v>0</v>
      </c>
      <c r="I74" s="178"/>
      <c r="J74" s="175"/>
      <c r="K74" s="55">
        <v>0</v>
      </c>
      <c r="L74" s="466">
        <v>0</v>
      </c>
      <c r="M74" s="52">
        <v>0</v>
      </c>
      <c r="N74" s="55">
        <v>0</v>
      </c>
      <c r="O74" s="466">
        <v>0</v>
      </c>
      <c r="P74" s="52">
        <v>0</v>
      </c>
      <c r="Q74" s="55">
        <v>0</v>
      </c>
      <c r="R74" s="466">
        <v>0</v>
      </c>
      <c r="S74" s="52">
        <v>0</v>
      </c>
      <c r="T74" s="61"/>
      <c r="U74" s="466"/>
      <c r="V74" s="466"/>
      <c r="W74" s="47"/>
      <c r="X74" s="455">
        <v>0</v>
      </c>
      <c r="Y74" s="55">
        <v>0</v>
      </c>
      <c r="Z74" s="466">
        <v>0</v>
      </c>
      <c r="AA74" s="52">
        <v>0</v>
      </c>
      <c r="AB74" s="489">
        <v>0</v>
      </c>
      <c r="AC74" s="466">
        <v>0</v>
      </c>
      <c r="AD74" s="52">
        <v>0</v>
      </c>
      <c r="AE74" s="55">
        <v>0</v>
      </c>
      <c r="AF74" s="466">
        <v>0</v>
      </c>
      <c r="AG74" s="52">
        <v>0</v>
      </c>
      <c r="AH74" s="61"/>
      <c r="AI74" s="466"/>
      <c r="AJ74" s="466"/>
      <c r="AK74" s="47"/>
      <c r="AL74" s="57">
        <v>0</v>
      </c>
      <c r="AM74" s="55">
        <v>0</v>
      </c>
      <c r="AN74" s="466">
        <v>0</v>
      </c>
      <c r="AO74" s="52">
        <v>0</v>
      </c>
      <c r="AP74" s="55">
        <v>0</v>
      </c>
      <c r="AQ74" s="466">
        <v>0</v>
      </c>
      <c r="AR74" s="52">
        <v>0</v>
      </c>
      <c r="AS74" s="55">
        <v>0</v>
      </c>
      <c r="AT74" s="466">
        <v>0</v>
      </c>
      <c r="AU74" s="52">
        <v>0</v>
      </c>
      <c r="AV74" s="61"/>
      <c r="AW74" s="466"/>
      <c r="AX74" s="466"/>
      <c r="AY74" s="47"/>
      <c r="AZ74" s="57">
        <f t="shared" si="24"/>
        <v>0</v>
      </c>
      <c r="BA74" s="55">
        <v>0</v>
      </c>
      <c r="BB74" s="466">
        <v>0</v>
      </c>
      <c r="BC74" s="52">
        <v>0</v>
      </c>
      <c r="BD74" s="55">
        <v>0</v>
      </c>
      <c r="BE74" s="466">
        <v>0</v>
      </c>
      <c r="BF74" s="466"/>
      <c r="BG74" s="52">
        <v>0</v>
      </c>
      <c r="BH74" s="61">
        <v>0</v>
      </c>
      <c r="BI74" s="466">
        <v>0</v>
      </c>
      <c r="BJ74" s="52">
        <v>0</v>
      </c>
      <c r="BK74" s="231"/>
      <c r="BL74" s="76">
        <f t="shared" si="5"/>
        <v>0</v>
      </c>
      <c r="BM74" s="120">
        <f t="shared" si="6"/>
        <v>0</v>
      </c>
      <c r="BN74" s="551"/>
      <c r="BO74" s="562"/>
    </row>
    <row r="75" spans="1:67" ht="29.25" customHeight="1" thickBot="1">
      <c r="A75" s="548"/>
      <c r="B75" s="554"/>
      <c r="C75" s="557"/>
      <c r="D75" s="618"/>
      <c r="E75" s="290" t="s">
        <v>53</v>
      </c>
      <c r="F75" s="71">
        <f>K75+N75+Q75+Y75+AB75+AE75+AM75+AP75+AS75+BA75+BD75+BH75</f>
        <v>128</v>
      </c>
      <c r="G75" s="467">
        <f>L75</f>
        <v>128</v>
      </c>
      <c r="H75" s="54">
        <v>100</v>
      </c>
      <c r="I75" s="181"/>
      <c r="J75" s="182"/>
      <c r="K75" s="71">
        <v>128</v>
      </c>
      <c r="L75" s="467">
        <v>128</v>
      </c>
      <c r="M75" s="54">
        <v>100</v>
      </c>
      <c r="N75" s="71">
        <v>0</v>
      </c>
      <c r="O75" s="467">
        <v>0</v>
      </c>
      <c r="P75" s="54">
        <v>0</v>
      </c>
      <c r="Q75" s="56">
        <v>0</v>
      </c>
      <c r="R75" s="50">
        <v>0</v>
      </c>
      <c r="S75" s="53">
        <v>0</v>
      </c>
      <c r="T75" s="66"/>
      <c r="U75" s="467"/>
      <c r="V75" s="467"/>
      <c r="W75" s="140"/>
      <c r="X75" s="456">
        <f t="shared" si="22"/>
        <v>128</v>
      </c>
      <c r="Y75" s="71">
        <v>0</v>
      </c>
      <c r="Z75" s="467">
        <v>0</v>
      </c>
      <c r="AA75" s="54">
        <v>0</v>
      </c>
      <c r="AB75" s="71">
        <v>0</v>
      </c>
      <c r="AC75" s="467">
        <v>0</v>
      </c>
      <c r="AD75" s="54">
        <v>0</v>
      </c>
      <c r="AE75" s="71">
        <v>0</v>
      </c>
      <c r="AF75" s="467">
        <v>0</v>
      </c>
      <c r="AG75" s="54">
        <v>0</v>
      </c>
      <c r="AH75" s="66"/>
      <c r="AI75" s="467"/>
      <c r="AJ75" s="467"/>
      <c r="AK75" s="140"/>
      <c r="AL75" s="67">
        <f t="shared" si="23"/>
        <v>0</v>
      </c>
      <c r="AM75" s="71">
        <v>0</v>
      </c>
      <c r="AN75" s="467">
        <v>0</v>
      </c>
      <c r="AO75" s="54">
        <v>0</v>
      </c>
      <c r="AP75" s="71">
        <v>0</v>
      </c>
      <c r="AQ75" s="467">
        <v>0</v>
      </c>
      <c r="AR75" s="54">
        <v>0</v>
      </c>
      <c r="AS75" s="71">
        <v>0</v>
      </c>
      <c r="AT75" s="467">
        <v>0</v>
      </c>
      <c r="AU75" s="54">
        <v>0</v>
      </c>
      <c r="AV75" s="66"/>
      <c r="AW75" s="467"/>
      <c r="AX75" s="467"/>
      <c r="AY75" s="140"/>
      <c r="AZ75" s="67">
        <f t="shared" si="24"/>
        <v>0</v>
      </c>
      <c r="BA75" s="71">
        <v>0</v>
      </c>
      <c r="BB75" s="467">
        <v>0</v>
      </c>
      <c r="BC75" s="54">
        <v>0</v>
      </c>
      <c r="BD75" s="71">
        <v>0</v>
      </c>
      <c r="BE75" s="467">
        <v>0</v>
      </c>
      <c r="BF75" s="467"/>
      <c r="BG75" s="54">
        <v>0</v>
      </c>
      <c r="BH75" s="66">
        <v>0</v>
      </c>
      <c r="BI75" s="467">
        <v>0</v>
      </c>
      <c r="BJ75" s="54">
        <v>0</v>
      </c>
      <c r="BK75" s="291"/>
      <c r="BL75" s="141">
        <f t="shared" si="5"/>
        <v>0</v>
      </c>
      <c r="BM75" s="142">
        <f t="shared" si="6"/>
        <v>0</v>
      </c>
      <c r="BN75" s="457" t="s">
        <v>151</v>
      </c>
      <c r="BO75" s="562"/>
    </row>
    <row r="76" spans="1:67" ht="18" customHeight="1">
      <c r="A76" s="546" t="s">
        <v>66</v>
      </c>
      <c r="B76" s="552" t="s">
        <v>79</v>
      </c>
      <c r="C76" s="555" t="s">
        <v>100</v>
      </c>
      <c r="D76" s="615" t="s">
        <v>72</v>
      </c>
      <c r="E76" s="203" t="s">
        <v>38</v>
      </c>
      <c r="F76" s="68">
        <f t="shared" si="8"/>
        <v>3129.5</v>
      </c>
      <c r="G76" s="48">
        <f>G79</f>
        <v>0</v>
      </c>
      <c r="H76" s="51">
        <f>H79</f>
        <v>0</v>
      </c>
      <c r="I76" s="253"/>
      <c r="J76" s="254"/>
      <c r="K76" s="68">
        <f>K78+K79:L79</f>
        <v>0</v>
      </c>
      <c r="L76" s="48">
        <f t="shared" ref="L76:BM76" si="25">L78+L79:M79</f>
        <v>0</v>
      </c>
      <c r="M76" s="51">
        <f t="shared" si="25"/>
        <v>0</v>
      </c>
      <c r="N76" s="68">
        <f t="shared" si="25"/>
        <v>0</v>
      </c>
      <c r="O76" s="48">
        <f t="shared" si="25"/>
        <v>0</v>
      </c>
      <c r="P76" s="51">
        <f t="shared" si="25"/>
        <v>0</v>
      </c>
      <c r="Q76" s="64">
        <f t="shared" si="25"/>
        <v>900</v>
      </c>
      <c r="R76" s="44">
        <f t="shared" si="25"/>
        <v>0</v>
      </c>
      <c r="S76" s="65">
        <f t="shared" si="25"/>
        <v>0</v>
      </c>
      <c r="T76" s="69">
        <f t="shared" si="25"/>
        <v>0</v>
      </c>
      <c r="U76" s="48">
        <f t="shared" si="25"/>
        <v>0</v>
      </c>
      <c r="V76" s="48">
        <f t="shared" si="25"/>
        <v>0</v>
      </c>
      <c r="W76" s="48">
        <f t="shared" si="25"/>
        <v>0</v>
      </c>
      <c r="X76" s="70">
        <f t="shared" si="25"/>
        <v>900</v>
      </c>
      <c r="Y76" s="68">
        <f t="shared" si="25"/>
        <v>0</v>
      </c>
      <c r="Z76" s="48">
        <f t="shared" si="25"/>
        <v>0</v>
      </c>
      <c r="AA76" s="51">
        <f t="shared" si="25"/>
        <v>0</v>
      </c>
      <c r="AB76" s="68">
        <f t="shared" si="25"/>
        <v>100</v>
      </c>
      <c r="AC76" s="48">
        <f t="shared" si="25"/>
        <v>0</v>
      </c>
      <c r="AD76" s="51">
        <f t="shared" si="25"/>
        <v>0</v>
      </c>
      <c r="AE76" s="68">
        <f t="shared" si="25"/>
        <v>2029.5</v>
      </c>
      <c r="AF76" s="48">
        <f t="shared" si="25"/>
        <v>0</v>
      </c>
      <c r="AG76" s="51">
        <f t="shared" si="25"/>
        <v>0</v>
      </c>
      <c r="AH76" s="69">
        <f t="shared" si="25"/>
        <v>0</v>
      </c>
      <c r="AI76" s="48">
        <f t="shared" si="25"/>
        <v>0</v>
      </c>
      <c r="AJ76" s="48">
        <f t="shared" si="25"/>
        <v>0</v>
      </c>
      <c r="AK76" s="48">
        <f t="shared" si="25"/>
        <v>0</v>
      </c>
      <c r="AL76" s="70">
        <f t="shared" si="25"/>
        <v>2129.5</v>
      </c>
      <c r="AM76" s="68">
        <f t="shared" si="25"/>
        <v>100</v>
      </c>
      <c r="AN76" s="48">
        <f t="shared" si="25"/>
        <v>0</v>
      </c>
      <c r="AO76" s="51">
        <f t="shared" si="25"/>
        <v>0</v>
      </c>
      <c r="AP76" s="68">
        <f t="shared" si="25"/>
        <v>0</v>
      </c>
      <c r="AQ76" s="48">
        <f t="shared" si="25"/>
        <v>0</v>
      </c>
      <c r="AR76" s="51">
        <f t="shared" si="25"/>
        <v>0</v>
      </c>
      <c r="AS76" s="68">
        <f t="shared" si="25"/>
        <v>0</v>
      </c>
      <c r="AT76" s="48">
        <f t="shared" si="25"/>
        <v>0</v>
      </c>
      <c r="AU76" s="51">
        <f t="shared" si="25"/>
        <v>0</v>
      </c>
      <c r="AV76" s="69">
        <f t="shared" si="25"/>
        <v>0</v>
      </c>
      <c r="AW76" s="48">
        <f t="shared" si="25"/>
        <v>0</v>
      </c>
      <c r="AX76" s="48">
        <f t="shared" si="25"/>
        <v>0</v>
      </c>
      <c r="AY76" s="48">
        <f t="shared" si="25"/>
        <v>0</v>
      </c>
      <c r="AZ76" s="70">
        <f t="shared" si="25"/>
        <v>100</v>
      </c>
      <c r="BA76" s="68">
        <f t="shared" si="25"/>
        <v>0</v>
      </c>
      <c r="BB76" s="48">
        <f t="shared" si="25"/>
        <v>0</v>
      </c>
      <c r="BC76" s="51">
        <f t="shared" si="25"/>
        <v>0</v>
      </c>
      <c r="BD76" s="68">
        <f t="shared" si="25"/>
        <v>0</v>
      </c>
      <c r="BE76" s="48">
        <f t="shared" si="25"/>
        <v>0</v>
      </c>
      <c r="BF76" s="48">
        <f t="shared" si="25"/>
        <v>0</v>
      </c>
      <c r="BG76" s="51">
        <f t="shared" si="25"/>
        <v>0</v>
      </c>
      <c r="BH76" s="69">
        <f t="shared" si="25"/>
        <v>0</v>
      </c>
      <c r="BI76" s="48">
        <f t="shared" si="25"/>
        <v>0</v>
      </c>
      <c r="BJ76" s="51">
        <f>BJ78+BJ79:BJ79</f>
        <v>0</v>
      </c>
      <c r="BK76" s="69">
        <f t="shared" si="25"/>
        <v>0</v>
      </c>
      <c r="BL76" s="48">
        <f t="shared" si="25"/>
        <v>0</v>
      </c>
      <c r="BM76" s="51">
        <f t="shared" si="25"/>
        <v>0</v>
      </c>
      <c r="BN76" s="480"/>
      <c r="BO76" s="561" t="s">
        <v>152</v>
      </c>
    </row>
    <row r="77" spans="1:67" ht="18" customHeight="1">
      <c r="A77" s="547"/>
      <c r="B77" s="553"/>
      <c r="C77" s="556"/>
      <c r="D77" s="616"/>
      <c r="E77" s="292" t="s">
        <v>94</v>
      </c>
      <c r="F77" s="55">
        <f>K77+N77+Q77+Y77+AB77+AE77+AM77+AP77+AS77+BA77+BD77+BH77</f>
        <v>0</v>
      </c>
      <c r="G77" s="466">
        <v>0</v>
      </c>
      <c r="H77" s="52">
        <v>0</v>
      </c>
      <c r="I77" s="178"/>
      <c r="J77" s="175"/>
      <c r="K77" s="55">
        <v>0</v>
      </c>
      <c r="L77" s="466">
        <v>0</v>
      </c>
      <c r="M77" s="52">
        <v>0</v>
      </c>
      <c r="N77" s="55">
        <v>0</v>
      </c>
      <c r="O77" s="466">
        <v>0</v>
      </c>
      <c r="P77" s="52">
        <v>0</v>
      </c>
      <c r="Q77" s="55">
        <v>0</v>
      </c>
      <c r="R77" s="466">
        <v>0</v>
      </c>
      <c r="S77" s="52">
        <v>0</v>
      </c>
      <c r="T77" s="61"/>
      <c r="U77" s="466"/>
      <c r="V77" s="466"/>
      <c r="W77" s="47"/>
      <c r="X77" s="57">
        <f>K77+N77+Q77</f>
        <v>0</v>
      </c>
      <c r="Y77" s="55">
        <v>0</v>
      </c>
      <c r="Z77" s="466">
        <v>0</v>
      </c>
      <c r="AA77" s="52">
        <v>0</v>
      </c>
      <c r="AB77" s="55">
        <v>0</v>
      </c>
      <c r="AC77" s="466">
        <v>0</v>
      </c>
      <c r="AD77" s="52">
        <v>0</v>
      </c>
      <c r="AE77" s="55">
        <v>0</v>
      </c>
      <c r="AF77" s="466">
        <v>0</v>
      </c>
      <c r="AG77" s="52">
        <v>0</v>
      </c>
      <c r="AH77" s="61"/>
      <c r="AI77" s="466"/>
      <c r="AJ77" s="466"/>
      <c r="AK77" s="47"/>
      <c r="AL77" s="57">
        <f>Y77+AB77+AE77</f>
        <v>0</v>
      </c>
      <c r="AM77" s="55">
        <v>0</v>
      </c>
      <c r="AN77" s="466">
        <v>0</v>
      </c>
      <c r="AO77" s="52">
        <v>0</v>
      </c>
      <c r="AP77" s="55">
        <v>0</v>
      </c>
      <c r="AQ77" s="466">
        <v>0</v>
      </c>
      <c r="AR77" s="52">
        <v>0</v>
      </c>
      <c r="AS77" s="55">
        <v>0</v>
      </c>
      <c r="AT77" s="466">
        <v>0</v>
      </c>
      <c r="AU77" s="52">
        <v>0</v>
      </c>
      <c r="AV77" s="61"/>
      <c r="AW77" s="466"/>
      <c r="AX77" s="466"/>
      <c r="AY77" s="47"/>
      <c r="AZ77" s="57">
        <f>AM77+AP77+AS77</f>
        <v>0</v>
      </c>
      <c r="BA77" s="55">
        <v>0</v>
      </c>
      <c r="BB77" s="466">
        <v>0</v>
      </c>
      <c r="BC77" s="52">
        <v>0</v>
      </c>
      <c r="BD77" s="55">
        <v>0</v>
      </c>
      <c r="BE77" s="466">
        <v>0</v>
      </c>
      <c r="BF77" s="466"/>
      <c r="BG77" s="52">
        <v>0</v>
      </c>
      <c r="BH77" s="61">
        <v>0</v>
      </c>
      <c r="BI77" s="466">
        <v>0</v>
      </c>
      <c r="BJ77" s="52">
        <v>0</v>
      </c>
      <c r="BK77" s="60"/>
      <c r="BL77" s="44"/>
      <c r="BM77" s="65"/>
      <c r="BN77" s="481"/>
      <c r="BO77" s="562"/>
    </row>
    <row r="78" spans="1:67" ht="21" customHeight="1">
      <c r="A78" s="547"/>
      <c r="B78" s="553"/>
      <c r="C78" s="556"/>
      <c r="D78" s="617"/>
      <c r="E78" s="204" t="s">
        <v>39</v>
      </c>
      <c r="F78" s="55">
        <f t="shared" si="8"/>
        <v>1554.8</v>
      </c>
      <c r="G78" s="466">
        <v>0</v>
      </c>
      <c r="H78" s="52">
        <v>0</v>
      </c>
      <c r="I78" s="178"/>
      <c r="J78" s="175"/>
      <c r="K78" s="55">
        <v>0</v>
      </c>
      <c r="L78" s="466">
        <v>0</v>
      </c>
      <c r="M78" s="52">
        <v>0</v>
      </c>
      <c r="N78" s="55">
        <v>0</v>
      </c>
      <c r="O78" s="466">
        <v>0</v>
      </c>
      <c r="P78" s="52">
        <v>0</v>
      </c>
      <c r="Q78" s="55">
        <v>760</v>
      </c>
      <c r="R78" s="466">
        <v>0</v>
      </c>
      <c r="S78" s="52">
        <v>0</v>
      </c>
      <c r="T78" s="61"/>
      <c r="U78" s="466"/>
      <c r="V78" s="466"/>
      <c r="W78" s="47"/>
      <c r="X78" s="57">
        <f>K78+N78+Q78</f>
        <v>760</v>
      </c>
      <c r="Y78" s="55">
        <v>0</v>
      </c>
      <c r="Z78" s="466">
        <v>0</v>
      </c>
      <c r="AA78" s="52">
        <v>0</v>
      </c>
      <c r="AB78" s="55">
        <v>0</v>
      </c>
      <c r="AC78" s="466">
        <v>0</v>
      </c>
      <c r="AD78" s="52">
        <v>0</v>
      </c>
      <c r="AE78" s="55">
        <v>794.8</v>
      </c>
      <c r="AF78" s="466">
        <v>0</v>
      </c>
      <c r="AG78" s="52">
        <v>0</v>
      </c>
      <c r="AH78" s="61"/>
      <c r="AI78" s="466"/>
      <c r="AJ78" s="466"/>
      <c r="AK78" s="47"/>
      <c r="AL78" s="57">
        <f>Y78+AB78+AE78</f>
        <v>794.8</v>
      </c>
      <c r="AM78" s="55">
        <v>0</v>
      </c>
      <c r="AN78" s="466">
        <v>0</v>
      </c>
      <c r="AO78" s="52">
        <v>0</v>
      </c>
      <c r="AP78" s="55">
        <v>0</v>
      </c>
      <c r="AQ78" s="466">
        <v>0</v>
      </c>
      <c r="AR78" s="52">
        <v>0</v>
      </c>
      <c r="AS78" s="55">
        <v>0</v>
      </c>
      <c r="AT78" s="466">
        <v>0</v>
      </c>
      <c r="AU78" s="52">
        <v>0</v>
      </c>
      <c r="AV78" s="61"/>
      <c r="AW78" s="466"/>
      <c r="AX78" s="466"/>
      <c r="AY78" s="47"/>
      <c r="AZ78" s="57">
        <f>AM78+AP78+AS78</f>
        <v>0</v>
      </c>
      <c r="BA78" s="55">
        <v>0</v>
      </c>
      <c r="BB78" s="466">
        <v>0</v>
      </c>
      <c r="BC78" s="52">
        <v>0</v>
      </c>
      <c r="BD78" s="55">
        <v>0</v>
      </c>
      <c r="BE78" s="466">
        <v>0</v>
      </c>
      <c r="BF78" s="466"/>
      <c r="BG78" s="52">
        <v>0</v>
      </c>
      <c r="BH78" s="61">
        <v>0</v>
      </c>
      <c r="BI78" s="466">
        <v>0</v>
      </c>
      <c r="BJ78" s="52">
        <v>0</v>
      </c>
      <c r="BK78" s="231">
        <f>AW78+BB78+BE78+BI78</f>
        <v>0</v>
      </c>
      <c r="BL78" s="76">
        <f t="shared" si="5"/>
        <v>0</v>
      </c>
      <c r="BM78" s="120">
        <f t="shared" si="6"/>
        <v>0</v>
      </c>
      <c r="BN78" s="481"/>
      <c r="BO78" s="562"/>
    </row>
    <row r="79" spans="1:67" ht="14.25" customHeight="1" thickBot="1">
      <c r="A79" s="547"/>
      <c r="B79" s="553"/>
      <c r="C79" s="556"/>
      <c r="D79" s="617"/>
      <c r="E79" s="204" t="s">
        <v>18</v>
      </c>
      <c r="F79" s="55">
        <f t="shared" si="8"/>
        <v>1574.7</v>
      </c>
      <c r="G79" s="466">
        <f>L79+O79+R79+Z79+AC79+AF79+AN79+AQ79+AT79+BB79++BE79+BI79</f>
        <v>0</v>
      </c>
      <c r="H79" s="52">
        <f>G79/F79*100</f>
        <v>0</v>
      </c>
      <c r="I79" s="178"/>
      <c r="J79" s="175"/>
      <c r="K79" s="55">
        <v>0</v>
      </c>
      <c r="L79" s="466">
        <v>0</v>
      </c>
      <c r="M79" s="52">
        <v>0</v>
      </c>
      <c r="N79" s="55">
        <v>0</v>
      </c>
      <c r="O79" s="466">
        <v>0</v>
      </c>
      <c r="P79" s="52">
        <v>0</v>
      </c>
      <c r="Q79" s="55">
        <v>140</v>
      </c>
      <c r="R79" s="466">
        <v>0</v>
      </c>
      <c r="S79" s="52">
        <v>0</v>
      </c>
      <c r="T79" s="61"/>
      <c r="U79" s="466"/>
      <c r="V79" s="466"/>
      <c r="W79" s="47"/>
      <c r="X79" s="57">
        <f>K79+N79+Q79</f>
        <v>140</v>
      </c>
      <c r="Y79" s="55">
        <v>0</v>
      </c>
      <c r="Z79" s="466">
        <v>0</v>
      </c>
      <c r="AA79" s="52">
        <v>0</v>
      </c>
      <c r="AB79" s="55">
        <v>100</v>
      </c>
      <c r="AC79" s="466">
        <v>0</v>
      </c>
      <c r="AD79" s="52">
        <v>0</v>
      </c>
      <c r="AE79" s="55">
        <v>1234.7</v>
      </c>
      <c r="AF79" s="466">
        <v>0</v>
      </c>
      <c r="AG79" s="52">
        <v>0</v>
      </c>
      <c r="AH79" s="61"/>
      <c r="AI79" s="49"/>
      <c r="AJ79" s="49"/>
      <c r="AK79" s="47"/>
      <c r="AL79" s="57">
        <f>Y79+AB79+AE79</f>
        <v>1334.7</v>
      </c>
      <c r="AM79" s="55">
        <v>100</v>
      </c>
      <c r="AN79" s="466">
        <v>0</v>
      </c>
      <c r="AO79" s="52">
        <v>0</v>
      </c>
      <c r="AP79" s="55">
        <v>0</v>
      </c>
      <c r="AQ79" s="466">
        <v>0</v>
      </c>
      <c r="AR79" s="52">
        <v>0</v>
      </c>
      <c r="AS79" s="55">
        <v>0</v>
      </c>
      <c r="AT79" s="466">
        <v>0</v>
      </c>
      <c r="AU79" s="52">
        <v>0</v>
      </c>
      <c r="AV79" s="61"/>
      <c r="AW79" s="49"/>
      <c r="AX79" s="49"/>
      <c r="AY79" s="47"/>
      <c r="AZ79" s="57">
        <f>AM79+AS79</f>
        <v>100</v>
      </c>
      <c r="BA79" s="55">
        <v>0</v>
      </c>
      <c r="BB79" s="466">
        <v>0</v>
      </c>
      <c r="BC79" s="52">
        <v>0</v>
      </c>
      <c r="BD79" s="55">
        <v>0</v>
      </c>
      <c r="BE79" s="466">
        <v>0</v>
      </c>
      <c r="BF79" s="466"/>
      <c r="BG79" s="52">
        <v>0</v>
      </c>
      <c r="BH79" s="61">
        <v>0</v>
      </c>
      <c r="BI79" s="466">
        <v>0</v>
      </c>
      <c r="BJ79" s="52">
        <v>0</v>
      </c>
      <c r="BK79" s="244">
        <f>AW79+BB79+BE79+BI79</f>
        <v>0</v>
      </c>
      <c r="BL79" s="136">
        <f t="shared" si="5"/>
        <v>0</v>
      </c>
      <c r="BM79" s="137">
        <f t="shared" si="6"/>
        <v>0</v>
      </c>
      <c r="BN79" s="481"/>
      <c r="BO79" s="562"/>
    </row>
    <row r="80" spans="1:67" ht="34.5" customHeight="1" thickBot="1">
      <c r="A80" s="547"/>
      <c r="B80" s="553"/>
      <c r="C80" s="556"/>
      <c r="D80" s="462"/>
      <c r="E80" s="301" t="s">
        <v>95</v>
      </c>
      <c r="F80" s="71">
        <v>0</v>
      </c>
      <c r="G80" s="467">
        <v>0</v>
      </c>
      <c r="H80" s="54">
        <v>0</v>
      </c>
      <c r="I80" s="181"/>
      <c r="J80" s="182"/>
      <c r="K80" s="71">
        <v>0</v>
      </c>
      <c r="L80" s="467">
        <v>0</v>
      </c>
      <c r="M80" s="54">
        <v>0</v>
      </c>
      <c r="N80" s="71">
        <v>0</v>
      </c>
      <c r="O80" s="467">
        <v>0</v>
      </c>
      <c r="P80" s="54">
        <v>0</v>
      </c>
      <c r="Q80" s="71">
        <v>0</v>
      </c>
      <c r="R80" s="467">
        <v>0</v>
      </c>
      <c r="S80" s="54">
        <v>0</v>
      </c>
      <c r="T80" s="66"/>
      <c r="U80" s="467"/>
      <c r="V80" s="467"/>
      <c r="W80" s="140"/>
      <c r="X80" s="67">
        <v>0</v>
      </c>
      <c r="Y80" s="71">
        <v>0</v>
      </c>
      <c r="Z80" s="467">
        <v>0</v>
      </c>
      <c r="AA80" s="54">
        <v>0</v>
      </c>
      <c r="AB80" s="71">
        <v>0</v>
      </c>
      <c r="AC80" s="467">
        <v>0</v>
      </c>
      <c r="AD80" s="54">
        <v>0</v>
      </c>
      <c r="AE80" s="71">
        <v>0</v>
      </c>
      <c r="AF80" s="467">
        <v>0</v>
      </c>
      <c r="AG80" s="54">
        <v>0</v>
      </c>
      <c r="AH80" s="66"/>
      <c r="AI80" s="144"/>
      <c r="AJ80" s="144"/>
      <c r="AK80" s="140"/>
      <c r="AL80" s="67">
        <v>0</v>
      </c>
      <c r="AM80" s="71">
        <v>0</v>
      </c>
      <c r="AN80" s="467">
        <v>0</v>
      </c>
      <c r="AO80" s="54">
        <v>0</v>
      </c>
      <c r="AP80" s="71">
        <v>0</v>
      </c>
      <c r="AQ80" s="467">
        <v>0</v>
      </c>
      <c r="AR80" s="54">
        <v>0</v>
      </c>
      <c r="AS80" s="71">
        <v>0</v>
      </c>
      <c r="AT80" s="467">
        <v>0</v>
      </c>
      <c r="AU80" s="54">
        <v>0</v>
      </c>
      <c r="AV80" s="66"/>
      <c r="AW80" s="144"/>
      <c r="AX80" s="144"/>
      <c r="AY80" s="140"/>
      <c r="AZ80" s="67">
        <v>0</v>
      </c>
      <c r="BA80" s="71">
        <v>0</v>
      </c>
      <c r="BB80" s="467">
        <v>0</v>
      </c>
      <c r="BC80" s="54">
        <v>0</v>
      </c>
      <c r="BD80" s="71">
        <v>0</v>
      </c>
      <c r="BE80" s="467">
        <v>0</v>
      </c>
      <c r="BF80" s="467"/>
      <c r="BG80" s="54">
        <v>0</v>
      </c>
      <c r="BH80" s="66">
        <v>0</v>
      </c>
      <c r="BI80" s="467">
        <v>0</v>
      </c>
      <c r="BJ80" s="54">
        <v>0</v>
      </c>
      <c r="BK80" s="294"/>
      <c r="BL80" s="284"/>
      <c r="BM80" s="285"/>
      <c r="BN80" s="481"/>
      <c r="BO80" s="562"/>
    </row>
    <row r="81" spans="1:67" ht="74.25" customHeight="1" thickBot="1">
      <c r="A81" s="548"/>
      <c r="B81" s="554"/>
      <c r="C81" s="556"/>
      <c r="D81" s="462"/>
      <c r="E81" s="290" t="s">
        <v>53</v>
      </c>
      <c r="F81" s="71">
        <f>K81+N81+Q81+Y81+AB81+AE81+AM81+AP81+AS81+BA81+BD81+BH81</f>
        <v>926.4</v>
      </c>
      <c r="G81" s="467">
        <f>K81</f>
        <v>926.4</v>
      </c>
      <c r="H81" s="54">
        <v>100</v>
      </c>
      <c r="I81" s="181"/>
      <c r="J81" s="182"/>
      <c r="K81" s="71">
        <v>926.4</v>
      </c>
      <c r="L81" s="467">
        <v>926.4</v>
      </c>
      <c r="M81" s="54">
        <v>100</v>
      </c>
      <c r="N81" s="71">
        <v>0</v>
      </c>
      <c r="O81" s="467">
        <v>0</v>
      </c>
      <c r="P81" s="54">
        <v>0</v>
      </c>
      <c r="Q81" s="71">
        <v>0</v>
      </c>
      <c r="R81" s="467">
        <v>0</v>
      </c>
      <c r="S81" s="54">
        <v>0</v>
      </c>
      <c r="T81" s="66"/>
      <c r="U81" s="467"/>
      <c r="V81" s="467"/>
      <c r="W81" s="140"/>
      <c r="X81" s="67">
        <f>K81+N81+Q81</f>
        <v>926.4</v>
      </c>
      <c r="Y81" s="71">
        <v>0</v>
      </c>
      <c r="Z81" s="467">
        <v>0</v>
      </c>
      <c r="AA81" s="54">
        <v>0</v>
      </c>
      <c r="AB81" s="71">
        <v>0</v>
      </c>
      <c r="AC81" s="467">
        <v>0</v>
      </c>
      <c r="AD81" s="54">
        <v>0</v>
      </c>
      <c r="AE81" s="71">
        <v>0</v>
      </c>
      <c r="AF81" s="467">
        <v>0</v>
      </c>
      <c r="AG81" s="54">
        <v>0</v>
      </c>
      <c r="AH81" s="66"/>
      <c r="AI81" s="467"/>
      <c r="AJ81" s="467"/>
      <c r="AK81" s="140"/>
      <c r="AL81" s="67">
        <f>Y81+AB81+AE81</f>
        <v>0</v>
      </c>
      <c r="AM81" s="71">
        <v>0</v>
      </c>
      <c r="AN81" s="467">
        <v>0</v>
      </c>
      <c r="AO81" s="54">
        <v>0</v>
      </c>
      <c r="AP81" s="71">
        <v>0</v>
      </c>
      <c r="AQ81" s="467">
        <v>0</v>
      </c>
      <c r="AR81" s="54">
        <v>0</v>
      </c>
      <c r="AS81" s="71">
        <v>0</v>
      </c>
      <c r="AT81" s="467">
        <v>0</v>
      </c>
      <c r="AU81" s="54">
        <v>0</v>
      </c>
      <c r="AV81" s="66"/>
      <c r="AW81" s="467"/>
      <c r="AX81" s="467"/>
      <c r="AY81" s="140"/>
      <c r="AZ81" s="67">
        <f>AM81+AP81+AS81</f>
        <v>0</v>
      </c>
      <c r="BA81" s="71">
        <v>0</v>
      </c>
      <c r="BB81" s="467">
        <v>0</v>
      </c>
      <c r="BC81" s="54">
        <v>0</v>
      </c>
      <c r="BD81" s="71">
        <v>0</v>
      </c>
      <c r="BE81" s="467">
        <v>0</v>
      </c>
      <c r="BF81" s="467"/>
      <c r="BG81" s="54">
        <v>0</v>
      </c>
      <c r="BH81" s="66">
        <v>0</v>
      </c>
      <c r="BI81" s="467">
        <v>0</v>
      </c>
      <c r="BJ81" s="54">
        <v>0</v>
      </c>
      <c r="BK81" s="294"/>
      <c r="BL81" s="284"/>
      <c r="BM81" s="285"/>
      <c r="BN81" s="491" t="s">
        <v>145</v>
      </c>
      <c r="BO81" s="563"/>
    </row>
    <row r="82" spans="1:67" ht="12.75" customHeight="1">
      <c r="A82" s="546" t="s">
        <v>67</v>
      </c>
      <c r="B82" s="552" t="s">
        <v>80</v>
      </c>
      <c r="C82" s="659" t="s">
        <v>100</v>
      </c>
      <c r="D82" s="616" t="s">
        <v>44</v>
      </c>
      <c r="E82" s="203" t="s">
        <v>38</v>
      </c>
      <c r="F82" s="68">
        <f t="shared" si="8"/>
        <v>5295.5</v>
      </c>
      <c r="G82" s="48">
        <f>G85</f>
        <v>843.7</v>
      </c>
      <c r="H82" s="51">
        <f>G82/F82*100</f>
        <v>15.932395430082147</v>
      </c>
      <c r="I82" s="253"/>
      <c r="J82" s="254"/>
      <c r="K82" s="68">
        <f>K84+K85</f>
        <v>0</v>
      </c>
      <c r="L82" s="48">
        <f t="shared" ref="L82:BM82" si="26">L84+L85</f>
        <v>0</v>
      </c>
      <c r="M82" s="51">
        <f t="shared" si="26"/>
        <v>0</v>
      </c>
      <c r="N82" s="69">
        <f t="shared" si="26"/>
        <v>435</v>
      </c>
      <c r="O82" s="48">
        <f t="shared" si="26"/>
        <v>422.4</v>
      </c>
      <c r="P82" s="70">
        <f t="shared" si="26"/>
        <v>97.103448275862064</v>
      </c>
      <c r="Q82" s="68">
        <f t="shared" si="26"/>
        <v>431</v>
      </c>
      <c r="R82" s="48">
        <f t="shared" si="26"/>
        <v>421.3</v>
      </c>
      <c r="S82" s="51">
        <f t="shared" si="26"/>
        <v>97.749419953596288</v>
      </c>
      <c r="T82" s="69">
        <f t="shared" si="26"/>
        <v>0</v>
      </c>
      <c r="U82" s="48">
        <f t="shared" si="26"/>
        <v>0</v>
      </c>
      <c r="V82" s="48">
        <f t="shared" si="26"/>
        <v>0</v>
      </c>
      <c r="W82" s="48">
        <f t="shared" si="26"/>
        <v>0</v>
      </c>
      <c r="X82" s="48">
        <f t="shared" si="26"/>
        <v>866</v>
      </c>
      <c r="Y82" s="48">
        <f t="shared" si="26"/>
        <v>431</v>
      </c>
      <c r="Z82" s="48">
        <f t="shared" si="26"/>
        <v>0</v>
      </c>
      <c r="AA82" s="70">
        <f t="shared" si="26"/>
        <v>0</v>
      </c>
      <c r="AB82" s="68">
        <f t="shared" si="26"/>
        <v>431</v>
      </c>
      <c r="AC82" s="48">
        <f t="shared" si="26"/>
        <v>0</v>
      </c>
      <c r="AD82" s="51">
        <f t="shared" si="26"/>
        <v>0</v>
      </c>
      <c r="AE82" s="68">
        <f t="shared" si="26"/>
        <v>431</v>
      </c>
      <c r="AF82" s="48">
        <f t="shared" si="26"/>
        <v>0</v>
      </c>
      <c r="AG82" s="51">
        <f t="shared" si="26"/>
        <v>0</v>
      </c>
      <c r="AH82" s="69">
        <f t="shared" si="26"/>
        <v>0</v>
      </c>
      <c r="AI82" s="48">
        <f t="shared" si="26"/>
        <v>0</v>
      </c>
      <c r="AJ82" s="48">
        <f t="shared" si="26"/>
        <v>0</v>
      </c>
      <c r="AK82" s="48">
        <f t="shared" si="26"/>
        <v>0</v>
      </c>
      <c r="AL82" s="48">
        <f t="shared" si="26"/>
        <v>1293</v>
      </c>
      <c r="AM82" s="48">
        <f t="shared" si="26"/>
        <v>431</v>
      </c>
      <c r="AN82" s="48">
        <f t="shared" si="26"/>
        <v>0</v>
      </c>
      <c r="AO82" s="70">
        <f t="shared" si="26"/>
        <v>0</v>
      </c>
      <c r="AP82" s="68">
        <f>AP84+AP85</f>
        <v>431</v>
      </c>
      <c r="AQ82" s="48">
        <f t="shared" si="26"/>
        <v>0</v>
      </c>
      <c r="AR82" s="51">
        <f t="shared" si="26"/>
        <v>0</v>
      </c>
      <c r="AS82" s="69">
        <f t="shared" si="26"/>
        <v>450</v>
      </c>
      <c r="AT82" s="48">
        <f t="shared" si="26"/>
        <v>0</v>
      </c>
      <c r="AU82" s="48">
        <f t="shared" si="26"/>
        <v>0</v>
      </c>
      <c r="AV82" s="48">
        <f t="shared" si="26"/>
        <v>0</v>
      </c>
      <c r="AW82" s="48">
        <f t="shared" si="26"/>
        <v>0</v>
      </c>
      <c r="AX82" s="48">
        <f t="shared" si="26"/>
        <v>0</v>
      </c>
      <c r="AY82" s="48">
        <f t="shared" si="26"/>
        <v>0</v>
      </c>
      <c r="AZ82" s="70">
        <f t="shared" si="26"/>
        <v>1312</v>
      </c>
      <c r="BA82" s="68">
        <f t="shared" si="26"/>
        <v>450</v>
      </c>
      <c r="BB82" s="48">
        <f t="shared" si="26"/>
        <v>0</v>
      </c>
      <c r="BC82" s="51">
        <f t="shared" si="26"/>
        <v>0</v>
      </c>
      <c r="BD82" s="69">
        <f t="shared" si="26"/>
        <v>450</v>
      </c>
      <c r="BE82" s="48">
        <f t="shared" si="26"/>
        <v>0</v>
      </c>
      <c r="BF82" s="48">
        <f t="shared" si="26"/>
        <v>0</v>
      </c>
      <c r="BG82" s="70">
        <f t="shared" si="26"/>
        <v>0</v>
      </c>
      <c r="BH82" s="68">
        <f t="shared" si="26"/>
        <v>924.5</v>
      </c>
      <c r="BI82" s="48">
        <f t="shared" si="26"/>
        <v>0</v>
      </c>
      <c r="BJ82" s="51">
        <f t="shared" si="26"/>
        <v>0</v>
      </c>
      <c r="BK82" s="69">
        <f t="shared" si="26"/>
        <v>0</v>
      </c>
      <c r="BL82" s="48">
        <f t="shared" si="26"/>
        <v>1824.5</v>
      </c>
      <c r="BM82" s="51">
        <f t="shared" si="26"/>
        <v>1824.5</v>
      </c>
      <c r="BN82" s="549" t="s">
        <v>146</v>
      </c>
      <c r="BO82" s="561"/>
    </row>
    <row r="83" spans="1:67">
      <c r="A83" s="547"/>
      <c r="B83" s="553"/>
      <c r="C83" s="660"/>
      <c r="D83" s="616"/>
      <c r="E83" s="204" t="s">
        <v>94</v>
      </c>
      <c r="F83" s="154">
        <v>0</v>
      </c>
      <c r="G83" s="468">
        <v>0</v>
      </c>
      <c r="H83" s="160">
        <v>0</v>
      </c>
      <c r="I83" s="475"/>
      <c r="J83" s="168"/>
      <c r="K83" s="55">
        <v>0</v>
      </c>
      <c r="L83" s="466">
        <v>0</v>
      </c>
      <c r="M83" s="52">
        <v>0</v>
      </c>
      <c r="N83" s="61">
        <v>0</v>
      </c>
      <c r="O83" s="466">
        <v>0</v>
      </c>
      <c r="P83" s="57">
        <v>0</v>
      </c>
      <c r="Q83" s="55">
        <v>0</v>
      </c>
      <c r="R83" s="466">
        <v>0</v>
      </c>
      <c r="S83" s="52">
        <v>0</v>
      </c>
      <c r="T83" s="222"/>
      <c r="U83" s="478"/>
      <c r="V83" s="478"/>
      <c r="W83" s="478"/>
      <c r="X83" s="118">
        <v>0</v>
      </c>
      <c r="Y83" s="466">
        <v>0</v>
      </c>
      <c r="Z83" s="466">
        <v>0</v>
      </c>
      <c r="AA83" s="57">
        <v>0</v>
      </c>
      <c r="AB83" s="55">
        <v>0</v>
      </c>
      <c r="AC83" s="466">
        <v>0</v>
      </c>
      <c r="AD83" s="52">
        <v>0</v>
      </c>
      <c r="AE83" s="55">
        <v>0</v>
      </c>
      <c r="AF83" s="466">
        <v>0</v>
      </c>
      <c r="AG83" s="52">
        <v>0</v>
      </c>
      <c r="AH83" s="222"/>
      <c r="AI83" s="478"/>
      <c r="AJ83" s="478"/>
      <c r="AK83" s="478"/>
      <c r="AL83" s="118">
        <v>0</v>
      </c>
      <c r="AM83" s="466">
        <v>0</v>
      </c>
      <c r="AN83" s="466">
        <v>0</v>
      </c>
      <c r="AO83" s="57">
        <v>0</v>
      </c>
      <c r="AP83" s="55">
        <v>0</v>
      </c>
      <c r="AQ83" s="466">
        <v>0</v>
      </c>
      <c r="AR83" s="52">
        <v>0</v>
      </c>
      <c r="AS83" s="61">
        <v>0</v>
      </c>
      <c r="AT83" s="466">
        <v>0</v>
      </c>
      <c r="AU83" s="466">
        <v>0</v>
      </c>
      <c r="AV83" s="478"/>
      <c r="AW83" s="478"/>
      <c r="AX83" s="478"/>
      <c r="AY83" s="478"/>
      <c r="AZ83" s="435">
        <v>0</v>
      </c>
      <c r="BA83" s="55">
        <v>0</v>
      </c>
      <c r="BB83" s="466">
        <v>0</v>
      </c>
      <c r="BC83" s="52">
        <v>0</v>
      </c>
      <c r="BD83" s="61">
        <v>0</v>
      </c>
      <c r="BE83" s="466">
        <v>0</v>
      </c>
      <c r="BF83" s="466"/>
      <c r="BG83" s="57">
        <v>0</v>
      </c>
      <c r="BH83" s="55">
        <v>0</v>
      </c>
      <c r="BI83" s="466">
        <v>0</v>
      </c>
      <c r="BJ83" s="52">
        <v>0</v>
      </c>
      <c r="BK83" s="60"/>
      <c r="BL83" s="44"/>
      <c r="BM83" s="65"/>
      <c r="BN83" s="550"/>
      <c r="BO83" s="562"/>
    </row>
    <row r="84" spans="1:67" ht="21" customHeight="1">
      <c r="A84" s="547"/>
      <c r="B84" s="553"/>
      <c r="C84" s="660"/>
      <c r="D84" s="617"/>
      <c r="E84" s="204" t="s">
        <v>39</v>
      </c>
      <c r="F84" s="55">
        <f t="shared" si="8"/>
        <v>0</v>
      </c>
      <c r="G84" s="466">
        <v>0</v>
      </c>
      <c r="H84" s="52">
        <v>0</v>
      </c>
      <c r="I84" s="178"/>
      <c r="J84" s="175"/>
      <c r="K84" s="55">
        <v>0</v>
      </c>
      <c r="L84" s="466">
        <v>0</v>
      </c>
      <c r="M84" s="52">
        <v>0</v>
      </c>
      <c r="N84" s="61">
        <v>0</v>
      </c>
      <c r="O84" s="466">
        <v>0</v>
      </c>
      <c r="P84" s="57">
        <v>0</v>
      </c>
      <c r="Q84" s="55">
        <v>0</v>
      </c>
      <c r="R84" s="466">
        <v>0</v>
      </c>
      <c r="S84" s="52">
        <v>0</v>
      </c>
      <c r="T84" s="61"/>
      <c r="U84" s="466"/>
      <c r="V84" s="466"/>
      <c r="W84" s="47"/>
      <c r="X84" s="466">
        <f>K84+N84+Q84</f>
        <v>0</v>
      </c>
      <c r="Y84" s="466">
        <v>0</v>
      </c>
      <c r="Z84" s="466">
        <v>0</v>
      </c>
      <c r="AA84" s="57">
        <v>0</v>
      </c>
      <c r="AB84" s="55">
        <v>0</v>
      </c>
      <c r="AC84" s="466">
        <v>0</v>
      </c>
      <c r="AD84" s="52">
        <v>0</v>
      </c>
      <c r="AE84" s="55">
        <v>0</v>
      </c>
      <c r="AF84" s="466">
        <v>0</v>
      </c>
      <c r="AG84" s="52">
        <v>0</v>
      </c>
      <c r="AH84" s="61"/>
      <c r="AI84" s="466"/>
      <c r="AJ84" s="466"/>
      <c r="AK84" s="47"/>
      <c r="AL84" s="466">
        <v>0</v>
      </c>
      <c r="AM84" s="466">
        <v>0</v>
      </c>
      <c r="AN84" s="466">
        <v>0</v>
      </c>
      <c r="AO84" s="57">
        <v>0</v>
      </c>
      <c r="AP84" s="55">
        <v>0</v>
      </c>
      <c r="AQ84" s="466">
        <v>0</v>
      </c>
      <c r="AR84" s="52">
        <v>0</v>
      </c>
      <c r="AS84" s="61">
        <v>0</v>
      </c>
      <c r="AT84" s="466">
        <v>0</v>
      </c>
      <c r="AU84" s="466">
        <v>0</v>
      </c>
      <c r="AV84" s="466"/>
      <c r="AW84" s="466"/>
      <c r="AX84" s="466"/>
      <c r="AY84" s="47"/>
      <c r="AZ84" s="57">
        <v>0</v>
      </c>
      <c r="BA84" s="55">
        <v>0</v>
      </c>
      <c r="BB84" s="466">
        <v>0</v>
      </c>
      <c r="BC84" s="52">
        <v>0</v>
      </c>
      <c r="BD84" s="61">
        <v>0</v>
      </c>
      <c r="BE84" s="466">
        <v>0</v>
      </c>
      <c r="BF84" s="466"/>
      <c r="BG84" s="57">
        <v>0</v>
      </c>
      <c r="BH84" s="55">
        <v>0</v>
      </c>
      <c r="BI84" s="466">
        <v>0</v>
      </c>
      <c r="BJ84" s="52">
        <v>0</v>
      </c>
      <c r="BK84" s="231">
        <f>AW84+BB84+BE84+BI84</f>
        <v>0</v>
      </c>
      <c r="BL84" s="76">
        <f t="shared" si="5"/>
        <v>0</v>
      </c>
      <c r="BM84" s="120">
        <f t="shared" si="6"/>
        <v>0</v>
      </c>
      <c r="BN84" s="550"/>
      <c r="BO84" s="562"/>
    </row>
    <row r="85" spans="1:67" ht="15.75" customHeight="1" thickBot="1">
      <c r="A85" s="547"/>
      <c r="B85" s="553"/>
      <c r="C85" s="660"/>
      <c r="D85" s="617"/>
      <c r="E85" s="204" t="s">
        <v>18</v>
      </c>
      <c r="F85" s="55">
        <f t="shared" si="8"/>
        <v>5295.5</v>
      </c>
      <c r="G85" s="466">
        <f>O85+R85+Z85+AC85+AF85+AN85+AQ85+AT85+BB85+BE85+BI85</f>
        <v>843.7</v>
      </c>
      <c r="H85" s="52">
        <f>G85/F85*100</f>
        <v>15.932395430082147</v>
      </c>
      <c r="I85" s="178"/>
      <c r="J85" s="175"/>
      <c r="K85" s="55">
        <v>0</v>
      </c>
      <c r="L85" s="466">
        <v>0</v>
      </c>
      <c r="M85" s="52">
        <v>0</v>
      </c>
      <c r="N85" s="61">
        <v>435</v>
      </c>
      <c r="O85" s="466">
        <v>422.4</v>
      </c>
      <c r="P85" s="57">
        <f>O85/N85*100</f>
        <v>97.103448275862064</v>
      </c>
      <c r="Q85" s="55">
        <v>431</v>
      </c>
      <c r="R85" s="490">
        <v>421.3</v>
      </c>
      <c r="S85" s="52">
        <f>R85/Q85*100</f>
        <v>97.749419953596288</v>
      </c>
      <c r="T85" s="61"/>
      <c r="U85" s="466"/>
      <c r="V85" s="466"/>
      <c r="W85" s="47"/>
      <c r="X85" s="466">
        <f>K85+N85+Q85</f>
        <v>866</v>
      </c>
      <c r="Y85" s="466">
        <v>431</v>
      </c>
      <c r="Z85" s="466">
        <v>0</v>
      </c>
      <c r="AA85" s="57">
        <f>Z85/Y85*100</f>
        <v>0</v>
      </c>
      <c r="AB85" s="55">
        <v>431</v>
      </c>
      <c r="AC85" s="466">
        <v>0</v>
      </c>
      <c r="AD85" s="52">
        <f>AC85/AB85*100</f>
        <v>0</v>
      </c>
      <c r="AE85" s="55">
        <v>431</v>
      </c>
      <c r="AF85" s="466">
        <v>0</v>
      </c>
      <c r="AG85" s="52">
        <v>0</v>
      </c>
      <c r="AH85" s="61"/>
      <c r="AI85" s="49"/>
      <c r="AJ85" s="49"/>
      <c r="AK85" s="47"/>
      <c r="AL85" s="466">
        <f>Y85+AB85+AE85</f>
        <v>1293</v>
      </c>
      <c r="AM85" s="466">
        <v>431</v>
      </c>
      <c r="AN85" s="466">
        <v>0</v>
      </c>
      <c r="AO85" s="57">
        <v>0</v>
      </c>
      <c r="AP85" s="55">
        <v>431</v>
      </c>
      <c r="AQ85" s="466">
        <v>0</v>
      </c>
      <c r="AR85" s="52">
        <v>0</v>
      </c>
      <c r="AS85" s="61">
        <v>450</v>
      </c>
      <c r="AT85" s="466">
        <v>0</v>
      </c>
      <c r="AU85" s="466">
        <v>0</v>
      </c>
      <c r="AV85" s="466"/>
      <c r="AW85" s="49"/>
      <c r="AX85" s="49"/>
      <c r="AY85" s="47"/>
      <c r="AZ85" s="57">
        <f>AM85+AP85+AS85</f>
        <v>1312</v>
      </c>
      <c r="BA85" s="55">
        <v>450</v>
      </c>
      <c r="BB85" s="466">
        <v>0</v>
      </c>
      <c r="BC85" s="52">
        <v>0</v>
      </c>
      <c r="BD85" s="61">
        <v>450</v>
      </c>
      <c r="BE85" s="466">
        <v>0</v>
      </c>
      <c r="BF85" s="466"/>
      <c r="BG85" s="57">
        <v>0</v>
      </c>
      <c r="BH85" s="55">
        <v>924.5</v>
      </c>
      <c r="BI85" s="466">
        <v>0</v>
      </c>
      <c r="BJ85" s="52">
        <v>0</v>
      </c>
      <c r="BK85" s="244">
        <f>AW85+BB85+BE85+BI85</f>
        <v>0</v>
      </c>
      <c r="BL85" s="136">
        <f t="shared" si="5"/>
        <v>1824.5</v>
      </c>
      <c r="BM85" s="137">
        <f t="shared" si="6"/>
        <v>1824.5</v>
      </c>
      <c r="BN85" s="550"/>
      <c r="BO85" s="562"/>
    </row>
    <row r="86" spans="1:67" ht="30" customHeight="1" thickBot="1">
      <c r="A86" s="547"/>
      <c r="B86" s="553"/>
      <c r="C86" s="661"/>
      <c r="D86" s="461"/>
      <c r="E86" s="299" t="s">
        <v>95</v>
      </c>
      <c r="F86" s="155">
        <v>0</v>
      </c>
      <c r="G86" s="156">
        <v>0</v>
      </c>
      <c r="H86" s="161">
        <v>0</v>
      </c>
      <c r="I86" s="477"/>
      <c r="J86" s="172"/>
      <c r="K86" s="56">
        <v>0</v>
      </c>
      <c r="L86" s="50">
        <v>0</v>
      </c>
      <c r="M86" s="53">
        <v>0</v>
      </c>
      <c r="N86" s="62">
        <v>0</v>
      </c>
      <c r="O86" s="50">
        <v>0</v>
      </c>
      <c r="P86" s="58">
        <v>0</v>
      </c>
      <c r="Q86" s="56">
        <v>0</v>
      </c>
      <c r="R86" s="50">
        <v>0</v>
      </c>
      <c r="S86" s="53">
        <v>0</v>
      </c>
      <c r="T86" s="223"/>
      <c r="U86" s="157"/>
      <c r="V86" s="157"/>
      <c r="W86" s="157"/>
      <c r="X86" s="432">
        <v>0</v>
      </c>
      <c r="Y86" s="50">
        <v>0</v>
      </c>
      <c r="Z86" s="50">
        <v>0</v>
      </c>
      <c r="AA86" s="58">
        <v>0</v>
      </c>
      <c r="AB86" s="56">
        <v>0</v>
      </c>
      <c r="AC86" s="50">
        <v>0</v>
      </c>
      <c r="AD86" s="53">
        <v>0</v>
      </c>
      <c r="AE86" s="56">
        <v>0</v>
      </c>
      <c r="AF86" s="50">
        <v>0</v>
      </c>
      <c r="AG86" s="53">
        <v>0</v>
      </c>
      <c r="AH86" s="223"/>
      <c r="AI86" s="157"/>
      <c r="AJ86" s="157"/>
      <c r="AK86" s="157"/>
      <c r="AL86" s="432">
        <v>0</v>
      </c>
      <c r="AM86" s="50">
        <v>0</v>
      </c>
      <c r="AN86" s="50">
        <v>0</v>
      </c>
      <c r="AO86" s="58">
        <v>0</v>
      </c>
      <c r="AP86" s="56">
        <v>0</v>
      </c>
      <c r="AQ86" s="50">
        <v>0</v>
      </c>
      <c r="AR86" s="53">
        <v>0</v>
      </c>
      <c r="AS86" s="62">
        <v>0</v>
      </c>
      <c r="AT86" s="50">
        <v>0</v>
      </c>
      <c r="AU86" s="50">
        <v>0</v>
      </c>
      <c r="AV86" s="157"/>
      <c r="AW86" s="157"/>
      <c r="AX86" s="157"/>
      <c r="AY86" s="157"/>
      <c r="AZ86" s="437">
        <v>0</v>
      </c>
      <c r="BA86" s="56">
        <v>0</v>
      </c>
      <c r="BB86" s="50">
        <v>0</v>
      </c>
      <c r="BC86" s="53">
        <v>0</v>
      </c>
      <c r="BD86" s="62">
        <v>0</v>
      </c>
      <c r="BE86" s="50">
        <v>0</v>
      </c>
      <c r="BF86" s="50"/>
      <c r="BG86" s="58">
        <v>0</v>
      </c>
      <c r="BH86" s="56">
        <v>0</v>
      </c>
      <c r="BI86" s="50">
        <v>0</v>
      </c>
      <c r="BJ86" s="53">
        <v>0</v>
      </c>
      <c r="BK86" s="294"/>
      <c r="BL86" s="284"/>
      <c r="BM86" s="285"/>
      <c r="BN86" s="550"/>
      <c r="BO86" s="563"/>
    </row>
    <row r="87" spans="1:67" ht="33" hidden="1" customHeight="1" thickBot="1">
      <c r="A87" s="469" t="s">
        <v>43</v>
      </c>
      <c r="B87" s="255" t="s">
        <v>45</v>
      </c>
      <c r="C87" s="741" t="s">
        <v>46</v>
      </c>
      <c r="D87" s="742"/>
      <c r="E87" s="741"/>
      <c r="F87" s="741"/>
      <c r="G87" s="741"/>
      <c r="H87" s="741"/>
      <c r="I87" s="741"/>
      <c r="J87" s="741"/>
      <c r="K87" s="741"/>
      <c r="L87" s="741"/>
      <c r="M87" s="741"/>
      <c r="N87" s="741"/>
      <c r="O87" s="741"/>
      <c r="P87" s="741"/>
      <c r="Q87" s="741"/>
      <c r="R87" s="741"/>
      <c r="S87" s="741"/>
      <c r="T87" s="741"/>
      <c r="U87" s="741"/>
      <c r="V87" s="741"/>
      <c r="W87" s="741"/>
      <c r="X87" s="741"/>
      <c r="Y87" s="741"/>
      <c r="Z87" s="741"/>
      <c r="AA87" s="741"/>
      <c r="AB87" s="741"/>
      <c r="AC87" s="741"/>
      <c r="AD87" s="741"/>
      <c r="AE87" s="741"/>
      <c r="AF87" s="741"/>
      <c r="AG87" s="741"/>
      <c r="AH87" s="741"/>
      <c r="AI87" s="741"/>
      <c r="AJ87" s="741"/>
      <c r="AK87" s="741"/>
      <c r="AL87" s="741"/>
      <c r="AM87" s="741"/>
      <c r="AN87" s="741"/>
      <c r="AO87" s="741"/>
      <c r="AP87" s="741"/>
      <c r="AQ87" s="741"/>
      <c r="AR87" s="741"/>
      <c r="AS87" s="741"/>
      <c r="AT87" s="741"/>
      <c r="AU87" s="741"/>
      <c r="AV87" s="741"/>
      <c r="AW87" s="741"/>
      <c r="AX87" s="741"/>
      <c r="AY87" s="741"/>
      <c r="AZ87" s="741"/>
      <c r="BA87" s="741"/>
      <c r="BB87" s="741"/>
      <c r="BC87" s="741"/>
      <c r="BD87" s="741"/>
      <c r="BE87" s="741"/>
      <c r="BF87" s="741"/>
      <c r="BG87" s="741"/>
      <c r="BH87" s="741"/>
      <c r="BI87" s="741"/>
      <c r="BJ87" s="743"/>
      <c r="BK87" s="138"/>
      <c r="BL87" s="146"/>
      <c r="BM87" s="135">
        <f t="shared" si="6"/>
        <v>0</v>
      </c>
      <c r="BN87" s="405"/>
      <c r="BO87" s="406"/>
    </row>
    <row r="88" spans="1:67" ht="48.75" hidden="1" customHeight="1" thickBot="1">
      <c r="A88" s="296" t="s">
        <v>90</v>
      </c>
      <c r="B88" s="656" t="s">
        <v>91</v>
      </c>
      <c r="C88" s="662" t="s">
        <v>20</v>
      </c>
      <c r="D88" s="664" t="s">
        <v>44</v>
      </c>
      <c r="E88" s="108" t="s">
        <v>38</v>
      </c>
      <c r="F88" s="468">
        <v>0</v>
      </c>
      <c r="G88" s="468">
        <v>0</v>
      </c>
      <c r="H88" s="468">
        <v>0</v>
      </c>
      <c r="I88" s="468"/>
      <c r="J88" s="468"/>
      <c r="K88" s="466">
        <v>0</v>
      </c>
      <c r="L88" s="466">
        <v>0</v>
      </c>
      <c r="M88" s="466">
        <v>0</v>
      </c>
      <c r="N88" s="466">
        <v>0</v>
      </c>
      <c r="O88" s="466">
        <v>0</v>
      </c>
      <c r="P88" s="466">
        <v>0</v>
      </c>
      <c r="Q88" s="466">
        <v>0</v>
      </c>
      <c r="R88" s="466">
        <v>0</v>
      </c>
      <c r="S88" s="466">
        <v>0</v>
      </c>
      <c r="T88" s="478"/>
      <c r="U88" s="478"/>
      <c r="V88" s="478"/>
      <c r="W88" s="478"/>
      <c r="X88" s="118">
        <v>0</v>
      </c>
      <c r="Y88" s="466">
        <v>0</v>
      </c>
      <c r="Z88" s="466">
        <v>0</v>
      </c>
      <c r="AA88" s="466">
        <v>0</v>
      </c>
      <c r="AB88" s="466">
        <v>0</v>
      </c>
      <c r="AC88" s="466">
        <v>0</v>
      </c>
      <c r="AD88" s="466">
        <v>0</v>
      </c>
      <c r="AE88" s="466">
        <v>0</v>
      </c>
      <c r="AF88" s="466">
        <v>0</v>
      </c>
      <c r="AG88" s="466">
        <v>0</v>
      </c>
      <c r="AH88" s="478"/>
      <c r="AI88" s="478"/>
      <c r="AJ88" s="478"/>
      <c r="AK88" s="478"/>
      <c r="AL88" s="118">
        <v>0</v>
      </c>
      <c r="AM88" s="466">
        <v>0</v>
      </c>
      <c r="AN88" s="466">
        <v>0</v>
      </c>
      <c r="AO88" s="466">
        <v>0</v>
      </c>
      <c r="AP88" s="466">
        <v>0</v>
      </c>
      <c r="AQ88" s="466">
        <v>0</v>
      </c>
      <c r="AR88" s="466">
        <v>0</v>
      </c>
      <c r="AS88" s="466">
        <v>0</v>
      </c>
      <c r="AT88" s="466">
        <v>0</v>
      </c>
      <c r="AU88" s="466">
        <v>0</v>
      </c>
      <c r="AV88" s="478"/>
      <c r="AW88" s="478"/>
      <c r="AX88" s="478"/>
      <c r="AY88" s="478"/>
      <c r="AZ88" s="118">
        <v>0</v>
      </c>
      <c r="BA88" s="466">
        <v>0</v>
      </c>
      <c r="BB88" s="466">
        <v>0</v>
      </c>
      <c r="BC88" s="466">
        <v>0</v>
      </c>
      <c r="BD88" s="466">
        <v>0</v>
      </c>
      <c r="BE88" s="466">
        <v>0</v>
      </c>
      <c r="BF88" s="466">
        <v>0</v>
      </c>
      <c r="BG88" s="466">
        <v>0</v>
      </c>
      <c r="BH88" s="466">
        <v>0</v>
      </c>
      <c r="BI88" s="466">
        <v>0</v>
      </c>
      <c r="BJ88" s="160">
        <v>0</v>
      </c>
      <c r="BK88" s="75"/>
      <c r="BL88" s="109"/>
      <c r="BM88" s="120">
        <f t="shared" si="6"/>
        <v>0</v>
      </c>
      <c r="BN88" s="654"/>
      <c r="BO88" s="594"/>
    </row>
    <row r="89" spans="1:67" ht="35.25" hidden="1" customHeight="1" thickBot="1">
      <c r="A89" s="288"/>
      <c r="B89" s="657"/>
      <c r="C89" s="662"/>
      <c r="D89" s="664"/>
      <c r="E89" s="108" t="s">
        <v>39</v>
      </c>
      <c r="F89" s="468">
        <v>0</v>
      </c>
      <c r="G89" s="468">
        <v>0</v>
      </c>
      <c r="H89" s="468">
        <v>0</v>
      </c>
      <c r="I89" s="468"/>
      <c r="J89" s="468"/>
      <c r="K89" s="466">
        <v>0</v>
      </c>
      <c r="L89" s="466">
        <v>0</v>
      </c>
      <c r="M89" s="466">
        <v>0</v>
      </c>
      <c r="N89" s="466">
        <v>0</v>
      </c>
      <c r="O89" s="466">
        <v>0</v>
      </c>
      <c r="P89" s="466">
        <v>0</v>
      </c>
      <c r="Q89" s="466">
        <v>0</v>
      </c>
      <c r="R89" s="466">
        <v>0</v>
      </c>
      <c r="S89" s="466">
        <v>0</v>
      </c>
      <c r="T89" s="478"/>
      <c r="U89" s="478"/>
      <c r="V89" s="478"/>
      <c r="W89" s="478"/>
      <c r="X89" s="118">
        <v>0</v>
      </c>
      <c r="Y89" s="466">
        <v>0</v>
      </c>
      <c r="Z89" s="466">
        <v>0</v>
      </c>
      <c r="AA89" s="466">
        <v>0</v>
      </c>
      <c r="AB89" s="466">
        <v>0</v>
      </c>
      <c r="AC89" s="466">
        <v>0</v>
      </c>
      <c r="AD89" s="466">
        <v>0</v>
      </c>
      <c r="AE89" s="466">
        <v>0</v>
      </c>
      <c r="AF89" s="466">
        <v>0</v>
      </c>
      <c r="AG89" s="466">
        <v>0</v>
      </c>
      <c r="AH89" s="478"/>
      <c r="AI89" s="478"/>
      <c r="AJ89" s="478"/>
      <c r="AK89" s="478"/>
      <c r="AL89" s="118">
        <v>0</v>
      </c>
      <c r="AM89" s="466">
        <v>0</v>
      </c>
      <c r="AN89" s="466">
        <v>0</v>
      </c>
      <c r="AO89" s="466">
        <v>0</v>
      </c>
      <c r="AP89" s="466">
        <v>0</v>
      </c>
      <c r="AQ89" s="466">
        <v>0</v>
      </c>
      <c r="AR89" s="466">
        <v>0</v>
      </c>
      <c r="AS89" s="466">
        <v>0</v>
      </c>
      <c r="AT89" s="466">
        <v>0</v>
      </c>
      <c r="AU89" s="466">
        <v>0</v>
      </c>
      <c r="AV89" s="478"/>
      <c r="AW89" s="478"/>
      <c r="AX89" s="478"/>
      <c r="AY89" s="478"/>
      <c r="AZ89" s="118">
        <v>0</v>
      </c>
      <c r="BA89" s="466">
        <v>0</v>
      </c>
      <c r="BB89" s="466">
        <v>0</v>
      </c>
      <c r="BC89" s="466">
        <v>0</v>
      </c>
      <c r="BD89" s="466">
        <v>0</v>
      </c>
      <c r="BE89" s="466">
        <v>0</v>
      </c>
      <c r="BF89" s="466">
        <v>0</v>
      </c>
      <c r="BG89" s="466">
        <v>0</v>
      </c>
      <c r="BH89" s="466">
        <v>0</v>
      </c>
      <c r="BI89" s="466">
        <v>0</v>
      </c>
      <c r="BJ89" s="160">
        <v>0</v>
      </c>
      <c r="BK89" s="75"/>
      <c r="BL89" s="109"/>
      <c r="BM89" s="120">
        <f t="shared" si="6"/>
        <v>0</v>
      </c>
      <c r="BN89" s="654"/>
      <c r="BO89" s="594"/>
    </row>
    <row r="90" spans="1:67" ht="34.5" hidden="1" customHeight="1" thickBot="1">
      <c r="A90" s="289"/>
      <c r="B90" s="658"/>
      <c r="C90" s="663"/>
      <c r="D90" s="664"/>
      <c r="E90" s="217" t="s">
        <v>40</v>
      </c>
      <c r="F90" s="119">
        <v>0</v>
      </c>
      <c r="G90" s="119">
        <v>0</v>
      </c>
      <c r="H90" s="119">
        <v>0</v>
      </c>
      <c r="I90" s="119"/>
      <c r="J90" s="119"/>
      <c r="K90" s="467">
        <v>0</v>
      </c>
      <c r="L90" s="467">
        <v>0</v>
      </c>
      <c r="M90" s="467">
        <v>0</v>
      </c>
      <c r="N90" s="467">
        <v>0</v>
      </c>
      <c r="O90" s="467">
        <v>0</v>
      </c>
      <c r="P90" s="467">
        <v>0</v>
      </c>
      <c r="Q90" s="467">
        <v>0</v>
      </c>
      <c r="R90" s="467">
        <v>0</v>
      </c>
      <c r="S90" s="467">
        <v>0</v>
      </c>
      <c r="T90" s="147"/>
      <c r="U90" s="147"/>
      <c r="V90" s="147"/>
      <c r="W90" s="147"/>
      <c r="X90" s="433">
        <v>0</v>
      </c>
      <c r="Y90" s="467">
        <v>0</v>
      </c>
      <c r="Z90" s="467">
        <v>0</v>
      </c>
      <c r="AA90" s="467">
        <v>0</v>
      </c>
      <c r="AB90" s="467">
        <v>0</v>
      </c>
      <c r="AC90" s="467">
        <v>0</v>
      </c>
      <c r="AD90" s="467">
        <v>0</v>
      </c>
      <c r="AE90" s="467">
        <v>0</v>
      </c>
      <c r="AF90" s="467">
        <v>0</v>
      </c>
      <c r="AG90" s="467">
        <v>0</v>
      </c>
      <c r="AH90" s="147"/>
      <c r="AI90" s="147"/>
      <c r="AJ90" s="147"/>
      <c r="AK90" s="147"/>
      <c r="AL90" s="433">
        <v>0</v>
      </c>
      <c r="AM90" s="467">
        <v>0</v>
      </c>
      <c r="AN90" s="467">
        <v>0</v>
      </c>
      <c r="AO90" s="467">
        <v>0</v>
      </c>
      <c r="AP90" s="467">
        <v>0</v>
      </c>
      <c r="AQ90" s="467">
        <v>0</v>
      </c>
      <c r="AR90" s="467">
        <v>0</v>
      </c>
      <c r="AS90" s="467">
        <v>0</v>
      </c>
      <c r="AT90" s="467">
        <v>0</v>
      </c>
      <c r="AU90" s="467">
        <v>0</v>
      </c>
      <c r="AV90" s="147"/>
      <c r="AW90" s="147"/>
      <c r="AX90" s="147"/>
      <c r="AY90" s="147"/>
      <c r="AZ90" s="433">
        <v>0</v>
      </c>
      <c r="BA90" s="467">
        <v>0</v>
      </c>
      <c r="BB90" s="467">
        <v>0</v>
      </c>
      <c r="BC90" s="467">
        <v>0</v>
      </c>
      <c r="BD90" s="467">
        <v>0</v>
      </c>
      <c r="BE90" s="467">
        <v>0</v>
      </c>
      <c r="BF90" s="467">
        <v>0</v>
      </c>
      <c r="BG90" s="467">
        <v>0</v>
      </c>
      <c r="BH90" s="467">
        <v>0</v>
      </c>
      <c r="BI90" s="467">
        <v>0</v>
      </c>
      <c r="BJ90" s="224">
        <v>0</v>
      </c>
      <c r="BK90" s="145"/>
      <c r="BL90" s="148"/>
      <c r="BM90" s="142">
        <f t="shared" si="6"/>
        <v>0</v>
      </c>
      <c r="BN90" s="655"/>
      <c r="BO90" s="632"/>
    </row>
    <row r="91" spans="1:67" ht="21.75" customHeight="1">
      <c r="A91" s="546" t="s">
        <v>90</v>
      </c>
      <c r="B91" s="552" t="s">
        <v>91</v>
      </c>
      <c r="C91" s="555" t="s">
        <v>100</v>
      </c>
      <c r="D91" s="461"/>
      <c r="E91" s="203" t="s">
        <v>38</v>
      </c>
      <c r="F91" s="149">
        <f>BD91+AS91</f>
        <v>0</v>
      </c>
      <c r="G91" s="150">
        <v>0</v>
      </c>
      <c r="H91" s="159">
        <v>0</v>
      </c>
      <c r="I91" s="473"/>
      <c r="J91" s="150"/>
      <c r="K91" s="48">
        <v>0</v>
      </c>
      <c r="L91" s="48">
        <v>0</v>
      </c>
      <c r="M91" s="70">
        <v>0</v>
      </c>
      <c r="N91" s="68">
        <v>0</v>
      </c>
      <c r="O91" s="48">
        <v>0</v>
      </c>
      <c r="P91" s="51">
        <v>0</v>
      </c>
      <c r="Q91" s="69">
        <v>0</v>
      </c>
      <c r="R91" s="48">
        <v>0</v>
      </c>
      <c r="S91" s="48">
        <v>0</v>
      </c>
      <c r="T91" s="151"/>
      <c r="U91" s="151"/>
      <c r="V91" s="151"/>
      <c r="W91" s="151"/>
      <c r="X91" s="434">
        <v>0</v>
      </c>
      <c r="Y91" s="68">
        <v>0</v>
      </c>
      <c r="Z91" s="48">
        <v>0</v>
      </c>
      <c r="AA91" s="51">
        <v>0</v>
      </c>
      <c r="AB91" s="69">
        <v>0</v>
      </c>
      <c r="AC91" s="48">
        <v>0</v>
      </c>
      <c r="AD91" s="70">
        <v>0</v>
      </c>
      <c r="AE91" s="68">
        <v>0</v>
      </c>
      <c r="AF91" s="48">
        <v>0</v>
      </c>
      <c r="AG91" s="51">
        <v>0</v>
      </c>
      <c r="AH91" s="221"/>
      <c r="AI91" s="151"/>
      <c r="AJ91" s="151"/>
      <c r="AK91" s="151"/>
      <c r="AL91" s="449">
        <v>0</v>
      </c>
      <c r="AM91" s="48">
        <v>0</v>
      </c>
      <c r="AN91" s="48">
        <v>0</v>
      </c>
      <c r="AO91" s="70">
        <v>0</v>
      </c>
      <c r="AP91" s="68">
        <v>0</v>
      </c>
      <c r="AQ91" s="48">
        <v>0</v>
      </c>
      <c r="AR91" s="51">
        <v>0</v>
      </c>
      <c r="AS91" s="69">
        <f>AS94</f>
        <v>0</v>
      </c>
      <c r="AT91" s="48">
        <v>0</v>
      </c>
      <c r="AU91" s="48">
        <v>0</v>
      </c>
      <c r="AV91" s="151"/>
      <c r="AW91" s="151"/>
      <c r="AX91" s="151"/>
      <c r="AY91" s="151"/>
      <c r="AZ91" s="434">
        <f>AZ94</f>
        <v>0</v>
      </c>
      <c r="BA91" s="68">
        <v>0</v>
      </c>
      <c r="BB91" s="48">
        <v>0</v>
      </c>
      <c r="BC91" s="51">
        <v>0</v>
      </c>
      <c r="BD91" s="69">
        <f>BD94</f>
        <v>0</v>
      </c>
      <c r="BE91" s="48">
        <v>0</v>
      </c>
      <c r="BF91" s="48"/>
      <c r="BG91" s="70">
        <v>0</v>
      </c>
      <c r="BH91" s="68">
        <v>0</v>
      </c>
      <c r="BI91" s="48">
        <v>0</v>
      </c>
      <c r="BJ91" s="159">
        <v>0</v>
      </c>
      <c r="BK91" s="308"/>
      <c r="BL91" s="152"/>
      <c r="BM91" s="153">
        <f t="shared" si="6"/>
        <v>0</v>
      </c>
      <c r="BN91" s="591"/>
      <c r="BO91" s="561"/>
    </row>
    <row r="92" spans="1:67" ht="12" customHeight="1">
      <c r="A92" s="547"/>
      <c r="B92" s="553"/>
      <c r="C92" s="556"/>
      <c r="D92" s="461"/>
      <c r="E92" s="204" t="s">
        <v>94</v>
      </c>
      <c r="F92" s="154">
        <v>0</v>
      </c>
      <c r="G92" s="468">
        <v>0</v>
      </c>
      <c r="H92" s="160">
        <v>0</v>
      </c>
      <c r="I92" s="475"/>
      <c r="J92" s="468"/>
      <c r="K92" s="466">
        <v>0</v>
      </c>
      <c r="L92" s="466">
        <v>0</v>
      </c>
      <c r="M92" s="57">
        <v>0</v>
      </c>
      <c r="N92" s="55">
        <v>0</v>
      </c>
      <c r="O92" s="466">
        <v>0</v>
      </c>
      <c r="P92" s="52">
        <v>0</v>
      </c>
      <c r="Q92" s="61">
        <v>0</v>
      </c>
      <c r="R92" s="466">
        <v>0</v>
      </c>
      <c r="S92" s="466">
        <v>0</v>
      </c>
      <c r="T92" s="478"/>
      <c r="U92" s="478"/>
      <c r="V92" s="478"/>
      <c r="W92" s="478"/>
      <c r="X92" s="435">
        <v>0</v>
      </c>
      <c r="Y92" s="55">
        <v>0</v>
      </c>
      <c r="Z92" s="466">
        <v>0</v>
      </c>
      <c r="AA92" s="52">
        <v>0</v>
      </c>
      <c r="AB92" s="61">
        <v>0</v>
      </c>
      <c r="AC92" s="466">
        <v>0</v>
      </c>
      <c r="AD92" s="57">
        <v>0</v>
      </c>
      <c r="AE92" s="55">
        <v>0</v>
      </c>
      <c r="AF92" s="466">
        <v>0</v>
      </c>
      <c r="AG92" s="52">
        <v>0</v>
      </c>
      <c r="AH92" s="222"/>
      <c r="AI92" s="478"/>
      <c r="AJ92" s="478"/>
      <c r="AK92" s="478"/>
      <c r="AL92" s="118">
        <v>0</v>
      </c>
      <c r="AM92" s="466">
        <v>0</v>
      </c>
      <c r="AN92" s="466">
        <v>0</v>
      </c>
      <c r="AO92" s="57">
        <v>0</v>
      </c>
      <c r="AP92" s="55">
        <v>0</v>
      </c>
      <c r="AQ92" s="466">
        <v>0</v>
      </c>
      <c r="AR92" s="52">
        <v>0</v>
      </c>
      <c r="AS92" s="61">
        <v>0</v>
      </c>
      <c r="AT92" s="466">
        <v>0</v>
      </c>
      <c r="AU92" s="466">
        <v>0</v>
      </c>
      <c r="AV92" s="478"/>
      <c r="AW92" s="478"/>
      <c r="AX92" s="478"/>
      <c r="AY92" s="478"/>
      <c r="AZ92" s="435">
        <v>0</v>
      </c>
      <c r="BA92" s="55">
        <v>0</v>
      </c>
      <c r="BB92" s="466">
        <v>0</v>
      </c>
      <c r="BC92" s="52">
        <v>0</v>
      </c>
      <c r="BD92" s="61">
        <v>0</v>
      </c>
      <c r="BE92" s="466">
        <v>0</v>
      </c>
      <c r="BF92" s="466"/>
      <c r="BG92" s="57">
        <v>0</v>
      </c>
      <c r="BH92" s="55">
        <v>0</v>
      </c>
      <c r="BI92" s="466">
        <v>0</v>
      </c>
      <c r="BJ92" s="160">
        <v>0</v>
      </c>
      <c r="BK92" s="295"/>
      <c r="BL92" s="146"/>
      <c r="BM92" s="135"/>
      <c r="BN92" s="592"/>
      <c r="BO92" s="562"/>
    </row>
    <row r="93" spans="1:67" ht="19.5" customHeight="1">
      <c r="A93" s="547"/>
      <c r="B93" s="553"/>
      <c r="C93" s="556"/>
      <c r="D93" s="461"/>
      <c r="E93" s="204" t="s">
        <v>39</v>
      </c>
      <c r="F93" s="154">
        <v>0</v>
      </c>
      <c r="G93" s="468">
        <v>0</v>
      </c>
      <c r="H93" s="160">
        <v>0</v>
      </c>
      <c r="I93" s="475"/>
      <c r="J93" s="468"/>
      <c r="K93" s="466">
        <v>0</v>
      </c>
      <c r="L93" s="466">
        <v>0</v>
      </c>
      <c r="M93" s="57">
        <v>0</v>
      </c>
      <c r="N93" s="55">
        <v>0</v>
      </c>
      <c r="O93" s="466">
        <v>0</v>
      </c>
      <c r="P93" s="52">
        <v>0</v>
      </c>
      <c r="Q93" s="61">
        <v>0</v>
      </c>
      <c r="R93" s="466">
        <v>0</v>
      </c>
      <c r="S93" s="466">
        <v>0</v>
      </c>
      <c r="T93" s="478"/>
      <c r="U93" s="478"/>
      <c r="V93" s="478"/>
      <c r="W93" s="478"/>
      <c r="X93" s="57">
        <v>0</v>
      </c>
      <c r="Y93" s="55">
        <v>0</v>
      </c>
      <c r="Z93" s="466">
        <v>0</v>
      </c>
      <c r="AA93" s="52">
        <v>0</v>
      </c>
      <c r="AB93" s="61">
        <v>0</v>
      </c>
      <c r="AC93" s="466">
        <v>0</v>
      </c>
      <c r="AD93" s="57">
        <v>0</v>
      </c>
      <c r="AE93" s="55">
        <v>0</v>
      </c>
      <c r="AF93" s="466">
        <v>0</v>
      </c>
      <c r="AG93" s="160">
        <v>0</v>
      </c>
      <c r="AH93" s="222"/>
      <c r="AI93" s="478"/>
      <c r="AJ93" s="478"/>
      <c r="AK93" s="118">
        <v>0</v>
      </c>
      <c r="AL93" s="466">
        <v>0</v>
      </c>
      <c r="AM93" s="466">
        <v>0</v>
      </c>
      <c r="AN93" s="466">
        <v>0</v>
      </c>
      <c r="AO93" s="57">
        <v>0</v>
      </c>
      <c r="AP93" s="55">
        <v>0</v>
      </c>
      <c r="AQ93" s="466">
        <v>0</v>
      </c>
      <c r="AR93" s="52">
        <v>0</v>
      </c>
      <c r="AS93" s="61">
        <v>0</v>
      </c>
      <c r="AT93" s="466">
        <v>0</v>
      </c>
      <c r="AU93" s="468">
        <v>0</v>
      </c>
      <c r="AV93" s="478"/>
      <c r="AW93" s="478"/>
      <c r="AX93" s="478"/>
      <c r="AY93" s="478"/>
      <c r="AZ93" s="435">
        <v>0</v>
      </c>
      <c r="BA93" s="55">
        <v>0</v>
      </c>
      <c r="BB93" s="466">
        <v>0</v>
      </c>
      <c r="BC93" s="52">
        <v>0</v>
      </c>
      <c r="BD93" s="61">
        <v>0</v>
      </c>
      <c r="BE93" s="466">
        <v>0</v>
      </c>
      <c r="BF93" s="466"/>
      <c r="BG93" s="57">
        <v>0</v>
      </c>
      <c r="BH93" s="55">
        <v>0</v>
      </c>
      <c r="BI93" s="466">
        <v>0</v>
      </c>
      <c r="BJ93" s="160">
        <v>0</v>
      </c>
      <c r="BK93" s="231"/>
      <c r="BL93" s="109"/>
      <c r="BM93" s="120">
        <f t="shared" si="6"/>
        <v>0</v>
      </c>
      <c r="BN93" s="592"/>
      <c r="BO93" s="562"/>
    </row>
    <row r="94" spans="1:67" ht="16.5" customHeight="1" thickBot="1">
      <c r="A94" s="547"/>
      <c r="B94" s="553"/>
      <c r="C94" s="556"/>
      <c r="D94" s="461"/>
      <c r="E94" s="204" t="s">
        <v>18</v>
      </c>
      <c r="F94" s="154">
        <f>AS94+BD94</f>
        <v>0</v>
      </c>
      <c r="G94" s="468">
        <v>0</v>
      </c>
      <c r="H94" s="160">
        <v>0</v>
      </c>
      <c r="I94" s="475"/>
      <c r="J94" s="468"/>
      <c r="K94" s="466">
        <v>0</v>
      </c>
      <c r="L94" s="466">
        <v>0</v>
      </c>
      <c r="M94" s="57">
        <v>0</v>
      </c>
      <c r="N94" s="55">
        <v>0</v>
      </c>
      <c r="O94" s="466">
        <v>0</v>
      </c>
      <c r="P94" s="52">
        <v>0</v>
      </c>
      <c r="Q94" s="61">
        <v>0</v>
      </c>
      <c r="R94" s="466">
        <v>0</v>
      </c>
      <c r="S94" s="466">
        <v>0</v>
      </c>
      <c r="T94" s="478"/>
      <c r="U94" s="478"/>
      <c r="V94" s="478"/>
      <c r="W94" s="478"/>
      <c r="X94" s="435">
        <v>0</v>
      </c>
      <c r="Y94" s="55">
        <v>0</v>
      </c>
      <c r="Z94" s="466">
        <v>0</v>
      </c>
      <c r="AA94" s="52">
        <v>0</v>
      </c>
      <c r="AB94" s="61">
        <v>0</v>
      </c>
      <c r="AC94" s="466">
        <v>0</v>
      </c>
      <c r="AD94" s="57">
        <v>0</v>
      </c>
      <c r="AE94" s="55">
        <v>0</v>
      </c>
      <c r="AF94" s="466">
        <v>0</v>
      </c>
      <c r="AG94" s="52">
        <v>0</v>
      </c>
      <c r="AH94" s="222"/>
      <c r="AI94" s="478"/>
      <c r="AJ94" s="478"/>
      <c r="AK94" s="478"/>
      <c r="AL94" s="118">
        <v>0</v>
      </c>
      <c r="AM94" s="466">
        <v>0</v>
      </c>
      <c r="AN94" s="466">
        <v>0</v>
      </c>
      <c r="AO94" s="57">
        <v>0</v>
      </c>
      <c r="AP94" s="55">
        <v>0</v>
      </c>
      <c r="AQ94" s="466">
        <v>0</v>
      </c>
      <c r="AR94" s="52">
        <v>0</v>
      </c>
      <c r="AS94" s="61">
        <v>0</v>
      </c>
      <c r="AT94" s="466">
        <v>0</v>
      </c>
      <c r="AU94" s="466">
        <v>0</v>
      </c>
      <c r="AV94" s="478"/>
      <c r="AW94" s="478"/>
      <c r="AX94" s="478"/>
      <c r="AY94" s="478"/>
      <c r="AZ94" s="435">
        <f>AS94</f>
        <v>0</v>
      </c>
      <c r="BA94" s="55">
        <v>0</v>
      </c>
      <c r="BB94" s="466">
        <v>0</v>
      </c>
      <c r="BC94" s="52">
        <v>0</v>
      </c>
      <c r="BD94" s="61">
        <v>0</v>
      </c>
      <c r="BE94" s="466">
        <v>0</v>
      </c>
      <c r="BF94" s="466"/>
      <c r="BG94" s="57">
        <v>0</v>
      </c>
      <c r="BH94" s="55">
        <v>0</v>
      </c>
      <c r="BI94" s="466">
        <v>0</v>
      </c>
      <c r="BJ94" s="160">
        <v>0</v>
      </c>
      <c r="BK94" s="244"/>
      <c r="BL94" s="158"/>
      <c r="BM94" s="137">
        <f t="shared" si="6"/>
        <v>0</v>
      </c>
      <c r="BN94" s="592"/>
      <c r="BO94" s="562"/>
    </row>
    <row r="95" spans="1:67" ht="31.5" customHeight="1" thickBot="1">
      <c r="A95" s="547"/>
      <c r="B95" s="553"/>
      <c r="C95" s="556"/>
      <c r="D95" s="461"/>
      <c r="E95" s="293" t="s">
        <v>95</v>
      </c>
      <c r="F95" s="233">
        <v>0</v>
      </c>
      <c r="G95" s="119">
        <v>0</v>
      </c>
      <c r="H95" s="224">
        <v>0</v>
      </c>
      <c r="I95" s="476"/>
      <c r="J95" s="119"/>
      <c r="K95" s="467">
        <v>0</v>
      </c>
      <c r="L95" s="467">
        <v>0</v>
      </c>
      <c r="M95" s="67">
        <v>0</v>
      </c>
      <c r="N95" s="71">
        <v>0</v>
      </c>
      <c r="O95" s="467">
        <v>0</v>
      </c>
      <c r="P95" s="54">
        <v>0</v>
      </c>
      <c r="Q95" s="66">
        <v>0</v>
      </c>
      <c r="R95" s="467">
        <v>0</v>
      </c>
      <c r="S95" s="467">
        <v>0</v>
      </c>
      <c r="T95" s="147"/>
      <c r="U95" s="147"/>
      <c r="V95" s="147"/>
      <c r="W95" s="147"/>
      <c r="X95" s="436">
        <v>0</v>
      </c>
      <c r="Y95" s="71">
        <v>0</v>
      </c>
      <c r="Z95" s="467">
        <v>0</v>
      </c>
      <c r="AA95" s="54">
        <v>0</v>
      </c>
      <c r="AB95" s="66">
        <v>0</v>
      </c>
      <c r="AC95" s="467">
        <v>0</v>
      </c>
      <c r="AD95" s="67">
        <v>0</v>
      </c>
      <c r="AE95" s="71">
        <v>0</v>
      </c>
      <c r="AF95" s="467">
        <v>0</v>
      </c>
      <c r="AG95" s="54">
        <v>0</v>
      </c>
      <c r="AH95" s="309"/>
      <c r="AI95" s="147"/>
      <c r="AJ95" s="147"/>
      <c r="AK95" s="147"/>
      <c r="AL95" s="433">
        <v>0</v>
      </c>
      <c r="AM95" s="467">
        <v>0</v>
      </c>
      <c r="AN95" s="467">
        <v>0</v>
      </c>
      <c r="AO95" s="67">
        <v>0</v>
      </c>
      <c r="AP95" s="71">
        <v>0</v>
      </c>
      <c r="AQ95" s="467">
        <v>0</v>
      </c>
      <c r="AR95" s="54">
        <v>0</v>
      </c>
      <c r="AS95" s="66">
        <v>0</v>
      </c>
      <c r="AT95" s="467">
        <v>0</v>
      </c>
      <c r="AU95" s="467">
        <v>0</v>
      </c>
      <c r="AV95" s="147"/>
      <c r="AW95" s="147"/>
      <c r="AX95" s="147"/>
      <c r="AY95" s="147"/>
      <c r="AZ95" s="436"/>
      <c r="BA95" s="71">
        <v>0</v>
      </c>
      <c r="BB95" s="467">
        <v>0</v>
      </c>
      <c r="BC95" s="54">
        <v>0</v>
      </c>
      <c r="BD95" s="66">
        <v>0</v>
      </c>
      <c r="BE95" s="467">
        <v>0</v>
      </c>
      <c r="BF95" s="467"/>
      <c r="BG95" s="67">
        <v>0</v>
      </c>
      <c r="BH95" s="71">
        <v>0</v>
      </c>
      <c r="BI95" s="467">
        <v>0</v>
      </c>
      <c r="BJ95" s="224">
        <v>0</v>
      </c>
      <c r="BK95" s="294"/>
      <c r="BL95" s="307"/>
      <c r="BM95" s="285">
        <f t="shared" si="6"/>
        <v>0</v>
      </c>
      <c r="BN95" s="592"/>
      <c r="BO95" s="562"/>
    </row>
    <row r="96" spans="1:67" ht="57.75" customHeight="1" thickBot="1">
      <c r="A96" s="548"/>
      <c r="B96" s="554"/>
      <c r="C96" s="557"/>
      <c r="D96" s="461"/>
      <c r="E96" s="290" t="s">
        <v>53</v>
      </c>
      <c r="F96" s="233">
        <f>K96</f>
        <v>531</v>
      </c>
      <c r="G96" s="119">
        <f>L96</f>
        <v>531</v>
      </c>
      <c r="H96" s="224">
        <f>M96</f>
        <v>100</v>
      </c>
      <c r="I96" s="476"/>
      <c r="J96" s="119"/>
      <c r="K96" s="467">
        <v>531</v>
      </c>
      <c r="L96" s="467">
        <v>531</v>
      </c>
      <c r="M96" s="67">
        <v>100</v>
      </c>
      <c r="N96" s="71">
        <v>0</v>
      </c>
      <c r="O96" s="467">
        <v>0</v>
      </c>
      <c r="P96" s="54">
        <v>0</v>
      </c>
      <c r="Q96" s="66">
        <v>0</v>
      </c>
      <c r="R96" s="467">
        <v>0</v>
      </c>
      <c r="S96" s="467">
        <v>0</v>
      </c>
      <c r="T96" s="147"/>
      <c r="U96" s="147"/>
      <c r="V96" s="147"/>
      <c r="W96" s="147"/>
      <c r="X96" s="436">
        <v>0</v>
      </c>
      <c r="Y96" s="71">
        <v>0</v>
      </c>
      <c r="Z96" s="467">
        <v>0</v>
      </c>
      <c r="AA96" s="54">
        <v>0</v>
      </c>
      <c r="AB96" s="66">
        <v>0</v>
      </c>
      <c r="AC96" s="467">
        <v>0</v>
      </c>
      <c r="AD96" s="67">
        <v>0</v>
      </c>
      <c r="AE96" s="71">
        <v>0</v>
      </c>
      <c r="AF96" s="467">
        <v>0</v>
      </c>
      <c r="AG96" s="54">
        <v>0</v>
      </c>
      <c r="AH96" s="309"/>
      <c r="AI96" s="147"/>
      <c r="AJ96" s="147"/>
      <c r="AK96" s="147"/>
      <c r="AL96" s="433">
        <v>0</v>
      </c>
      <c r="AM96" s="467">
        <v>0</v>
      </c>
      <c r="AN96" s="467">
        <v>0</v>
      </c>
      <c r="AO96" s="67">
        <v>0</v>
      </c>
      <c r="AP96" s="71">
        <v>0</v>
      </c>
      <c r="AQ96" s="467">
        <v>0</v>
      </c>
      <c r="AR96" s="54">
        <v>0</v>
      </c>
      <c r="AS96" s="66">
        <v>0</v>
      </c>
      <c r="AT96" s="467">
        <v>0</v>
      </c>
      <c r="AU96" s="467">
        <v>0</v>
      </c>
      <c r="AV96" s="147"/>
      <c r="AW96" s="147"/>
      <c r="AX96" s="147"/>
      <c r="AY96" s="147"/>
      <c r="AZ96" s="436">
        <v>0</v>
      </c>
      <c r="BA96" s="71">
        <v>0</v>
      </c>
      <c r="BB96" s="467">
        <v>0</v>
      </c>
      <c r="BC96" s="54">
        <v>0</v>
      </c>
      <c r="BD96" s="66">
        <v>0</v>
      </c>
      <c r="BE96" s="467">
        <v>0</v>
      </c>
      <c r="BF96" s="467"/>
      <c r="BG96" s="67">
        <v>0</v>
      </c>
      <c r="BH96" s="71">
        <v>0</v>
      </c>
      <c r="BI96" s="467">
        <v>0</v>
      </c>
      <c r="BJ96" s="224">
        <v>0</v>
      </c>
      <c r="BK96" s="294"/>
      <c r="BL96" s="307"/>
      <c r="BM96" s="285"/>
      <c r="BN96" s="407" t="s">
        <v>147</v>
      </c>
      <c r="BO96" s="563"/>
    </row>
    <row r="97" spans="1:67" ht="21" customHeight="1">
      <c r="A97" s="546" t="s">
        <v>107</v>
      </c>
      <c r="B97" s="552" t="s">
        <v>108</v>
      </c>
      <c r="C97" s="555" t="s">
        <v>100</v>
      </c>
      <c r="D97" s="461"/>
      <c r="E97" s="203" t="s">
        <v>38</v>
      </c>
      <c r="F97" s="149">
        <f>K97+N97+Q97+Y97+AB97+AE97+AM97+AP97+AS97+BA97+BD97+BH97</f>
        <v>13124</v>
      </c>
      <c r="G97" s="150">
        <f>AT97</f>
        <v>0</v>
      </c>
      <c r="H97" s="159">
        <f>G97/F97*100</f>
        <v>0</v>
      </c>
      <c r="I97" s="473"/>
      <c r="J97" s="150"/>
      <c r="K97" s="48">
        <f>K99+K100</f>
        <v>0</v>
      </c>
      <c r="L97" s="48">
        <f t="shared" ref="L97:BL97" si="27">L99+L100</f>
        <v>0</v>
      </c>
      <c r="M97" s="70">
        <f t="shared" si="27"/>
        <v>0</v>
      </c>
      <c r="N97" s="68">
        <f t="shared" si="27"/>
        <v>0</v>
      </c>
      <c r="O97" s="48">
        <f t="shared" si="27"/>
        <v>0</v>
      </c>
      <c r="P97" s="51">
        <f t="shared" si="27"/>
        <v>0</v>
      </c>
      <c r="Q97" s="69">
        <f t="shared" si="27"/>
        <v>0</v>
      </c>
      <c r="R97" s="48">
        <f t="shared" si="27"/>
        <v>0</v>
      </c>
      <c r="S97" s="48">
        <f t="shared" si="27"/>
        <v>0</v>
      </c>
      <c r="T97" s="48">
        <f t="shared" si="27"/>
        <v>0</v>
      </c>
      <c r="U97" s="48">
        <f t="shared" si="27"/>
        <v>0</v>
      </c>
      <c r="V97" s="48">
        <f t="shared" si="27"/>
        <v>0</v>
      </c>
      <c r="W97" s="48">
        <f t="shared" si="27"/>
        <v>0</v>
      </c>
      <c r="X97" s="70">
        <f t="shared" si="27"/>
        <v>0</v>
      </c>
      <c r="Y97" s="68">
        <f t="shared" si="27"/>
        <v>0</v>
      </c>
      <c r="Z97" s="48">
        <f t="shared" si="27"/>
        <v>0</v>
      </c>
      <c r="AA97" s="51">
        <f t="shared" si="27"/>
        <v>0</v>
      </c>
      <c r="AB97" s="68">
        <f t="shared" si="27"/>
        <v>0</v>
      </c>
      <c r="AC97" s="48">
        <f t="shared" si="27"/>
        <v>0</v>
      </c>
      <c r="AD97" s="51">
        <f t="shared" si="27"/>
        <v>0</v>
      </c>
      <c r="AE97" s="69">
        <f t="shared" si="27"/>
        <v>0</v>
      </c>
      <c r="AF97" s="48">
        <f t="shared" si="27"/>
        <v>0</v>
      </c>
      <c r="AG97" s="48">
        <f t="shared" si="27"/>
        <v>0</v>
      </c>
      <c r="AH97" s="48">
        <f t="shared" si="27"/>
        <v>0</v>
      </c>
      <c r="AI97" s="48">
        <f t="shared" si="27"/>
        <v>0</v>
      </c>
      <c r="AJ97" s="48">
        <f t="shared" si="27"/>
        <v>0</v>
      </c>
      <c r="AK97" s="48">
        <f t="shared" si="27"/>
        <v>0</v>
      </c>
      <c r="AL97" s="70">
        <f t="shared" si="27"/>
        <v>0</v>
      </c>
      <c r="AM97" s="68">
        <f t="shared" si="27"/>
        <v>0</v>
      </c>
      <c r="AN97" s="48">
        <f t="shared" si="27"/>
        <v>0</v>
      </c>
      <c r="AO97" s="51">
        <f t="shared" si="27"/>
        <v>0</v>
      </c>
      <c r="AP97" s="69">
        <f t="shared" si="27"/>
        <v>0</v>
      </c>
      <c r="AQ97" s="48">
        <f t="shared" si="27"/>
        <v>0</v>
      </c>
      <c r="AR97" s="70">
        <f t="shared" si="27"/>
        <v>0</v>
      </c>
      <c r="AS97" s="68">
        <f t="shared" si="27"/>
        <v>0</v>
      </c>
      <c r="AT97" s="48">
        <f t="shared" si="27"/>
        <v>0</v>
      </c>
      <c r="AU97" s="51">
        <v>0</v>
      </c>
      <c r="AV97" s="69">
        <f t="shared" si="27"/>
        <v>0</v>
      </c>
      <c r="AW97" s="48">
        <f t="shared" si="27"/>
        <v>0</v>
      </c>
      <c r="AX97" s="48">
        <f t="shared" si="27"/>
        <v>0</v>
      </c>
      <c r="AY97" s="48">
        <f t="shared" si="27"/>
        <v>0</v>
      </c>
      <c r="AZ97" s="48">
        <f>AS97</f>
        <v>0</v>
      </c>
      <c r="BA97" s="48">
        <f t="shared" si="27"/>
        <v>0</v>
      </c>
      <c r="BB97" s="48">
        <f t="shared" si="27"/>
        <v>0</v>
      </c>
      <c r="BC97" s="70">
        <f t="shared" si="27"/>
        <v>0</v>
      </c>
      <c r="BD97" s="68">
        <f t="shared" si="27"/>
        <v>13124</v>
      </c>
      <c r="BE97" s="48">
        <f t="shared" si="27"/>
        <v>0</v>
      </c>
      <c r="BF97" s="48">
        <f t="shared" si="27"/>
        <v>0</v>
      </c>
      <c r="BG97" s="51">
        <f t="shared" si="27"/>
        <v>0</v>
      </c>
      <c r="BH97" s="69">
        <f t="shared" si="27"/>
        <v>0</v>
      </c>
      <c r="BI97" s="48">
        <f t="shared" si="27"/>
        <v>0</v>
      </c>
      <c r="BJ97" s="51">
        <f t="shared" si="27"/>
        <v>0</v>
      </c>
      <c r="BK97" s="69">
        <f t="shared" si="27"/>
        <v>0</v>
      </c>
      <c r="BL97" s="48">
        <f t="shared" si="27"/>
        <v>0</v>
      </c>
      <c r="BM97" s="153">
        <f t="shared" si="6"/>
        <v>13124</v>
      </c>
      <c r="BN97" s="549"/>
      <c r="BO97" s="648"/>
    </row>
    <row r="98" spans="1:67" ht="21" customHeight="1">
      <c r="A98" s="547"/>
      <c r="B98" s="553"/>
      <c r="C98" s="556"/>
      <c r="D98" s="461"/>
      <c r="E98" s="204" t="s">
        <v>94</v>
      </c>
      <c r="F98" s="154">
        <v>0</v>
      </c>
      <c r="G98" s="468">
        <f>AT98</f>
        <v>0</v>
      </c>
      <c r="H98" s="160">
        <v>0</v>
      </c>
      <c r="I98" s="475"/>
      <c r="J98" s="468"/>
      <c r="K98" s="466">
        <v>0</v>
      </c>
      <c r="L98" s="466">
        <v>0</v>
      </c>
      <c r="M98" s="57">
        <v>0</v>
      </c>
      <c r="N98" s="55">
        <v>0</v>
      </c>
      <c r="O98" s="466">
        <v>0</v>
      </c>
      <c r="P98" s="52">
        <v>0</v>
      </c>
      <c r="Q98" s="61">
        <v>0</v>
      </c>
      <c r="R98" s="466">
        <v>0</v>
      </c>
      <c r="S98" s="466">
        <v>0</v>
      </c>
      <c r="T98" s="466"/>
      <c r="U98" s="466"/>
      <c r="V98" s="466"/>
      <c r="W98" s="466"/>
      <c r="X98" s="57"/>
      <c r="Y98" s="55">
        <v>0</v>
      </c>
      <c r="Z98" s="466">
        <v>0</v>
      </c>
      <c r="AA98" s="52">
        <v>0</v>
      </c>
      <c r="AB98" s="55">
        <v>0</v>
      </c>
      <c r="AC98" s="466">
        <v>0</v>
      </c>
      <c r="AD98" s="52">
        <v>0</v>
      </c>
      <c r="AE98" s="61">
        <v>0</v>
      </c>
      <c r="AF98" s="466">
        <v>0</v>
      </c>
      <c r="AG98" s="466">
        <v>0</v>
      </c>
      <c r="AH98" s="466"/>
      <c r="AI98" s="466"/>
      <c r="AJ98" s="466"/>
      <c r="AK98" s="466"/>
      <c r="AL98" s="57"/>
      <c r="AM98" s="55">
        <v>0</v>
      </c>
      <c r="AN98" s="466">
        <v>0</v>
      </c>
      <c r="AO98" s="52">
        <v>0</v>
      </c>
      <c r="AP98" s="61">
        <v>0</v>
      </c>
      <c r="AQ98" s="466">
        <v>0</v>
      </c>
      <c r="AR98" s="57">
        <v>0</v>
      </c>
      <c r="AS98" s="55">
        <v>0</v>
      </c>
      <c r="AT98" s="466">
        <v>0</v>
      </c>
      <c r="AU98" s="52">
        <v>0</v>
      </c>
      <c r="AV98" s="61"/>
      <c r="AW98" s="466"/>
      <c r="AX98" s="466"/>
      <c r="AY98" s="466"/>
      <c r="AZ98" s="466"/>
      <c r="BA98" s="466">
        <v>0</v>
      </c>
      <c r="BB98" s="466">
        <v>0</v>
      </c>
      <c r="BC98" s="57">
        <v>0</v>
      </c>
      <c r="BD98" s="55">
        <v>0</v>
      </c>
      <c r="BE98" s="466">
        <v>0</v>
      </c>
      <c r="BF98" s="466"/>
      <c r="BG98" s="52">
        <v>0</v>
      </c>
      <c r="BH98" s="61">
        <v>0</v>
      </c>
      <c r="BI98" s="466">
        <v>0</v>
      </c>
      <c r="BJ98" s="52">
        <v>0</v>
      </c>
      <c r="BK98" s="60"/>
      <c r="BL98" s="44"/>
      <c r="BM98" s="135"/>
      <c r="BN98" s="550"/>
      <c r="BO98" s="649"/>
    </row>
    <row r="99" spans="1:67" ht="15.75" customHeight="1">
      <c r="A99" s="547"/>
      <c r="B99" s="553"/>
      <c r="C99" s="556"/>
      <c r="D99" s="461"/>
      <c r="E99" s="204" t="s">
        <v>39</v>
      </c>
      <c r="F99" s="154">
        <f t="shared" ref="F99:F111" si="28">K99+N99+Q99+Y99+AB99+AE99+AM99+AP99+AS99+BA99+BD99+BH99</f>
        <v>11811.6</v>
      </c>
      <c r="G99" s="468">
        <f>AT99</f>
        <v>0</v>
      </c>
      <c r="H99" s="160">
        <f>G99/F99*100</f>
        <v>0</v>
      </c>
      <c r="I99" s="475"/>
      <c r="J99" s="468"/>
      <c r="K99" s="466">
        <v>0</v>
      </c>
      <c r="L99" s="466">
        <v>0</v>
      </c>
      <c r="M99" s="57">
        <v>0</v>
      </c>
      <c r="N99" s="55">
        <v>0</v>
      </c>
      <c r="O99" s="466">
        <v>0</v>
      </c>
      <c r="P99" s="52">
        <v>0</v>
      </c>
      <c r="Q99" s="61">
        <v>0</v>
      </c>
      <c r="R99" s="466">
        <v>0</v>
      </c>
      <c r="S99" s="466">
        <v>0</v>
      </c>
      <c r="T99" s="478"/>
      <c r="U99" s="478"/>
      <c r="V99" s="478"/>
      <c r="W99" s="478"/>
      <c r="X99" s="435">
        <v>0</v>
      </c>
      <c r="Y99" s="55">
        <v>0</v>
      </c>
      <c r="Z99" s="466">
        <v>0</v>
      </c>
      <c r="AA99" s="52">
        <v>0</v>
      </c>
      <c r="AB99" s="55">
        <v>0</v>
      </c>
      <c r="AC99" s="466">
        <v>0</v>
      </c>
      <c r="AD99" s="52">
        <v>0</v>
      </c>
      <c r="AE99" s="61">
        <v>0</v>
      </c>
      <c r="AF99" s="466">
        <v>0</v>
      </c>
      <c r="AG99" s="466">
        <v>0</v>
      </c>
      <c r="AH99" s="478"/>
      <c r="AI99" s="478"/>
      <c r="AJ99" s="478"/>
      <c r="AK99" s="478"/>
      <c r="AL99" s="435">
        <v>0</v>
      </c>
      <c r="AM99" s="55">
        <v>0</v>
      </c>
      <c r="AN99" s="466">
        <v>0</v>
      </c>
      <c r="AO99" s="52">
        <v>0</v>
      </c>
      <c r="AP99" s="61">
        <v>0</v>
      </c>
      <c r="AQ99" s="466">
        <v>0</v>
      </c>
      <c r="AR99" s="57">
        <v>0</v>
      </c>
      <c r="AS99" s="55">
        <v>0</v>
      </c>
      <c r="AT99" s="466">
        <v>0</v>
      </c>
      <c r="AU99" s="52">
        <v>0</v>
      </c>
      <c r="AV99" s="222"/>
      <c r="AW99" s="478"/>
      <c r="AX99" s="478"/>
      <c r="AY99" s="478"/>
      <c r="AZ99" s="118">
        <v>0</v>
      </c>
      <c r="BA99" s="466">
        <v>0</v>
      </c>
      <c r="BB99" s="466">
        <v>0</v>
      </c>
      <c r="BC99" s="57">
        <v>0</v>
      </c>
      <c r="BD99" s="55">
        <v>11811.6</v>
      </c>
      <c r="BE99" s="466">
        <v>0</v>
      </c>
      <c r="BF99" s="466"/>
      <c r="BG99" s="52">
        <v>0</v>
      </c>
      <c r="BH99" s="61">
        <v>0</v>
      </c>
      <c r="BI99" s="466">
        <v>0</v>
      </c>
      <c r="BJ99" s="160">
        <v>0</v>
      </c>
      <c r="BK99" s="231"/>
      <c r="BL99" s="109"/>
      <c r="BM99" s="120">
        <f t="shared" si="6"/>
        <v>11811.6</v>
      </c>
      <c r="BN99" s="550"/>
      <c r="BO99" s="649"/>
    </row>
    <row r="100" spans="1:67" ht="15" customHeight="1" thickBot="1">
      <c r="A100" s="547"/>
      <c r="B100" s="553"/>
      <c r="C100" s="556"/>
      <c r="D100" s="461"/>
      <c r="E100" s="204" t="s">
        <v>18</v>
      </c>
      <c r="F100" s="154">
        <f t="shared" si="28"/>
        <v>1312.4</v>
      </c>
      <c r="G100" s="468">
        <f>AT100</f>
        <v>0</v>
      </c>
      <c r="H100" s="160">
        <f>G100/F100*100</f>
        <v>0</v>
      </c>
      <c r="I100" s="475"/>
      <c r="J100" s="468"/>
      <c r="K100" s="466">
        <v>0</v>
      </c>
      <c r="L100" s="466">
        <v>0</v>
      </c>
      <c r="M100" s="57">
        <v>0</v>
      </c>
      <c r="N100" s="55">
        <v>0</v>
      </c>
      <c r="O100" s="466">
        <v>0</v>
      </c>
      <c r="P100" s="52">
        <v>0</v>
      </c>
      <c r="Q100" s="61">
        <v>0</v>
      </c>
      <c r="R100" s="466">
        <v>0</v>
      </c>
      <c r="S100" s="466">
        <v>0</v>
      </c>
      <c r="T100" s="478"/>
      <c r="U100" s="478"/>
      <c r="V100" s="478"/>
      <c r="W100" s="478"/>
      <c r="X100" s="435">
        <v>0</v>
      </c>
      <c r="Y100" s="55">
        <v>0</v>
      </c>
      <c r="Z100" s="466">
        <v>0</v>
      </c>
      <c r="AA100" s="52">
        <v>0</v>
      </c>
      <c r="AB100" s="55">
        <v>0</v>
      </c>
      <c r="AC100" s="466">
        <v>0</v>
      </c>
      <c r="AD100" s="52">
        <v>0</v>
      </c>
      <c r="AE100" s="61">
        <v>0</v>
      </c>
      <c r="AF100" s="466">
        <v>0</v>
      </c>
      <c r="AG100" s="466">
        <v>0</v>
      </c>
      <c r="AH100" s="478"/>
      <c r="AI100" s="478"/>
      <c r="AJ100" s="478"/>
      <c r="AK100" s="478"/>
      <c r="AL100" s="435">
        <v>0</v>
      </c>
      <c r="AM100" s="55">
        <v>0</v>
      </c>
      <c r="AN100" s="466">
        <v>0</v>
      </c>
      <c r="AO100" s="52">
        <v>0</v>
      </c>
      <c r="AP100" s="61">
        <v>0</v>
      </c>
      <c r="AQ100" s="466">
        <v>0</v>
      </c>
      <c r="AR100" s="57">
        <v>0</v>
      </c>
      <c r="AS100" s="55">
        <v>0</v>
      </c>
      <c r="AT100" s="466">
        <v>0</v>
      </c>
      <c r="AU100" s="52">
        <v>0</v>
      </c>
      <c r="AV100" s="222"/>
      <c r="AW100" s="478"/>
      <c r="AX100" s="478"/>
      <c r="AY100" s="478"/>
      <c r="AZ100" s="118">
        <f>AS100</f>
        <v>0</v>
      </c>
      <c r="BA100" s="466">
        <v>0</v>
      </c>
      <c r="BB100" s="466">
        <v>0</v>
      </c>
      <c r="BC100" s="57">
        <v>0</v>
      </c>
      <c r="BD100" s="55">
        <v>1312.4</v>
      </c>
      <c r="BE100" s="466">
        <v>0</v>
      </c>
      <c r="BF100" s="466"/>
      <c r="BG100" s="52">
        <v>0</v>
      </c>
      <c r="BH100" s="61">
        <v>0</v>
      </c>
      <c r="BI100" s="466">
        <v>0</v>
      </c>
      <c r="BJ100" s="160">
        <v>0</v>
      </c>
      <c r="BK100" s="244"/>
      <c r="BL100" s="158"/>
      <c r="BM100" s="137">
        <f t="shared" si="6"/>
        <v>1312.4</v>
      </c>
      <c r="BN100" s="550"/>
      <c r="BO100" s="649"/>
    </row>
    <row r="101" spans="1:67" ht="29.25" customHeight="1" thickBot="1">
      <c r="A101" s="548"/>
      <c r="B101" s="554"/>
      <c r="C101" s="557"/>
      <c r="D101" s="461"/>
      <c r="E101" s="299" t="s">
        <v>95</v>
      </c>
      <c r="F101" s="155">
        <v>0</v>
      </c>
      <c r="G101" s="156">
        <v>0</v>
      </c>
      <c r="H101" s="161">
        <v>0</v>
      </c>
      <c r="I101" s="477"/>
      <c r="J101" s="156"/>
      <c r="K101" s="50">
        <v>0</v>
      </c>
      <c r="L101" s="50">
        <v>0</v>
      </c>
      <c r="M101" s="58">
        <v>0</v>
      </c>
      <c r="N101" s="56">
        <v>0</v>
      </c>
      <c r="O101" s="50">
        <v>0</v>
      </c>
      <c r="P101" s="53">
        <v>0</v>
      </c>
      <c r="Q101" s="62">
        <v>0</v>
      </c>
      <c r="R101" s="50">
        <v>0</v>
      </c>
      <c r="S101" s="50">
        <v>0</v>
      </c>
      <c r="T101" s="157"/>
      <c r="U101" s="157"/>
      <c r="V101" s="157"/>
      <c r="W101" s="157"/>
      <c r="X101" s="437"/>
      <c r="Y101" s="56">
        <v>0</v>
      </c>
      <c r="Z101" s="50">
        <v>0</v>
      </c>
      <c r="AA101" s="53">
        <v>0</v>
      </c>
      <c r="AB101" s="56">
        <v>0</v>
      </c>
      <c r="AC101" s="50">
        <v>0</v>
      </c>
      <c r="AD101" s="53">
        <v>0</v>
      </c>
      <c r="AE101" s="62">
        <v>0</v>
      </c>
      <c r="AF101" s="50">
        <v>0</v>
      </c>
      <c r="AG101" s="50">
        <v>0</v>
      </c>
      <c r="AH101" s="157"/>
      <c r="AI101" s="157"/>
      <c r="AJ101" s="157"/>
      <c r="AK101" s="157"/>
      <c r="AL101" s="437"/>
      <c r="AM101" s="56">
        <v>0</v>
      </c>
      <c r="AN101" s="50">
        <v>0</v>
      </c>
      <c r="AO101" s="53">
        <v>0</v>
      </c>
      <c r="AP101" s="62">
        <v>0</v>
      </c>
      <c r="AQ101" s="50">
        <v>0</v>
      </c>
      <c r="AR101" s="58">
        <v>0</v>
      </c>
      <c r="AS101" s="56">
        <v>0</v>
      </c>
      <c r="AT101" s="50">
        <v>0</v>
      </c>
      <c r="AU101" s="53">
        <v>0</v>
      </c>
      <c r="AV101" s="223"/>
      <c r="AW101" s="157"/>
      <c r="AX101" s="157"/>
      <c r="AY101" s="157"/>
      <c r="AZ101" s="432"/>
      <c r="BA101" s="50">
        <v>0</v>
      </c>
      <c r="BB101" s="50">
        <v>0</v>
      </c>
      <c r="BC101" s="58">
        <v>0</v>
      </c>
      <c r="BD101" s="56">
        <v>0</v>
      </c>
      <c r="BE101" s="50">
        <v>0</v>
      </c>
      <c r="BF101" s="50"/>
      <c r="BG101" s="53">
        <v>0</v>
      </c>
      <c r="BH101" s="62">
        <v>0</v>
      </c>
      <c r="BI101" s="50">
        <v>0</v>
      </c>
      <c r="BJ101" s="161">
        <v>0</v>
      </c>
      <c r="BK101" s="294"/>
      <c r="BL101" s="307"/>
      <c r="BM101" s="285"/>
      <c r="BN101" s="551"/>
      <c r="BO101" s="650"/>
    </row>
    <row r="102" spans="1:67" ht="15" customHeight="1">
      <c r="A102" s="546" t="s">
        <v>110</v>
      </c>
      <c r="B102" s="552" t="s">
        <v>109</v>
      </c>
      <c r="C102" s="555" t="s">
        <v>111</v>
      </c>
      <c r="D102" s="461"/>
      <c r="E102" s="229" t="s">
        <v>38</v>
      </c>
      <c r="F102" s="474">
        <f t="shared" si="28"/>
        <v>0</v>
      </c>
      <c r="G102" s="303">
        <v>0</v>
      </c>
      <c r="H102" s="304">
        <v>0</v>
      </c>
      <c r="I102" s="474"/>
      <c r="J102" s="297"/>
      <c r="K102" s="302">
        <v>0</v>
      </c>
      <c r="L102" s="303">
        <v>0</v>
      </c>
      <c r="M102" s="304">
        <v>0</v>
      </c>
      <c r="N102" s="302">
        <v>0</v>
      </c>
      <c r="O102" s="303">
        <v>0</v>
      </c>
      <c r="P102" s="304">
        <v>0</v>
      </c>
      <c r="Q102" s="474">
        <v>0</v>
      </c>
      <c r="R102" s="303">
        <v>0</v>
      </c>
      <c r="S102" s="303">
        <v>0</v>
      </c>
      <c r="T102" s="303">
        <v>0</v>
      </c>
      <c r="U102" s="303">
        <v>0</v>
      </c>
      <c r="V102" s="303">
        <v>0</v>
      </c>
      <c r="W102" s="303">
        <v>0</v>
      </c>
      <c r="X102" s="438">
        <v>0</v>
      </c>
      <c r="Y102" s="302">
        <v>0</v>
      </c>
      <c r="Z102" s="303">
        <v>0</v>
      </c>
      <c r="AA102" s="304">
        <v>0</v>
      </c>
      <c r="AB102" s="302">
        <v>0</v>
      </c>
      <c r="AC102" s="303">
        <v>0</v>
      </c>
      <c r="AD102" s="304">
        <v>0</v>
      </c>
      <c r="AE102" s="302">
        <v>0</v>
      </c>
      <c r="AF102" s="303">
        <v>0</v>
      </c>
      <c r="AG102" s="304">
        <v>0</v>
      </c>
      <c r="AH102" s="474">
        <v>0</v>
      </c>
      <c r="AI102" s="303">
        <v>0</v>
      </c>
      <c r="AJ102" s="303">
        <v>0</v>
      </c>
      <c r="AK102" s="303">
        <v>0</v>
      </c>
      <c r="AL102" s="438">
        <v>0</v>
      </c>
      <c r="AM102" s="302">
        <v>0</v>
      </c>
      <c r="AN102" s="303">
        <v>0</v>
      </c>
      <c r="AO102" s="304">
        <v>0</v>
      </c>
      <c r="AP102" s="302">
        <v>0</v>
      </c>
      <c r="AQ102" s="303">
        <v>0</v>
      </c>
      <c r="AR102" s="304">
        <v>0</v>
      </c>
      <c r="AS102" s="302">
        <v>0</v>
      </c>
      <c r="AT102" s="303">
        <v>0</v>
      </c>
      <c r="AU102" s="304">
        <v>0</v>
      </c>
      <c r="AV102" s="474">
        <v>0</v>
      </c>
      <c r="AW102" s="303">
        <v>0</v>
      </c>
      <c r="AX102" s="303">
        <v>0</v>
      </c>
      <c r="AY102" s="303">
        <v>0</v>
      </c>
      <c r="AZ102" s="438">
        <v>0</v>
      </c>
      <c r="BA102" s="302">
        <v>0</v>
      </c>
      <c r="BB102" s="303">
        <v>0</v>
      </c>
      <c r="BC102" s="304">
        <v>0</v>
      </c>
      <c r="BD102" s="302">
        <f>BD105</f>
        <v>0</v>
      </c>
      <c r="BE102" s="303">
        <v>0</v>
      </c>
      <c r="BF102" s="303">
        <v>0</v>
      </c>
      <c r="BG102" s="304">
        <v>0</v>
      </c>
      <c r="BH102" s="302">
        <v>0</v>
      </c>
      <c r="BI102" s="303">
        <v>0</v>
      </c>
      <c r="BJ102" s="304">
        <v>0</v>
      </c>
      <c r="BK102" s="138"/>
      <c r="BL102" s="146"/>
      <c r="BM102" s="135">
        <f t="shared" si="6"/>
        <v>0</v>
      </c>
      <c r="BN102" s="591"/>
      <c r="BO102" s="593"/>
    </row>
    <row r="103" spans="1:67" ht="15" customHeight="1">
      <c r="A103" s="547"/>
      <c r="B103" s="553"/>
      <c r="C103" s="556"/>
      <c r="D103" s="461"/>
      <c r="E103" s="219" t="s">
        <v>94</v>
      </c>
      <c r="F103" s="474">
        <v>0</v>
      </c>
      <c r="G103" s="303">
        <v>0</v>
      </c>
      <c r="H103" s="304">
        <v>0</v>
      </c>
      <c r="I103" s="474"/>
      <c r="J103" s="297"/>
      <c r="K103" s="302">
        <v>0</v>
      </c>
      <c r="L103" s="303">
        <v>0</v>
      </c>
      <c r="M103" s="304">
        <v>0</v>
      </c>
      <c r="N103" s="302">
        <v>0</v>
      </c>
      <c r="O103" s="303">
        <v>0</v>
      </c>
      <c r="P103" s="304">
        <v>0</v>
      </c>
      <c r="Q103" s="474">
        <v>0</v>
      </c>
      <c r="R103" s="303">
        <v>0</v>
      </c>
      <c r="S103" s="303">
        <v>0</v>
      </c>
      <c r="T103" s="303"/>
      <c r="U103" s="303"/>
      <c r="V103" s="303"/>
      <c r="W103" s="303"/>
      <c r="X103" s="438"/>
      <c r="Y103" s="302">
        <v>0</v>
      </c>
      <c r="Z103" s="303">
        <v>0</v>
      </c>
      <c r="AA103" s="304">
        <v>0</v>
      </c>
      <c r="AB103" s="302">
        <v>0</v>
      </c>
      <c r="AC103" s="303">
        <v>0</v>
      </c>
      <c r="AD103" s="304">
        <v>0</v>
      </c>
      <c r="AE103" s="302">
        <v>0</v>
      </c>
      <c r="AF103" s="303">
        <v>0</v>
      </c>
      <c r="AG103" s="304">
        <v>0</v>
      </c>
      <c r="AH103" s="474"/>
      <c r="AI103" s="303"/>
      <c r="AJ103" s="303"/>
      <c r="AK103" s="303"/>
      <c r="AL103" s="438"/>
      <c r="AM103" s="302">
        <v>0</v>
      </c>
      <c r="AN103" s="303">
        <v>0</v>
      </c>
      <c r="AO103" s="304">
        <v>0</v>
      </c>
      <c r="AP103" s="302">
        <v>0</v>
      </c>
      <c r="AQ103" s="303">
        <v>0</v>
      </c>
      <c r="AR103" s="304">
        <v>0</v>
      </c>
      <c r="AS103" s="302">
        <v>0</v>
      </c>
      <c r="AT103" s="303">
        <v>0</v>
      </c>
      <c r="AU103" s="304">
        <v>0</v>
      </c>
      <c r="AV103" s="474"/>
      <c r="AW103" s="303"/>
      <c r="AX103" s="303"/>
      <c r="AY103" s="303"/>
      <c r="AZ103" s="438"/>
      <c r="BA103" s="302">
        <v>0</v>
      </c>
      <c r="BB103" s="303">
        <v>0</v>
      </c>
      <c r="BC103" s="304">
        <v>0</v>
      </c>
      <c r="BD103" s="302">
        <v>0</v>
      </c>
      <c r="BE103" s="303">
        <v>0</v>
      </c>
      <c r="BF103" s="303"/>
      <c r="BG103" s="304">
        <v>0</v>
      </c>
      <c r="BH103" s="302">
        <v>0</v>
      </c>
      <c r="BI103" s="303">
        <v>0</v>
      </c>
      <c r="BJ103" s="304">
        <v>0</v>
      </c>
      <c r="BK103" s="138"/>
      <c r="BL103" s="146"/>
      <c r="BM103" s="135"/>
      <c r="BN103" s="592"/>
      <c r="BO103" s="594"/>
    </row>
    <row r="104" spans="1:67" ht="13.5" customHeight="1">
      <c r="A104" s="547"/>
      <c r="B104" s="553"/>
      <c r="C104" s="556"/>
      <c r="D104" s="461"/>
      <c r="E104" s="219" t="s">
        <v>39</v>
      </c>
      <c r="F104" s="475">
        <f t="shared" si="28"/>
        <v>0</v>
      </c>
      <c r="G104" s="468">
        <v>0</v>
      </c>
      <c r="H104" s="160">
        <v>0</v>
      </c>
      <c r="I104" s="475"/>
      <c r="J104" s="168"/>
      <c r="K104" s="154">
        <v>0</v>
      </c>
      <c r="L104" s="468">
        <v>0</v>
      </c>
      <c r="M104" s="160">
        <v>0</v>
      </c>
      <c r="N104" s="154">
        <v>0</v>
      </c>
      <c r="O104" s="468">
        <v>0</v>
      </c>
      <c r="P104" s="160">
        <v>0</v>
      </c>
      <c r="Q104" s="475">
        <v>0</v>
      </c>
      <c r="R104" s="468">
        <v>0</v>
      </c>
      <c r="S104" s="468">
        <v>0</v>
      </c>
      <c r="T104" s="468">
        <v>0</v>
      </c>
      <c r="U104" s="468">
        <v>0</v>
      </c>
      <c r="V104" s="468">
        <v>0</v>
      </c>
      <c r="W104" s="468">
        <v>0</v>
      </c>
      <c r="X104" s="435">
        <v>0</v>
      </c>
      <c r="Y104" s="154">
        <v>0</v>
      </c>
      <c r="Z104" s="468">
        <v>0</v>
      </c>
      <c r="AA104" s="160">
        <v>0</v>
      </c>
      <c r="AB104" s="154">
        <v>0</v>
      </c>
      <c r="AC104" s="468">
        <v>0</v>
      </c>
      <c r="AD104" s="160">
        <v>0</v>
      </c>
      <c r="AE104" s="154">
        <v>0</v>
      </c>
      <c r="AF104" s="468">
        <v>0</v>
      </c>
      <c r="AG104" s="160">
        <v>0</v>
      </c>
      <c r="AH104" s="475">
        <v>0</v>
      </c>
      <c r="AI104" s="468">
        <v>0</v>
      </c>
      <c r="AJ104" s="468">
        <v>0</v>
      </c>
      <c r="AK104" s="468">
        <v>0</v>
      </c>
      <c r="AL104" s="435">
        <v>0</v>
      </c>
      <c r="AM104" s="154">
        <v>0</v>
      </c>
      <c r="AN104" s="468">
        <v>0</v>
      </c>
      <c r="AO104" s="160">
        <v>0</v>
      </c>
      <c r="AP104" s="154">
        <v>0</v>
      </c>
      <c r="AQ104" s="468">
        <v>0</v>
      </c>
      <c r="AR104" s="160">
        <v>0</v>
      </c>
      <c r="AS104" s="154">
        <v>0</v>
      </c>
      <c r="AT104" s="468">
        <v>0</v>
      </c>
      <c r="AU104" s="160">
        <v>0</v>
      </c>
      <c r="AV104" s="475">
        <v>0</v>
      </c>
      <c r="AW104" s="468">
        <v>0</v>
      </c>
      <c r="AX104" s="468">
        <v>0</v>
      </c>
      <c r="AY104" s="468">
        <v>0</v>
      </c>
      <c r="AZ104" s="435">
        <v>0</v>
      </c>
      <c r="BA104" s="154">
        <v>0</v>
      </c>
      <c r="BB104" s="468">
        <v>0</v>
      </c>
      <c r="BC104" s="160">
        <v>0</v>
      </c>
      <c r="BD104" s="154">
        <v>0</v>
      </c>
      <c r="BE104" s="468">
        <v>0</v>
      </c>
      <c r="BF104" s="468">
        <v>0</v>
      </c>
      <c r="BG104" s="160">
        <v>0</v>
      </c>
      <c r="BH104" s="154">
        <v>0</v>
      </c>
      <c r="BI104" s="468">
        <v>0</v>
      </c>
      <c r="BJ104" s="160">
        <v>0</v>
      </c>
      <c r="BK104" s="75"/>
      <c r="BL104" s="109"/>
      <c r="BM104" s="120">
        <f t="shared" si="6"/>
        <v>0</v>
      </c>
      <c r="BN104" s="592"/>
      <c r="BO104" s="594"/>
    </row>
    <row r="105" spans="1:67" ht="19.5" customHeight="1">
      <c r="A105" s="547"/>
      <c r="B105" s="553"/>
      <c r="C105" s="556"/>
      <c r="D105" s="461"/>
      <c r="E105" s="219" t="s">
        <v>18</v>
      </c>
      <c r="F105" s="476">
        <v>0</v>
      </c>
      <c r="G105" s="119">
        <v>0</v>
      </c>
      <c r="H105" s="224">
        <v>0</v>
      </c>
      <c r="I105" s="476"/>
      <c r="J105" s="234"/>
      <c r="K105" s="233">
        <v>0</v>
      </c>
      <c r="L105" s="119">
        <v>0</v>
      </c>
      <c r="M105" s="224">
        <v>0</v>
      </c>
      <c r="N105" s="233">
        <v>0</v>
      </c>
      <c r="O105" s="119">
        <v>0</v>
      </c>
      <c r="P105" s="224">
        <v>0</v>
      </c>
      <c r="Q105" s="476">
        <v>0</v>
      </c>
      <c r="R105" s="119">
        <v>0</v>
      </c>
      <c r="S105" s="119">
        <v>0</v>
      </c>
      <c r="T105" s="119"/>
      <c r="U105" s="119"/>
      <c r="V105" s="119"/>
      <c r="W105" s="119"/>
      <c r="X105" s="436">
        <v>0</v>
      </c>
      <c r="Y105" s="233">
        <v>0</v>
      </c>
      <c r="Z105" s="119">
        <v>0</v>
      </c>
      <c r="AA105" s="224">
        <v>0</v>
      </c>
      <c r="AB105" s="233">
        <v>0</v>
      </c>
      <c r="AC105" s="119">
        <v>0</v>
      </c>
      <c r="AD105" s="224">
        <v>0</v>
      </c>
      <c r="AE105" s="233">
        <v>0</v>
      </c>
      <c r="AF105" s="119">
        <v>0</v>
      </c>
      <c r="AG105" s="224">
        <v>0</v>
      </c>
      <c r="AH105" s="476"/>
      <c r="AI105" s="119"/>
      <c r="AJ105" s="119"/>
      <c r="AK105" s="119"/>
      <c r="AL105" s="436">
        <v>0</v>
      </c>
      <c r="AM105" s="233">
        <v>0</v>
      </c>
      <c r="AN105" s="119">
        <v>0</v>
      </c>
      <c r="AO105" s="224">
        <v>0</v>
      </c>
      <c r="AP105" s="233">
        <v>0</v>
      </c>
      <c r="AQ105" s="119">
        <v>0</v>
      </c>
      <c r="AR105" s="224">
        <v>0</v>
      </c>
      <c r="AS105" s="233">
        <v>0</v>
      </c>
      <c r="AT105" s="119">
        <v>0</v>
      </c>
      <c r="AU105" s="224">
        <v>0</v>
      </c>
      <c r="AV105" s="476"/>
      <c r="AW105" s="119"/>
      <c r="AX105" s="119"/>
      <c r="AY105" s="119"/>
      <c r="AZ105" s="436">
        <v>0</v>
      </c>
      <c r="BA105" s="233">
        <v>0</v>
      </c>
      <c r="BB105" s="119">
        <v>0</v>
      </c>
      <c r="BC105" s="224">
        <v>0</v>
      </c>
      <c r="BD105" s="233">
        <v>0</v>
      </c>
      <c r="BE105" s="119">
        <v>0</v>
      </c>
      <c r="BF105" s="119"/>
      <c r="BG105" s="224">
        <v>0</v>
      </c>
      <c r="BH105" s="233">
        <v>0</v>
      </c>
      <c r="BI105" s="119">
        <v>0</v>
      </c>
      <c r="BJ105" s="224">
        <v>0</v>
      </c>
      <c r="BK105" s="75"/>
      <c r="BL105" s="109"/>
      <c r="BM105" s="120">
        <v>0</v>
      </c>
      <c r="BN105" s="592"/>
      <c r="BO105" s="594"/>
    </row>
    <row r="106" spans="1:67" ht="25.5" customHeight="1" thickBot="1">
      <c r="A106" s="547"/>
      <c r="B106" s="553"/>
      <c r="C106" s="556"/>
      <c r="D106" s="461"/>
      <c r="E106" s="219" t="s">
        <v>95</v>
      </c>
      <c r="F106" s="476">
        <v>0</v>
      </c>
      <c r="G106" s="119">
        <v>0</v>
      </c>
      <c r="H106" s="224">
        <v>0</v>
      </c>
      <c r="I106" s="476"/>
      <c r="J106" s="234"/>
      <c r="K106" s="233">
        <v>0</v>
      </c>
      <c r="L106" s="119">
        <v>0</v>
      </c>
      <c r="M106" s="224">
        <v>0</v>
      </c>
      <c r="N106" s="233">
        <v>0</v>
      </c>
      <c r="O106" s="119">
        <v>0</v>
      </c>
      <c r="P106" s="224">
        <v>0</v>
      </c>
      <c r="Q106" s="476">
        <v>0</v>
      </c>
      <c r="R106" s="119">
        <v>0</v>
      </c>
      <c r="S106" s="119">
        <v>0</v>
      </c>
      <c r="T106" s="119"/>
      <c r="U106" s="119"/>
      <c r="V106" s="119"/>
      <c r="W106" s="119"/>
      <c r="X106" s="436"/>
      <c r="Y106" s="233">
        <v>0</v>
      </c>
      <c r="Z106" s="119">
        <v>0</v>
      </c>
      <c r="AA106" s="224">
        <v>0</v>
      </c>
      <c r="AB106" s="233">
        <v>0</v>
      </c>
      <c r="AC106" s="119">
        <v>0</v>
      </c>
      <c r="AD106" s="224">
        <v>0</v>
      </c>
      <c r="AE106" s="233">
        <v>0</v>
      </c>
      <c r="AF106" s="119">
        <v>0</v>
      </c>
      <c r="AG106" s="224">
        <v>0</v>
      </c>
      <c r="AH106" s="476"/>
      <c r="AI106" s="119"/>
      <c r="AJ106" s="119"/>
      <c r="AK106" s="119"/>
      <c r="AL106" s="436"/>
      <c r="AM106" s="233">
        <v>0</v>
      </c>
      <c r="AN106" s="119">
        <v>0</v>
      </c>
      <c r="AO106" s="224">
        <v>0</v>
      </c>
      <c r="AP106" s="233">
        <v>0</v>
      </c>
      <c r="AQ106" s="119">
        <v>0</v>
      </c>
      <c r="AR106" s="224">
        <v>0</v>
      </c>
      <c r="AS106" s="233">
        <v>0</v>
      </c>
      <c r="AT106" s="119">
        <v>0</v>
      </c>
      <c r="AU106" s="224">
        <v>0</v>
      </c>
      <c r="AV106" s="476"/>
      <c r="AW106" s="119"/>
      <c r="AX106" s="119"/>
      <c r="AY106" s="119"/>
      <c r="AZ106" s="436"/>
      <c r="BA106" s="233">
        <v>0</v>
      </c>
      <c r="BB106" s="119">
        <v>0</v>
      </c>
      <c r="BC106" s="224">
        <v>0</v>
      </c>
      <c r="BD106" s="233">
        <v>0</v>
      </c>
      <c r="BE106" s="119">
        <v>0</v>
      </c>
      <c r="BF106" s="119"/>
      <c r="BG106" s="224">
        <v>0</v>
      </c>
      <c r="BH106" s="233">
        <v>0</v>
      </c>
      <c r="BI106" s="119">
        <v>0</v>
      </c>
      <c r="BJ106" s="224">
        <v>0</v>
      </c>
      <c r="BK106" s="75"/>
      <c r="BL106" s="109"/>
      <c r="BM106" s="120"/>
      <c r="BN106" s="592"/>
      <c r="BO106" s="594"/>
    </row>
    <row r="107" spans="1:67" ht="33" customHeight="1" thickBot="1">
      <c r="A107" s="548"/>
      <c r="B107" s="554"/>
      <c r="C107" s="557"/>
      <c r="D107" s="461"/>
      <c r="E107" s="290" t="s">
        <v>53</v>
      </c>
      <c r="F107" s="476">
        <f>4520.8+8600.2</f>
        <v>13121</v>
      </c>
      <c r="G107" s="119">
        <v>0</v>
      </c>
      <c r="H107" s="224">
        <v>0</v>
      </c>
      <c r="I107" s="476"/>
      <c r="J107" s="234"/>
      <c r="K107" s="233">
        <v>0</v>
      </c>
      <c r="L107" s="119">
        <v>0</v>
      </c>
      <c r="M107" s="224">
        <v>0</v>
      </c>
      <c r="N107" s="233">
        <v>0</v>
      </c>
      <c r="O107" s="119">
        <v>0</v>
      </c>
      <c r="P107" s="224">
        <v>0</v>
      </c>
      <c r="Q107" s="476">
        <v>0</v>
      </c>
      <c r="R107" s="119">
        <v>0</v>
      </c>
      <c r="S107" s="119">
        <v>0</v>
      </c>
      <c r="T107" s="119">
        <v>0</v>
      </c>
      <c r="U107" s="119">
        <v>0</v>
      </c>
      <c r="V107" s="119">
        <v>0</v>
      </c>
      <c r="W107" s="119">
        <v>0</v>
      </c>
      <c r="X107" s="436">
        <v>0</v>
      </c>
      <c r="Y107" s="233">
        <v>0</v>
      </c>
      <c r="Z107" s="119">
        <v>0</v>
      </c>
      <c r="AA107" s="224">
        <v>0</v>
      </c>
      <c r="AB107" s="233">
        <v>0</v>
      </c>
      <c r="AC107" s="119">
        <v>0</v>
      </c>
      <c r="AD107" s="224">
        <v>0</v>
      </c>
      <c r="AE107" s="233">
        <v>0</v>
      </c>
      <c r="AF107" s="119">
        <v>0</v>
      </c>
      <c r="AG107" s="224">
        <v>0</v>
      </c>
      <c r="AH107" s="476">
        <v>0</v>
      </c>
      <c r="AI107" s="119">
        <v>0</v>
      </c>
      <c r="AJ107" s="119">
        <v>0</v>
      </c>
      <c r="AK107" s="119">
        <v>0</v>
      </c>
      <c r="AL107" s="436">
        <f>Y107</f>
        <v>0</v>
      </c>
      <c r="AM107" s="233">
        <v>0</v>
      </c>
      <c r="AN107" s="119">
        <v>0</v>
      </c>
      <c r="AO107" s="224">
        <v>0</v>
      </c>
      <c r="AP107" s="233">
        <v>0</v>
      </c>
      <c r="AQ107" s="119">
        <v>0</v>
      </c>
      <c r="AR107" s="224">
        <v>0</v>
      </c>
      <c r="AS107" s="233">
        <v>0</v>
      </c>
      <c r="AT107" s="119">
        <v>0</v>
      </c>
      <c r="AU107" s="224">
        <v>0</v>
      </c>
      <c r="AV107" s="476">
        <v>0</v>
      </c>
      <c r="AW107" s="119">
        <v>0</v>
      </c>
      <c r="AX107" s="119">
        <v>0</v>
      </c>
      <c r="AY107" s="119">
        <v>0</v>
      </c>
      <c r="AZ107" s="436">
        <v>0</v>
      </c>
      <c r="BA107" s="233">
        <v>0</v>
      </c>
      <c r="BB107" s="119">
        <v>0</v>
      </c>
      <c r="BC107" s="224">
        <v>0</v>
      </c>
      <c r="BD107" s="233">
        <f>4520.8+8600.2</f>
        <v>13121</v>
      </c>
      <c r="BE107" s="119">
        <v>0</v>
      </c>
      <c r="BF107" s="119">
        <v>0</v>
      </c>
      <c r="BG107" s="224">
        <v>0</v>
      </c>
      <c r="BH107" s="233">
        <v>0</v>
      </c>
      <c r="BI107" s="119">
        <v>0</v>
      </c>
      <c r="BJ107" s="224">
        <v>0</v>
      </c>
      <c r="BK107" s="75"/>
      <c r="BL107" s="109"/>
      <c r="BM107" s="287">
        <f t="shared" si="6"/>
        <v>13121</v>
      </c>
      <c r="BN107" s="407"/>
      <c r="BO107" s="408"/>
    </row>
    <row r="108" spans="1:67" ht="20.25" customHeight="1">
      <c r="A108" s="546" t="s">
        <v>113</v>
      </c>
      <c r="B108" s="552" t="s">
        <v>112</v>
      </c>
      <c r="C108" s="555" t="s">
        <v>100</v>
      </c>
      <c r="D108" s="461"/>
      <c r="E108" s="218" t="s">
        <v>38</v>
      </c>
      <c r="F108" s="149">
        <f t="shared" si="28"/>
        <v>0</v>
      </c>
      <c r="G108" s="150">
        <f>R111</f>
        <v>0</v>
      </c>
      <c r="H108" s="159">
        <f>H111</f>
        <v>0</v>
      </c>
      <c r="I108" s="473"/>
      <c r="J108" s="171"/>
      <c r="K108" s="68">
        <f>K110+K111</f>
        <v>0</v>
      </c>
      <c r="L108" s="48">
        <f t="shared" ref="L108:BL108" si="29">L110+L111</f>
        <v>0</v>
      </c>
      <c r="M108" s="51">
        <f t="shared" si="29"/>
        <v>0</v>
      </c>
      <c r="N108" s="68">
        <f t="shared" si="29"/>
        <v>0</v>
      </c>
      <c r="O108" s="48">
        <f t="shared" si="29"/>
        <v>0</v>
      </c>
      <c r="P108" s="51">
        <f t="shared" si="29"/>
        <v>0</v>
      </c>
      <c r="Q108" s="68">
        <v>0</v>
      </c>
      <c r="R108" s="48">
        <v>0</v>
      </c>
      <c r="S108" s="51">
        <v>0</v>
      </c>
      <c r="T108" s="69">
        <f t="shared" si="29"/>
        <v>0</v>
      </c>
      <c r="U108" s="48">
        <f t="shared" si="29"/>
        <v>0</v>
      </c>
      <c r="V108" s="48">
        <f t="shared" si="29"/>
        <v>0</v>
      </c>
      <c r="W108" s="48">
        <f t="shared" si="29"/>
        <v>0</v>
      </c>
      <c r="X108" s="70">
        <f>X111</f>
        <v>0</v>
      </c>
      <c r="Y108" s="68">
        <f t="shared" si="29"/>
        <v>0</v>
      </c>
      <c r="Z108" s="48">
        <f t="shared" si="29"/>
        <v>0</v>
      </c>
      <c r="AA108" s="51">
        <f t="shared" si="29"/>
        <v>0</v>
      </c>
      <c r="AB108" s="68">
        <f t="shared" si="29"/>
        <v>0</v>
      </c>
      <c r="AC108" s="48">
        <f t="shared" si="29"/>
        <v>0</v>
      </c>
      <c r="AD108" s="51">
        <f t="shared" si="29"/>
        <v>0</v>
      </c>
      <c r="AE108" s="68">
        <f t="shared" si="29"/>
        <v>0</v>
      </c>
      <c r="AF108" s="48">
        <f t="shared" si="29"/>
        <v>0</v>
      </c>
      <c r="AG108" s="51">
        <f t="shared" si="29"/>
        <v>0</v>
      </c>
      <c r="AH108" s="69">
        <f t="shared" si="29"/>
        <v>0</v>
      </c>
      <c r="AI108" s="48">
        <f t="shared" si="29"/>
        <v>0</v>
      </c>
      <c r="AJ108" s="48">
        <f t="shared" si="29"/>
        <v>0</v>
      </c>
      <c r="AK108" s="48">
        <f t="shared" si="29"/>
        <v>0</v>
      </c>
      <c r="AL108" s="70">
        <f t="shared" si="29"/>
        <v>0</v>
      </c>
      <c r="AM108" s="68">
        <f t="shared" si="29"/>
        <v>0</v>
      </c>
      <c r="AN108" s="48">
        <f t="shared" si="29"/>
        <v>0</v>
      </c>
      <c r="AO108" s="51">
        <f t="shared" si="29"/>
        <v>0</v>
      </c>
      <c r="AP108" s="68">
        <f t="shared" si="29"/>
        <v>0</v>
      </c>
      <c r="AQ108" s="48">
        <f t="shared" si="29"/>
        <v>0</v>
      </c>
      <c r="AR108" s="51">
        <f t="shared" si="29"/>
        <v>0</v>
      </c>
      <c r="AS108" s="68">
        <f t="shared" si="29"/>
        <v>0</v>
      </c>
      <c r="AT108" s="48">
        <f t="shared" si="29"/>
        <v>0</v>
      </c>
      <c r="AU108" s="51">
        <f t="shared" si="29"/>
        <v>0</v>
      </c>
      <c r="AV108" s="69">
        <f t="shared" si="29"/>
        <v>0</v>
      </c>
      <c r="AW108" s="48">
        <f t="shared" si="29"/>
        <v>0</v>
      </c>
      <c r="AX108" s="48">
        <f t="shared" si="29"/>
        <v>0</v>
      </c>
      <c r="AY108" s="48">
        <f t="shared" si="29"/>
        <v>0</v>
      </c>
      <c r="AZ108" s="70">
        <f t="shared" si="29"/>
        <v>0</v>
      </c>
      <c r="BA108" s="68">
        <f t="shared" si="29"/>
        <v>0</v>
      </c>
      <c r="BB108" s="48">
        <f t="shared" si="29"/>
        <v>0</v>
      </c>
      <c r="BC108" s="51">
        <f t="shared" si="29"/>
        <v>0</v>
      </c>
      <c r="BD108" s="68">
        <f t="shared" si="29"/>
        <v>0</v>
      </c>
      <c r="BE108" s="48">
        <f t="shared" si="29"/>
        <v>0</v>
      </c>
      <c r="BF108" s="48">
        <f t="shared" si="29"/>
        <v>0</v>
      </c>
      <c r="BG108" s="51">
        <f t="shared" si="29"/>
        <v>0</v>
      </c>
      <c r="BH108" s="68">
        <f t="shared" si="29"/>
        <v>0</v>
      </c>
      <c r="BI108" s="48">
        <f t="shared" si="29"/>
        <v>0</v>
      </c>
      <c r="BJ108" s="51">
        <f t="shared" si="29"/>
        <v>0</v>
      </c>
      <c r="BK108" s="61">
        <f t="shared" si="29"/>
        <v>0</v>
      </c>
      <c r="BL108" s="114">
        <f t="shared" si="29"/>
        <v>0</v>
      </c>
      <c r="BM108" s="120">
        <f t="shared" si="6"/>
        <v>0</v>
      </c>
      <c r="BN108" s="550"/>
      <c r="BO108" s="649"/>
    </row>
    <row r="109" spans="1:67" ht="16.5" customHeight="1">
      <c r="A109" s="547"/>
      <c r="B109" s="553"/>
      <c r="C109" s="556"/>
      <c r="D109" s="461"/>
      <c r="E109" s="219" t="s">
        <v>94</v>
      </c>
      <c r="F109" s="154">
        <f>K109+N109+Q109+Y109+AB109+AE109+AM109+AP109+AS109+BA109+BD109+BH109</f>
        <v>0</v>
      </c>
      <c r="G109" s="468">
        <v>0</v>
      </c>
      <c r="H109" s="160">
        <v>0</v>
      </c>
      <c r="I109" s="475"/>
      <c r="J109" s="168"/>
      <c r="K109" s="55">
        <v>0</v>
      </c>
      <c r="L109" s="466">
        <v>0</v>
      </c>
      <c r="M109" s="52">
        <v>0</v>
      </c>
      <c r="N109" s="55">
        <v>0</v>
      </c>
      <c r="O109" s="466">
        <v>0</v>
      </c>
      <c r="P109" s="52">
        <v>0</v>
      </c>
      <c r="Q109" s="55">
        <v>0</v>
      </c>
      <c r="R109" s="466">
        <v>0</v>
      </c>
      <c r="S109" s="52">
        <v>0</v>
      </c>
      <c r="T109" s="222"/>
      <c r="U109" s="478"/>
      <c r="V109" s="478"/>
      <c r="W109" s="478"/>
      <c r="X109" s="435">
        <v>0</v>
      </c>
      <c r="Y109" s="55">
        <v>0</v>
      </c>
      <c r="Z109" s="466">
        <v>0</v>
      </c>
      <c r="AA109" s="52">
        <v>0</v>
      </c>
      <c r="AB109" s="55">
        <v>0</v>
      </c>
      <c r="AC109" s="466">
        <v>0</v>
      </c>
      <c r="AD109" s="52">
        <v>0</v>
      </c>
      <c r="AE109" s="55">
        <v>0</v>
      </c>
      <c r="AF109" s="466">
        <v>0</v>
      </c>
      <c r="AG109" s="52">
        <v>0</v>
      </c>
      <c r="AH109" s="222"/>
      <c r="AI109" s="478"/>
      <c r="AJ109" s="478"/>
      <c r="AK109" s="478"/>
      <c r="AL109" s="435">
        <v>0</v>
      </c>
      <c r="AM109" s="55">
        <v>0</v>
      </c>
      <c r="AN109" s="466">
        <v>0</v>
      </c>
      <c r="AO109" s="52">
        <v>0</v>
      </c>
      <c r="AP109" s="55">
        <v>0</v>
      </c>
      <c r="AQ109" s="466">
        <v>0</v>
      </c>
      <c r="AR109" s="52">
        <v>0</v>
      </c>
      <c r="AS109" s="55">
        <v>0</v>
      </c>
      <c r="AT109" s="466">
        <v>0</v>
      </c>
      <c r="AU109" s="52">
        <v>0</v>
      </c>
      <c r="AV109" s="222"/>
      <c r="AW109" s="478"/>
      <c r="AX109" s="478"/>
      <c r="AY109" s="478"/>
      <c r="AZ109" s="435">
        <v>0</v>
      </c>
      <c r="BA109" s="55">
        <v>0</v>
      </c>
      <c r="BB109" s="466">
        <v>0</v>
      </c>
      <c r="BC109" s="52">
        <v>0</v>
      </c>
      <c r="BD109" s="55">
        <v>0</v>
      </c>
      <c r="BE109" s="466">
        <v>0</v>
      </c>
      <c r="BF109" s="466"/>
      <c r="BG109" s="52">
        <v>0</v>
      </c>
      <c r="BH109" s="55">
        <v>0</v>
      </c>
      <c r="BI109" s="466">
        <v>0</v>
      </c>
      <c r="BJ109" s="160">
        <v>0</v>
      </c>
      <c r="BK109" s="61"/>
      <c r="BL109" s="250"/>
      <c r="BM109" s="120"/>
      <c r="BN109" s="550"/>
      <c r="BO109" s="649"/>
    </row>
    <row r="110" spans="1:67" ht="14.25" customHeight="1">
      <c r="A110" s="547"/>
      <c r="B110" s="553"/>
      <c r="C110" s="556"/>
      <c r="D110" s="461"/>
      <c r="E110" s="219" t="s">
        <v>39</v>
      </c>
      <c r="F110" s="154">
        <f t="shared" si="28"/>
        <v>0</v>
      </c>
      <c r="G110" s="468">
        <v>0</v>
      </c>
      <c r="H110" s="160">
        <v>0</v>
      </c>
      <c r="I110" s="475"/>
      <c r="J110" s="168"/>
      <c r="K110" s="55">
        <v>0</v>
      </c>
      <c r="L110" s="466">
        <v>0</v>
      </c>
      <c r="M110" s="52">
        <v>0</v>
      </c>
      <c r="N110" s="55">
        <v>0</v>
      </c>
      <c r="O110" s="466">
        <v>0</v>
      </c>
      <c r="P110" s="52">
        <v>0</v>
      </c>
      <c r="Q110" s="55">
        <v>0</v>
      </c>
      <c r="R110" s="466">
        <v>0</v>
      </c>
      <c r="S110" s="52">
        <v>0</v>
      </c>
      <c r="T110" s="222"/>
      <c r="U110" s="478"/>
      <c r="V110" s="478"/>
      <c r="W110" s="478"/>
      <c r="X110" s="435">
        <v>0</v>
      </c>
      <c r="Y110" s="55">
        <v>0</v>
      </c>
      <c r="Z110" s="466">
        <v>0</v>
      </c>
      <c r="AA110" s="52">
        <v>0</v>
      </c>
      <c r="AB110" s="55">
        <v>0</v>
      </c>
      <c r="AC110" s="466">
        <v>0</v>
      </c>
      <c r="AD110" s="52">
        <v>0</v>
      </c>
      <c r="AE110" s="55">
        <v>0</v>
      </c>
      <c r="AF110" s="466">
        <v>0</v>
      </c>
      <c r="AG110" s="52">
        <v>0</v>
      </c>
      <c r="AH110" s="222"/>
      <c r="AI110" s="478"/>
      <c r="AJ110" s="478"/>
      <c r="AK110" s="478"/>
      <c r="AL110" s="435">
        <v>0</v>
      </c>
      <c r="AM110" s="55">
        <v>0</v>
      </c>
      <c r="AN110" s="466">
        <v>0</v>
      </c>
      <c r="AO110" s="52">
        <v>0</v>
      </c>
      <c r="AP110" s="55">
        <v>0</v>
      </c>
      <c r="AQ110" s="466">
        <v>0</v>
      </c>
      <c r="AR110" s="52">
        <v>0</v>
      </c>
      <c r="AS110" s="55">
        <v>0</v>
      </c>
      <c r="AT110" s="466">
        <v>0</v>
      </c>
      <c r="AU110" s="52">
        <v>0</v>
      </c>
      <c r="AV110" s="222"/>
      <c r="AW110" s="478"/>
      <c r="AX110" s="478"/>
      <c r="AY110" s="478"/>
      <c r="AZ110" s="435">
        <v>0</v>
      </c>
      <c r="BA110" s="55">
        <v>0</v>
      </c>
      <c r="BB110" s="466">
        <v>0</v>
      </c>
      <c r="BC110" s="52">
        <v>0</v>
      </c>
      <c r="BD110" s="55">
        <v>0</v>
      </c>
      <c r="BE110" s="466">
        <v>0</v>
      </c>
      <c r="BF110" s="466"/>
      <c r="BG110" s="52">
        <v>0</v>
      </c>
      <c r="BH110" s="55">
        <v>0</v>
      </c>
      <c r="BI110" s="466">
        <v>0</v>
      </c>
      <c r="BJ110" s="160">
        <v>0</v>
      </c>
      <c r="BK110" s="231"/>
      <c r="BL110" s="109"/>
      <c r="BM110" s="120">
        <f t="shared" si="6"/>
        <v>0</v>
      </c>
      <c r="BN110" s="550"/>
      <c r="BO110" s="649"/>
    </row>
    <row r="111" spans="1:67" ht="22.5" customHeight="1">
      <c r="A111" s="547"/>
      <c r="B111" s="553"/>
      <c r="C111" s="556"/>
      <c r="D111" s="461"/>
      <c r="E111" s="219" t="s">
        <v>18</v>
      </c>
      <c r="F111" s="154">
        <f t="shared" si="28"/>
        <v>0</v>
      </c>
      <c r="G111" s="468">
        <f>R111</f>
        <v>0</v>
      </c>
      <c r="H111" s="160">
        <v>0</v>
      </c>
      <c r="I111" s="475"/>
      <c r="J111" s="168"/>
      <c r="K111" s="55">
        <v>0</v>
      </c>
      <c r="L111" s="466">
        <v>0</v>
      </c>
      <c r="M111" s="52">
        <v>0</v>
      </c>
      <c r="N111" s="55">
        <v>0</v>
      </c>
      <c r="O111" s="466">
        <v>0</v>
      </c>
      <c r="P111" s="52">
        <v>0</v>
      </c>
      <c r="Q111" s="55">
        <v>0</v>
      </c>
      <c r="R111" s="466">
        <v>0</v>
      </c>
      <c r="S111" s="52">
        <v>0</v>
      </c>
      <c r="T111" s="222"/>
      <c r="U111" s="478"/>
      <c r="V111" s="478"/>
      <c r="W111" s="478"/>
      <c r="X111" s="435">
        <f>Q111</f>
        <v>0</v>
      </c>
      <c r="Y111" s="55">
        <v>0</v>
      </c>
      <c r="Z111" s="466">
        <v>0</v>
      </c>
      <c r="AA111" s="52">
        <v>0</v>
      </c>
      <c r="AB111" s="55">
        <v>0</v>
      </c>
      <c r="AC111" s="466">
        <v>0</v>
      </c>
      <c r="AD111" s="52">
        <v>0</v>
      </c>
      <c r="AE111" s="55">
        <v>0</v>
      </c>
      <c r="AF111" s="466">
        <v>0</v>
      </c>
      <c r="AG111" s="52">
        <v>0</v>
      </c>
      <c r="AH111" s="222"/>
      <c r="AI111" s="478"/>
      <c r="AJ111" s="478"/>
      <c r="AK111" s="478"/>
      <c r="AL111" s="435">
        <v>0</v>
      </c>
      <c r="AM111" s="55">
        <v>0</v>
      </c>
      <c r="AN111" s="466">
        <v>0</v>
      </c>
      <c r="AO111" s="52">
        <v>0</v>
      </c>
      <c r="AP111" s="55">
        <v>0</v>
      </c>
      <c r="AQ111" s="466">
        <v>0</v>
      </c>
      <c r="AR111" s="52">
        <v>0</v>
      </c>
      <c r="AS111" s="55">
        <v>0</v>
      </c>
      <c r="AT111" s="466">
        <v>0</v>
      </c>
      <c r="AU111" s="52">
        <v>0</v>
      </c>
      <c r="AV111" s="222"/>
      <c r="AW111" s="478"/>
      <c r="AX111" s="478"/>
      <c r="AY111" s="478"/>
      <c r="AZ111" s="435">
        <v>0</v>
      </c>
      <c r="BA111" s="55">
        <v>0</v>
      </c>
      <c r="BB111" s="466">
        <v>0</v>
      </c>
      <c r="BC111" s="52">
        <v>0</v>
      </c>
      <c r="BD111" s="55">
        <v>0</v>
      </c>
      <c r="BE111" s="466">
        <v>0</v>
      </c>
      <c r="BF111" s="466"/>
      <c r="BG111" s="52">
        <v>0</v>
      </c>
      <c r="BH111" s="55">
        <v>0</v>
      </c>
      <c r="BI111" s="466">
        <v>0</v>
      </c>
      <c r="BJ111" s="160">
        <v>0</v>
      </c>
      <c r="BK111" s="231"/>
      <c r="BL111" s="109"/>
      <c r="BM111" s="120">
        <f t="shared" si="6"/>
        <v>0</v>
      </c>
      <c r="BN111" s="550"/>
      <c r="BO111" s="649"/>
    </row>
    <row r="112" spans="1:67" ht="27.75" customHeight="1" thickBot="1">
      <c r="A112" s="547"/>
      <c r="B112" s="554"/>
      <c r="C112" s="557"/>
      <c r="D112" s="461"/>
      <c r="E112" s="290" t="s">
        <v>95</v>
      </c>
      <c r="F112" s="154">
        <f>K112+N112+Q112+Y112+AB112+AE112+AM112+AP112+AS112+BA112+BD112+BH112</f>
        <v>0</v>
      </c>
      <c r="G112" s="468">
        <v>0</v>
      </c>
      <c r="H112" s="160">
        <v>0</v>
      </c>
      <c r="I112" s="475"/>
      <c r="J112" s="168"/>
      <c r="K112" s="55">
        <v>0</v>
      </c>
      <c r="L112" s="466">
        <v>0</v>
      </c>
      <c r="M112" s="52">
        <v>0</v>
      </c>
      <c r="N112" s="55">
        <v>0</v>
      </c>
      <c r="O112" s="466">
        <v>0</v>
      </c>
      <c r="P112" s="52">
        <v>0</v>
      </c>
      <c r="Q112" s="55">
        <v>0</v>
      </c>
      <c r="R112" s="466">
        <v>0</v>
      </c>
      <c r="S112" s="52">
        <v>0</v>
      </c>
      <c r="T112" s="222"/>
      <c r="U112" s="478"/>
      <c r="V112" s="478"/>
      <c r="W112" s="478"/>
      <c r="X112" s="435">
        <v>0</v>
      </c>
      <c r="Y112" s="55">
        <v>0</v>
      </c>
      <c r="Z112" s="466">
        <v>0</v>
      </c>
      <c r="AA112" s="52">
        <v>0</v>
      </c>
      <c r="AB112" s="55">
        <v>0</v>
      </c>
      <c r="AC112" s="466">
        <v>0</v>
      </c>
      <c r="AD112" s="52">
        <v>0</v>
      </c>
      <c r="AE112" s="55">
        <v>0</v>
      </c>
      <c r="AF112" s="466">
        <v>0</v>
      </c>
      <c r="AG112" s="52">
        <v>0</v>
      </c>
      <c r="AH112" s="222"/>
      <c r="AI112" s="478"/>
      <c r="AJ112" s="478"/>
      <c r="AK112" s="478"/>
      <c r="AL112" s="435">
        <v>0</v>
      </c>
      <c r="AM112" s="55">
        <v>0</v>
      </c>
      <c r="AN112" s="466">
        <v>0</v>
      </c>
      <c r="AO112" s="52">
        <v>0</v>
      </c>
      <c r="AP112" s="55">
        <v>0</v>
      </c>
      <c r="AQ112" s="466">
        <v>0</v>
      </c>
      <c r="AR112" s="52">
        <v>0</v>
      </c>
      <c r="AS112" s="55">
        <v>0</v>
      </c>
      <c r="AT112" s="466">
        <v>0</v>
      </c>
      <c r="AU112" s="52">
        <v>0</v>
      </c>
      <c r="AV112" s="222"/>
      <c r="AW112" s="478"/>
      <c r="AX112" s="478"/>
      <c r="AY112" s="478"/>
      <c r="AZ112" s="435">
        <v>0</v>
      </c>
      <c r="BA112" s="55">
        <v>0</v>
      </c>
      <c r="BB112" s="466">
        <v>0</v>
      </c>
      <c r="BC112" s="52">
        <v>0</v>
      </c>
      <c r="BD112" s="55">
        <v>0</v>
      </c>
      <c r="BE112" s="466">
        <v>0</v>
      </c>
      <c r="BF112" s="466"/>
      <c r="BG112" s="52">
        <v>0</v>
      </c>
      <c r="BH112" s="55">
        <v>0</v>
      </c>
      <c r="BI112" s="466">
        <v>0</v>
      </c>
      <c r="BJ112" s="160">
        <v>0</v>
      </c>
      <c r="BK112" s="231"/>
      <c r="BL112" s="109"/>
      <c r="BM112" s="120"/>
      <c r="BN112" s="551"/>
      <c r="BO112" s="650"/>
    </row>
    <row r="113" spans="1:67" ht="19.5" customHeight="1">
      <c r="A113" s="546" t="s">
        <v>115</v>
      </c>
      <c r="B113" s="552" t="s">
        <v>114</v>
      </c>
      <c r="C113" s="555" t="s">
        <v>100</v>
      </c>
      <c r="D113" s="461"/>
      <c r="E113" s="218" t="s">
        <v>38</v>
      </c>
      <c r="F113" s="149">
        <f>F116</f>
        <v>400</v>
      </c>
      <c r="G113" s="150">
        <v>0</v>
      </c>
      <c r="H113" s="159">
        <v>0</v>
      </c>
      <c r="I113" s="473"/>
      <c r="J113" s="171"/>
      <c r="K113" s="68">
        <v>0</v>
      </c>
      <c r="L113" s="48">
        <v>0</v>
      </c>
      <c r="M113" s="51">
        <v>0</v>
      </c>
      <c r="N113" s="68">
        <v>0</v>
      </c>
      <c r="O113" s="48">
        <v>0</v>
      </c>
      <c r="P113" s="159">
        <v>0</v>
      </c>
      <c r="Q113" s="149">
        <v>0</v>
      </c>
      <c r="R113" s="150">
        <v>0</v>
      </c>
      <c r="S113" s="159">
        <v>0</v>
      </c>
      <c r="T113" s="473"/>
      <c r="U113" s="48">
        <v>0</v>
      </c>
      <c r="V113" s="48">
        <v>0</v>
      </c>
      <c r="W113" s="48">
        <v>0</v>
      </c>
      <c r="X113" s="434">
        <v>0</v>
      </c>
      <c r="Y113" s="68">
        <f>Y116</f>
        <v>300</v>
      </c>
      <c r="Z113" s="48">
        <v>0</v>
      </c>
      <c r="AA113" s="159">
        <v>0</v>
      </c>
      <c r="AB113" s="149">
        <v>0</v>
      </c>
      <c r="AC113" s="150">
        <v>0</v>
      </c>
      <c r="AD113" s="159">
        <v>0</v>
      </c>
      <c r="AE113" s="149">
        <v>0</v>
      </c>
      <c r="AF113" s="48">
        <v>0</v>
      </c>
      <c r="AG113" s="51">
        <v>0</v>
      </c>
      <c r="AH113" s="69">
        <v>0</v>
      </c>
      <c r="AI113" s="48">
        <v>0</v>
      </c>
      <c r="AJ113" s="48">
        <v>0</v>
      </c>
      <c r="AK113" s="150">
        <v>0</v>
      </c>
      <c r="AL113" s="434">
        <f>Y113</f>
        <v>300</v>
      </c>
      <c r="AM113" s="149">
        <v>0</v>
      </c>
      <c r="AN113" s="150">
        <v>0</v>
      </c>
      <c r="AO113" s="159">
        <v>0</v>
      </c>
      <c r="AP113" s="68">
        <v>0</v>
      </c>
      <c r="AQ113" s="48">
        <v>0</v>
      </c>
      <c r="AR113" s="51">
        <v>0</v>
      </c>
      <c r="AS113" s="68">
        <f>AS116</f>
        <v>100</v>
      </c>
      <c r="AT113" s="48">
        <v>0</v>
      </c>
      <c r="AU113" s="51">
        <v>0</v>
      </c>
      <c r="AV113" s="221"/>
      <c r="AW113" s="151"/>
      <c r="AX113" s="151"/>
      <c r="AY113" s="151"/>
      <c r="AZ113" s="434">
        <f>AS113</f>
        <v>100</v>
      </c>
      <c r="BA113" s="68">
        <v>0</v>
      </c>
      <c r="BB113" s="48">
        <v>0</v>
      </c>
      <c r="BC113" s="51">
        <v>0</v>
      </c>
      <c r="BD113" s="68">
        <v>0</v>
      </c>
      <c r="BE113" s="48">
        <v>0</v>
      </c>
      <c r="BF113" s="48"/>
      <c r="BG113" s="51">
        <v>0</v>
      </c>
      <c r="BH113" s="68">
        <v>0</v>
      </c>
      <c r="BI113" s="48">
        <v>0</v>
      </c>
      <c r="BJ113" s="159">
        <v>0</v>
      </c>
      <c r="BK113" s="231"/>
      <c r="BL113" s="109"/>
      <c r="BM113" s="121">
        <v>0</v>
      </c>
      <c r="BN113" s="591"/>
      <c r="BO113" s="593"/>
    </row>
    <row r="114" spans="1:67" ht="19.5" customHeight="1">
      <c r="A114" s="547"/>
      <c r="B114" s="553"/>
      <c r="C114" s="556"/>
      <c r="D114" s="461"/>
      <c r="E114" s="219" t="s">
        <v>94</v>
      </c>
      <c r="F114" s="154">
        <f>K114+N114+Q114+Y114+AB114+AE114+AM114+AP114+AS114+BA114+BD114+BH114</f>
        <v>0</v>
      </c>
      <c r="G114" s="468">
        <v>0</v>
      </c>
      <c r="H114" s="160">
        <v>0</v>
      </c>
      <c r="I114" s="475"/>
      <c r="J114" s="168"/>
      <c r="K114" s="55">
        <v>0</v>
      </c>
      <c r="L114" s="466">
        <v>0</v>
      </c>
      <c r="M114" s="52">
        <v>0</v>
      </c>
      <c r="N114" s="55">
        <v>0</v>
      </c>
      <c r="O114" s="466">
        <v>0</v>
      </c>
      <c r="P114" s="52">
        <v>0</v>
      </c>
      <c r="Q114" s="55">
        <v>0</v>
      </c>
      <c r="R114" s="466">
        <v>0</v>
      </c>
      <c r="S114" s="52">
        <v>0</v>
      </c>
      <c r="T114" s="222"/>
      <c r="U114" s="478"/>
      <c r="V114" s="478"/>
      <c r="W114" s="478"/>
      <c r="X114" s="435">
        <v>0</v>
      </c>
      <c r="Y114" s="55">
        <v>0</v>
      </c>
      <c r="Z114" s="466">
        <v>0</v>
      </c>
      <c r="AA114" s="52">
        <v>0</v>
      </c>
      <c r="AB114" s="55">
        <v>0</v>
      </c>
      <c r="AC114" s="466">
        <v>0</v>
      </c>
      <c r="AD114" s="52">
        <v>0</v>
      </c>
      <c r="AE114" s="55">
        <v>0</v>
      </c>
      <c r="AF114" s="466">
        <v>0</v>
      </c>
      <c r="AG114" s="52">
        <v>0</v>
      </c>
      <c r="AH114" s="222"/>
      <c r="AI114" s="478"/>
      <c r="AJ114" s="478"/>
      <c r="AK114" s="478"/>
      <c r="AL114" s="435">
        <v>0</v>
      </c>
      <c r="AM114" s="55">
        <v>0</v>
      </c>
      <c r="AN114" s="466">
        <v>0</v>
      </c>
      <c r="AO114" s="52">
        <v>0</v>
      </c>
      <c r="AP114" s="55">
        <v>0</v>
      </c>
      <c r="AQ114" s="466">
        <v>0</v>
      </c>
      <c r="AR114" s="52">
        <v>0</v>
      </c>
      <c r="AS114" s="55">
        <v>0</v>
      </c>
      <c r="AT114" s="466">
        <v>0</v>
      </c>
      <c r="AU114" s="52">
        <v>0</v>
      </c>
      <c r="AV114" s="222"/>
      <c r="AW114" s="478"/>
      <c r="AX114" s="478"/>
      <c r="AY114" s="478"/>
      <c r="AZ114" s="435">
        <v>0</v>
      </c>
      <c r="BA114" s="55">
        <v>0</v>
      </c>
      <c r="BB114" s="466">
        <v>0</v>
      </c>
      <c r="BC114" s="52">
        <v>0</v>
      </c>
      <c r="BD114" s="55">
        <v>0</v>
      </c>
      <c r="BE114" s="466">
        <v>0</v>
      </c>
      <c r="BF114" s="466"/>
      <c r="BG114" s="52">
        <v>0</v>
      </c>
      <c r="BH114" s="55">
        <v>0</v>
      </c>
      <c r="BI114" s="466">
        <v>0</v>
      </c>
      <c r="BJ114" s="160">
        <v>0</v>
      </c>
      <c r="BK114" s="231"/>
      <c r="BL114" s="109"/>
      <c r="BM114" s="121"/>
      <c r="BN114" s="592"/>
      <c r="BO114" s="594"/>
    </row>
    <row r="115" spans="1:67" ht="16.5" customHeight="1">
      <c r="A115" s="547"/>
      <c r="B115" s="553"/>
      <c r="C115" s="556"/>
      <c r="D115" s="461"/>
      <c r="E115" s="219" t="s">
        <v>39</v>
      </c>
      <c r="F115" s="154">
        <v>0</v>
      </c>
      <c r="G115" s="468">
        <v>0</v>
      </c>
      <c r="H115" s="160">
        <v>0</v>
      </c>
      <c r="I115" s="475"/>
      <c r="J115" s="168"/>
      <c r="K115" s="55">
        <v>0</v>
      </c>
      <c r="L115" s="466">
        <v>0</v>
      </c>
      <c r="M115" s="52">
        <v>0</v>
      </c>
      <c r="N115" s="55">
        <v>0</v>
      </c>
      <c r="O115" s="466">
        <v>0</v>
      </c>
      <c r="P115" s="160">
        <v>0</v>
      </c>
      <c r="Q115" s="154">
        <v>0</v>
      </c>
      <c r="R115" s="468">
        <v>0</v>
      </c>
      <c r="S115" s="160">
        <v>0</v>
      </c>
      <c r="T115" s="475"/>
      <c r="U115" s="466">
        <v>0</v>
      </c>
      <c r="V115" s="466">
        <v>0</v>
      </c>
      <c r="W115" s="466">
        <v>0</v>
      </c>
      <c r="X115" s="435">
        <v>0</v>
      </c>
      <c r="Y115" s="55">
        <v>0</v>
      </c>
      <c r="Z115" s="466">
        <v>0</v>
      </c>
      <c r="AA115" s="160">
        <v>0</v>
      </c>
      <c r="AB115" s="154">
        <v>0</v>
      </c>
      <c r="AC115" s="468">
        <v>0</v>
      </c>
      <c r="AD115" s="160">
        <v>0</v>
      </c>
      <c r="AE115" s="154">
        <v>0</v>
      </c>
      <c r="AF115" s="466">
        <v>0</v>
      </c>
      <c r="AG115" s="52">
        <v>0</v>
      </c>
      <c r="AH115" s="61">
        <v>0</v>
      </c>
      <c r="AI115" s="466">
        <v>0</v>
      </c>
      <c r="AJ115" s="466">
        <v>0</v>
      </c>
      <c r="AK115" s="468">
        <v>0</v>
      </c>
      <c r="AL115" s="435">
        <v>0</v>
      </c>
      <c r="AM115" s="154">
        <v>0</v>
      </c>
      <c r="AN115" s="468">
        <v>0</v>
      </c>
      <c r="AO115" s="160">
        <v>0</v>
      </c>
      <c r="AP115" s="55">
        <v>0</v>
      </c>
      <c r="AQ115" s="466">
        <v>0</v>
      </c>
      <c r="AR115" s="52">
        <v>0</v>
      </c>
      <c r="AS115" s="55">
        <v>0</v>
      </c>
      <c r="AT115" s="466">
        <v>0</v>
      </c>
      <c r="AU115" s="52">
        <v>0</v>
      </c>
      <c r="AV115" s="222"/>
      <c r="AW115" s="478"/>
      <c r="AX115" s="478"/>
      <c r="AY115" s="478"/>
      <c r="AZ115" s="435">
        <v>0</v>
      </c>
      <c r="BA115" s="55">
        <v>0</v>
      </c>
      <c r="BB115" s="466">
        <v>0</v>
      </c>
      <c r="BC115" s="52">
        <v>0</v>
      </c>
      <c r="BD115" s="55">
        <v>0</v>
      </c>
      <c r="BE115" s="466">
        <v>0</v>
      </c>
      <c r="BF115" s="466"/>
      <c r="BG115" s="52">
        <v>0</v>
      </c>
      <c r="BH115" s="55">
        <v>0</v>
      </c>
      <c r="BI115" s="466">
        <v>0</v>
      </c>
      <c r="BJ115" s="160">
        <v>0</v>
      </c>
      <c r="BK115" s="231"/>
      <c r="BL115" s="109"/>
      <c r="BM115" s="121">
        <v>0</v>
      </c>
      <c r="BN115" s="592"/>
      <c r="BO115" s="594"/>
    </row>
    <row r="116" spans="1:67" ht="18" customHeight="1">
      <c r="A116" s="547"/>
      <c r="B116" s="553"/>
      <c r="C116" s="556"/>
      <c r="D116" s="463"/>
      <c r="E116" s="219" t="s">
        <v>18</v>
      </c>
      <c r="F116" s="154">
        <f>Y116+AS116</f>
        <v>400</v>
      </c>
      <c r="G116" s="468">
        <v>0</v>
      </c>
      <c r="H116" s="160">
        <v>0</v>
      </c>
      <c r="I116" s="475"/>
      <c r="J116" s="168"/>
      <c r="K116" s="55">
        <v>0</v>
      </c>
      <c r="L116" s="466">
        <v>0</v>
      </c>
      <c r="M116" s="52">
        <v>0</v>
      </c>
      <c r="N116" s="55">
        <v>0</v>
      </c>
      <c r="O116" s="466">
        <v>0</v>
      </c>
      <c r="P116" s="160">
        <v>0</v>
      </c>
      <c r="Q116" s="154">
        <v>0</v>
      </c>
      <c r="R116" s="468">
        <v>0</v>
      </c>
      <c r="S116" s="160">
        <v>0</v>
      </c>
      <c r="T116" s="475"/>
      <c r="U116" s="466">
        <v>0</v>
      </c>
      <c r="V116" s="466">
        <v>0</v>
      </c>
      <c r="W116" s="466">
        <v>0</v>
      </c>
      <c r="X116" s="435">
        <v>0</v>
      </c>
      <c r="Y116" s="55">
        <v>300</v>
      </c>
      <c r="Z116" s="466">
        <v>0</v>
      </c>
      <c r="AA116" s="160">
        <v>0</v>
      </c>
      <c r="AB116" s="154">
        <v>0</v>
      </c>
      <c r="AC116" s="468">
        <v>0</v>
      </c>
      <c r="AD116" s="160">
        <v>0</v>
      </c>
      <c r="AE116" s="154">
        <v>0</v>
      </c>
      <c r="AF116" s="466">
        <v>0</v>
      </c>
      <c r="AG116" s="52">
        <v>0</v>
      </c>
      <c r="AH116" s="61">
        <v>0</v>
      </c>
      <c r="AI116" s="466">
        <v>0</v>
      </c>
      <c r="AJ116" s="466">
        <v>0</v>
      </c>
      <c r="AK116" s="468">
        <v>0</v>
      </c>
      <c r="AL116" s="435">
        <f>Y116</f>
        <v>300</v>
      </c>
      <c r="AM116" s="154">
        <v>0</v>
      </c>
      <c r="AN116" s="468">
        <v>0</v>
      </c>
      <c r="AO116" s="160">
        <v>0</v>
      </c>
      <c r="AP116" s="55">
        <v>0</v>
      </c>
      <c r="AQ116" s="466">
        <v>0</v>
      </c>
      <c r="AR116" s="52">
        <v>0</v>
      </c>
      <c r="AS116" s="55">
        <v>100</v>
      </c>
      <c r="AT116" s="466">
        <v>0</v>
      </c>
      <c r="AU116" s="52">
        <v>0</v>
      </c>
      <c r="AV116" s="222"/>
      <c r="AW116" s="478"/>
      <c r="AX116" s="478"/>
      <c r="AY116" s="478"/>
      <c r="AZ116" s="435">
        <f>AS116</f>
        <v>100</v>
      </c>
      <c r="BA116" s="55">
        <v>0</v>
      </c>
      <c r="BB116" s="466">
        <v>0</v>
      </c>
      <c r="BC116" s="52">
        <v>0</v>
      </c>
      <c r="BD116" s="55">
        <v>0</v>
      </c>
      <c r="BE116" s="466">
        <v>0</v>
      </c>
      <c r="BF116" s="466"/>
      <c r="BG116" s="52">
        <v>0</v>
      </c>
      <c r="BH116" s="55">
        <v>0</v>
      </c>
      <c r="BI116" s="466">
        <v>0</v>
      </c>
      <c r="BJ116" s="160">
        <v>0</v>
      </c>
      <c r="BK116" s="231"/>
      <c r="BL116" s="109"/>
      <c r="BM116" s="121">
        <v>0</v>
      </c>
      <c r="BN116" s="592"/>
      <c r="BO116" s="594"/>
    </row>
    <row r="117" spans="1:67" ht="29.25" customHeight="1" thickBot="1">
      <c r="A117" s="548"/>
      <c r="B117" s="554"/>
      <c r="C117" s="557"/>
      <c r="D117" s="286"/>
      <c r="E117" s="220" t="s">
        <v>95</v>
      </c>
      <c r="F117" s="155">
        <f>K117+N117+Q117+Y117+AB117+AE117+AM117+AP117+AS117+BA117+BD117+BH117</f>
        <v>0</v>
      </c>
      <c r="G117" s="156">
        <v>0</v>
      </c>
      <c r="H117" s="161">
        <v>0</v>
      </c>
      <c r="I117" s="475"/>
      <c r="J117" s="168"/>
      <c r="K117" s="56">
        <v>0</v>
      </c>
      <c r="L117" s="50">
        <v>0</v>
      </c>
      <c r="M117" s="53">
        <v>0</v>
      </c>
      <c r="N117" s="56">
        <v>0</v>
      </c>
      <c r="O117" s="50">
        <v>0</v>
      </c>
      <c r="P117" s="53">
        <v>0</v>
      </c>
      <c r="Q117" s="56">
        <v>0</v>
      </c>
      <c r="R117" s="50">
        <v>0</v>
      </c>
      <c r="S117" s="53">
        <v>0</v>
      </c>
      <c r="T117" s="222"/>
      <c r="U117" s="478"/>
      <c r="V117" s="478"/>
      <c r="W117" s="478"/>
      <c r="X117" s="435">
        <v>0</v>
      </c>
      <c r="Y117" s="56">
        <v>0</v>
      </c>
      <c r="Z117" s="50">
        <v>0</v>
      </c>
      <c r="AA117" s="53">
        <v>0</v>
      </c>
      <c r="AB117" s="56">
        <v>0</v>
      </c>
      <c r="AC117" s="50">
        <v>0</v>
      </c>
      <c r="AD117" s="53">
        <v>0</v>
      </c>
      <c r="AE117" s="56">
        <v>0</v>
      </c>
      <c r="AF117" s="50">
        <v>0</v>
      </c>
      <c r="AG117" s="53">
        <v>0</v>
      </c>
      <c r="AH117" s="222"/>
      <c r="AI117" s="478"/>
      <c r="AJ117" s="478"/>
      <c r="AK117" s="478"/>
      <c r="AL117" s="435">
        <v>0</v>
      </c>
      <c r="AM117" s="56">
        <v>0</v>
      </c>
      <c r="AN117" s="50">
        <v>0</v>
      </c>
      <c r="AO117" s="53">
        <v>0</v>
      </c>
      <c r="AP117" s="56">
        <v>0</v>
      </c>
      <c r="AQ117" s="50">
        <v>0</v>
      </c>
      <c r="AR117" s="53">
        <v>0</v>
      </c>
      <c r="AS117" s="56">
        <v>0</v>
      </c>
      <c r="AT117" s="50">
        <v>0</v>
      </c>
      <c r="AU117" s="53">
        <v>0</v>
      </c>
      <c r="AV117" s="222"/>
      <c r="AW117" s="478"/>
      <c r="AX117" s="478"/>
      <c r="AY117" s="478"/>
      <c r="AZ117" s="435">
        <v>0</v>
      </c>
      <c r="BA117" s="56">
        <v>0</v>
      </c>
      <c r="BB117" s="50">
        <v>0</v>
      </c>
      <c r="BC117" s="53">
        <v>0</v>
      </c>
      <c r="BD117" s="56">
        <v>0</v>
      </c>
      <c r="BE117" s="50">
        <v>0</v>
      </c>
      <c r="BF117" s="50"/>
      <c r="BG117" s="53">
        <v>0</v>
      </c>
      <c r="BH117" s="56">
        <v>0</v>
      </c>
      <c r="BI117" s="50">
        <v>0</v>
      </c>
      <c r="BJ117" s="161">
        <v>0</v>
      </c>
      <c r="BK117" s="231"/>
      <c r="BL117" s="109"/>
      <c r="BM117" s="121"/>
      <c r="BN117" s="598"/>
      <c r="BO117" s="632"/>
    </row>
    <row r="118" spans="1:67" ht="66" customHeight="1" thickBot="1">
      <c r="A118" s="256" t="s">
        <v>117</v>
      </c>
      <c r="B118" s="257" t="s">
        <v>116</v>
      </c>
      <c r="C118" s="216" t="s">
        <v>100</v>
      </c>
      <c r="D118" s="215"/>
      <c r="E118" s="278" t="s">
        <v>31</v>
      </c>
      <c r="F118" s="459" t="s">
        <v>118</v>
      </c>
      <c r="G118" s="280" t="s">
        <v>32</v>
      </c>
      <c r="H118" s="356" t="s">
        <v>32</v>
      </c>
      <c r="I118" s="311"/>
      <c r="J118" s="312"/>
      <c r="K118" s="279" t="s">
        <v>32</v>
      </c>
      <c r="L118" s="280" t="s">
        <v>32</v>
      </c>
      <c r="M118" s="281" t="s">
        <v>32</v>
      </c>
      <c r="N118" s="279" t="s">
        <v>32</v>
      </c>
      <c r="O118" s="280" t="s">
        <v>32</v>
      </c>
      <c r="P118" s="281" t="s">
        <v>32</v>
      </c>
      <c r="Q118" s="282" t="s">
        <v>32</v>
      </c>
      <c r="R118" s="280" t="s">
        <v>32</v>
      </c>
      <c r="S118" s="280" t="s">
        <v>32</v>
      </c>
      <c r="T118" s="280"/>
      <c r="U118" s="280"/>
      <c r="V118" s="280"/>
      <c r="W118" s="280"/>
      <c r="X118" s="439"/>
      <c r="Y118" s="459" t="s">
        <v>32</v>
      </c>
      <c r="Z118" s="305" t="s">
        <v>32</v>
      </c>
      <c r="AA118" s="306" t="s">
        <v>32</v>
      </c>
      <c r="AB118" s="459" t="s">
        <v>32</v>
      </c>
      <c r="AC118" s="305" t="s">
        <v>32</v>
      </c>
      <c r="AD118" s="306" t="s">
        <v>32</v>
      </c>
      <c r="AE118" s="459" t="s">
        <v>32</v>
      </c>
      <c r="AF118" s="305" t="s">
        <v>32</v>
      </c>
      <c r="AG118" s="306" t="s">
        <v>32</v>
      </c>
      <c r="AH118" s="282"/>
      <c r="AI118" s="298"/>
      <c r="AJ118" s="298"/>
      <c r="AK118" s="298"/>
      <c r="AL118" s="312"/>
      <c r="AM118" s="459" t="s">
        <v>32</v>
      </c>
      <c r="AN118" s="305" t="s">
        <v>32</v>
      </c>
      <c r="AO118" s="306" t="s">
        <v>32</v>
      </c>
      <c r="AP118" s="459" t="s">
        <v>32</v>
      </c>
      <c r="AQ118" s="305" t="s">
        <v>32</v>
      </c>
      <c r="AR118" s="306" t="s">
        <v>32</v>
      </c>
      <c r="AS118" s="459" t="s">
        <v>32</v>
      </c>
      <c r="AT118" s="305" t="s">
        <v>32</v>
      </c>
      <c r="AU118" s="306" t="s">
        <v>32</v>
      </c>
      <c r="AV118" s="282"/>
      <c r="AW118" s="298"/>
      <c r="AX118" s="298"/>
      <c r="AY118" s="298"/>
      <c r="AZ118" s="312"/>
      <c r="BA118" s="459" t="s">
        <v>32</v>
      </c>
      <c r="BB118" s="305" t="s">
        <v>32</v>
      </c>
      <c r="BC118" s="306" t="s">
        <v>32</v>
      </c>
      <c r="BD118" s="459" t="s">
        <v>32</v>
      </c>
      <c r="BE118" s="305" t="s">
        <v>32</v>
      </c>
      <c r="BF118" s="313"/>
      <c r="BG118" s="306" t="s">
        <v>32</v>
      </c>
      <c r="BH118" s="459" t="s">
        <v>32</v>
      </c>
      <c r="BI118" s="305" t="s">
        <v>32</v>
      </c>
      <c r="BJ118" s="306" t="s">
        <v>32</v>
      </c>
      <c r="BK118" s="75"/>
      <c r="BL118" s="109"/>
      <c r="BM118" s="121"/>
      <c r="BN118" s="405"/>
      <c r="BO118" s="406"/>
    </row>
    <row r="119" spans="1:67" ht="18" customHeight="1" thickBot="1">
      <c r="A119" s="546" t="s">
        <v>126</v>
      </c>
      <c r="B119" s="552" t="s">
        <v>127</v>
      </c>
      <c r="C119" s="651" t="s">
        <v>125</v>
      </c>
      <c r="D119" s="310"/>
      <c r="E119" s="203" t="s">
        <v>38</v>
      </c>
      <c r="F119" s="149">
        <f>K119+N119+Q119+Y119+AB119+AE119+AM119+AP119+AS119+BA119+BD119+BH119</f>
        <v>108</v>
      </c>
      <c r="G119" s="150">
        <f>L119+O119+R119</f>
        <v>0</v>
      </c>
      <c r="H119" s="159">
        <f>G119/F119*100</f>
        <v>0</v>
      </c>
      <c r="I119" s="473">
        <v>0</v>
      </c>
      <c r="J119" s="171">
        <v>0</v>
      </c>
      <c r="K119" s="149">
        <v>0</v>
      </c>
      <c r="L119" s="150">
        <f>L121</f>
        <v>-3.7</v>
      </c>
      <c r="M119" s="159">
        <v>100</v>
      </c>
      <c r="N119" s="149">
        <f>N121+N122</f>
        <v>0</v>
      </c>
      <c r="O119" s="150">
        <f>O121+O122</f>
        <v>3.7</v>
      </c>
      <c r="P119" s="159">
        <f>P121</f>
        <v>100</v>
      </c>
      <c r="Q119" s="149">
        <f>Q121+Q122</f>
        <v>0</v>
      </c>
      <c r="R119" s="150">
        <f>R121+R122</f>
        <v>0</v>
      </c>
      <c r="S119" s="159">
        <v>0</v>
      </c>
      <c r="T119" s="475">
        <v>0</v>
      </c>
      <c r="U119" s="468">
        <v>0</v>
      </c>
      <c r="V119" s="468">
        <v>0</v>
      </c>
      <c r="W119" s="468">
        <v>0</v>
      </c>
      <c r="X119" s="168">
        <f>N119+Q119</f>
        <v>0</v>
      </c>
      <c r="Y119" s="149">
        <f>Y122+Y121</f>
        <v>0</v>
      </c>
      <c r="Z119" s="150">
        <f>Z121+Z122</f>
        <v>0</v>
      </c>
      <c r="AA119" s="159">
        <v>0</v>
      </c>
      <c r="AB119" s="149">
        <f>AB120+AB121+AB122</f>
        <v>0</v>
      </c>
      <c r="AC119" s="150">
        <f>AC121+AC122</f>
        <v>0</v>
      </c>
      <c r="AD119" s="159">
        <v>0</v>
      </c>
      <c r="AE119" s="149">
        <v>0</v>
      </c>
      <c r="AF119" s="150">
        <f>AF121+AF122</f>
        <v>0</v>
      </c>
      <c r="AG119" s="159">
        <v>0</v>
      </c>
      <c r="AH119" s="475">
        <v>0</v>
      </c>
      <c r="AI119" s="468">
        <v>0</v>
      </c>
      <c r="AJ119" s="468">
        <v>0</v>
      </c>
      <c r="AK119" s="468">
        <v>0</v>
      </c>
      <c r="AL119" s="168">
        <f>Y119+AB119+AE119</f>
        <v>0</v>
      </c>
      <c r="AM119" s="149">
        <f>AM122+AM121</f>
        <v>0</v>
      </c>
      <c r="AN119" s="150">
        <f>AN122</f>
        <v>0</v>
      </c>
      <c r="AO119" s="159">
        <v>0</v>
      </c>
      <c r="AP119" s="149">
        <f>AP120+AP121+AP122</f>
        <v>0</v>
      </c>
      <c r="AQ119" s="150">
        <f>AQ121</f>
        <v>0</v>
      </c>
      <c r="AR119" s="159">
        <v>0</v>
      </c>
      <c r="AS119" s="149">
        <f>AS121+AS122</f>
        <v>0</v>
      </c>
      <c r="AT119" s="150">
        <v>0</v>
      </c>
      <c r="AU119" s="159">
        <v>0</v>
      </c>
      <c r="AV119" s="475">
        <v>0</v>
      </c>
      <c r="AW119" s="468">
        <v>0</v>
      </c>
      <c r="AX119" s="468">
        <v>0</v>
      </c>
      <c r="AY119" s="468">
        <v>0</v>
      </c>
      <c r="AZ119" s="168">
        <f>AM119+AP119+AS119</f>
        <v>0</v>
      </c>
      <c r="BA119" s="149">
        <f>BA121+BA122</f>
        <v>0</v>
      </c>
      <c r="BB119" s="150">
        <v>0</v>
      </c>
      <c r="BC119" s="159">
        <v>0</v>
      </c>
      <c r="BD119" s="149">
        <f>BD121+BD122</f>
        <v>0</v>
      </c>
      <c r="BE119" s="150">
        <v>0</v>
      </c>
      <c r="BF119" s="150">
        <v>0</v>
      </c>
      <c r="BG119" s="159">
        <v>0</v>
      </c>
      <c r="BH119" s="149">
        <f>BH121+BH122</f>
        <v>108</v>
      </c>
      <c r="BI119" s="150">
        <v>0</v>
      </c>
      <c r="BJ119" s="159">
        <v>0</v>
      </c>
      <c r="BK119" s="231"/>
      <c r="BL119" s="109"/>
      <c r="BM119" s="121">
        <f>BA119+BD119+BH119</f>
        <v>108</v>
      </c>
      <c r="BN119" s="549"/>
      <c r="BO119" s="561"/>
    </row>
    <row r="120" spans="1:67" ht="15" customHeight="1" thickBot="1">
      <c r="A120" s="547"/>
      <c r="B120" s="553"/>
      <c r="C120" s="652"/>
      <c r="D120" s="310"/>
      <c r="E120" s="204" t="s">
        <v>94</v>
      </c>
      <c r="F120" s="154">
        <f>K120+N120+Q120+Y120+AB120+AE120+AM120+AP120+AS120+BA120+BD120+BH120</f>
        <v>0</v>
      </c>
      <c r="G120" s="468">
        <f>L120+O120+R120</f>
        <v>0</v>
      </c>
      <c r="H120" s="160">
        <v>0</v>
      </c>
      <c r="I120" s="475">
        <f>N120+Q120+T120+AB120+AE120+AH120+AP120+AS120+AV120+BD120+BG120+BK120</f>
        <v>0</v>
      </c>
      <c r="J120" s="168">
        <v>0</v>
      </c>
      <c r="K120" s="154">
        <v>0</v>
      </c>
      <c r="L120" s="468">
        <f>Q120+T120+W120+AE120+AH120+AK120+AS120+AV120+AY120+BG120+BJ120+BN120</f>
        <v>0</v>
      </c>
      <c r="M120" s="160">
        <v>0</v>
      </c>
      <c r="N120" s="154">
        <v>0</v>
      </c>
      <c r="O120" s="468">
        <f>T120+W120+Z120+AH120+AK120+AN120+AV120+AY120+BB120+BJ120+BM120+BQ120</f>
        <v>0</v>
      </c>
      <c r="P120" s="160">
        <v>0</v>
      </c>
      <c r="Q120" s="154">
        <v>0</v>
      </c>
      <c r="R120" s="468">
        <f>W120+Z120+AC120+AK120+AN120+AQ120+AY120+BB120+BE120+BM120+BP120+BT120</f>
        <v>0</v>
      </c>
      <c r="S120" s="160">
        <v>0</v>
      </c>
      <c r="T120" s="475">
        <v>0</v>
      </c>
      <c r="U120" s="468">
        <f>Z120+AC120+AF120+AN120+AQ120+AT120+BB120+BE120+BH120+BP120+BS120+BW120</f>
        <v>0</v>
      </c>
      <c r="V120" s="468">
        <v>0</v>
      </c>
      <c r="W120" s="468">
        <v>0</v>
      </c>
      <c r="X120" s="168">
        <f>N120+Q120</f>
        <v>0</v>
      </c>
      <c r="Y120" s="154">
        <v>0</v>
      </c>
      <c r="Z120" s="468">
        <v>0</v>
      </c>
      <c r="AA120" s="160">
        <f>AF120+AI120+AL120+AT120+AW120+AZ120+BH120+BK120+BN120+BV120+BY120+CC120</f>
        <v>0</v>
      </c>
      <c r="AB120" s="154">
        <v>0</v>
      </c>
      <c r="AC120" s="468">
        <v>0</v>
      </c>
      <c r="AD120" s="160">
        <f>AI120+AL120+AO120+AW120+AZ120+BC120+BK120+BN120+BQ120+BY120+CB120+CF120</f>
        <v>0</v>
      </c>
      <c r="AE120" s="154">
        <v>0</v>
      </c>
      <c r="AF120" s="468">
        <v>0</v>
      </c>
      <c r="AG120" s="160">
        <f>AL120+AO120+AR120+AZ120+BC120+BF120+BN120+BQ120+BT120+CB120+CE120+CI120</f>
        <v>0</v>
      </c>
      <c r="AH120" s="475">
        <v>0</v>
      </c>
      <c r="AI120" s="468">
        <v>0</v>
      </c>
      <c r="AJ120" s="468">
        <f>AO120+AR120+AU120+BC120+BF120+BI120+BQ120+BT120+BW120+CE120+CH120+CL120</f>
        <v>0</v>
      </c>
      <c r="AK120" s="468">
        <v>0</v>
      </c>
      <c r="AL120" s="168">
        <f>Y120+AB120+AE120</f>
        <v>0</v>
      </c>
      <c r="AM120" s="154">
        <v>0</v>
      </c>
      <c r="AN120" s="468">
        <v>0</v>
      </c>
      <c r="AO120" s="160">
        <f>AT120+AW120+AZ120+BH120+BK120+BN120+BV120+BY120+CB120+CJ120+CM120+CQ120</f>
        <v>0</v>
      </c>
      <c r="AP120" s="154">
        <v>0</v>
      </c>
      <c r="AQ120" s="468">
        <v>0</v>
      </c>
      <c r="AR120" s="160">
        <f>AW120+AZ120+BC120+BK120+BN120+BQ120+BY120+CB120+CE120+CM120+CP120+CT120</f>
        <v>0</v>
      </c>
      <c r="AS120" s="154">
        <v>0</v>
      </c>
      <c r="AT120" s="468">
        <v>0</v>
      </c>
      <c r="AU120" s="160">
        <f>AZ120+BC120+BF120+BN120+BQ120+BT120+CB120+CE120+CH120+CP120+CS120+CW120</f>
        <v>0</v>
      </c>
      <c r="AV120" s="475">
        <f>BA120+BD120+BG120+BO120+BR120+BU120+CC120+CF120+CI120+CQ120+CT120+CX120</f>
        <v>0</v>
      </c>
      <c r="AW120" s="468">
        <v>0</v>
      </c>
      <c r="AX120" s="468">
        <v>0</v>
      </c>
      <c r="AY120" s="468">
        <f>BD120+BG120+BJ120+BR120+BU120+BX120+CF120+CI120+CL120+CT120+CW120+DA120</f>
        <v>0</v>
      </c>
      <c r="AZ120" s="168">
        <f>AM120+AP120+AS120</f>
        <v>0</v>
      </c>
      <c r="BA120" s="154">
        <v>0</v>
      </c>
      <c r="BB120" s="468">
        <f>BG120+BJ120+BM120+BU120+BX120+CA120+CI120+CL120+CO120+CW120+CZ120+DD120</f>
        <v>0</v>
      </c>
      <c r="BC120" s="160">
        <v>0</v>
      </c>
      <c r="BD120" s="154">
        <v>0</v>
      </c>
      <c r="BE120" s="468">
        <f>BJ120+BM120+BP120+BX120+CA120+CD120+CL120+CO120+CR120+CZ120+DC120+DG120</f>
        <v>0</v>
      </c>
      <c r="BF120" s="468">
        <v>0</v>
      </c>
      <c r="BG120" s="160">
        <v>0</v>
      </c>
      <c r="BH120" s="154">
        <f>BM120+BP120+BS120+CA120+CD120+CG120+CO120+CR120+CU120+DC120+DF120+DJ120</f>
        <v>0</v>
      </c>
      <c r="BI120" s="468">
        <v>0</v>
      </c>
      <c r="BJ120" s="160">
        <v>0</v>
      </c>
      <c r="BK120" s="231"/>
      <c r="BL120" s="109"/>
      <c r="BM120" s="121">
        <v>0</v>
      </c>
      <c r="BN120" s="550"/>
      <c r="BO120" s="562"/>
    </row>
    <row r="121" spans="1:67" ht="17.25" customHeight="1" thickBot="1">
      <c r="A121" s="547"/>
      <c r="B121" s="553"/>
      <c r="C121" s="652"/>
      <c r="D121" s="310"/>
      <c r="E121" s="204" t="s">
        <v>39</v>
      </c>
      <c r="F121" s="154">
        <f>K121+N121+Q121+Y121+AB121+AE121+AM121+AP121+AS121+BA121+BD121+BH121</f>
        <v>0</v>
      </c>
      <c r="G121" s="479">
        <f t="shared" ref="G121:G122" si="30">L121+O121+R121</f>
        <v>0</v>
      </c>
      <c r="H121" s="160">
        <v>0</v>
      </c>
      <c r="I121" s="475">
        <v>0</v>
      </c>
      <c r="J121" s="168">
        <v>0</v>
      </c>
      <c r="K121" s="154">
        <v>0</v>
      </c>
      <c r="L121" s="468">
        <v>-3.7</v>
      </c>
      <c r="M121" s="160">
        <v>100</v>
      </c>
      <c r="N121" s="154">
        <v>0</v>
      </c>
      <c r="O121" s="468">
        <v>2.2000000000000002</v>
      </c>
      <c r="P121" s="160">
        <v>100</v>
      </c>
      <c r="Q121" s="154">
        <v>0</v>
      </c>
      <c r="R121" s="468">
        <v>1.5</v>
      </c>
      <c r="S121" s="160">
        <v>100</v>
      </c>
      <c r="T121" s="475">
        <v>0</v>
      </c>
      <c r="U121" s="468">
        <v>0</v>
      </c>
      <c r="V121" s="468">
        <v>0</v>
      </c>
      <c r="W121" s="468">
        <v>0</v>
      </c>
      <c r="X121" s="168">
        <f>N121+Q121</f>
        <v>0</v>
      </c>
      <c r="Y121" s="154">
        <v>0</v>
      </c>
      <c r="Z121" s="468">
        <v>0</v>
      </c>
      <c r="AA121" s="160">
        <v>0</v>
      </c>
      <c r="AB121" s="154">
        <v>0</v>
      </c>
      <c r="AC121" s="468">
        <v>0</v>
      </c>
      <c r="AD121" s="160">
        <v>0</v>
      </c>
      <c r="AE121" s="154">
        <v>0</v>
      </c>
      <c r="AF121" s="468">
        <v>0</v>
      </c>
      <c r="AG121" s="160">
        <v>0</v>
      </c>
      <c r="AH121" s="475">
        <v>0</v>
      </c>
      <c r="AI121" s="468">
        <v>0</v>
      </c>
      <c r="AJ121" s="468">
        <v>0</v>
      </c>
      <c r="AK121" s="468">
        <v>0</v>
      </c>
      <c r="AL121" s="168">
        <f>Y121+AB121+AE121</f>
        <v>0</v>
      </c>
      <c r="AM121" s="154">
        <v>0</v>
      </c>
      <c r="AN121" s="468">
        <v>0</v>
      </c>
      <c r="AO121" s="160">
        <v>0</v>
      </c>
      <c r="AP121" s="154">
        <v>0</v>
      </c>
      <c r="AQ121" s="468">
        <v>0</v>
      </c>
      <c r="AR121" s="160">
        <v>0</v>
      </c>
      <c r="AS121" s="154">
        <v>0</v>
      </c>
      <c r="AT121" s="468">
        <v>0</v>
      </c>
      <c r="AU121" s="160">
        <v>0</v>
      </c>
      <c r="AV121" s="475">
        <v>0</v>
      </c>
      <c r="AW121" s="468">
        <v>0</v>
      </c>
      <c r="AX121" s="468">
        <v>0</v>
      </c>
      <c r="AY121" s="468">
        <v>0</v>
      </c>
      <c r="AZ121" s="168">
        <f>AM121+AP121+AS121</f>
        <v>0</v>
      </c>
      <c r="BA121" s="154">
        <v>0</v>
      </c>
      <c r="BB121" s="468">
        <v>0</v>
      </c>
      <c r="BC121" s="160">
        <v>0</v>
      </c>
      <c r="BD121" s="154">
        <v>0</v>
      </c>
      <c r="BE121" s="468">
        <v>0</v>
      </c>
      <c r="BF121" s="468">
        <v>0</v>
      </c>
      <c r="BG121" s="160">
        <v>0</v>
      </c>
      <c r="BH121" s="154">
        <v>0</v>
      </c>
      <c r="BI121" s="468">
        <v>0</v>
      </c>
      <c r="BJ121" s="160">
        <v>0</v>
      </c>
      <c r="BK121" s="231"/>
      <c r="BL121" s="109"/>
      <c r="BM121" s="121">
        <f>BA121+BD121+BH121</f>
        <v>0</v>
      </c>
      <c r="BN121" s="550"/>
      <c r="BO121" s="562"/>
    </row>
    <row r="122" spans="1:67" ht="14.25" customHeight="1" thickBot="1">
      <c r="A122" s="547"/>
      <c r="B122" s="553"/>
      <c r="C122" s="652"/>
      <c r="D122" s="310"/>
      <c r="E122" s="204" t="s">
        <v>18</v>
      </c>
      <c r="F122" s="154">
        <f>K122+N122+Q122+Y122+AB122+AE122+AM122+AP122+AS122+BA122+BD122+BH122</f>
        <v>108</v>
      </c>
      <c r="G122" s="479">
        <f t="shared" si="30"/>
        <v>0</v>
      </c>
      <c r="H122" s="160">
        <f>G122/F122*100</f>
        <v>0</v>
      </c>
      <c r="I122" s="475">
        <v>0</v>
      </c>
      <c r="J122" s="168">
        <v>0</v>
      </c>
      <c r="K122" s="154">
        <v>0</v>
      </c>
      <c r="L122" s="468">
        <v>0</v>
      </c>
      <c r="M122" s="160">
        <v>0</v>
      </c>
      <c r="N122" s="154">
        <v>0</v>
      </c>
      <c r="O122" s="468">
        <v>1.5</v>
      </c>
      <c r="P122" s="160">
        <v>100</v>
      </c>
      <c r="Q122" s="154">
        <v>0</v>
      </c>
      <c r="R122" s="468">
        <v>-1.5</v>
      </c>
      <c r="S122" s="160">
        <v>100</v>
      </c>
      <c r="T122" s="475">
        <v>0</v>
      </c>
      <c r="U122" s="468">
        <v>0</v>
      </c>
      <c r="V122" s="468">
        <v>0</v>
      </c>
      <c r="W122" s="468">
        <v>0</v>
      </c>
      <c r="X122" s="168">
        <f>N122+Q122</f>
        <v>0</v>
      </c>
      <c r="Y122" s="154">
        <v>0</v>
      </c>
      <c r="Z122" s="468">
        <v>0</v>
      </c>
      <c r="AA122" s="160">
        <v>0</v>
      </c>
      <c r="AB122" s="154">
        <v>0</v>
      </c>
      <c r="AC122" s="468">
        <v>0</v>
      </c>
      <c r="AD122" s="160">
        <v>0</v>
      </c>
      <c r="AE122" s="154">
        <v>0</v>
      </c>
      <c r="AF122" s="468">
        <v>0</v>
      </c>
      <c r="AG122" s="160">
        <v>0</v>
      </c>
      <c r="AH122" s="475">
        <v>0</v>
      </c>
      <c r="AI122" s="468">
        <v>0</v>
      </c>
      <c r="AJ122" s="468">
        <v>0</v>
      </c>
      <c r="AK122" s="468">
        <v>0</v>
      </c>
      <c r="AL122" s="168">
        <f>Y122+AB122+AE122</f>
        <v>0</v>
      </c>
      <c r="AM122" s="154">
        <v>0</v>
      </c>
      <c r="AN122" s="468">
        <v>0</v>
      </c>
      <c r="AO122" s="160">
        <v>0</v>
      </c>
      <c r="AP122" s="154">
        <v>0</v>
      </c>
      <c r="AQ122" s="468">
        <v>0</v>
      </c>
      <c r="AR122" s="160">
        <v>0</v>
      </c>
      <c r="AS122" s="154">
        <v>0</v>
      </c>
      <c r="AT122" s="468">
        <v>0</v>
      </c>
      <c r="AU122" s="160">
        <v>0</v>
      </c>
      <c r="AV122" s="475">
        <v>0</v>
      </c>
      <c r="AW122" s="468">
        <v>0</v>
      </c>
      <c r="AX122" s="468">
        <v>0</v>
      </c>
      <c r="AY122" s="468">
        <v>0</v>
      </c>
      <c r="AZ122" s="168">
        <f>AM122+AP122+AS122</f>
        <v>0</v>
      </c>
      <c r="BA122" s="154">
        <v>0</v>
      </c>
      <c r="BB122" s="468">
        <v>0</v>
      </c>
      <c r="BC122" s="160">
        <v>0</v>
      </c>
      <c r="BD122" s="154">
        <v>0</v>
      </c>
      <c r="BE122" s="468">
        <v>0</v>
      </c>
      <c r="BF122" s="468">
        <v>0</v>
      </c>
      <c r="BG122" s="160">
        <v>0</v>
      </c>
      <c r="BH122" s="154">
        <v>108</v>
      </c>
      <c r="BI122" s="468">
        <v>0</v>
      </c>
      <c r="BJ122" s="160">
        <v>0</v>
      </c>
      <c r="BK122" s="231"/>
      <c r="BL122" s="109"/>
      <c r="BM122" s="121">
        <f>BA122+BD122+BH122</f>
        <v>108</v>
      </c>
      <c r="BN122" s="550"/>
      <c r="BO122" s="562"/>
    </row>
    <row r="123" spans="1:67" ht="42" customHeight="1" thickBot="1">
      <c r="A123" s="548"/>
      <c r="B123" s="554"/>
      <c r="C123" s="653"/>
      <c r="D123" s="310"/>
      <c r="E123" s="299" t="s">
        <v>95</v>
      </c>
      <c r="F123" s="155">
        <f>K123+N123+Q123+Y123+AB123+AE123+AM123+AP123+AS123+BA123+BD123+BH123</f>
        <v>0</v>
      </c>
      <c r="G123" s="156">
        <v>0</v>
      </c>
      <c r="H123" s="161">
        <v>0</v>
      </c>
      <c r="I123" s="477">
        <f>N123+Q123+T123+AB123+AE123+AH123+AP123+AS123+AV123+BD123+BG123+BK123</f>
        <v>0</v>
      </c>
      <c r="J123" s="172">
        <v>0</v>
      </c>
      <c r="K123" s="155">
        <v>0</v>
      </c>
      <c r="L123" s="156">
        <f>Q123+T123+W123+AE123+AH123+AK123+AS123+AV123+AY123+BG123+BJ123+BN123</f>
        <v>0</v>
      </c>
      <c r="M123" s="161">
        <v>0</v>
      </c>
      <c r="N123" s="155">
        <v>0</v>
      </c>
      <c r="O123" s="156">
        <f>T123+W123+Z123+AH123+AK123+AN123+AV123+AY123+BB123+BJ123+BM123+BQ123</f>
        <v>0</v>
      </c>
      <c r="P123" s="161">
        <v>0</v>
      </c>
      <c r="Q123" s="155">
        <v>0</v>
      </c>
      <c r="R123" s="156">
        <f>W123+Z123+AC123+AK123+AN123+AQ123+AY123+BB123+BE123+BM123+BP123+BT123</f>
        <v>0</v>
      </c>
      <c r="S123" s="161">
        <v>0</v>
      </c>
      <c r="T123" s="475">
        <v>0</v>
      </c>
      <c r="U123" s="468">
        <f>Z123+AC123+AF123+AN123+AQ123+AT123+BB123+BE123+BH123+BP123+BS123+BW123</f>
        <v>0</v>
      </c>
      <c r="V123" s="468">
        <v>0</v>
      </c>
      <c r="W123" s="468">
        <v>0</v>
      </c>
      <c r="X123" s="168">
        <f>N123+Q123</f>
        <v>0</v>
      </c>
      <c r="Y123" s="155">
        <v>0</v>
      </c>
      <c r="Z123" s="156">
        <v>0</v>
      </c>
      <c r="AA123" s="161">
        <f>AF123+AI123+AL123+AT123+AW123+AZ123+BH123+BK123+BN123+BV123+BY123+CC123</f>
        <v>0</v>
      </c>
      <c r="AB123" s="155">
        <v>0</v>
      </c>
      <c r="AC123" s="156">
        <v>0</v>
      </c>
      <c r="AD123" s="161">
        <f>AI123+AL123+AO123+AW123+AZ123+BC123+BK123+BN123+BQ123+BY123+CB123+CF123</f>
        <v>0</v>
      </c>
      <c r="AE123" s="155">
        <v>0</v>
      </c>
      <c r="AF123" s="156">
        <v>0</v>
      </c>
      <c r="AG123" s="161">
        <v>0</v>
      </c>
      <c r="AH123" s="475">
        <v>0</v>
      </c>
      <c r="AI123" s="468">
        <v>0</v>
      </c>
      <c r="AJ123" s="468">
        <f>AO123+AR123+AU123+BC123+BF123+BI123+BQ123+BT123+BW123+CE123+CH123+CL123</f>
        <v>0</v>
      </c>
      <c r="AK123" s="468">
        <v>0</v>
      </c>
      <c r="AL123" s="168">
        <v>0</v>
      </c>
      <c r="AM123" s="155">
        <v>0</v>
      </c>
      <c r="AN123" s="156">
        <v>0</v>
      </c>
      <c r="AO123" s="161">
        <f>AT123+AW123+AZ123+BH123+BK123+BN123+BV123+BY123+CB123+CJ123+CM123+CQ123</f>
        <v>0</v>
      </c>
      <c r="AP123" s="155">
        <v>0</v>
      </c>
      <c r="AQ123" s="156">
        <v>0</v>
      </c>
      <c r="AR123" s="161">
        <f>AW123+AZ123+BC123+BK123+BN123+BQ123+BY123+CB123+CE123+CM123+CP123+CT123</f>
        <v>0</v>
      </c>
      <c r="AS123" s="155">
        <v>0</v>
      </c>
      <c r="AT123" s="156">
        <v>0</v>
      </c>
      <c r="AU123" s="161">
        <f>AZ123+BC123+BF123+BN123+BQ123+BT123+CB123+CE123+CH123+CP123+CS123+CW123</f>
        <v>0</v>
      </c>
      <c r="AV123" s="475">
        <f>BA123+BD123+BG123+BO123+BR123+BU123+CC123+CF123+CI123+CQ123+CT123+CX123</f>
        <v>0</v>
      </c>
      <c r="AW123" s="468">
        <v>0</v>
      </c>
      <c r="AX123" s="468">
        <v>0</v>
      </c>
      <c r="AY123" s="468">
        <f>BD123+BG123+BJ123+BR123+BU123+BX123+CF123+CI123+CL123+CT123+CW123+DA123</f>
        <v>0</v>
      </c>
      <c r="AZ123" s="168">
        <f>AM123+AP123+AS123</f>
        <v>0</v>
      </c>
      <c r="BA123" s="155">
        <v>0</v>
      </c>
      <c r="BB123" s="156">
        <f>BG123+BJ123+BM123+BU123+BX123+CA123+CI123+CL123+CO123+CW123+CZ123+DD123</f>
        <v>0</v>
      </c>
      <c r="BC123" s="161">
        <v>0</v>
      </c>
      <c r="BD123" s="155">
        <v>0</v>
      </c>
      <c r="BE123" s="156">
        <f>BJ123+BM123+BP123+BX123+CA123+CD123+CL123+CO123+CR123+CZ123+DC123+DG123</f>
        <v>0</v>
      </c>
      <c r="BF123" s="156">
        <v>0</v>
      </c>
      <c r="BG123" s="161">
        <v>0</v>
      </c>
      <c r="BH123" s="155">
        <f>BM123+BP123+BS123+CA123+CD123+CG123+CO123+CR123+CU123+DC123+DF123+DJ123</f>
        <v>0</v>
      </c>
      <c r="BI123" s="156">
        <v>0</v>
      </c>
      <c r="BJ123" s="161">
        <v>0</v>
      </c>
      <c r="BK123" s="231"/>
      <c r="BL123" s="109"/>
      <c r="BM123" s="121">
        <v>0</v>
      </c>
      <c r="BN123" s="551"/>
      <c r="BO123" s="563"/>
    </row>
    <row r="124" spans="1:67" ht="26.25" customHeight="1">
      <c r="A124" s="595" t="s">
        <v>43</v>
      </c>
      <c r="B124" s="599" t="s">
        <v>48</v>
      </c>
      <c r="C124" s="602" t="s">
        <v>100</v>
      </c>
      <c r="D124" s="744"/>
      <c r="E124" s="738" t="s">
        <v>128</v>
      </c>
      <c r="F124" s="574" t="s">
        <v>118</v>
      </c>
      <c r="G124" s="577" t="s">
        <v>118</v>
      </c>
      <c r="H124" s="571" t="s">
        <v>118</v>
      </c>
      <c r="I124" s="177"/>
      <c r="J124" s="174"/>
      <c r="K124" s="573" t="s">
        <v>118</v>
      </c>
      <c r="L124" s="576" t="s">
        <v>118</v>
      </c>
      <c r="M124" s="570" t="s">
        <v>118</v>
      </c>
      <c r="N124" s="573" t="s">
        <v>118</v>
      </c>
      <c r="O124" s="576" t="s">
        <v>118</v>
      </c>
      <c r="P124" s="570" t="s">
        <v>118</v>
      </c>
      <c r="Q124" s="573" t="s">
        <v>118</v>
      </c>
      <c r="R124" s="576" t="s">
        <v>118</v>
      </c>
      <c r="S124" s="570" t="s">
        <v>118</v>
      </c>
      <c r="T124" s="177" t="e">
        <f>#REF!+#REF!</f>
        <v>#REF!</v>
      </c>
      <c r="U124" s="143" t="e">
        <f>#REF!+#REF!</f>
        <v>#REF!</v>
      </c>
      <c r="V124" s="143" t="e">
        <f>#REF!+#REF!</f>
        <v>#REF!</v>
      </c>
      <c r="W124" s="143"/>
      <c r="X124" s="174">
        <v>0</v>
      </c>
      <c r="Y124" s="573" t="s">
        <v>118</v>
      </c>
      <c r="Z124" s="576" t="s">
        <v>118</v>
      </c>
      <c r="AA124" s="570" t="s">
        <v>118</v>
      </c>
      <c r="AB124" s="573" t="s">
        <v>118</v>
      </c>
      <c r="AC124" s="576" t="s">
        <v>118</v>
      </c>
      <c r="AD124" s="570" t="s">
        <v>118</v>
      </c>
      <c r="AE124" s="573" t="s">
        <v>118</v>
      </c>
      <c r="AF124" s="576" t="s">
        <v>118</v>
      </c>
      <c r="AG124" s="570" t="s">
        <v>118</v>
      </c>
      <c r="AH124" s="177" t="e">
        <f>#REF!+#REF!</f>
        <v>#REF!</v>
      </c>
      <c r="AI124" s="143" t="e">
        <f>#REF!+#REF!</f>
        <v>#REF!</v>
      </c>
      <c r="AJ124" s="143" t="e">
        <f>#REF!+#REF!</f>
        <v>#REF!</v>
      </c>
      <c r="AK124" s="143"/>
      <c r="AL124" s="174">
        <v>0</v>
      </c>
      <c r="AM124" s="573" t="s">
        <v>118</v>
      </c>
      <c r="AN124" s="576" t="s">
        <v>118</v>
      </c>
      <c r="AO124" s="570" t="s">
        <v>118</v>
      </c>
      <c r="AP124" s="573" t="s">
        <v>118</v>
      </c>
      <c r="AQ124" s="576" t="s">
        <v>118</v>
      </c>
      <c r="AR124" s="570" t="s">
        <v>118</v>
      </c>
      <c r="AS124" s="573" t="s">
        <v>118</v>
      </c>
      <c r="AT124" s="576" t="s">
        <v>118</v>
      </c>
      <c r="AU124" s="747" t="s">
        <v>118</v>
      </c>
      <c r="AV124" s="177" t="e">
        <f>#REF!+#REF!</f>
        <v>#REF!</v>
      </c>
      <c r="AW124" s="143" t="e">
        <f>#REF!+#REF!</f>
        <v>#REF!</v>
      </c>
      <c r="AX124" s="143" t="e">
        <f>#REF!+#REF!</f>
        <v>#REF!</v>
      </c>
      <c r="AY124" s="143"/>
      <c r="AZ124" s="174"/>
      <c r="BA124" s="573" t="s">
        <v>118</v>
      </c>
      <c r="BB124" s="576" t="s">
        <v>118</v>
      </c>
      <c r="BC124" s="570" t="s">
        <v>118</v>
      </c>
      <c r="BD124" s="573" t="s">
        <v>118</v>
      </c>
      <c r="BE124" s="576" t="s">
        <v>118</v>
      </c>
      <c r="BF124" s="143" t="e">
        <f>#REF!+#REF!</f>
        <v>#REF!</v>
      </c>
      <c r="BG124" s="570" t="s">
        <v>118</v>
      </c>
      <c r="BH124" s="573" t="s">
        <v>118</v>
      </c>
      <c r="BI124" s="576" t="s">
        <v>118</v>
      </c>
      <c r="BJ124" s="570" t="s">
        <v>118</v>
      </c>
      <c r="BK124" s="110" t="e">
        <f>AW124+BB124+BE124+BI124</f>
        <v>#REF!</v>
      </c>
      <c r="BL124" s="110"/>
      <c r="BM124" s="122"/>
      <c r="BN124" s="567"/>
      <c r="BO124" s="605"/>
    </row>
    <row r="125" spans="1:67" ht="12.75" customHeight="1">
      <c r="A125" s="596"/>
      <c r="B125" s="600"/>
      <c r="C125" s="603"/>
      <c r="D125" s="745"/>
      <c r="E125" s="739"/>
      <c r="F125" s="574"/>
      <c r="G125" s="577"/>
      <c r="H125" s="571"/>
      <c r="I125" s="178"/>
      <c r="J125" s="175"/>
      <c r="K125" s="574"/>
      <c r="L125" s="577"/>
      <c r="M125" s="571"/>
      <c r="N125" s="574"/>
      <c r="O125" s="577"/>
      <c r="P125" s="571"/>
      <c r="Q125" s="574"/>
      <c r="R125" s="577"/>
      <c r="S125" s="571"/>
      <c r="T125" s="178" t="e">
        <f>#REF!+#REF!</f>
        <v>#REF!</v>
      </c>
      <c r="U125" s="47" t="e">
        <f>#REF!+#REF!</f>
        <v>#REF!</v>
      </c>
      <c r="V125" s="47" t="e">
        <f>#REF!+#REF!</f>
        <v>#REF!</v>
      </c>
      <c r="W125" s="47"/>
      <c r="X125" s="175">
        <v>0</v>
      </c>
      <c r="Y125" s="574"/>
      <c r="Z125" s="577"/>
      <c r="AA125" s="571"/>
      <c r="AB125" s="574"/>
      <c r="AC125" s="577"/>
      <c r="AD125" s="571"/>
      <c r="AE125" s="574"/>
      <c r="AF125" s="577"/>
      <c r="AG125" s="571"/>
      <c r="AH125" s="178" t="e">
        <f>#REF!+#REF!</f>
        <v>#REF!</v>
      </c>
      <c r="AI125" s="47" t="e">
        <f>#REF!+#REF!</f>
        <v>#REF!</v>
      </c>
      <c r="AJ125" s="47" t="e">
        <f>#REF!+#REF!</f>
        <v>#REF!</v>
      </c>
      <c r="AK125" s="47"/>
      <c r="AL125" s="175">
        <v>0</v>
      </c>
      <c r="AM125" s="574"/>
      <c r="AN125" s="577"/>
      <c r="AO125" s="571"/>
      <c r="AP125" s="574"/>
      <c r="AQ125" s="577"/>
      <c r="AR125" s="571"/>
      <c r="AS125" s="574"/>
      <c r="AT125" s="577"/>
      <c r="AU125" s="748"/>
      <c r="AV125" s="178" t="e">
        <f>#REF!+#REF!</f>
        <v>#REF!</v>
      </c>
      <c r="AW125" s="47" t="e">
        <f>#REF!+#REF!</f>
        <v>#REF!</v>
      </c>
      <c r="AX125" s="47" t="e">
        <f>#REF!+#REF!</f>
        <v>#REF!</v>
      </c>
      <c r="AY125" s="47"/>
      <c r="AZ125" s="175"/>
      <c r="BA125" s="574"/>
      <c r="BB125" s="577"/>
      <c r="BC125" s="571"/>
      <c r="BD125" s="574"/>
      <c r="BE125" s="577"/>
      <c r="BF125" s="47" t="e">
        <f>#REF!+#REF!</f>
        <v>#REF!</v>
      </c>
      <c r="BG125" s="571"/>
      <c r="BH125" s="574"/>
      <c r="BI125" s="577"/>
      <c r="BJ125" s="571"/>
      <c r="BK125" s="111" t="e">
        <f>#REF!+#REF!</f>
        <v>#REF!</v>
      </c>
      <c r="BL125" s="111"/>
      <c r="BM125" s="123"/>
      <c r="BN125" s="568"/>
      <c r="BO125" s="606"/>
    </row>
    <row r="126" spans="1:67" ht="13.5" thickBot="1">
      <c r="A126" s="597"/>
      <c r="B126" s="601"/>
      <c r="C126" s="604"/>
      <c r="D126" s="746"/>
      <c r="E126" s="740"/>
      <c r="F126" s="575"/>
      <c r="G126" s="578"/>
      <c r="H126" s="572"/>
      <c r="I126" s="181"/>
      <c r="J126" s="182"/>
      <c r="K126" s="575"/>
      <c r="L126" s="578"/>
      <c r="M126" s="572"/>
      <c r="N126" s="575"/>
      <c r="O126" s="578"/>
      <c r="P126" s="572"/>
      <c r="Q126" s="575"/>
      <c r="R126" s="578"/>
      <c r="S126" s="572"/>
      <c r="T126" s="181" t="e">
        <f>#REF!</f>
        <v>#REF!</v>
      </c>
      <c r="U126" s="140" t="e">
        <f>#REF!</f>
        <v>#REF!</v>
      </c>
      <c r="V126" s="140" t="e">
        <f>#REF!</f>
        <v>#REF!</v>
      </c>
      <c r="W126" s="140"/>
      <c r="X126" s="182">
        <v>0</v>
      </c>
      <c r="Y126" s="575"/>
      <c r="Z126" s="578"/>
      <c r="AA126" s="572"/>
      <c r="AB126" s="575"/>
      <c r="AC126" s="578"/>
      <c r="AD126" s="572"/>
      <c r="AE126" s="575"/>
      <c r="AF126" s="578"/>
      <c r="AG126" s="572"/>
      <c r="AH126" s="181" t="e">
        <f>#REF!</f>
        <v>#REF!</v>
      </c>
      <c r="AI126" s="140" t="e">
        <f>#REF!</f>
        <v>#REF!</v>
      </c>
      <c r="AJ126" s="140" t="e">
        <f>#REF!</f>
        <v>#REF!</v>
      </c>
      <c r="AK126" s="140"/>
      <c r="AL126" s="182">
        <v>0</v>
      </c>
      <c r="AM126" s="575"/>
      <c r="AN126" s="578"/>
      <c r="AO126" s="572"/>
      <c r="AP126" s="575"/>
      <c r="AQ126" s="578"/>
      <c r="AR126" s="572"/>
      <c r="AS126" s="575"/>
      <c r="AT126" s="578"/>
      <c r="AU126" s="749"/>
      <c r="AV126" s="181" t="e">
        <f>#REF!</f>
        <v>#REF!</v>
      </c>
      <c r="AW126" s="140" t="e">
        <f>#REF!</f>
        <v>#REF!</v>
      </c>
      <c r="AX126" s="140" t="e">
        <f>#REF!</f>
        <v>#REF!</v>
      </c>
      <c r="AY126" s="140"/>
      <c r="AZ126" s="182"/>
      <c r="BA126" s="575"/>
      <c r="BB126" s="578"/>
      <c r="BC126" s="572"/>
      <c r="BD126" s="575"/>
      <c r="BE126" s="578"/>
      <c r="BF126" s="140" t="e">
        <f>#REF!</f>
        <v>#REF!</v>
      </c>
      <c r="BG126" s="572"/>
      <c r="BH126" s="575"/>
      <c r="BI126" s="578"/>
      <c r="BJ126" s="572"/>
      <c r="BK126" s="110"/>
      <c r="BL126" s="110"/>
      <c r="BM126" s="122"/>
      <c r="BN126" s="569"/>
      <c r="BO126" s="607"/>
    </row>
    <row r="127" spans="1:67" ht="52.5" customHeight="1" thickBot="1">
      <c r="A127" s="258" t="s">
        <v>68</v>
      </c>
      <c r="B127" s="259" t="s">
        <v>81</v>
      </c>
      <c r="C127" s="215" t="s">
        <v>100</v>
      </c>
      <c r="D127" s="226" t="s">
        <v>73</v>
      </c>
      <c r="E127" s="451" t="s">
        <v>128</v>
      </c>
      <c r="F127" s="162" t="s">
        <v>32</v>
      </c>
      <c r="G127" s="163" t="s">
        <v>32</v>
      </c>
      <c r="H127" s="170" t="s">
        <v>32</v>
      </c>
      <c r="I127" s="169"/>
      <c r="J127" s="173"/>
      <c r="K127" s="179" t="s">
        <v>32</v>
      </c>
      <c r="L127" s="163" t="s">
        <v>32</v>
      </c>
      <c r="M127" s="180" t="s">
        <v>32</v>
      </c>
      <c r="N127" s="179" t="s">
        <v>32</v>
      </c>
      <c r="O127" s="163" t="s">
        <v>32</v>
      </c>
      <c r="P127" s="180" t="s">
        <v>32</v>
      </c>
      <c r="Q127" s="179" t="s">
        <v>32</v>
      </c>
      <c r="R127" s="163" t="s">
        <v>32</v>
      </c>
      <c r="S127" s="180" t="s">
        <v>32</v>
      </c>
      <c r="T127" s="176"/>
      <c r="U127" s="163"/>
      <c r="V127" s="163"/>
      <c r="W127" s="163"/>
      <c r="X127" s="440"/>
      <c r="Y127" s="162" t="s">
        <v>32</v>
      </c>
      <c r="Z127" s="165" t="s">
        <v>32</v>
      </c>
      <c r="AA127" s="167" t="s">
        <v>32</v>
      </c>
      <c r="AB127" s="162" t="s">
        <v>32</v>
      </c>
      <c r="AC127" s="165" t="s">
        <v>32</v>
      </c>
      <c r="AD127" s="167" t="s">
        <v>32</v>
      </c>
      <c r="AE127" s="162" t="s">
        <v>32</v>
      </c>
      <c r="AF127" s="165" t="s">
        <v>32</v>
      </c>
      <c r="AG127" s="167" t="s">
        <v>32</v>
      </c>
      <c r="AH127" s="176"/>
      <c r="AI127" s="164"/>
      <c r="AJ127" s="164"/>
      <c r="AK127" s="164"/>
      <c r="AL127" s="173"/>
      <c r="AM127" s="162" t="s">
        <v>32</v>
      </c>
      <c r="AN127" s="165" t="s">
        <v>32</v>
      </c>
      <c r="AO127" s="167" t="s">
        <v>32</v>
      </c>
      <c r="AP127" s="162" t="s">
        <v>32</v>
      </c>
      <c r="AQ127" s="165" t="s">
        <v>32</v>
      </c>
      <c r="AR127" s="167" t="s">
        <v>32</v>
      </c>
      <c r="AS127" s="162" t="s">
        <v>32</v>
      </c>
      <c r="AT127" s="165" t="s">
        <v>32</v>
      </c>
      <c r="AU127" s="167" t="s">
        <v>32</v>
      </c>
      <c r="AV127" s="176"/>
      <c r="AW127" s="164"/>
      <c r="AX127" s="164"/>
      <c r="AY127" s="164"/>
      <c r="AZ127" s="173"/>
      <c r="BA127" s="162" t="s">
        <v>32</v>
      </c>
      <c r="BB127" s="165" t="s">
        <v>32</v>
      </c>
      <c r="BC127" s="167" t="s">
        <v>32</v>
      </c>
      <c r="BD127" s="162" t="s">
        <v>32</v>
      </c>
      <c r="BE127" s="165" t="s">
        <v>32</v>
      </c>
      <c r="BF127" s="166"/>
      <c r="BG127" s="167" t="s">
        <v>32</v>
      </c>
      <c r="BH127" s="162" t="s">
        <v>32</v>
      </c>
      <c r="BI127" s="165" t="s">
        <v>32</v>
      </c>
      <c r="BJ127" s="167" t="s">
        <v>32</v>
      </c>
      <c r="BK127" s="112"/>
      <c r="BL127" s="112"/>
      <c r="BM127" s="124"/>
      <c r="BN127" s="409"/>
      <c r="BO127" s="410"/>
    </row>
    <row r="128" spans="1:67" ht="99" customHeight="1" thickBot="1">
      <c r="A128" s="256" t="s">
        <v>69</v>
      </c>
      <c r="B128" s="260" t="s">
        <v>82</v>
      </c>
      <c r="C128" s="225" t="s">
        <v>78</v>
      </c>
      <c r="D128" s="227" t="s">
        <v>74</v>
      </c>
      <c r="E128" s="452" t="s">
        <v>128</v>
      </c>
      <c r="F128" s="205" t="s">
        <v>32</v>
      </c>
      <c r="G128" s="206" t="s">
        <v>32</v>
      </c>
      <c r="H128" s="207" t="s">
        <v>32</v>
      </c>
      <c r="I128" s="208"/>
      <c r="J128" s="209"/>
      <c r="K128" s="205" t="s">
        <v>32</v>
      </c>
      <c r="L128" s="210" t="s">
        <v>32</v>
      </c>
      <c r="M128" s="211" t="s">
        <v>32</v>
      </c>
      <c r="N128" s="205" t="s">
        <v>32</v>
      </c>
      <c r="O128" s="210" t="s">
        <v>32</v>
      </c>
      <c r="P128" s="211" t="s">
        <v>32</v>
      </c>
      <c r="Q128" s="205" t="s">
        <v>32</v>
      </c>
      <c r="R128" s="210" t="s">
        <v>32</v>
      </c>
      <c r="S128" s="211" t="s">
        <v>32</v>
      </c>
      <c r="T128" s="246"/>
      <c r="U128" s="210"/>
      <c r="V128" s="210"/>
      <c r="W128" s="210"/>
      <c r="X128" s="441"/>
      <c r="Y128" s="205" t="s">
        <v>32</v>
      </c>
      <c r="Z128" s="206" t="s">
        <v>32</v>
      </c>
      <c r="AA128" s="207" t="s">
        <v>32</v>
      </c>
      <c r="AB128" s="247" t="s">
        <v>32</v>
      </c>
      <c r="AC128" s="206" t="s">
        <v>32</v>
      </c>
      <c r="AD128" s="207" t="s">
        <v>32</v>
      </c>
      <c r="AE128" s="247" t="s">
        <v>32</v>
      </c>
      <c r="AF128" s="206" t="s">
        <v>32</v>
      </c>
      <c r="AG128" s="207" t="s">
        <v>32</v>
      </c>
      <c r="AH128" s="246"/>
      <c r="AI128" s="248"/>
      <c r="AJ128" s="248"/>
      <c r="AK128" s="248"/>
      <c r="AL128" s="447"/>
      <c r="AM128" s="247" t="s">
        <v>32</v>
      </c>
      <c r="AN128" s="206" t="s">
        <v>32</v>
      </c>
      <c r="AO128" s="207" t="s">
        <v>32</v>
      </c>
      <c r="AP128" s="247" t="s">
        <v>32</v>
      </c>
      <c r="AQ128" s="206" t="s">
        <v>32</v>
      </c>
      <c r="AR128" s="207" t="s">
        <v>32</v>
      </c>
      <c r="AS128" s="247" t="s">
        <v>32</v>
      </c>
      <c r="AT128" s="206" t="s">
        <v>32</v>
      </c>
      <c r="AU128" s="207" t="s">
        <v>32</v>
      </c>
      <c r="AV128" s="246"/>
      <c r="AW128" s="248"/>
      <c r="AX128" s="248"/>
      <c r="AY128" s="248"/>
      <c r="AZ128" s="447"/>
      <c r="BA128" s="247" t="s">
        <v>32</v>
      </c>
      <c r="BB128" s="206" t="s">
        <v>32</v>
      </c>
      <c r="BC128" s="207" t="s">
        <v>32</v>
      </c>
      <c r="BD128" s="247" t="s">
        <v>32</v>
      </c>
      <c r="BE128" s="206" t="s">
        <v>32</v>
      </c>
      <c r="BF128" s="249"/>
      <c r="BG128" s="207" t="s">
        <v>32</v>
      </c>
      <c r="BH128" s="247" t="s">
        <v>32</v>
      </c>
      <c r="BI128" s="206" t="s">
        <v>32</v>
      </c>
      <c r="BJ128" s="207" t="s">
        <v>32</v>
      </c>
      <c r="BK128" s="112"/>
      <c r="BL128" s="112"/>
      <c r="BM128" s="124"/>
      <c r="BN128" s="411"/>
      <c r="BO128" s="412"/>
    </row>
    <row r="129" spans="1:67">
      <c r="A129" s="633" t="s">
        <v>41</v>
      </c>
      <c r="B129" s="634"/>
      <c r="C129" s="634"/>
      <c r="D129" s="635"/>
      <c r="E129" s="261" t="s">
        <v>38</v>
      </c>
      <c r="F129" s="262">
        <f>F15</f>
        <v>258804.59999999998</v>
      </c>
      <c r="G129" s="263">
        <f t="shared" ref="G129:BM129" si="31">G15</f>
        <v>57093.62999999999</v>
      </c>
      <c r="H129" s="264">
        <f t="shared" si="31"/>
        <v>22.060515925914761</v>
      </c>
      <c r="I129" s="265">
        <f t="shared" si="31"/>
        <v>1477.5</v>
      </c>
      <c r="J129" s="266">
        <f t="shared" si="31"/>
        <v>0</v>
      </c>
      <c r="K129" s="262">
        <f t="shared" si="31"/>
        <v>2868.6</v>
      </c>
      <c r="L129" s="263">
        <f t="shared" si="31"/>
        <v>2844.2300000000005</v>
      </c>
      <c r="M129" s="264">
        <f t="shared" si="31"/>
        <v>99.279439447814283</v>
      </c>
      <c r="N129" s="262">
        <f t="shared" si="31"/>
        <v>14629.16</v>
      </c>
      <c r="O129" s="263">
        <f t="shared" si="31"/>
        <v>13857.699999999999</v>
      </c>
      <c r="P129" s="264">
        <f t="shared" si="31"/>
        <v>94.711521372382265</v>
      </c>
      <c r="Q129" s="262">
        <f t="shared" si="31"/>
        <v>41146.099999999991</v>
      </c>
      <c r="R129" s="263">
        <f t="shared" si="31"/>
        <v>40391.699999999997</v>
      </c>
      <c r="S129" s="264">
        <f t="shared" si="31"/>
        <v>98.166533401707596</v>
      </c>
      <c r="T129" s="265">
        <f t="shared" si="31"/>
        <v>0</v>
      </c>
      <c r="U129" s="263">
        <f t="shared" si="31"/>
        <v>0</v>
      </c>
      <c r="V129" s="263">
        <f t="shared" si="31"/>
        <v>0</v>
      </c>
      <c r="W129" s="263">
        <f t="shared" si="31"/>
        <v>0</v>
      </c>
      <c r="X129" s="266">
        <f t="shared" si="31"/>
        <v>58643.86</v>
      </c>
      <c r="Y129" s="262">
        <f t="shared" si="31"/>
        <v>19807.2</v>
      </c>
      <c r="Z129" s="263">
        <f t="shared" si="31"/>
        <v>0</v>
      </c>
      <c r="AA129" s="264">
        <f t="shared" si="31"/>
        <v>0</v>
      </c>
      <c r="AB129" s="265">
        <f t="shared" si="31"/>
        <v>20563.400000000001</v>
      </c>
      <c r="AC129" s="263">
        <f t="shared" si="31"/>
        <v>0</v>
      </c>
      <c r="AD129" s="266">
        <f t="shared" si="31"/>
        <v>0</v>
      </c>
      <c r="AE129" s="262">
        <f t="shared" si="31"/>
        <v>21383.699999999997</v>
      </c>
      <c r="AF129" s="263">
        <f t="shared" si="31"/>
        <v>0</v>
      </c>
      <c r="AG129" s="264">
        <f t="shared" si="31"/>
        <v>0</v>
      </c>
      <c r="AH129" s="265">
        <f t="shared" si="31"/>
        <v>0</v>
      </c>
      <c r="AI129" s="263">
        <f t="shared" si="31"/>
        <v>0</v>
      </c>
      <c r="AJ129" s="263">
        <f t="shared" si="31"/>
        <v>0</v>
      </c>
      <c r="AK129" s="263">
        <f t="shared" si="31"/>
        <v>0</v>
      </c>
      <c r="AL129" s="266">
        <f t="shared" si="31"/>
        <v>61754.299999999996</v>
      </c>
      <c r="AM129" s="262">
        <f t="shared" si="31"/>
        <v>17619.899999999998</v>
      </c>
      <c r="AN129" s="263">
        <f t="shared" si="31"/>
        <v>0</v>
      </c>
      <c r="AO129" s="264">
        <f t="shared" si="31"/>
        <v>0</v>
      </c>
      <c r="AP129" s="262">
        <f t="shared" si="31"/>
        <v>16734.8</v>
      </c>
      <c r="AQ129" s="263">
        <f t="shared" si="31"/>
        <v>0</v>
      </c>
      <c r="AR129" s="264">
        <f t="shared" si="31"/>
        <v>0</v>
      </c>
      <c r="AS129" s="265">
        <f t="shared" si="31"/>
        <v>17207.240000000002</v>
      </c>
      <c r="AT129" s="263">
        <f t="shared" si="31"/>
        <v>0</v>
      </c>
      <c r="AU129" s="263">
        <f t="shared" si="31"/>
        <v>0</v>
      </c>
      <c r="AV129" s="263">
        <f t="shared" si="31"/>
        <v>0</v>
      </c>
      <c r="AW129" s="263">
        <f t="shared" si="31"/>
        <v>0</v>
      </c>
      <c r="AX129" s="263">
        <f t="shared" si="31"/>
        <v>0</v>
      </c>
      <c r="AY129" s="263">
        <f t="shared" si="31"/>
        <v>0</v>
      </c>
      <c r="AZ129" s="266">
        <f t="shared" si="31"/>
        <v>51561.94</v>
      </c>
      <c r="BA129" s="262">
        <f t="shared" si="31"/>
        <v>18320.399999999998</v>
      </c>
      <c r="BB129" s="263">
        <f t="shared" si="31"/>
        <v>0</v>
      </c>
      <c r="BC129" s="264">
        <f t="shared" si="31"/>
        <v>0</v>
      </c>
      <c r="BD129" s="262">
        <f>BD15</f>
        <v>32958.400000000001</v>
      </c>
      <c r="BE129" s="263">
        <f t="shared" si="31"/>
        <v>0</v>
      </c>
      <c r="BF129" s="263">
        <f t="shared" si="31"/>
        <v>0</v>
      </c>
      <c r="BG129" s="264">
        <f t="shared" si="31"/>
        <v>0</v>
      </c>
      <c r="BH129" s="265">
        <f t="shared" si="31"/>
        <v>35565.699999999997</v>
      </c>
      <c r="BI129" s="263">
        <f t="shared" si="31"/>
        <v>0</v>
      </c>
      <c r="BJ129" s="264">
        <f t="shared" si="31"/>
        <v>0</v>
      </c>
      <c r="BK129" s="245">
        <f t="shared" si="31"/>
        <v>0</v>
      </c>
      <c r="BL129" s="87">
        <f t="shared" si="31"/>
        <v>73612.499999999985</v>
      </c>
      <c r="BM129" s="125">
        <f t="shared" si="31"/>
        <v>86844.499999999985</v>
      </c>
      <c r="BN129" s="558"/>
      <c r="BO129" s="564"/>
    </row>
    <row r="130" spans="1:67">
      <c r="A130" s="636"/>
      <c r="B130" s="637"/>
      <c r="C130" s="637"/>
      <c r="D130" s="638"/>
      <c r="E130" s="322" t="s">
        <v>94</v>
      </c>
      <c r="F130" s="323">
        <v>0</v>
      </c>
      <c r="G130" s="324">
        <v>0</v>
      </c>
      <c r="H130" s="325">
        <v>0</v>
      </c>
      <c r="I130" s="326"/>
      <c r="J130" s="327"/>
      <c r="K130" s="323">
        <v>0</v>
      </c>
      <c r="L130" s="324">
        <v>0</v>
      </c>
      <c r="M130" s="325">
        <v>0</v>
      </c>
      <c r="N130" s="323">
        <v>0</v>
      </c>
      <c r="O130" s="324">
        <v>0</v>
      </c>
      <c r="P130" s="325">
        <v>0</v>
      </c>
      <c r="Q130" s="323">
        <v>0</v>
      </c>
      <c r="R130" s="324">
        <v>0</v>
      </c>
      <c r="S130" s="325">
        <v>0</v>
      </c>
      <c r="T130" s="326"/>
      <c r="U130" s="324"/>
      <c r="V130" s="324"/>
      <c r="W130" s="324"/>
      <c r="X130" s="327"/>
      <c r="Y130" s="323">
        <v>0</v>
      </c>
      <c r="Z130" s="324">
        <v>0</v>
      </c>
      <c r="AA130" s="325">
        <v>0</v>
      </c>
      <c r="AB130" s="326">
        <v>0</v>
      </c>
      <c r="AC130" s="324">
        <v>0</v>
      </c>
      <c r="AD130" s="327">
        <v>0</v>
      </c>
      <c r="AE130" s="323">
        <v>0</v>
      </c>
      <c r="AF130" s="324">
        <v>0</v>
      </c>
      <c r="AG130" s="325">
        <v>0</v>
      </c>
      <c r="AH130" s="326"/>
      <c r="AI130" s="324"/>
      <c r="AJ130" s="324"/>
      <c r="AK130" s="324"/>
      <c r="AL130" s="327"/>
      <c r="AM130" s="323">
        <v>0</v>
      </c>
      <c r="AN130" s="324">
        <v>0</v>
      </c>
      <c r="AO130" s="325">
        <v>0</v>
      </c>
      <c r="AP130" s="323">
        <v>0</v>
      </c>
      <c r="AQ130" s="324">
        <v>0</v>
      </c>
      <c r="AR130" s="325">
        <v>0</v>
      </c>
      <c r="AS130" s="326">
        <v>0</v>
      </c>
      <c r="AT130" s="324">
        <v>0</v>
      </c>
      <c r="AU130" s="324">
        <v>0</v>
      </c>
      <c r="AV130" s="324"/>
      <c r="AW130" s="324"/>
      <c r="AX130" s="324"/>
      <c r="AY130" s="324"/>
      <c r="AZ130" s="327"/>
      <c r="BA130" s="323">
        <v>0</v>
      </c>
      <c r="BB130" s="324">
        <v>0</v>
      </c>
      <c r="BC130" s="325">
        <v>0</v>
      </c>
      <c r="BD130" s="323">
        <v>0</v>
      </c>
      <c r="BE130" s="324">
        <v>0</v>
      </c>
      <c r="BF130" s="324"/>
      <c r="BG130" s="325">
        <v>0</v>
      </c>
      <c r="BH130" s="326">
        <v>0</v>
      </c>
      <c r="BI130" s="324">
        <v>0</v>
      </c>
      <c r="BJ130" s="325">
        <v>0</v>
      </c>
      <c r="BK130" s="245"/>
      <c r="BL130" s="87"/>
      <c r="BM130" s="125"/>
      <c r="BN130" s="559"/>
      <c r="BO130" s="565"/>
    </row>
    <row r="131" spans="1:67" ht="16.5" customHeight="1">
      <c r="A131" s="639"/>
      <c r="B131" s="640"/>
      <c r="C131" s="640"/>
      <c r="D131" s="641"/>
      <c r="E131" s="267" t="s">
        <v>39</v>
      </c>
      <c r="F131" s="184">
        <f>F17</f>
        <v>17234.2</v>
      </c>
      <c r="G131" s="113">
        <f t="shared" ref="G131:BM131" si="32">G17</f>
        <v>181.2</v>
      </c>
      <c r="H131" s="126">
        <f t="shared" si="32"/>
        <v>1.0513978020447714</v>
      </c>
      <c r="I131" s="183">
        <f t="shared" si="32"/>
        <v>1477.5</v>
      </c>
      <c r="J131" s="190">
        <f t="shared" si="32"/>
        <v>0</v>
      </c>
      <c r="K131" s="184">
        <f t="shared" si="32"/>
        <v>0</v>
      </c>
      <c r="L131" s="113">
        <f t="shared" si="32"/>
        <v>-3.7</v>
      </c>
      <c r="M131" s="126">
        <f t="shared" si="32"/>
        <v>100</v>
      </c>
      <c r="N131" s="184">
        <f t="shared" si="32"/>
        <v>0</v>
      </c>
      <c r="O131" s="113">
        <f t="shared" si="32"/>
        <v>2.2000000000000002</v>
      </c>
      <c r="P131" s="126">
        <f t="shared" si="32"/>
        <v>100</v>
      </c>
      <c r="Q131" s="184">
        <f t="shared" si="32"/>
        <v>941.2</v>
      </c>
      <c r="R131" s="113">
        <f t="shared" si="32"/>
        <v>182.7</v>
      </c>
      <c r="S131" s="126">
        <f t="shared" si="32"/>
        <v>19.411389715257116</v>
      </c>
      <c r="T131" s="183">
        <f t="shared" si="32"/>
        <v>0</v>
      </c>
      <c r="U131" s="113">
        <f t="shared" si="32"/>
        <v>0</v>
      </c>
      <c r="V131" s="113">
        <f t="shared" si="32"/>
        <v>0</v>
      </c>
      <c r="W131" s="113">
        <f t="shared" si="32"/>
        <v>0</v>
      </c>
      <c r="X131" s="190">
        <f t="shared" si="32"/>
        <v>941.2</v>
      </c>
      <c r="Y131" s="184">
        <f t="shared" si="32"/>
        <v>427</v>
      </c>
      <c r="Z131" s="113">
        <f t="shared" si="32"/>
        <v>0</v>
      </c>
      <c r="AA131" s="126">
        <f t="shared" si="32"/>
        <v>0</v>
      </c>
      <c r="AB131" s="183">
        <f t="shared" si="32"/>
        <v>567.70000000000005</v>
      </c>
      <c r="AC131" s="113">
        <f t="shared" si="32"/>
        <v>0</v>
      </c>
      <c r="AD131" s="190">
        <f t="shared" si="32"/>
        <v>0</v>
      </c>
      <c r="AE131" s="184">
        <f t="shared" si="32"/>
        <v>1185.5999999999999</v>
      </c>
      <c r="AF131" s="113">
        <f t="shared" si="32"/>
        <v>0</v>
      </c>
      <c r="AG131" s="126">
        <f t="shared" si="32"/>
        <v>0</v>
      </c>
      <c r="AH131" s="183">
        <f t="shared" si="32"/>
        <v>0</v>
      </c>
      <c r="AI131" s="113">
        <f t="shared" si="32"/>
        <v>0</v>
      </c>
      <c r="AJ131" s="113">
        <f t="shared" si="32"/>
        <v>0</v>
      </c>
      <c r="AK131" s="113">
        <f t="shared" si="32"/>
        <v>0</v>
      </c>
      <c r="AL131" s="190">
        <f>Y131+AB131+AE131</f>
        <v>2180.3000000000002</v>
      </c>
      <c r="AM131" s="184">
        <f t="shared" si="32"/>
        <v>390.8</v>
      </c>
      <c r="AN131" s="113">
        <f t="shared" si="32"/>
        <v>0</v>
      </c>
      <c r="AO131" s="126">
        <f t="shared" si="32"/>
        <v>0</v>
      </c>
      <c r="AP131" s="184">
        <f t="shared" si="32"/>
        <v>400</v>
      </c>
      <c r="AQ131" s="113">
        <f t="shared" si="32"/>
        <v>0</v>
      </c>
      <c r="AR131" s="126">
        <f t="shared" si="32"/>
        <v>100</v>
      </c>
      <c r="AS131" s="183">
        <f t="shared" si="32"/>
        <v>400</v>
      </c>
      <c r="AT131" s="113">
        <f t="shared" si="32"/>
        <v>0</v>
      </c>
      <c r="AU131" s="113">
        <f t="shared" si="32"/>
        <v>0</v>
      </c>
      <c r="AV131" s="113">
        <f t="shared" si="32"/>
        <v>0</v>
      </c>
      <c r="AW131" s="113">
        <f t="shared" si="32"/>
        <v>0</v>
      </c>
      <c r="AX131" s="113">
        <f t="shared" si="32"/>
        <v>0</v>
      </c>
      <c r="AY131" s="113">
        <f t="shared" si="32"/>
        <v>0</v>
      </c>
      <c r="AZ131" s="190">
        <f>AM131+AP131+AS131</f>
        <v>1190.8</v>
      </c>
      <c r="BA131" s="184">
        <f t="shared" si="32"/>
        <v>521.29999999999995</v>
      </c>
      <c r="BB131" s="113">
        <f t="shared" si="32"/>
        <v>0</v>
      </c>
      <c r="BC131" s="126">
        <f t="shared" si="32"/>
        <v>0</v>
      </c>
      <c r="BD131" s="184">
        <f t="shared" si="32"/>
        <v>12051.6</v>
      </c>
      <c r="BE131" s="113">
        <f t="shared" si="32"/>
        <v>0</v>
      </c>
      <c r="BF131" s="113">
        <f t="shared" si="32"/>
        <v>0</v>
      </c>
      <c r="BG131" s="126">
        <f t="shared" si="32"/>
        <v>0</v>
      </c>
      <c r="BH131" s="183">
        <f t="shared" si="32"/>
        <v>349</v>
      </c>
      <c r="BI131" s="113">
        <f t="shared" si="32"/>
        <v>0</v>
      </c>
      <c r="BJ131" s="126">
        <f t="shared" si="32"/>
        <v>0</v>
      </c>
      <c r="BK131" s="183">
        <f t="shared" si="32"/>
        <v>0</v>
      </c>
      <c r="BL131" s="113">
        <f t="shared" si="32"/>
        <v>1110.3000000000002</v>
      </c>
      <c r="BM131" s="126">
        <f t="shared" si="32"/>
        <v>12921.900000000001</v>
      </c>
      <c r="BN131" s="559"/>
      <c r="BO131" s="565"/>
    </row>
    <row r="132" spans="1:67" ht="17.25" customHeight="1">
      <c r="A132" s="639"/>
      <c r="B132" s="640"/>
      <c r="C132" s="640"/>
      <c r="D132" s="641"/>
      <c r="E132" s="267" t="s">
        <v>18</v>
      </c>
      <c r="F132" s="184">
        <f>F18</f>
        <v>241570.4</v>
      </c>
      <c r="G132" s="113">
        <f t="shared" ref="G132:BM132" si="33">G18</f>
        <v>56912.429999999993</v>
      </c>
      <c r="H132" s="126">
        <f t="shared" si="33"/>
        <v>23.559355781999781</v>
      </c>
      <c r="I132" s="183">
        <f t="shared" si="33"/>
        <v>0</v>
      </c>
      <c r="J132" s="190" t="e">
        <f t="shared" si="33"/>
        <v>#DIV/0!</v>
      </c>
      <c r="K132" s="184">
        <f>K18</f>
        <v>2868.6</v>
      </c>
      <c r="L132" s="113">
        <f t="shared" si="33"/>
        <v>2847.9300000000003</v>
      </c>
      <c r="M132" s="126">
        <f t="shared" si="33"/>
        <v>99.279439447814283</v>
      </c>
      <c r="N132" s="184">
        <f t="shared" si="33"/>
        <v>14629.16</v>
      </c>
      <c r="O132" s="113">
        <f t="shared" si="33"/>
        <v>13855.499999999998</v>
      </c>
      <c r="P132" s="126">
        <f t="shared" si="33"/>
        <v>94.711521372382265</v>
      </c>
      <c r="Q132" s="184">
        <f t="shared" si="33"/>
        <v>40204.899999999994</v>
      </c>
      <c r="R132" s="113">
        <f t="shared" si="33"/>
        <v>40209</v>
      </c>
      <c r="S132" s="126">
        <f t="shared" si="33"/>
        <v>100.01019776196436</v>
      </c>
      <c r="T132" s="183">
        <f t="shared" si="33"/>
        <v>0</v>
      </c>
      <c r="U132" s="113">
        <f t="shared" si="33"/>
        <v>0</v>
      </c>
      <c r="V132" s="113">
        <f t="shared" si="33"/>
        <v>0</v>
      </c>
      <c r="W132" s="113">
        <f t="shared" si="33"/>
        <v>0</v>
      </c>
      <c r="X132" s="190">
        <f t="shared" si="33"/>
        <v>57702.66</v>
      </c>
      <c r="Y132" s="184">
        <f t="shared" si="33"/>
        <v>19380.2</v>
      </c>
      <c r="Z132" s="113">
        <f t="shared" si="33"/>
        <v>0</v>
      </c>
      <c r="AA132" s="126">
        <f t="shared" si="33"/>
        <v>0</v>
      </c>
      <c r="AB132" s="183">
        <f t="shared" si="33"/>
        <v>19995.7</v>
      </c>
      <c r="AC132" s="113">
        <f t="shared" si="33"/>
        <v>0</v>
      </c>
      <c r="AD132" s="190">
        <f t="shared" si="33"/>
        <v>0</v>
      </c>
      <c r="AE132" s="184">
        <f t="shared" si="33"/>
        <v>20198.099999999999</v>
      </c>
      <c r="AF132" s="113">
        <f t="shared" si="33"/>
        <v>0</v>
      </c>
      <c r="AG132" s="126">
        <f t="shared" si="33"/>
        <v>0</v>
      </c>
      <c r="AH132" s="183">
        <f t="shared" si="33"/>
        <v>0</v>
      </c>
      <c r="AI132" s="113">
        <f t="shared" si="33"/>
        <v>0</v>
      </c>
      <c r="AJ132" s="113">
        <f t="shared" si="33"/>
        <v>0</v>
      </c>
      <c r="AK132" s="113">
        <f t="shared" si="33"/>
        <v>0</v>
      </c>
      <c r="AL132" s="190">
        <f>AL129-AL131</f>
        <v>59573.999999999993</v>
      </c>
      <c r="AM132" s="184">
        <f t="shared" si="33"/>
        <v>17229.099999999999</v>
      </c>
      <c r="AN132" s="113">
        <f t="shared" si="33"/>
        <v>0</v>
      </c>
      <c r="AO132" s="126">
        <f t="shared" si="33"/>
        <v>0</v>
      </c>
      <c r="AP132" s="184">
        <f t="shared" si="33"/>
        <v>16334.8</v>
      </c>
      <c r="AQ132" s="113">
        <f t="shared" si="33"/>
        <v>0</v>
      </c>
      <c r="AR132" s="126">
        <f t="shared" si="33"/>
        <v>0</v>
      </c>
      <c r="AS132" s="183">
        <f t="shared" si="33"/>
        <v>16807.240000000002</v>
      </c>
      <c r="AT132" s="113">
        <f t="shared" si="33"/>
        <v>0</v>
      </c>
      <c r="AU132" s="113">
        <f t="shared" si="33"/>
        <v>0</v>
      </c>
      <c r="AV132" s="113">
        <f t="shared" si="33"/>
        <v>0</v>
      </c>
      <c r="AW132" s="113">
        <f t="shared" si="33"/>
        <v>0</v>
      </c>
      <c r="AX132" s="113">
        <f t="shared" si="33"/>
        <v>0</v>
      </c>
      <c r="AY132" s="113">
        <f t="shared" si="33"/>
        <v>0</v>
      </c>
      <c r="AZ132" s="190">
        <f t="shared" si="33"/>
        <v>50371.14</v>
      </c>
      <c r="BA132" s="184">
        <f t="shared" si="33"/>
        <v>17799.099999999999</v>
      </c>
      <c r="BB132" s="113">
        <f t="shared" si="33"/>
        <v>0</v>
      </c>
      <c r="BC132" s="126">
        <f t="shared" si="33"/>
        <v>0</v>
      </c>
      <c r="BD132" s="184">
        <f t="shared" si="33"/>
        <v>20906.800000000003</v>
      </c>
      <c r="BE132" s="113">
        <f t="shared" si="33"/>
        <v>0</v>
      </c>
      <c r="BF132" s="113">
        <f t="shared" si="33"/>
        <v>0</v>
      </c>
      <c r="BG132" s="126">
        <f t="shared" si="33"/>
        <v>0</v>
      </c>
      <c r="BH132" s="183">
        <f t="shared" si="33"/>
        <v>35216.699999999997</v>
      </c>
      <c r="BI132" s="113">
        <f t="shared" si="33"/>
        <v>0</v>
      </c>
      <c r="BJ132" s="126">
        <f t="shared" si="33"/>
        <v>0</v>
      </c>
      <c r="BK132" s="245">
        <f t="shared" si="33"/>
        <v>0</v>
      </c>
      <c r="BL132" s="87">
        <f t="shared" si="33"/>
        <v>72502.2</v>
      </c>
      <c r="BM132" s="125">
        <f t="shared" si="33"/>
        <v>73922.599999999991</v>
      </c>
      <c r="BN132" s="559"/>
      <c r="BO132" s="565"/>
    </row>
    <row r="133" spans="1:67" ht="27.75" customHeight="1">
      <c r="A133" s="642"/>
      <c r="B133" s="643"/>
      <c r="C133" s="643"/>
      <c r="D133" s="644"/>
      <c r="E133" s="314" t="s">
        <v>95</v>
      </c>
      <c r="F133" s="315">
        <v>0</v>
      </c>
      <c r="G133" s="316">
        <v>0</v>
      </c>
      <c r="H133" s="317">
        <v>0</v>
      </c>
      <c r="I133" s="318"/>
      <c r="J133" s="319"/>
      <c r="K133" s="315">
        <v>0</v>
      </c>
      <c r="L133" s="316">
        <v>0</v>
      </c>
      <c r="M133" s="317">
        <v>0</v>
      </c>
      <c r="N133" s="315">
        <v>0</v>
      </c>
      <c r="O133" s="316">
        <v>0</v>
      </c>
      <c r="P133" s="317">
        <v>0</v>
      </c>
      <c r="Q133" s="315">
        <v>0</v>
      </c>
      <c r="R133" s="316">
        <v>0</v>
      </c>
      <c r="S133" s="317">
        <v>0</v>
      </c>
      <c r="T133" s="318"/>
      <c r="U133" s="316"/>
      <c r="V133" s="316"/>
      <c r="W133" s="316"/>
      <c r="X133" s="319"/>
      <c r="Y133" s="315">
        <v>0</v>
      </c>
      <c r="Z133" s="316">
        <v>0</v>
      </c>
      <c r="AA133" s="317">
        <v>0</v>
      </c>
      <c r="AB133" s="318">
        <v>0</v>
      </c>
      <c r="AC133" s="316">
        <v>0</v>
      </c>
      <c r="AD133" s="319">
        <v>0</v>
      </c>
      <c r="AE133" s="315">
        <v>0</v>
      </c>
      <c r="AF133" s="316">
        <v>0</v>
      </c>
      <c r="AG133" s="317">
        <v>0</v>
      </c>
      <c r="AH133" s="318"/>
      <c r="AI133" s="316"/>
      <c r="AJ133" s="316"/>
      <c r="AK133" s="316"/>
      <c r="AL133" s="319">
        <f>Y132+AB132+AE132</f>
        <v>59574</v>
      </c>
      <c r="AM133" s="315">
        <v>0</v>
      </c>
      <c r="AN133" s="316">
        <v>0</v>
      </c>
      <c r="AO133" s="317">
        <v>0</v>
      </c>
      <c r="AP133" s="315">
        <v>0</v>
      </c>
      <c r="AQ133" s="316">
        <v>0</v>
      </c>
      <c r="AR133" s="317">
        <v>0</v>
      </c>
      <c r="AS133" s="318">
        <v>0</v>
      </c>
      <c r="AT133" s="316">
        <v>0</v>
      </c>
      <c r="AU133" s="316">
        <v>0</v>
      </c>
      <c r="AV133" s="316"/>
      <c r="AW133" s="316"/>
      <c r="AX133" s="316"/>
      <c r="AY133" s="316"/>
      <c r="AZ133" s="319"/>
      <c r="BA133" s="315">
        <v>0</v>
      </c>
      <c r="BB133" s="316">
        <v>0</v>
      </c>
      <c r="BC133" s="317">
        <v>0</v>
      </c>
      <c r="BD133" s="315">
        <v>0</v>
      </c>
      <c r="BE133" s="316">
        <v>0</v>
      </c>
      <c r="BF133" s="316"/>
      <c r="BG133" s="317">
        <v>0</v>
      </c>
      <c r="BH133" s="318">
        <v>0</v>
      </c>
      <c r="BI133" s="316">
        <v>0</v>
      </c>
      <c r="BJ133" s="317">
        <v>0</v>
      </c>
      <c r="BK133" s="320"/>
      <c r="BL133" s="320"/>
      <c r="BM133" s="321"/>
      <c r="BN133" s="559"/>
      <c r="BO133" s="565"/>
    </row>
    <row r="134" spans="1:67" ht="27.75" customHeight="1" thickBot="1">
      <c r="A134" s="645"/>
      <c r="B134" s="646"/>
      <c r="C134" s="646"/>
      <c r="D134" s="647"/>
      <c r="E134" s="268" t="s">
        <v>53</v>
      </c>
      <c r="F134" s="269">
        <f>F20</f>
        <v>15183</v>
      </c>
      <c r="G134" s="270">
        <f t="shared" ref="G134:BL134" si="34">G20</f>
        <v>1893.2</v>
      </c>
      <c r="H134" s="271">
        <f>G134/F134*100</f>
        <v>12.469208983731805</v>
      </c>
      <c r="I134" s="272">
        <f t="shared" si="34"/>
        <v>0</v>
      </c>
      <c r="J134" s="273">
        <f t="shared" si="34"/>
        <v>0</v>
      </c>
      <c r="K134" s="269">
        <f t="shared" si="34"/>
        <v>1645.5</v>
      </c>
      <c r="L134" s="270">
        <f t="shared" si="34"/>
        <v>1645.5</v>
      </c>
      <c r="M134" s="271">
        <f t="shared" si="34"/>
        <v>100</v>
      </c>
      <c r="N134" s="269">
        <f t="shared" si="34"/>
        <v>247.7</v>
      </c>
      <c r="O134" s="270">
        <f t="shared" si="34"/>
        <v>247.7</v>
      </c>
      <c r="P134" s="271">
        <f t="shared" si="34"/>
        <v>100</v>
      </c>
      <c r="Q134" s="269">
        <f t="shared" si="34"/>
        <v>0</v>
      </c>
      <c r="R134" s="270">
        <f t="shared" si="34"/>
        <v>0</v>
      </c>
      <c r="S134" s="271">
        <v>0</v>
      </c>
      <c r="T134" s="272">
        <f t="shared" si="34"/>
        <v>0</v>
      </c>
      <c r="U134" s="270">
        <f t="shared" si="34"/>
        <v>0</v>
      </c>
      <c r="V134" s="270">
        <f t="shared" si="34"/>
        <v>0</v>
      </c>
      <c r="W134" s="270">
        <f t="shared" si="34"/>
        <v>0</v>
      </c>
      <c r="X134" s="273">
        <f>K134+N134</f>
        <v>1893.2</v>
      </c>
      <c r="Y134" s="269">
        <f>Y20</f>
        <v>168.8</v>
      </c>
      <c r="Z134" s="270">
        <f t="shared" si="34"/>
        <v>0</v>
      </c>
      <c r="AA134" s="271">
        <f t="shared" si="34"/>
        <v>0</v>
      </c>
      <c r="AB134" s="272">
        <f t="shared" si="34"/>
        <v>0</v>
      </c>
      <c r="AC134" s="270">
        <f t="shared" si="34"/>
        <v>0</v>
      </c>
      <c r="AD134" s="273">
        <f t="shared" si="34"/>
        <v>0</v>
      </c>
      <c r="AE134" s="269">
        <f t="shared" si="34"/>
        <v>0</v>
      </c>
      <c r="AF134" s="270">
        <f t="shared" si="34"/>
        <v>0</v>
      </c>
      <c r="AG134" s="271">
        <f t="shared" si="34"/>
        <v>0</v>
      </c>
      <c r="AH134" s="272">
        <f t="shared" si="34"/>
        <v>0</v>
      </c>
      <c r="AI134" s="270">
        <f t="shared" si="34"/>
        <v>0</v>
      </c>
      <c r="AJ134" s="270">
        <f t="shared" si="34"/>
        <v>0</v>
      </c>
      <c r="AK134" s="270">
        <f t="shared" si="34"/>
        <v>0</v>
      </c>
      <c r="AL134" s="273">
        <f t="shared" si="34"/>
        <v>0</v>
      </c>
      <c r="AM134" s="269">
        <f t="shared" si="34"/>
        <v>0</v>
      </c>
      <c r="AN134" s="270">
        <f t="shared" si="34"/>
        <v>0</v>
      </c>
      <c r="AO134" s="271">
        <f t="shared" si="34"/>
        <v>0</v>
      </c>
      <c r="AP134" s="269">
        <f t="shared" si="34"/>
        <v>0</v>
      </c>
      <c r="AQ134" s="270">
        <f t="shared" si="34"/>
        <v>0</v>
      </c>
      <c r="AR134" s="271">
        <f t="shared" si="34"/>
        <v>0</v>
      </c>
      <c r="AS134" s="272">
        <f t="shared" si="34"/>
        <v>0</v>
      </c>
      <c r="AT134" s="270">
        <f t="shared" si="34"/>
        <v>0</v>
      </c>
      <c r="AU134" s="270">
        <f t="shared" si="34"/>
        <v>0</v>
      </c>
      <c r="AV134" s="270">
        <f t="shared" si="34"/>
        <v>0</v>
      </c>
      <c r="AW134" s="270">
        <f t="shared" si="34"/>
        <v>0</v>
      </c>
      <c r="AX134" s="270">
        <f t="shared" si="34"/>
        <v>0</v>
      </c>
      <c r="AY134" s="270">
        <f t="shared" si="34"/>
        <v>0</v>
      </c>
      <c r="AZ134" s="273">
        <f t="shared" si="34"/>
        <v>0</v>
      </c>
      <c r="BA134" s="269">
        <f t="shared" si="34"/>
        <v>0</v>
      </c>
      <c r="BB134" s="270">
        <f t="shared" si="34"/>
        <v>0</v>
      </c>
      <c r="BC134" s="271">
        <f t="shared" si="34"/>
        <v>0</v>
      </c>
      <c r="BD134" s="269">
        <f t="shared" si="34"/>
        <v>13121</v>
      </c>
      <c r="BE134" s="270">
        <f t="shared" si="34"/>
        <v>0</v>
      </c>
      <c r="BF134" s="270">
        <f t="shared" si="34"/>
        <v>0</v>
      </c>
      <c r="BG134" s="271">
        <f t="shared" si="34"/>
        <v>0</v>
      </c>
      <c r="BH134" s="272">
        <f t="shared" si="34"/>
        <v>0</v>
      </c>
      <c r="BI134" s="270">
        <f t="shared" si="34"/>
        <v>0</v>
      </c>
      <c r="BJ134" s="271">
        <f t="shared" si="34"/>
        <v>0</v>
      </c>
      <c r="BK134" s="213" t="e">
        <f t="shared" si="34"/>
        <v>#REF!</v>
      </c>
      <c r="BL134" s="212" t="e">
        <f t="shared" si="34"/>
        <v>#REF!</v>
      </c>
      <c r="BM134" s="212">
        <f>BA134</f>
        <v>0</v>
      </c>
      <c r="BN134" s="560"/>
      <c r="BO134" s="566"/>
    </row>
    <row r="135" spans="1:67">
      <c r="A135" s="582" t="s">
        <v>92</v>
      </c>
      <c r="B135" s="583"/>
      <c r="C135" s="583"/>
      <c r="D135" s="357"/>
      <c r="E135" s="218" t="s">
        <v>38</v>
      </c>
      <c r="F135" s="336">
        <f>K135+N135+Q135+Y135+AB135+AE135+AM135+AP135+AS135+BA135+BD135+BH135</f>
        <v>0</v>
      </c>
      <c r="G135" s="358">
        <f>G138</f>
        <v>0</v>
      </c>
      <c r="H135" s="359">
        <v>0</v>
      </c>
      <c r="I135" s="360"/>
      <c r="J135" s="361"/>
      <c r="K135" s="336">
        <v>0</v>
      </c>
      <c r="L135" s="358">
        <v>0</v>
      </c>
      <c r="M135" s="359">
        <v>0</v>
      </c>
      <c r="N135" s="336">
        <v>0</v>
      </c>
      <c r="O135" s="358">
        <v>0</v>
      </c>
      <c r="P135" s="359">
        <v>0</v>
      </c>
      <c r="Q135" s="336">
        <v>0</v>
      </c>
      <c r="R135" s="358">
        <v>0</v>
      </c>
      <c r="S135" s="359">
        <v>0</v>
      </c>
      <c r="T135" s="360">
        <v>0</v>
      </c>
      <c r="U135" s="358">
        <v>0</v>
      </c>
      <c r="V135" s="358">
        <v>0</v>
      </c>
      <c r="W135" s="358">
        <v>0</v>
      </c>
      <c r="X135" s="327">
        <v>0</v>
      </c>
      <c r="Y135" s="336">
        <v>0</v>
      </c>
      <c r="Z135" s="358">
        <v>0</v>
      </c>
      <c r="AA135" s="359">
        <v>0</v>
      </c>
      <c r="AB135" s="360">
        <v>0</v>
      </c>
      <c r="AC135" s="358">
        <v>0</v>
      </c>
      <c r="AD135" s="361">
        <v>0</v>
      </c>
      <c r="AE135" s="336">
        <f>AE138</f>
        <v>0</v>
      </c>
      <c r="AF135" s="358">
        <f>AF138</f>
        <v>0</v>
      </c>
      <c r="AG135" s="359">
        <v>0</v>
      </c>
      <c r="AH135" s="360">
        <v>0</v>
      </c>
      <c r="AI135" s="358">
        <v>0</v>
      </c>
      <c r="AJ135" s="358">
        <v>0</v>
      </c>
      <c r="AK135" s="358">
        <v>0</v>
      </c>
      <c r="AL135" s="327">
        <v>0</v>
      </c>
      <c r="AM135" s="336">
        <f>AM138</f>
        <v>0</v>
      </c>
      <c r="AN135" s="358">
        <v>0</v>
      </c>
      <c r="AO135" s="359">
        <v>0</v>
      </c>
      <c r="AP135" s="336">
        <f>AP138</f>
        <v>0</v>
      </c>
      <c r="AQ135" s="358">
        <v>0</v>
      </c>
      <c r="AR135" s="359">
        <v>0</v>
      </c>
      <c r="AS135" s="360">
        <v>0</v>
      </c>
      <c r="AT135" s="358">
        <v>0</v>
      </c>
      <c r="AU135" s="359">
        <v>0</v>
      </c>
      <c r="AV135" s="360">
        <v>0</v>
      </c>
      <c r="AW135" s="358">
        <v>0</v>
      </c>
      <c r="AX135" s="358">
        <v>0</v>
      </c>
      <c r="AY135" s="358">
        <v>0</v>
      </c>
      <c r="AZ135" s="361">
        <v>0</v>
      </c>
      <c r="BA135" s="336">
        <v>0</v>
      </c>
      <c r="BB135" s="358">
        <v>0</v>
      </c>
      <c r="BC135" s="359">
        <v>0</v>
      </c>
      <c r="BD135" s="336">
        <f>BD138</f>
        <v>0</v>
      </c>
      <c r="BE135" s="358">
        <v>0</v>
      </c>
      <c r="BF135" s="358">
        <v>0</v>
      </c>
      <c r="BG135" s="359">
        <v>0</v>
      </c>
      <c r="BH135" s="360">
        <v>0</v>
      </c>
      <c r="BI135" s="358">
        <f>BI138</f>
        <v>0</v>
      </c>
      <c r="BJ135" s="359">
        <v>0</v>
      </c>
      <c r="BK135" s="100"/>
      <c r="BL135" s="100"/>
      <c r="BM135" s="127">
        <f t="shared" ref="BM135:BM140" si="35">BA135+BD135+BH135</f>
        <v>0</v>
      </c>
      <c r="BN135" s="538"/>
      <c r="BO135" s="538"/>
    </row>
    <row r="136" spans="1:67">
      <c r="A136" s="584"/>
      <c r="B136" s="585"/>
      <c r="C136" s="585"/>
      <c r="D136" s="362"/>
      <c r="E136" s="219" t="s">
        <v>94</v>
      </c>
      <c r="F136" s="336">
        <f t="shared" ref="F136:F140" si="36">K136+N136+Q136+Y136+AB136+AE136+AM136+AP136+AS136+BA136+BD136+BH136</f>
        <v>0</v>
      </c>
      <c r="G136" s="363">
        <v>0</v>
      </c>
      <c r="H136" s="364">
        <v>0</v>
      </c>
      <c r="I136" s="365"/>
      <c r="J136" s="366"/>
      <c r="K136" s="337">
        <v>0</v>
      </c>
      <c r="L136" s="363">
        <v>0</v>
      </c>
      <c r="M136" s="364">
        <v>0</v>
      </c>
      <c r="N136" s="337">
        <v>0</v>
      </c>
      <c r="O136" s="363">
        <v>0</v>
      </c>
      <c r="P136" s="364">
        <v>0</v>
      </c>
      <c r="Q136" s="337">
        <v>0</v>
      </c>
      <c r="R136" s="363">
        <v>0</v>
      </c>
      <c r="S136" s="364">
        <v>0</v>
      </c>
      <c r="T136" s="365"/>
      <c r="U136" s="363"/>
      <c r="V136" s="363"/>
      <c r="W136" s="363"/>
      <c r="X136" s="190">
        <f>K136+N136+Q136</f>
        <v>0</v>
      </c>
      <c r="Y136" s="337">
        <v>0</v>
      </c>
      <c r="Z136" s="363">
        <v>0</v>
      </c>
      <c r="AA136" s="364">
        <v>0</v>
      </c>
      <c r="AB136" s="365">
        <v>0</v>
      </c>
      <c r="AC136" s="363">
        <v>0</v>
      </c>
      <c r="AD136" s="366">
        <v>0</v>
      </c>
      <c r="AE136" s="337">
        <v>0</v>
      </c>
      <c r="AF136" s="363">
        <v>0</v>
      </c>
      <c r="AG136" s="364">
        <v>0</v>
      </c>
      <c r="AH136" s="365"/>
      <c r="AI136" s="363"/>
      <c r="AJ136" s="363"/>
      <c r="AK136" s="363"/>
      <c r="AL136" s="190">
        <f>Y136+AB136+AE136</f>
        <v>0</v>
      </c>
      <c r="AM136" s="337">
        <v>0</v>
      </c>
      <c r="AN136" s="363">
        <v>0</v>
      </c>
      <c r="AO136" s="364">
        <v>0</v>
      </c>
      <c r="AP136" s="337">
        <v>0</v>
      </c>
      <c r="AQ136" s="363">
        <v>0</v>
      </c>
      <c r="AR136" s="364">
        <v>0</v>
      </c>
      <c r="AS136" s="365">
        <v>0</v>
      </c>
      <c r="AT136" s="363">
        <v>0</v>
      </c>
      <c r="AU136" s="364">
        <v>0</v>
      </c>
      <c r="AV136" s="365"/>
      <c r="AW136" s="363"/>
      <c r="AX136" s="363"/>
      <c r="AY136" s="363"/>
      <c r="AZ136" s="366"/>
      <c r="BA136" s="337">
        <v>0</v>
      </c>
      <c r="BB136" s="363">
        <v>0</v>
      </c>
      <c r="BC136" s="364">
        <v>0</v>
      </c>
      <c r="BD136" s="337">
        <v>0</v>
      </c>
      <c r="BE136" s="363">
        <v>0</v>
      </c>
      <c r="BF136" s="363"/>
      <c r="BG136" s="364">
        <v>0</v>
      </c>
      <c r="BH136" s="365">
        <v>0</v>
      </c>
      <c r="BI136" s="363">
        <v>0</v>
      </c>
      <c r="BJ136" s="364">
        <v>0</v>
      </c>
      <c r="BK136" s="100"/>
      <c r="BL136" s="100"/>
      <c r="BM136" s="127">
        <f t="shared" si="35"/>
        <v>0</v>
      </c>
      <c r="BN136" s="539"/>
      <c r="BO136" s="539"/>
    </row>
    <row r="137" spans="1:67">
      <c r="A137" s="584"/>
      <c r="B137" s="585"/>
      <c r="C137" s="585"/>
      <c r="D137" s="362"/>
      <c r="E137" s="219" t="s">
        <v>39</v>
      </c>
      <c r="F137" s="336">
        <f t="shared" si="36"/>
        <v>0</v>
      </c>
      <c r="G137" s="363">
        <v>0</v>
      </c>
      <c r="H137" s="364">
        <v>0</v>
      </c>
      <c r="I137" s="365"/>
      <c r="J137" s="366"/>
      <c r="K137" s="337">
        <v>0</v>
      </c>
      <c r="L137" s="363">
        <v>0</v>
      </c>
      <c r="M137" s="364">
        <v>0</v>
      </c>
      <c r="N137" s="337">
        <v>0</v>
      </c>
      <c r="O137" s="363">
        <v>0</v>
      </c>
      <c r="P137" s="364">
        <v>0</v>
      </c>
      <c r="Q137" s="337">
        <v>0</v>
      </c>
      <c r="R137" s="363">
        <v>0</v>
      </c>
      <c r="S137" s="364">
        <v>0</v>
      </c>
      <c r="T137" s="365">
        <v>0</v>
      </c>
      <c r="U137" s="363">
        <v>0</v>
      </c>
      <c r="V137" s="363">
        <v>0</v>
      </c>
      <c r="W137" s="363">
        <v>0</v>
      </c>
      <c r="X137" s="190">
        <f>K137+N137+Q137</f>
        <v>0</v>
      </c>
      <c r="Y137" s="337">
        <v>0</v>
      </c>
      <c r="Z137" s="363">
        <v>0</v>
      </c>
      <c r="AA137" s="364">
        <v>0</v>
      </c>
      <c r="AB137" s="365">
        <v>0</v>
      </c>
      <c r="AC137" s="363">
        <v>0</v>
      </c>
      <c r="AD137" s="366">
        <v>0</v>
      </c>
      <c r="AE137" s="337">
        <v>0</v>
      </c>
      <c r="AF137" s="363">
        <v>0</v>
      </c>
      <c r="AG137" s="364">
        <v>0</v>
      </c>
      <c r="AH137" s="365">
        <v>0</v>
      </c>
      <c r="AI137" s="363">
        <v>0</v>
      </c>
      <c r="AJ137" s="363">
        <v>0</v>
      </c>
      <c r="AK137" s="363">
        <v>0</v>
      </c>
      <c r="AL137" s="190">
        <f>Y137+AB137+AE137</f>
        <v>0</v>
      </c>
      <c r="AM137" s="337">
        <v>0</v>
      </c>
      <c r="AN137" s="363">
        <v>0</v>
      </c>
      <c r="AO137" s="364">
        <v>0</v>
      </c>
      <c r="AP137" s="337">
        <v>0</v>
      </c>
      <c r="AQ137" s="363">
        <v>0</v>
      </c>
      <c r="AR137" s="364">
        <v>0</v>
      </c>
      <c r="AS137" s="365">
        <v>0</v>
      </c>
      <c r="AT137" s="363">
        <v>0</v>
      </c>
      <c r="AU137" s="364">
        <v>0</v>
      </c>
      <c r="AV137" s="365">
        <v>0</v>
      </c>
      <c r="AW137" s="363">
        <v>0</v>
      </c>
      <c r="AX137" s="363">
        <v>0</v>
      </c>
      <c r="AY137" s="363">
        <v>0</v>
      </c>
      <c r="AZ137" s="366">
        <v>0</v>
      </c>
      <c r="BA137" s="337">
        <v>0</v>
      </c>
      <c r="BB137" s="363">
        <v>0</v>
      </c>
      <c r="BC137" s="364">
        <v>0</v>
      </c>
      <c r="BD137" s="337">
        <v>0</v>
      </c>
      <c r="BE137" s="363">
        <v>0</v>
      </c>
      <c r="BF137" s="363">
        <v>0</v>
      </c>
      <c r="BG137" s="364">
        <v>0</v>
      </c>
      <c r="BH137" s="365">
        <v>0</v>
      </c>
      <c r="BI137" s="363">
        <v>0</v>
      </c>
      <c r="BJ137" s="364">
        <v>0</v>
      </c>
      <c r="BK137" s="100"/>
      <c r="BL137" s="100"/>
      <c r="BM137" s="127">
        <f t="shared" si="35"/>
        <v>0</v>
      </c>
      <c r="BN137" s="539"/>
      <c r="BO137" s="539"/>
    </row>
    <row r="138" spans="1:67">
      <c r="A138" s="584"/>
      <c r="B138" s="585"/>
      <c r="C138" s="585"/>
      <c r="D138" s="362"/>
      <c r="E138" s="219" t="s">
        <v>18</v>
      </c>
      <c r="F138" s="336">
        <f t="shared" si="36"/>
        <v>0</v>
      </c>
      <c r="G138" s="363">
        <f>AF138</f>
        <v>0</v>
      </c>
      <c r="H138" s="364">
        <v>0</v>
      </c>
      <c r="I138" s="365"/>
      <c r="J138" s="366"/>
      <c r="K138" s="337">
        <v>0</v>
      </c>
      <c r="L138" s="363">
        <v>0</v>
      </c>
      <c r="M138" s="364">
        <v>0</v>
      </c>
      <c r="N138" s="337">
        <v>0</v>
      </c>
      <c r="O138" s="363">
        <v>0</v>
      </c>
      <c r="P138" s="364">
        <v>0</v>
      </c>
      <c r="Q138" s="337">
        <v>0</v>
      </c>
      <c r="R138" s="363">
        <v>0</v>
      </c>
      <c r="S138" s="364">
        <v>0</v>
      </c>
      <c r="T138" s="365">
        <v>0</v>
      </c>
      <c r="U138" s="363">
        <v>0</v>
      </c>
      <c r="V138" s="363">
        <v>0</v>
      </c>
      <c r="W138" s="363">
        <v>0</v>
      </c>
      <c r="X138" s="190">
        <v>0</v>
      </c>
      <c r="Y138" s="337">
        <v>0</v>
      </c>
      <c r="Z138" s="363">
        <v>0</v>
      </c>
      <c r="AA138" s="364">
        <v>0</v>
      </c>
      <c r="AB138" s="365">
        <v>0</v>
      </c>
      <c r="AC138" s="363">
        <v>0</v>
      </c>
      <c r="AD138" s="366">
        <v>0</v>
      </c>
      <c r="AE138" s="337">
        <v>0</v>
      </c>
      <c r="AF138" s="363">
        <v>0</v>
      </c>
      <c r="AG138" s="364">
        <v>0</v>
      </c>
      <c r="AH138" s="365">
        <v>0</v>
      </c>
      <c r="AI138" s="363">
        <v>0</v>
      </c>
      <c r="AJ138" s="363">
        <v>0</v>
      </c>
      <c r="AK138" s="363">
        <v>0</v>
      </c>
      <c r="AL138" s="190">
        <f>AE138</f>
        <v>0</v>
      </c>
      <c r="AM138" s="337">
        <v>0</v>
      </c>
      <c r="AN138" s="363">
        <v>0</v>
      </c>
      <c r="AO138" s="364">
        <v>0</v>
      </c>
      <c r="AP138" s="337">
        <v>0</v>
      </c>
      <c r="AQ138" s="363">
        <v>0</v>
      </c>
      <c r="AR138" s="364">
        <v>0</v>
      </c>
      <c r="AS138" s="365">
        <v>0</v>
      </c>
      <c r="AT138" s="363">
        <v>0</v>
      </c>
      <c r="AU138" s="364">
        <v>0</v>
      </c>
      <c r="AV138" s="365">
        <v>0</v>
      </c>
      <c r="AW138" s="363">
        <v>0</v>
      </c>
      <c r="AX138" s="363">
        <v>0</v>
      </c>
      <c r="AY138" s="363">
        <v>0</v>
      </c>
      <c r="AZ138" s="366">
        <f>AM138+AP138</f>
        <v>0</v>
      </c>
      <c r="BA138" s="337">
        <v>0</v>
      </c>
      <c r="BB138" s="363">
        <v>0</v>
      </c>
      <c r="BC138" s="364">
        <v>0</v>
      </c>
      <c r="BD138" s="337">
        <v>0</v>
      </c>
      <c r="BE138" s="363">
        <v>0</v>
      </c>
      <c r="BF138" s="363">
        <v>0</v>
      </c>
      <c r="BG138" s="364">
        <v>0</v>
      </c>
      <c r="BH138" s="365">
        <v>0</v>
      </c>
      <c r="BI138" s="363">
        <v>0</v>
      </c>
      <c r="BJ138" s="364">
        <v>0</v>
      </c>
      <c r="BK138" s="100"/>
      <c r="BL138" s="100"/>
      <c r="BM138" s="127">
        <f t="shared" si="35"/>
        <v>0</v>
      </c>
      <c r="BN138" s="539"/>
      <c r="BO138" s="539"/>
    </row>
    <row r="139" spans="1:67" ht="24.75" customHeight="1">
      <c r="A139" s="584"/>
      <c r="B139" s="585"/>
      <c r="C139" s="585"/>
      <c r="D139" s="362"/>
      <c r="E139" s="219" t="s">
        <v>53</v>
      </c>
      <c r="F139" s="336">
        <f t="shared" si="36"/>
        <v>13289.8</v>
      </c>
      <c r="G139" s="363">
        <f>AF139+AQ139</f>
        <v>0</v>
      </c>
      <c r="H139" s="364">
        <v>0</v>
      </c>
      <c r="I139" s="365"/>
      <c r="J139" s="366"/>
      <c r="K139" s="337">
        <v>0</v>
      </c>
      <c r="L139" s="363">
        <v>0</v>
      </c>
      <c r="M139" s="364">
        <v>0</v>
      </c>
      <c r="N139" s="337">
        <v>0</v>
      </c>
      <c r="O139" s="363">
        <v>0</v>
      </c>
      <c r="P139" s="364">
        <v>0</v>
      </c>
      <c r="Q139" s="337">
        <v>0</v>
      </c>
      <c r="R139" s="363">
        <v>0</v>
      </c>
      <c r="S139" s="364">
        <v>0</v>
      </c>
      <c r="T139" s="365"/>
      <c r="U139" s="363"/>
      <c r="V139" s="363"/>
      <c r="W139" s="363"/>
      <c r="X139" s="190">
        <f>K139+N139+Q139</f>
        <v>0</v>
      </c>
      <c r="Y139" s="337">
        <v>168.8</v>
      </c>
      <c r="Z139" s="363">
        <v>0</v>
      </c>
      <c r="AA139" s="364">
        <v>0</v>
      </c>
      <c r="AB139" s="365">
        <f>AB26</f>
        <v>0</v>
      </c>
      <c r="AC139" s="363">
        <v>0</v>
      </c>
      <c r="AD139" s="366">
        <v>0</v>
      </c>
      <c r="AE139" s="337">
        <v>0</v>
      </c>
      <c r="AF139" s="363">
        <v>0</v>
      </c>
      <c r="AG139" s="364">
        <v>0</v>
      </c>
      <c r="AH139" s="365"/>
      <c r="AI139" s="363"/>
      <c r="AJ139" s="363"/>
      <c r="AK139" s="363"/>
      <c r="AL139" s="190">
        <f>Y139</f>
        <v>168.8</v>
      </c>
      <c r="AM139" s="337">
        <v>0</v>
      </c>
      <c r="AN139" s="363">
        <v>0</v>
      </c>
      <c r="AO139" s="364">
        <v>0</v>
      </c>
      <c r="AP139" s="337">
        <v>0</v>
      </c>
      <c r="AQ139" s="363">
        <v>0</v>
      </c>
      <c r="AR139" s="364">
        <v>0</v>
      </c>
      <c r="AS139" s="365">
        <v>0</v>
      </c>
      <c r="AT139" s="363">
        <v>0</v>
      </c>
      <c r="AU139" s="364">
        <v>0</v>
      </c>
      <c r="AV139" s="365"/>
      <c r="AW139" s="363"/>
      <c r="AX139" s="363"/>
      <c r="AY139" s="363"/>
      <c r="AZ139" s="366"/>
      <c r="BA139" s="337">
        <v>0</v>
      </c>
      <c r="BB139" s="363">
        <v>0</v>
      </c>
      <c r="BC139" s="364">
        <v>0</v>
      </c>
      <c r="BD139" s="337">
        <f>4520.8+8600.2</f>
        <v>13121</v>
      </c>
      <c r="BE139" s="363">
        <v>0</v>
      </c>
      <c r="BF139" s="363"/>
      <c r="BG139" s="364">
        <v>0</v>
      </c>
      <c r="BH139" s="365">
        <v>0</v>
      </c>
      <c r="BI139" s="363">
        <v>0</v>
      </c>
      <c r="BJ139" s="364">
        <v>0</v>
      </c>
      <c r="BK139" s="100"/>
      <c r="BL139" s="100"/>
      <c r="BM139" s="127">
        <f t="shared" si="35"/>
        <v>13121</v>
      </c>
      <c r="BN139" s="539"/>
      <c r="BO139" s="539"/>
    </row>
    <row r="140" spans="1:67" ht="26.25" thickBot="1">
      <c r="A140" s="586"/>
      <c r="B140" s="587"/>
      <c r="C140" s="587"/>
      <c r="D140" s="367"/>
      <c r="E140" s="290" t="s">
        <v>95</v>
      </c>
      <c r="F140" s="336">
        <f t="shared" si="36"/>
        <v>0</v>
      </c>
      <c r="G140" s="368">
        <v>0</v>
      </c>
      <c r="H140" s="369">
        <v>0</v>
      </c>
      <c r="I140" s="370"/>
      <c r="J140" s="371"/>
      <c r="K140" s="345">
        <v>0</v>
      </c>
      <c r="L140" s="368">
        <v>0</v>
      </c>
      <c r="M140" s="369">
        <v>0</v>
      </c>
      <c r="N140" s="345">
        <v>0</v>
      </c>
      <c r="O140" s="368">
        <v>0</v>
      </c>
      <c r="P140" s="369">
        <v>0</v>
      </c>
      <c r="Q140" s="345">
        <v>0</v>
      </c>
      <c r="R140" s="368">
        <v>0</v>
      </c>
      <c r="S140" s="369">
        <v>0</v>
      </c>
      <c r="T140" s="370"/>
      <c r="U140" s="368"/>
      <c r="V140" s="368"/>
      <c r="W140" s="368"/>
      <c r="X140" s="319">
        <f>K140+N140+Q140</f>
        <v>0</v>
      </c>
      <c r="Y140" s="345">
        <v>0</v>
      </c>
      <c r="Z140" s="368">
        <v>0</v>
      </c>
      <c r="AA140" s="369">
        <v>0</v>
      </c>
      <c r="AB140" s="370">
        <v>0</v>
      </c>
      <c r="AC140" s="368">
        <v>0</v>
      </c>
      <c r="AD140" s="371">
        <v>0</v>
      </c>
      <c r="AE140" s="345">
        <v>0</v>
      </c>
      <c r="AF140" s="368">
        <v>0</v>
      </c>
      <c r="AG140" s="369">
        <v>0</v>
      </c>
      <c r="AH140" s="370"/>
      <c r="AI140" s="368"/>
      <c r="AJ140" s="368"/>
      <c r="AK140" s="368"/>
      <c r="AL140" s="319">
        <f>Y140+AB140+AE140</f>
        <v>0</v>
      </c>
      <c r="AM140" s="345">
        <v>0</v>
      </c>
      <c r="AN140" s="368">
        <v>0</v>
      </c>
      <c r="AO140" s="369">
        <v>0</v>
      </c>
      <c r="AP140" s="345">
        <v>0</v>
      </c>
      <c r="AQ140" s="368">
        <v>0</v>
      </c>
      <c r="AR140" s="369">
        <v>0</v>
      </c>
      <c r="AS140" s="370">
        <v>0</v>
      </c>
      <c r="AT140" s="368">
        <v>0</v>
      </c>
      <c r="AU140" s="369">
        <v>0</v>
      </c>
      <c r="AV140" s="370"/>
      <c r="AW140" s="368"/>
      <c r="AX140" s="368"/>
      <c r="AY140" s="368"/>
      <c r="AZ140" s="371"/>
      <c r="BA140" s="345">
        <v>0</v>
      </c>
      <c r="BB140" s="368">
        <v>0</v>
      </c>
      <c r="BC140" s="369">
        <v>0</v>
      </c>
      <c r="BD140" s="345">
        <v>0</v>
      </c>
      <c r="BE140" s="368">
        <v>0</v>
      </c>
      <c r="BF140" s="368"/>
      <c r="BG140" s="369">
        <v>0</v>
      </c>
      <c r="BH140" s="370">
        <v>0</v>
      </c>
      <c r="BI140" s="368">
        <v>0</v>
      </c>
      <c r="BJ140" s="369">
        <v>0</v>
      </c>
      <c r="BK140" s="197"/>
      <c r="BL140" s="197"/>
      <c r="BM140" s="198">
        <f t="shared" si="35"/>
        <v>0</v>
      </c>
      <c r="BN140" s="540"/>
      <c r="BO140" s="540"/>
    </row>
    <row r="141" spans="1:67" ht="13.5" customHeight="1">
      <c r="A141" s="509" t="s">
        <v>93</v>
      </c>
      <c r="B141" s="510"/>
      <c r="C141" s="511"/>
      <c r="D141" s="372"/>
      <c r="E141" s="373" t="s">
        <v>38</v>
      </c>
      <c r="F141" s="374">
        <f>F129-F135</f>
        <v>258804.59999999998</v>
      </c>
      <c r="G141" s="375">
        <f t="shared" ref="G141:BM141" si="37">G129-G135</f>
        <v>57093.62999999999</v>
      </c>
      <c r="H141" s="376">
        <f t="shared" si="37"/>
        <v>22.060515925914761</v>
      </c>
      <c r="I141" s="377">
        <f t="shared" si="37"/>
        <v>1477.5</v>
      </c>
      <c r="J141" s="378">
        <f t="shared" si="37"/>
        <v>0</v>
      </c>
      <c r="K141" s="374">
        <f t="shared" si="37"/>
        <v>2868.6</v>
      </c>
      <c r="L141" s="375">
        <f t="shared" si="37"/>
        <v>2844.2300000000005</v>
      </c>
      <c r="M141" s="376">
        <f t="shared" si="37"/>
        <v>99.279439447814283</v>
      </c>
      <c r="N141" s="374">
        <f t="shared" si="37"/>
        <v>14629.16</v>
      </c>
      <c r="O141" s="375">
        <f t="shared" si="37"/>
        <v>13857.699999999999</v>
      </c>
      <c r="P141" s="376">
        <f t="shared" si="37"/>
        <v>94.711521372382265</v>
      </c>
      <c r="Q141" s="374">
        <f t="shared" si="37"/>
        <v>41146.099999999991</v>
      </c>
      <c r="R141" s="375">
        <f t="shared" si="37"/>
        <v>40391.699999999997</v>
      </c>
      <c r="S141" s="376">
        <f t="shared" si="37"/>
        <v>98.166533401707596</v>
      </c>
      <c r="T141" s="377">
        <f t="shared" si="37"/>
        <v>0</v>
      </c>
      <c r="U141" s="375">
        <f t="shared" si="37"/>
        <v>0</v>
      </c>
      <c r="V141" s="375">
        <f t="shared" si="37"/>
        <v>0</v>
      </c>
      <c r="W141" s="375">
        <f t="shared" si="37"/>
        <v>0</v>
      </c>
      <c r="X141" s="378">
        <f t="shared" si="37"/>
        <v>58643.86</v>
      </c>
      <c r="Y141" s="374">
        <f t="shared" si="37"/>
        <v>19807.2</v>
      </c>
      <c r="Z141" s="375">
        <f t="shared" si="37"/>
        <v>0</v>
      </c>
      <c r="AA141" s="376">
        <f t="shared" si="37"/>
        <v>0</v>
      </c>
      <c r="AB141" s="374">
        <f t="shared" si="37"/>
        <v>20563.400000000001</v>
      </c>
      <c r="AC141" s="375">
        <f t="shared" si="37"/>
        <v>0</v>
      </c>
      <c r="AD141" s="376">
        <f t="shared" si="37"/>
        <v>0</v>
      </c>
      <c r="AE141" s="374">
        <f t="shared" si="37"/>
        <v>21383.699999999997</v>
      </c>
      <c r="AF141" s="375">
        <f t="shared" si="37"/>
        <v>0</v>
      </c>
      <c r="AG141" s="376">
        <f t="shared" si="37"/>
        <v>0</v>
      </c>
      <c r="AH141" s="377">
        <f t="shared" si="37"/>
        <v>0</v>
      </c>
      <c r="AI141" s="375">
        <f t="shared" si="37"/>
        <v>0</v>
      </c>
      <c r="AJ141" s="375">
        <f t="shared" si="37"/>
        <v>0</v>
      </c>
      <c r="AK141" s="375">
        <f t="shared" si="37"/>
        <v>0</v>
      </c>
      <c r="AL141" s="378">
        <f t="shared" si="37"/>
        <v>61754.299999999996</v>
      </c>
      <c r="AM141" s="374">
        <f t="shared" si="37"/>
        <v>17619.899999999998</v>
      </c>
      <c r="AN141" s="375">
        <f t="shared" si="37"/>
        <v>0</v>
      </c>
      <c r="AO141" s="376">
        <f t="shared" si="37"/>
        <v>0</v>
      </c>
      <c r="AP141" s="374">
        <f t="shared" si="37"/>
        <v>16734.8</v>
      </c>
      <c r="AQ141" s="375">
        <f t="shared" si="37"/>
        <v>0</v>
      </c>
      <c r="AR141" s="376">
        <f t="shared" si="37"/>
        <v>0</v>
      </c>
      <c r="AS141" s="374">
        <f t="shared" si="37"/>
        <v>17207.240000000002</v>
      </c>
      <c r="AT141" s="375">
        <f t="shared" si="37"/>
        <v>0</v>
      </c>
      <c r="AU141" s="376">
        <f t="shared" si="37"/>
        <v>0</v>
      </c>
      <c r="AV141" s="377">
        <f t="shared" si="37"/>
        <v>0</v>
      </c>
      <c r="AW141" s="375">
        <f t="shared" si="37"/>
        <v>0</v>
      </c>
      <c r="AX141" s="375">
        <f t="shared" si="37"/>
        <v>0</v>
      </c>
      <c r="AY141" s="375">
        <f t="shared" si="37"/>
        <v>0</v>
      </c>
      <c r="AZ141" s="378">
        <f t="shared" si="37"/>
        <v>51561.94</v>
      </c>
      <c r="BA141" s="374">
        <f t="shared" si="37"/>
        <v>18320.399999999998</v>
      </c>
      <c r="BB141" s="375">
        <f t="shared" si="37"/>
        <v>0</v>
      </c>
      <c r="BC141" s="376">
        <f t="shared" si="37"/>
        <v>0</v>
      </c>
      <c r="BD141" s="374">
        <f t="shared" si="37"/>
        <v>32958.400000000001</v>
      </c>
      <c r="BE141" s="375">
        <f t="shared" si="37"/>
        <v>0</v>
      </c>
      <c r="BF141" s="375">
        <f t="shared" si="37"/>
        <v>0</v>
      </c>
      <c r="BG141" s="376">
        <f t="shared" si="37"/>
        <v>0</v>
      </c>
      <c r="BH141" s="374">
        <f t="shared" si="37"/>
        <v>35565.699999999997</v>
      </c>
      <c r="BI141" s="375">
        <f t="shared" si="37"/>
        <v>0</v>
      </c>
      <c r="BJ141" s="376">
        <f t="shared" si="37"/>
        <v>0</v>
      </c>
      <c r="BK141" s="195">
        <f t="shared" si="37"/>
        <v>0</v>
      </c>
      <c r="BL141" s="193">
        <f t="shared" si="37"/>
        <v>73612.499999999985</v>
      </c>
      <c r="BM141" s="194">
        <f t="shared" si="37"/>
        <v>86844.499999999985</v>
      </c>
      <c r="BN141" s="536"/>
      <c r="BO141" s="539"/>
    </row>
    <row r="142" spans="1:67" ht="13.5" customHeight="1">
      <c r="A142" s="512"/>
      <c r="B142" s="513"/>
      <c r="C142" s="514"/>
      <c r="D142" s="372"/>
      <c r="E142" s="379" t="s">
        <v>94</v>
      </c>
      <c r="F142" s="337">
        <v>0</v>
      </c>
      <c r="G142" s="363">
        <v>0</v>
      </c>
      <c r="H142" s="364">
        <v>0</v>
      </c>
      <c r="I142" s="365"/>
      <c r="J142" s="366"/>
      <c r="K142" s="337">
        <v>0</v>
      </c>
      <c r="L142" s="363">
        <v>0</v>
      </c>
      <c r="M142" s="364">
        <v>0</v>
      </c>
      <c r="N142" s="337">
        <v>0</v>
      </c>
      <c r="O142" s="363">
        <v>0</v>
      </c>
      <c r="P142" s="364">
        <v>0</v>
      </c>
      <c r="Q142" s="337">
        <v>0</v>
      </c>
      <c r="R142" s="363">
        <v>0</v>
      </c>
      <c r="S142" s="364">
        <v>0</v>
      </c>
      <c r="T142" s="365"/>
      <c r="U142" s="363"/>
      <c r="V142" s="363"/>
      <c r="W142" s="363"/>
      <c r="X142" s="366"/>
      <c r="Y142" s="337">
        <v>0</v>
      </c>
      <c r="Z142" s="363">
        <v>0</v>
      </c>
      <c r="AA142" s="364">
        <v>0</v>
      </c>
      <c r="AB142" s="337">
        <v>0</v>
      </c>
      <c r="AC142" s="363">
        <v>0</v>
      </c>
      <c r="AD142" s="364">
        <v>0</v>
      </c>
      <c r="AE142" s="337">
        <v>0</v>
      </c>
      <c r="AF142" s="363">
        <v>0</v>
      </c>
      <c r="AG142" s="364">
        <v>0</v>
      </c>
      <c r="AH142" s="365"/>
      <c r="AI142" s="363"/>
      <c r="AJ142" s="363"/>
      <c r="AK142" s="363"/>
      <c r="AL142" s="366"/>
      <c r="AM142" s="337">
        <v>0</v>
      </c>
      <c r="AN142" s="363">
        <v>0</v>
      </c>
      <c r="AO142" s="364">
        <v>0</v>
      </c>
      <c r="AP142" s="337">
        <v>0</v>
      </c>
      <c r="AQ142" s="363">
        <v>0</v>
      </c>
      <c r="AR142" s="364">
        <v>0</v>
      </c>
      <c r="AS142" s="337">
        <v>0</v>
      </c>
      <c r="AT142" s="363">
        <v>0</v>
      </c>
      <c r="AU142" s="364">
        <v>0</v>
      </c>
      <c r="AV142" s="365"/>
      <c r="AW142" s="363"/>
      <c r="AX142" s="363"/>
      <c r="AY142" s="363"/>
      <c r="AZ142" s="366"/>
      <c r="BA142" s="337">
        <v>0</v>
      </c>
      <c r="BB142" s="363">
        <v>0</v>
      </c>
      <c r="BC142" s="364">
        <v>0</v>
      </c>
      <c r="BD142" s="337">
        <v>0</v>
      </c>
      <c r="BE142" s="363">
        <v>0</v>
      </c>
      <c r="BF142" s="363"/>
      <c r="BG142" s="364">
        <v>0</v>
      </c>
      <c r="BH142" s="337">
        <v>0</v>
      </c>
      <c r="BI142" s="363">
        <v>0</v>
      </c>
      <c r="BJ142" s="364">
        <v>0</v>
      </c>
      <c r="BK142" s="185"/>
      <c r="BL142" s="85"/>
      <c r="BM142" s="128"/>
      <c r="BN142" s="537"/>
      <c r="BO142" s="539"/>
    </row>
    <row r="143" spans="1:67" ht="21.75" customHeight="1">
      <c r="A143" s="512"/>
      <c r="B143" s="513"/>
      <c r="C143" s="514"/>
      <c r="D143" s="380"/>
      <c r="E143" s="381" t="s">
        <v>39</v>
      </c>
      <c r="F143" s="337">
        <f>F131-F137</f>
        <v>17234.2</v>
      </c>
      <c r="G143" s="363">
        <f t="shared" ref="G143:BM143" si="38">G131-G137</f>
        <v>181.2</v>
      </c>
      <c r="H143" s="364">
        <f t="shared" si="38"/>
        <v>1.0513978020447714</v>
      </c>
      <c r="I143" s="365">
        <f t="shared" si="38"/>
        <v>1477.5</v>
      </c>
      <c r="J143" s="366">
        <f t="shared" si="38"/>
        <v>0</v>
      </c>
      <c r="K143" s="337">
        <f t="shared" si="38"/>
        <v>0</v>
      </c>
      <c r="L143" s="363">
        <f t="shared" si="38"/>
        <v>-3.7</v>
      </c>
      <c r="M143" s="364">
        <f t="shared" si="38"/>
        <v>100</v>
      </c>
      <c r="N143" s="337">
        <f t="shared" si="38"/>
        <v>0</v>
      </c>
      <c r="O143" s="363">
        <f t="shared" si="38"/>
        <v>2.2000000000000002</v>
      </c>
      <c r="P143" s="364">
        <f t="shared" si="38"/>
        <v>100</v>
      </c>
      <c r="Q143" s="337">
        <f t="shared" si="38"/>
        <v>941.2</v>
      </c>
      <c r="R143" s="363">
        <f t="shared" si="38"/>
        <v>182.7</v>
      </c>
      <c r="S143" s="364">
        <f t="shared" si="38"/>
        <v>19.411389715257116</v>
      </c>
      <c r="T143" s="365">
        <f t="shared" si="38"/>
        <v>0</v>
      </c>
      <c r="U143" s="363">
        <f t="shared" si="38"/>
        <v>0</v>
      </c>
      <c r="V143" s="363">
        <f t="shared" si="38"/>
        <v>0</v>
      </c>
      <c r="W143" s="363">
        <f t="shared" si="38"/>
        <v>0</v>
      </c>
      <c r="X143" s="366">
        <f t="shared" si="38"/>
        <v>941.2</v>
      </c>
      <c r="Y143" s="337">
        <f t="shared" si="38"/>
        <v>427</v>
      </c>
      <c r="Z143" s="363">
        <f t="shared" si="38"/>
        <v>0</v>
      </c>
      <c r="AA143" s="364">
        <f t="shared" si="38"/>
        <v>0</v>
      </c>
      <c r="AB143" s="337">
        <f t="shared" si="38"/>
        <v>567.70000000000005</v>
      </c>
      <c r="AC143" s="363">
        <f t="shared" si="38"/>
        <v>0</v>
      </c>
      <c r="AD143" s="364">
        <f t="shared" si="38"/>
        <v>0</v>
      </c>
      <c r="AE143" s="337">
        <f t="shared" si="38"/>
        <v>1185.5999999999999</v>
      </c>
      <c r="AF143" s="363">
        <f t="shared" si="38"/>
        <v>0</v>
      </c>
      <c r="AG143" s="364">
        <f t="shared" si="38"/>
        <v>0</v>
      </c>
      <c r="AH143" s="365">
        <f t="shared" si="38"/>
        <v>0</v>
      </c>
      <c r="AI143" s="363">
        <f t="shared" si="38"/>
        <v>0</v>
      </c>
      <c r="AJ143" s="363">
        <f t="shared" si="38"/>
        <v>0</v>
      </c>
      <c r="AK143" s="363">
        <f t="shared" si="38"/>
        <v>0</v>
      </c>
      <c r="AL143" s="366">
        <f t="shared" si="38"/>
        <v>2180.3000000000002</v>
      </c>
      <c r="AM143" s="337">
        <f t="shared" si="38"/>
        <v>390.8</v>
      </c>
      <c r="AN143" s="363">
        <f t="shared" si="38"/>
        <v>0</v>
      </c>
      <c r="AO143" s="364">
        <f t="shared" si="38"/>
        <v>0</v>
      </c>
      <c r="AP143" s="337">
        <f t="shared" si="38"/>
        <v>400</v>
      </c>
      <c r="AQ143" s="363">
        <f t="shared" si="38"/>
        <v>0</v>
      </c>
      <c r="AR143" s="364">
        <f t="shared" si="38"/>
        <v>100</v>
      </c>
      <c r="AS143" s="337">
        <f t="shared" si="38"/>
        <v>400</v>
      </c>
      <c r="AT143" s="363">
        <f t="shared" si="38"/>
        <v>0</v>
      </c>
      <c r="AU143" s="364">
        <f t="shared" si="38"/>
        <v>0</v>
      </c>
      <c r="AV143" s="365">
        <f t="shared" si="38"/>
        <v>0</v>
      </c>
      <c r="AW143" s="363">
        <f t="shared" si="38"/>
        <v>0</v>
      </c>
      <c r="AX143" s="363">
        <f t="shared" si="38"/>
        <v>0</v>
      </c>
      <c r="AY143" s="363">
        <f t="shared" si="38"/>
        <v>0</v>
      </c>
      <c r="AZ143" s="366">
        <f t="shared" si="38"/>
        <v>1190.8</v>
      </c>
      <c r="BA143" s="337">
        <f t="shared" si="38"/>
        <v>521.29999999999995</v>
      </c>
      <c r="BB143" s="363">
        <f t="shared" si="38"/>
        <v>0</v>
      </c>
      <c r="BC143" s="364">
        <f t="shared" si="38"/>
        <v>0</v>
      </c>
      <c r="BD143" s="337">
        <f t="shared" si="38"/>
        <v>12051.6</v>
      </c>
      <c r="BE143" s="363">
        <f t="shared" si="38"/>
        <v>0</v>
      </c>
      <c r="BF143" s="363">
        <f t="shared" si="38"/>
        <v>0</v>
      </c>
      <c r="BG143" s="364">
        <f t="shared" si="38"/>
        <v>0</v>
      </c>
      <c r="BH143" s="337">
        <f t="shared" si="38"/>
        <v>349</v>
      </c>
      <c r="BI143" s="363">
        <f t="shared" si="38"/>
        <v>0</v>
      </c>
      <c r="BJ143" s="364">
        <f t="shared" si="38"/>
        <v>0</v>
      </c>
      <c r="BK143" s="185">
        <f t="shared" si="38"/>
        <v>0</v>
      </c>
      <c r="BL143" s="85">
        <f t="shared" si="38"/>
        <v>1110.3000000000002</v>
      </c>
      <c r="BM143" s="128">
        <f t="shared" si="38"/>
        <v>12921.900000000001</v>
      </c>
      <c r="BN143" s="537"/>
      <c r="BO143" s="539"/>
    </row>
    <row r="144" spans="1:67" ht="21" customHeight="1">
      <c r="A144" s="512"/>
      <c r="B144" s="513"/>
      <c r="C144" s="514"/>
      <c r="D144" s="380"/>
      <c r="E144" s="381" t="s">
        <v>18</v>
      </c>
      <c r="F144" s="337">
        <f>F132-F138</f>
        <v>241570.4</v>
      </c>
      <c r="G144" s="363">
        <f t="shared" ref="G144:BM144" si="39">G132-G138</f>
        <v>56912.429999999993</v>
      </c>
      <c r="H144" s="364">
        <f t="shared" si="39"/>
        <v>23.559355781999781</v>
      </c>
      <c r="I144" s="365">
        <f t="shared" si="39"/>
        <v>0</v>
      </c>
      <c r="J144" s="366" t="e">
        <f t="shared" si="39"/>
        <v>#DIV/0!</v>
      </c>
      <c r="K144" s="337">
        <f t="shared" si="39"/>
        <v>2868.6</v>
      </c>
      <c r="L144" s="363">
        <f t="shared" si="39"/>
        <v>2847.9300000000003</v>
      </c>
      <c r="M144" s="364">
        <f t="shared" si="39"/>
        <v>99.279439447814283</v>
      </c>
      <c r="N144" s="337">
        <f t="shared" si="39"/>
        <v>14629.16</v>
      </c>
      <c r="O144" s="363">
        <f t="shared" si="39"/>
        <v>13855.499999999998</v>
      </c>
      <c r="P144" s="364">
        <f t="shared" si="39"/>
        <v>94.711521372382265</v>
      </c>
      <c r="Q144" s="337">
        <f t="shared" si="39"/>
        <v>40204.899999999994</v>
      </c>
      <c r="R144" s="363">
        <f t="shared" si="39"/>
        <v>40209</v>
      </c>
      <c r="S144" s="364">
        <f>R144/Q144*100</f>
        <v>100.01019776196436</v>
      </c>
      <c r="T144" s="365">
        <f t="shared" si="39"/>
        <v>0</v>
      </c>
      <c r="U144" s="363">
        <f t="shared" si="39"/>
        <v>0</v>
      </c>
      <c r="V144" s="363">
        <f t="shared" si="39"/>
        <v>0</v>
      </c>
      <c r="W144" s="363">
        <f t="shared" si="39"/>
        <v>0</v>
      </c>
      <c r="X144" s="366">
        <f t="shared" si="39"/>
        <v>57702.66</v>
      </c>
      <c r="Y144" s="337">
        <f t="shared" si="39"/>
        <v>19380.2</v>
      </c>
      <c r="Z144" s="363">
        <f t="shared" si="39"/>
        <v>0</v>
      </c>
      <c r="AA144" s="364">
        <f t="shared" si="39"/>
        <v>0</v>
      </c>
      <c r="AB144" s="337">
        <f t="shared" si="39"/>
        <v>19995.7</v>
      </c>
      <c r="AC144" s="363">
        <f t="shared" si="39"/>
        <v>0</v>
      </c>
      <c r="AD144" s="364">
        <f t="shared" si="39"/>
        <v>0</v>
      </c>
      <c r="AE144" s="337">
        <f t="shared" si="39"/>
        <v>20198.099999999999</v>
      </c>
      <c r="AF144" s="363">
        <f t="shared" si="39"/>
        <v>0</v>
      </c>
      <c r="AG144" s="364">
        <f t="shared" si="39"/>
        <v>0</v>
      </c>
      <c r="AH144" s="365">
        <f t="shared" si="39"/>
        <v>0</v>
      </c>
      <c r="AI144" s="363">
        <f t="shared" si="39"/>
        <v>0</v>
      </c>
      <c r="AJ144" s="363">
        <f t="shared" si="39"/>
        <v>0</v>
      </c>
      <c r="AK144" s="363">
        <f t="shared" si="39"/>
        <v>0</v>
      </c>
      <c r="AL144" s="366">
        <f t="shared" si="39"/>
        <v>59573.999999999993</v>
      </c>
      <c r="AM144" s="337">
        <f t="shared" si="39"/>
        <v>17229.099999999999</v>
      </c>
      <c r="AN144" s="363">
        <f t="shared" si="39"/>
        <v>0</v>
      </c>
      <c r="AO144" s="364">
        <f t="shared" si="39"/>
        <v>0</v>
      </c>
      <c r="AP144" s="337">
        <f t="shared" si="39"/>
        <v>16334.8</v>
      </c>
      <c r="AQ144" s="363">
        <f t="shared" si="39"/>
        <v>0</v>
      </c>
      <c r="AR144" s="364">
        <f t="shared" si="39"/>
        <v>0</v>
      </c>
      <c r="AS144" s="337">
        <f t="shared" si="39"/>
        <v>16807.240000000002</v>
      </c>
      <c r="AT144" s="363">
        <f t="shared" si="39"/>
        <v>0</v>
      </c>
      <c r="AU144" s="364">
        <f t="shared" si="39"/>
        <v>0</v>
      </c>
      <c r="AV144" s="365">
        <f t="shared" si="39"/>
        <v>0</v>
      </c>
      <c r="AW144" s="363">
        <f t="shared" si="39"/>
        <v>0</v>
      </c>
      <c r="AX144" s="363">
        <f t="shared" si="39"/>
        <v>0</v>
      </c>
      <c r="AY144" s="363">
        <f t="shared" si="39"/>
        <v>0</v>
      </c>
      <c r="AZ144" s="366">
        <f t="shared" si="39"/>
        <v>50371.14</v>
      </c>
      <c r="BA144" s="337">
        <f t="shared" si="39"/>
        <v>17799.099999999999</v>
      </c>
      <c r="BB144" s="363">
        <f t="shared" si="39"/>
        <v>0</v>
      </c>
      <c r="BC144" s="364">
        <f t="shared" si="39"/>
        <v>0</v>
      </c>
      <c r="BD144" s="337">
        <f t="shared" si="39"/>
        <v>20906.800000000003</v>
      </c>
      <c r="BE144" s="363">
        <f t="shared" si="39"/>
        <v>0</v>
      </c>
      <c r="BF144" s="363">
        <f t="shared" si="39"/>
        <v>0</v>
      </c>
      <c r="BG144" s="364">
        <f t="shared" si="39"/>
        <v>0</v>
      </c>
      <c r="BH144" s="337">
        <f t="shared" si="39"/>
        <v>35216.699999999997</v>
      </c>
      <c r="BI144" s="363">
        <f t="shared" si="39"/>
        <v>0</v>
      </c>
      <c r="BJ144" s="364">
        <f t="shared" si="39"/>
        <v>0</v>
      </c>
      <c r="BK144" s="185">
        <f t="shared" si="39"/>
        <v>0</v>
      </c>
      <c r="BL144" s="85">
        <f t="shared" si="39"/>
        <v>72502.2</v>
      </c>
      <c r="BM144" s="128">
        <f t="shared" si="39"/>
        <v>73922.599999999991</v>
      </c>
      <c r="BN144" s="537"/>
      <c r="BO144" s="539"/>
    </row>
    <row r="145" spans="1:67" ht="24" customHeight="1">
      <c r="A145" s="512"/>
      <c r="B145" s="513"/>
      <c r="C145" s="514"/>
      <c r="D145" s="372"/>
      <c r="E145" s="382" t="s">
        <v>95</v>
      </c>
      <c r="F145" s="337">
        <v>0</v>
      </c>
      <c r="G145" s="363">
        <v>0</v>
      </c>
      <c r="H145" s="364">
        <v>0</v>
      </c>
      <c r="I145" s="365"/>
      <c r="J145" s="366"/>
      <c r="K145" s="337">
        <v>0</v>
      </c>
      <c r="L145" s="363">
        <v>0</v>
      </c>
      <c r="M145" s="364">
        <v>0</v>
      </c>
      <c r="N145" s="337">
        <v>0</v>
      </c>
      <c r="O145" s="363">
        <v>0</v>
      </c>
      <c r="P145" s="364">
        <v>0</v>
      </c>
      <c r="Q145" s="337">
        <v>0</v>
      </c>
      <c r="R145" s="363">
        <v>0</v>
      </c>
      <c r="S145" s="364">
        <v>0</v>
      </c>
      <c r="T145" s="365"/>
      <c r="U145" s="363"/>
      <c r="V145" s="363"/>
      <c r="W145" s="363"/>
      <c r="X145" s="366"/>
      <c r="Y145" s="337">
        <v>0</v>
      </c>
      <c r="Z145" s="363">
        <v>0</v>
      </c>
      <c r="AA145" s="364">
        <v>0</v>
      </c>
      <c r="AB145" s="337">
        <v>0</v>
      </c>
      <c r="AC145" s="363">
        <v>0</v>
      </c>
      <c r="AD145" s="364">
        <v>0</v>
      </c>
      <c r="AE145" s="337">
        <v>0</v>
      </c>
      <c r="AF145" s="363">
        <v>0</v>
      </c>
      <c r="AG145" s="364">
        <v>0</v>
      </c>
      <c r="AH145" s="365"/>
      <c r="AI145" s="363"/>
      <c r="AJ145" s="363"/>
      <c r="AK145" s="363"/>
      <c r="AL145" s="366"/>
      <c r="AM145" s="337">
        <v>0</v>
      </c>
      <c r="AN145" s="363">
        <v>0</v>
      </c>
      <c r="AO145" s="364">
        <v>0</v>
      </c>
      <c r="AP145" s="337">
        <v>0</v>
      </c>
      <c r="AQ145" s="363">
        <v>0</v>
      </c>
      <c r="AR145" s="364">
        <v>0</v>
      </c>
      <c r="AS145" s="337">
        <v>0</v>
      </c>
      <c r="AT145" s="363">
        <v>0</v>
      </c>
      <c r="AU145" s="364">
        <v>0</v>
      </c>
      <c r="AV145" s="365"/>
      <c r="AW145" s="363"/>
      <c r="AX145" s="363"/>
      <c r="AY145" s="363"/>
      <c r="AZ145" s="366"/>
      <c r="BA145" s="337">
        <v>0</v>
      </c>
      <c r="BB145" s="363">
        <v>0</v>
      </c>
      <c r="BC145" s="364">
        <v>0</v>
      </c>
      <c r="BD145" s="337">
        <v>0</v>
      </c>
      <c r="BE145" s="363">
        <v>0</v>
      </c>
      <c r="BF145" s="363"/>
      <c r="BG145" s="364">
        <v>0</v>
      </c>
      <c r="BH145" s="337">
        <v>0</v>
      </c>
      <c r="BI145" s="363">
        <v>0</v>
      </c>
      <c r="BJ145" s="364">
        <v>0</v>
      </c>
      <c r="BK145" s="185"/>
      <c r="BL145" s="85"/>
      <c r="BM145" s="128"/>
      <c r="BN145" s="537"/>
      <c r="BO145" s="539"/>
    </row>
    <row r="146" spans="1:67" ht="29.25" customHeight="1" thickBot="1">
      <c r="A146" s="515"/>
      <c r="B146" s="516"/>
      <c r="C146" s="517"/>
      <c r="D146" s="372"/>
      <c r="E146" s="299" t="s">
        <v>53</v>
      </c>
      <c r="F146" s="383">
        <f>F134-F139</f>
        <v>1893.2000000000007</v>
      </c>
      <c r="G146" s="384">
        <f t="shared" ref="G146:BM146" si="40">G134-G139</f>
        <v>1893.2</v>
      </c>
      <c r="H146" s="385">
        <v>0</v>
      </c>
      <c r="I146" s="386">
        <f t="shared" si="40"/>
        <v>0</v>
      </c>
      <c r="J146" s="387">
        <f t="shared" si="40"/>
        <v>0</v>
      </c>
      <c r="K146" s="383">
        <f t="shared" si="40"/>
        <v>1645.5</v>
      </c>
      <c r="L146" s="384">
        <f t="shared" si="40"/>
        <v>1645.5</v>
      </c>
      <c r="M146" s="385">
        <f t="shared" si="40"/>
        <v>100</v>
      </c>
      <c r="N146" s="383">
        <f t="shared" si="40"/>
        <v>247.7</v>
      </c>
      <c r="O146" s="384">
        <f t="shared" si="40"/>
        <v>247.7</v>
      </c>
      <c r="P146" s="385">
        <f t="shared" si="40"/>
        <v>100</v>
      </c>
      <c r="Q146" s="383">
        <f t="shared" si="40"/>
        <v>0</v>
      </c>
      <c r="R146" s="384">
        <f t="shared" si="40"/>
        <v>0</v>
      </c>
      <c r="S146" s="385">
        <f t="shared" si="40"/>
        <v>0</v>
      </c>
      <c r="T146" s="386">
        <f t="shared" si="40"/>
        <v>0</v>
      </c>
      <c r="U146" s="384">
        <f t="shared" si="40"/>
        <v>0</v>
      </c>
      <c r="V146" s="384">
        <f t="shared" si="40"/>
        <v>0</v>
      </c>
      <c r="W146" s="384">
        <f t="shared" si="40"/>
        <v>0</v>
      </c>
      <c r="X146" s="387">
        <f t="shared" si="40"/>
        <v>1893.2</v>
      </c>
      <c r="Y146" s="383">
        <f t="shared" si="40"/>
        <v>0</v>
      </c>
      <c r="Z146" s="384">
        <f t="shared" si="40"/>
        <v>0</v>
      </c>
      <c r="AA146" s="385">
        <f t="shared" si="40"/>
        <v>0</v>
      </c>
      <c r="AB146" s="383">
        <f t="shared" si="40"/>
        <v>0</v>
      </c>
      <c r="AC146" s="384">
        <f t="shared" si="40"/>
        <v>0</v>
      </c>
      <c r="AD146" s="385">
        <f t="shared" si="40"/>
        <v>0</v>
      </c>
      <c r="AE146" s="383">
        <f t="shared" si="40"/>
        <v>0</v>
      </c>
      <c r="AF146" s="384">
        <f t="shared" si="40"/>
        <v>0</v>
      </c>
      <c r="AG146" s="385">
        <f t="shared" si="40"/>
        <v>0</v>
      </c>
      <c r="AH146" s="386">
        <f t="shared" si="40"/>
        <v>0</v>
      </c>
      <c r="AI146" s="384">
        <f t="shared" si="40"/>
        <v>0</v>
      </c>
      <c r="AJ146" s="384">
        <f t="shared" si="40"/>
        <v>0</v>
      </c>
      <c r="AK146" s="384">
        <f t="shared" si="40"/>
        <v>0</v>
      </c>
      <c r="AL146" s="387">
        <f t="shared" si="40"/>
        <v>-168.8</v>
      </c>
      <c r="AM146" s="383">
        <f t="shared" si="40"/>
        <v>0</v>
      </c>
      <c r="AN146" s="384">
        <f t="shared" si="40"/>
        <v>0</v>
      </c>
      <c r="AO146" s="385">
        <f t="shared" si="40"/>
        <v>0</v>
      </c>
      <c r="AP146" s="383">
        <f t="shared" si="40"/>
        <v>0</v>
      </c>
      <c r="AQ146" s="384">
        <f t="shared" si="40"/>
        <v>0</v>
      </c>
      <c r="AR146" s="385">
        <f t="shared" si="40"/>
        <v>0</v>
      </c>
      <c r="AS146" s="383">
        <f t="shared" si="40"/>
        <v>0</v>
      </c>
      <c r="AT146" s="384">
        <f t="shared" si="40"/>
        <v>0</v>
      </c>
      <c r="AU146" s="385">
        <f t="shared" si="40"/>
        <v>0</v>
      </c>
      <c r="AV146" s="386">
        <f t="shared" si="40"/>
        <v>0</v>
      </c>
      <c r="AW146" s="384">
        <f t="shared" si="40"/>
        <v>0</v>
      </c>
      <c r="AX146" s="384">
        <f t="shared" si="40"/>
        <v>0</v>
      </c>
      <c r="AY146" s="384">
        <f t="shared" si="40"/>
        <v>0</v>
      </c>
      <c r="AZ146" s="387">
        <f t="shared" si="40"/>
        <v>0</v>
      </c>
      <c r="BA146" s="383">
        <f t="shared" si="40"/>
        <v>0</v>
      </c>
      <c r="BB146" s="384">
        <f t="shared" si="40"/>
        <v>0</v>
      </c>
      <c r="BC146" s="385">
        <f t="shared" si="40"/>
        <v>0</v>
      </c>
      <c r="BD146" s="383">
        <f t="shared" si="40"/>
        <v>0</v>
      </c>
      <c r="BE146" s="384">
        <f t="shared" si="40"/>
        <v>0</v>
      </c>
      <c r="BF146" s="384">
        <f t="shared" si="40"/>
        <v>0</v>
      </c>
      <c r="BG146" s="385">
        <f t="shared" si="40"/>
        <v>0</v>
      </c>
      <c r="BH146" s="383">
        <f t="shared" si="40"/>
        <v>0</v>
      </c>
      <c r="BI146" s="384">
        <f t="shared" si="40"/>
        <v>0</v>
      </c>
      <c r="BJ146" s="385">
        <f t="shared" si="40"/>
        <v>0</v>
      </c>
      <c r="BK146" s="196" t="e">
        <f t="shared" si="40"/>
        <v>#REF!</v>
      </c>
      <c r="BL146" s="188" t="e">
        <f t="shared" si="40"/>
        <v>#REF!</v>
      </c>
      <c r="BM146" s="189">
        <f t="shared" si="40"/>
        <v>-13121</v>
      </c>
      <c r="BN146" s="608"/>
      <c r="BO146" s="540"/>
    </row>
    <row r="147" spans="1:67" ht="13.5" thickBot="1">
      <c r="A147" s="588" t="s">
        <v>96</v>
      </c>
      <c r="B147" s="589"/>
      <c r="C147" s="590"/>
      <c r="D147" s="372"/>
      <c r="E147" s="609"/>
      <c r="F147" s="610"/>
      <c r="G147" s="610"/>
      <c r="H147" s="610"/>
      <c r="I147" s="610"/>
      <c r="J147" s="610"/>
      <c r="K147" s="610"/>
      <c r="L147" s="610"/>
      <c r="M147" s="610"/>
      <c r="N147" s="610"/>
      <c r="O147" s="610"/>
      <c r="P147" s="610"/>
      <c r="Q147" s="610"/>
      <c r="R147" s="610"/>
      <c r="S147" s="610"/>
      <c r="T147" s="610"/>
      <c r="U147" s="610"/>
      <c r="V147" s="610"/>
      <c r="W147" s="610"/>
      <c r="X147" s="610"/>
      <c r="Y147" s="610"/>
      <c r="Z147" s="610"/>
      <c r="AA147" s="610"/>
      <c r="AB147" s="610"/>
      <c r="AC147" s="610"/>
      <c r="AD147" s="610"/>
      <c r="AE147" s="610"/>
      <c r="AF147" s="610"/>
      <c r="AG147" s="610"/>
      <c r="AH147" s="610"/>
      <c r="AI147" s="610"/>
      <c r="AJ147" s="610"/>
      <c r="AK147" s="610"/>
      <c r="AL147" s="610"/>
      <c r="AM147" s="610"/>
      <c r="AN147" s="610"/>
      <c r="AO147" s="610"/>
      <c r="AP147" s="610"/>
      <c r="AQ147" s="610"/>
      <c r="AR147" s="610"/>
      <c r="AS147" s="610"/>
      <c r="AT147" s="610"/>
      <c r="AU147" s="610"/>
      <c r="AV147" s="610"/>
      <c r="AW147" s="610"/>
      <c r="AX147" s="610"/>
      <c r="AY147" s="610"/>
      <c r="AZ147" s="610"/>
      <c r="BA147" s="610"/>
      <c r="BB147" s="610"/>
      <c r="BC147" s="610"/>
      <c r="BD147" s="610"/>
      <c r="BE147" s="610"/>
      <c r="BF147" s="610"/>
      <c r="BG147" s="610"/>
      <c r="BH147" s="610"/>
      <c r="BI147" s="610"/>
      <c r="BJ147" s="611"/>
      <c r="BK147" s="238"/>
      <c r="BL147" s="238"/>
      <c r="BM147" s="239">
        <f>BA147+BD147+BH147</f>
        <v>0</v>
      </c>
      <c r="BN147" s="107"/>
      <c r="BO147" s="86"/>
    </row>
    <row r="148" spans="1:67">
      <c r="A148" s="492" t="s">
        <v>97</v>
      </c>
      <c r="B148" s="493"/>
      <c r="C148" s="494"/>
      <c r="D148" s="380"/>
      <c r="E148" s="373" t="s">
        <v>38</v>
      </c>
      <c r="F148" s="374">
        <f>F129-F154-F159-F164-F170</f>
        <v>255408.8</v>
      </c>
      <c r="G148" s="375">
        <f t="shared" ref="G148:BJ148" si="41">G129-G154-G159-G164-G170</f>
        <v>57093.62999999999</v>
      </c>
      <c r="H148" s="376">
        <f t="shared" si="41"/>
        <v>22.060515925914761</v>
      </c>
      <c r="I148" s="365">
        <f t="shared" si="41"/>
        <v>0</v>
      </c>
      <c r="J148" s="366">
        <f t="shared" si="41"/>
        <v>0</v>
      </c>
      <c r="K148" s="374">
        <f t="shared" si="41"/>
        <v>2868.6</v>
      </c>
      <c r="L148" s="375">
        <f t="shared" si="41"/>
        <v>2847.9300000000003</v>
      </c>
      <c r="M148" s="376">
        <f>M151</f>
        <v>99.279439447814283</v>
      </c>
      <c r="N148" s="374">
        <f t="shared" si="41"/>
        <v>14629.16</v>
      </c>
      <c r="O148" s="375">
        <f t="shared" si="41"/>
        <v>13853.999999999998</v>
      </c>
      <c r="P148" s="376">
        <f>P151</f>
        <v>94.701267878675182</v>
      </c>
      <c r="Q148" s="374">
        <f t="shared" si="41"/>
        <v>40546.099999999991</v>
      </c>
      <c r="R148" s="375">
        <f t="shared" si="41"/>
        <v>39790.299999999996</v>
      </c>
      <c r="S148" s="376">
        <f>R148/Q148*100</f>
        <v>98.135948956866386</v>
      </c>
      <c r="T148" s="365">
        <f t="shared" si="41"/>
        <v>0</v>
      </c>
      <c r="U148" s="363">
        <f t="shared" si="41"/>
        <v>0</v>
      </c>
      <c r="V148" s="363">
        <f t="shared" si="41"/>
        <v>0</v>
      </c>
      <c r="W148" s="363">
        <f t="shared" si="41"/>
        <v>0</v>
      </c>
      <c r="X148" s="366">
        <f t="shared" si="41"/>
        <v>58043.86</v>
      </c>
      <c r="Y148" s="374">
        <f t="shared" si="41"/>
        <v>19540.2</v>
      </c>
      <c r="Z148" s="375">
        <f t="shared" si="41"/>
        <v>0</v>
      </c>
      <c r="AA148" s="376">
        <f t="shared" si="41"/>
        <v>0</v>
      </c>
      <c r="AB148" s="374">
        <f t="shared" si="41"/>
        <v>20294.5</v>
      </c>
      <c r="AC148" s="375">
        <f t="shared" si="41"/>
        <v>0</v>
      </c>
      <c r="AD148" s="376">
        <f t="shared" si="41"/>
        <v>0</v>
      </c>
      <c r="AE148" s="374">
        <f t="shared" si="41"/>
        <v>21152.899999999998</v>
      </c>
      <c r="AF148" s="375">
        <f t="shared" si="41"/>
        <v>0</v>
      </c>
      <c r="AG148" s="376">
        <f t="shared" si="41"/>
        <v>0</v>
      </c>
      <c r="AH148" s="365">
        <f t="shared" si="41"/>
        <v>0</v>
      </c>
      <c r="AI148" s="363">
        <f t="shared" si="41"/>
        <v>0</v>
      </c>
      <c r="AJ148" s="363">
        <f t="shared" si="41"/>
        <v>0</v>
      </c>
      <c r="AK148" s="363">
        <f t="shared" si="41"/>
        <v>0</v>
      </c>
      <c r="AL148" s="366">
        <f t="shared" si="41"/>
        <v>60987.6</v>
      </c>
      <c r="AM148" s="374">
        <f t="shared" si="41"/>
        <v>17389.099999999999</v>
      </c>
      <c r="AN148" s="375">
        <f t="shared" si="41"/>
        <v>0</v>
      </c>
      <c r="AO148" s="376">
        <f t="shared" si="41"/>
        <v>0</v>
      </c>
      <c r="AP148" s="374">
        <f t="shared" si="41"/>
        <v>16494.8</v>
      </c>
      <c r="AQ148" s="375">
        <f t="shared" si="41"/>
        <v>0</v>
      </c>
      <c r="AR148" s="376">
        <f t="shared" si="41"/>
        <v>0</v>
      </c>
      <c r="AS148" s="374">
        <f t="shared" si="41"/>
        <v>16967.240000000002</v>
      </c>
      <c r="AT148" s="375">
        <f t="shared" si="41"/>
        <v>0</v>
      </c>
      <c r="AU148" s="376">
        <f t="shared" si="41"/>
        <v>0</v>
      </c>
      <c r="AV148" s="365">
        <f t="shared" si="41"/>
        <v>0</v>
      </c>
      <c r="AW148" s="363">
        <f t="shared" si="41"/>
        <v>0</v>
      </c>
      <c r="AX148" s="363">
        <f t="shared" si="41"/>
        <v>0</v>
      </c>
      <c r="AY148" s="363">
        <f t="shared" si="41"/>
        <v>0</v>
      </c>
      <c r="AZ148" s="366">
        <f t="shared" si="41"/>
        <v>50851.14</v>
      </c>
      <c r="BA148" s="374">
        <f t="shared" si="41"/>
        <v>17851.499999999996</v>
      </c>
      <c r="BB148" s="375">
        <f t="shared" si="41"/>
        <v>0</v>
      </c>
      <c r="BC148" s="376">
        <f t="shared" si="41"/>
        <v>0</v>
      </c>
      <c r="BD148" s="374">
        <f t="shared" si="41"/>
        <v>32718.400000000001</v>
      </c>
      <c r="BE148" s="375">
        <f t="shared" si="41"/>
        <v>0</v>
      </c>
      <c r="BF148" s="375">
        <f t="shared" si="41"/>
        <v>0</v>
      </c>
      <c r="BG148" s="376">
        <f t="shared" si="41"/>
        <v>0</v>
      </c>
      <c r="BH148" s="374">
        <f t="shared" si="41"/>
        <v>34956.299999999996</v>
      </c>
      <c r="BI148" s="375">
        <f t="shared" si="41"/>
        <v>0</v>
      </c>
      <c r="BJ148" s="376">
        <f t="shared" si="41"/>
        <v>0</v>
      </c>
      <c r="BK148" s="195">
        <f t="shared" ref="BK148:BL148" si="42">BK129-BK159-BK164-BK170</f>
        <v>0</v>
      </c>
      <c r="BL148" s="193">
        <f t="shared" si="42"/>
        <v>72554.599999999991</v>
      </c>
      <c r="BM148" s="194">
        <f>BM150+BM151</f>
        <v>85526.2</v>
      </c>
      <c r="BN148" s="579"/>
      <c r="BO148" s="538"/>
    </row>
    <row r="149" spans="1:67">
      <c r="A149" s="495"/>
      <c r="B149" s="496"/>
      <c r="C149" s="497"/>
      <c r="D149" s="380"/>
      <c r="E149" s="379" t="s">
        <v>94</v>
      </c>
      <c r="F149" s="337">
        <v>0</v>
      </c>
      <c r="G149" s="363">
        <v>0</v>
      </c>
      <c r="H149" s="364">
        <v>0</v>
      </c>
      <c r="I149" s="365"/>
      <c r="J149" s="366"/>
      <c r="K149" s="337">
        <v>0</v>
      </c>
      <c r="L149" s="363">
        <v>0</v>
      </c>
      <c r="M149" s="364">
        <v>0</v>
      </c>
      <c r="N149" s="337">
        <v>0</v>
      </c>
      <c r="O149" s="363">
        <v>0</v>
      </c>
      <c r="P149" s="364">
        <v>0</v>
      </c>
      <c r="Q149" s="337">
        <v>0</v>
      </c>
      <c r="R149" s="363">
        <v>0</v>
      </c>
      <c r="S149" s="364">
        <v>0</v>
      </c>
      <c r="T149" s="365"/>
      <c r="U149" s="363"/>
      <c r="V149" s="363"/>
      <c r="W149" s="363"/>
      <c r="X149" s="366"/>
      <c r="Y149" s="337">
        <v>0</v>
      </c>
      <c r="Z149" s="363">
        <v>0</v>
      </c>
      <c r="AA149" s="364">
        <v>0</v>
      </c>
      <c r="AB149" s="337">
        <v>0</v>
      </c>
      <c r="AC149" s="363">
        <v>0</v>
      </c>
      <c r="AD149" s="364">
        <v>0</v>
      </c>
      <c r="AE149" s="337">
        <v>0</v>
      </c>
      <c r="AF149" s="363">
        <v>0</v>
      </c>
      <c r="AG149" s="364">
        <v>0</v>
      </c>
      <c r="AH149" s="365"/>
      <c r="AI149" s="363"/>
      <c r="AJ149" s="363"/>
      <c r="AK149" s="363"/>
      <c r="AL149" s="366"/>
      <c r="AM149" s="337">
        <v>0</v>
      </c>
      <c r="AN149" s="363">
        <v>0</v>
      </c>
      <c r="AO149" s="364">
        <v>0</v>
      </c>
      <c r="AP149" s="337">
        <v>0</v>
      </c>
      <c r="AQ149" s="363">
        <v>0</v>
      </c>
      <c r="AR149" s="364">
        <v>0</v>
      </c>
      <c r="AS149" s="337">
        <v>0</v>
      </c>
      <c r="AT149" s="363">
        <v>0</v>
      </c>
      <c r="AU149" s="364">
        <v>0</v>
      </c>
      <c r="AV149" s="365"/>
      <c r="AW149" s="363"/>
      <c r="AX149" s="363"/>
      <c r="AY149" s="363"/>
      <c r="AZ149" s="366"/>
      <c r="BA149" s="337">
        <v>0</v>
      </c>
      <c r="BB149" s="363">
        <v>0</v>
      </c>
      <c r="BC149" s="364">
        <v>0</v>
      </c>
      <c r="BD149" s="337">
        <v>0</v>
      </c>
      <c r="BE149" s="363">
        <v>0</v>
      </c>
      <c r="BF149" s="363"/>
      <c r="BG149" s="364">
        <v>0</v>
      </c>
      <c r="BH149" s="337">
        <v>0</v>
      </c>
      <c r="BI149" s="363">
        <v>0</v>
      </c>
      <c r="BJ149" s="364">
        <v>0</v>
      </c>
      <c r="BK149" s="192"/>
      <c r="BL149" s="186"/>
      <c r="BM149" s="191"/>
      <c r="BN149" s="580"/>
      <c r="BO149" s="539"/>
    </row>
    <row r="150" spans="1:67">
      <c r="A150" s="498"/>
      <c r="B150" s="499"/>
      <c r="C150" s="500"/>
      <c r="D150" s="380"/>
      <c r="E150" s="381" t="s">
        <v>39</v>
      </c>
      <c r="F150" s="337">
        <f>F131-F172</f>
        <v>14701.400000000001</v>
      </c>
      <c r="G150" s="363">
        <f t="shared" ref="G150:BJ150" si="43">G131-G172</f>
        <v>181.2</v>
      </c>
      <c r="H150" s="364">
        <f t="shared" si="43"/>
        <v>1.0513978020447714</v>
      </c>
      <c r="I150" s="365">
        <f t="shared" si="43"/>
        <v>0</v>
      </c>
      <c r="J150" s="366">
        <f t="shared" si="43"/>
        <v>0</v>
      </c>
      <c r="K150" s="337">
        <f t="shared" si="43"/>
        <v>0</v>
      </c>
      <c r="L150" s="363">
        <f t="shared" si="43"/>
        <v>0</v>
      </c>
      <c r="M150" s="364">
        <f t="shared" si="43"/>
        <v>0</v>
      </c>
      <c r="N150" s="337">
        <f t="shared" si="43"/>
        <v>0</v>
      </c>
      <c r="O150" s="363">
        <f t="shared" si="43"/>
        <v>0</v>
      </c>
      <c r="P150" s="364">
        <f t="shared" si="43"/>
        <v>0</v>
      </c>
      <c r="Q150" s="337">
        <f t="shared" si="43"/>
        <v>941.2</v>
      </c>
      <c r="R150" s="363">
        <f t="shared" si="43"/>
        <v>181.2</v>
      </c>
      <c r="S150" s="364">
        <f>R150/Q150*100</f>
        <v>19.25201869953251</v>
      </c>
      <c r="T150" s="365">
        <f t="shared" si="43"/>
        <v>0</v>
      </c>
      <c r="U150" s="363">
        <f t="shared" si="43"/>
        <v>0</v>
      </c>
      <c r="V150" s="363">
        <f t="shared" si="43"/>
        <v>0</v>
      </c>
      <c r="W150" s="363">
        <f t="shared" si="43"/>
        <v>0</v>
      </c>
      <c r="X150" s="366">
        <f t="shared" si="43"/>
        <v>941.2</v>
      </c>
      <c r="Y150" s="337">
        <f t="shared" si="43"/>
        <v>160</v>
      </c>
      <c r="Z150" s="363">
        <f t="shared" si="43"/>
        <v>0</v>
      </c>
      <c r="AA150" s="364">
        <f t="shared" si="43"/>
        <v>0</v>
      </c>
      <c r="AB150" s="337">
        <f t="shared" si="43"/>
        <v>298.80000000000007</v>
      </c>
      <c r="AC150" s="363">
        <f t="shared" si="43"/>
        <v>0</v>
      </c>
      <c r="AD150" s="364">
        <f t="shared" si="43"/>
        <v>0</v>
      </c>
      <c r="AE150" s="337">
        <f t="shared" si="43"/>
        <v>954.8</v>
      </c>
      <c r="AF150" s="363">
        <f t="shared" si="43"/>
        <v>0</v>
      </c>
      <c r="AG150" s="364">
        <f t="shared" si="43"/>
        <v>0</v>
      </c>
      <c r="AH150" s="365">
        <f t="shared" si="43"/>
        <v>0</v>
      </c>
      <c r="AI150" s="363">
        <f t="shared" si="43"/>
        <v>0</v>
      </c>
      <c r="AJ150" s="363">
        <f t="shared" si="43"/>
        <v>0</v>
      </c>
      <c r="AK150" s="363">
        <f t="shared" si="43"/>
        <v>0</v>
      </c>
      <c r="AL150" s="366">
        <f t="shared" si="43"/>
        <v>1413.6000000000001</v>
      </c>
      <c r="AM150" s="337">
        <f t="shared" si="43"/>
        <v>160</v>
      </c>
      <c r="AN150" s="363">
        <f t="shared" si="43"/>
        <v>0</v>
      </c>
      <c r="AO150" s="364">
        <f t="shared" si="43"/>
        <v>0</v>
      </c>
      <c r="AP150" s="337">
        <f t="shared" si="43"/>
        <v>160</v>
      </c>
      <c r="AQ150" s="363">
        <f t="shared" si="43"/>
        <v>0</v>
      </c>
      <c r="AR150" s="364">
        <f t="shared" si="43"/>
        <v>100</v>
      </c>
      <c r="AS150" s="337">
        <f t="shared" si="43"/>
        <v>160</v>
      </c>
      <c r="AT150" s="363">
        <f t="shared" si="43"/>
        <v>0</v>
      </c>
      <c r="AU150" s="364">
        <f t="shared" si="43"/>
        <v>0</v>
      </c>
      <c r="AV150" s="365">
        <f t="shared" si="43"/>
        <v>0</v>
      </c>
      <c r="AW150" s="363">
        <f t="shared" si="43"/>
        <v>0</v>
      </c>
      <c r="AX150" s="363">
        <f t="shared" si="43"/>
        <v>0</v>
      </c>
      <c r="AY150" s="363">
        <f t="shared" si="43"/>
        <v>0</v>
      </c>
      <c r="AZ150" s="366">
        <f t="shared" si="43"/>
        <v>480</v>
      </c>
      <c r="BA150" s="337">
        <f t="shared" si="43"/>
        <v>52.399999999999977</v>
      </c>
      <c r="BB150" s="363">
        <f t="shared" si="43"/>
        <v>0</v>
      </c>
      <c r="BC150" s="364">
        <f t="shared" si="43"/>
        <v>0</v>
      </c>
      <c r="BD150" s="337">
        <f t="shared" si="43"/>
        <v>11811.6</v>
      </c>
      <c r="BE150" s="363">
        <f t="shared" si="43"/>
        <v>0</v>
      </c>
      <c r="BF150" s="363">
        <f t="shared" si="43"/>
        <v>0</v>
      </c>
      <c r="BG150" s="364">
        <f t="shared" si="43"/>
        <v>0</v>
      </c>
      <c r="BH150" s="337">
        <f t="shared" si="43"/>
        <v>2.6000000000000227</v>
      </c>
      <c r="BI150" s="363">
        <f t="shared" si="43"/>
        <v>0</v>
      </c>
      <c r="BJ150" s="364">
        <f t="shared" si="43"/>
        <v>0</v>
      </c>
      <c r="BK150" s="185">
        <f t="shared" ref="BK150:BL150" si="44">BK131-BK161-BK166-BK172</f>
        <v>0</v>
      </c>
      <c r="BL150" s="85">
        <f t="shared" si="44"/>
        <v>52.400000000000091</v>
      </c>
      <c r="BM150" s="128">
        <f>BD150+BA150+BH150</f>
        <v>11866.6</v>
      </c>
      <c r="BN150" s="580"/>
      <c r="BO150" s="539"/>
    </row>
    <row r="151" spans="1:67">
      <c r="A151" s="498"/>
      <c r="B151" s="499"/>
      <c r="C151" s="500"/>
      <c r="D151" s="380"/>
      <c r="E151" s="381" t="s">
        <v>18</v>
      </c>
      <c r="F151" s="337">
        <f>F132-F162-F173-F167</f>
        <v>240707.4</v>
      </c>
      <c r="G151" s="363">
        <f t="shared" ref="G151:BM151" si="45">G132-G162-G173-G167</f>
        <v>56912.429999999993</v>
      </c>
      <c r="H151" s="364">
        <f t="shared" si="45"/>
        <v>23.559355781999781</v>
      </c>
      <c r="I151" s="365">
        <f t="shared" si="45"/>
        <v>0</v>
      </c>
      <c r="J151" s="366" t="e">
        <f t="shared" si="45"/>
        <v>#DIV/0!</v>
      </c>
      <c r="K151" s="337">
        <f t="shared" si="45"/>
        <v>2868.6</v>
      </c>
      <c r="L151" s="363">
        <f t="shared" si="45"/>
        <v>2847.9300000000003</v>
      </c>
      <c r="M151" s="364">
        <f t="shared" si="45"/>
        <v>99.279439447814283</v>
      </c>
      <c r="N151" s="337">
        <f t="shared" si="45"/>
        <v>14629.16</v>
      </c>
      <c r="O151" s="363">
        <f t="shared" si="45"/>
        <v>13853.999999999998</v>
      </c>
      <c r="P151" s="364">
        <f>O151/N151*100</f>
        <v>94.701267878675182</v>
      </c>
      <c r="Q151" s="337">
        <f t="shared" si="45"/>
        <v>39604.899999999994</v>
      </c>
      <c r="R151" s="363">
        <f t="shared" si="45"/>
        <v>39609.1</v>
      </c>
      <c r="S151" s="364">
        <f>R151/Q151*100</f>
        <v>100.01060474840236</v>
      </c>
      <c r="T151" s="365">
        <f t="shared" si="45"/>
        <v>0</v>
      </c>
      <c r="U151" s="363">
        <f t="shared" si="45"/>
        <v>0</v>
      </c>
      <c r="V151" s="363">
        <f t="shared" si="45"/>
        <v>0</v>
      </c>
      <c r="W151" s="363">
        <f t="shared" si="45"/>
        <v>0</v>
      </c>
      <c r="X151" s="366">
        <f t="shared" si="45"/>
        <v>57102.66</v>
      </c>
      <c r="Y151" s="337">
        <f t="shared" si="45"/>
        <v>19380.2</v>
      </c>
      <c r="Z151" s="363">
        <f t="shared" si="45"/>
        <v>0</v>
      </c>
      <c r="AA151" s="364">
        <f t="shared" si="45"/>
        <v>0</v>
      </c>
      <c r="AB151" s="337">
        <f t="shared" si="45"/>
        <v>19995.7</v>
      </c>
      <c r="AC151" s="363">
        <f t="shared" si="45"/>
        <v>0</v>
      </c>
      <c r="AD151" s="364">
        <f t="shared" si="45"/>
        <v>0</v>
      </c>
      <c r="AE151" s="337">
        <f t="shared" si="45"/>
        <v>20198.099999999999</v>
      </c>
      <c r="AF151" s="363">
        <f t="shared" si="45"/>
        <v>0</v>
      </c>
      <c r="AG151" s="364">
        <f t="shared" si="45"/>
        <v>0</v>
      </c>
      <c r="AH151" s="365">
        <f t="shared" si="45"/>
        <v>0</v>
      </c>
      <c r="AI151" s="363">
        <f t="shared" si="45"/>
        <v>0</v>
      </c>
      <c r="AJ151" s="363">
        <f t="shared" si="45"/>
        <v>0</v>
      </c>
      <c r="AK151" s="363">
        <f t="shared" si="45"/>
        <v>0</v>
      </c>
      <c r="AL151" s="366">
        <f t="shared" si="45"/>
        <v>59573.999999999993</v>
      </c>
      <c r="AM151" s="337">
        <f t="shared" si="45"/>
        <v>17229.099999999999</v>
      </c>
      <c r="AN151" s="363">
        <f t="shared" si="45"/>
        <v>0</v>
      </c>
      <c r="AO151" s="364">
        <f t="shared" si="45"/>
        <v>0</v>
      </c>
      <c r="AP151" s="337">
        <f t="shared" si="45"/>
        <v>16334.8</v>
      </c>
      <c r="AQ151" s="363">
        <f t="shared" si="45"/>
        <v>0</v>
      </c>
      <c r="AR151" s="364">
        <f t="shared" si="45"/>
        <v>0</v>
      </c>
      <c r="AS151" s="337">
        <f t="shared" si="45"/>
        <v>16807.240000000002</v>
      </c>
      <c r="AT151" s="363">
        <f t="shared" si="45"/>
        <v>0</v>
      </c>
      <c r="AU151" s="364">
        <f t="shared" si="45"/>
        <v>0</v>
      </c>
      <c r="AV151" s="365">
        <f t="shared" si="45"/>
        <v>0</v>
      </c>
      <c r="AW151" s="363">
        <f t="shared" si="45"/>
        <v>0</v>
      </c>
      <c r="AX151" s="363">
        <f t="shared" si="45"/>
        <v>0</v>
      </c>
      <c r="AY151" s="363">
        <f t="shared" si="45"/>
        <v>0</v>
      </c>
      <c r="AZ151" s="366">
        <f t="shared" si="45"/>
        <v>50371.14</v>
      </c>
      <c r="BA151" s="337">
        <f t="shared" si="45"/>
        <v>17799.099999999999</v>
      </c>
      <c r="BB151" s="363">
        <f t="shared" si="45"/>
        <v>0</v>
      </c>
      <c r="BC151" s="364">
        <f t="shared" si="45"/>
        <v>0</v>
      </c>
      <c r="BD151" s="337">
        <f t="shared" si="45"/>
        <v>20906.800000000003</v>
      </c>
      <c r="BE151" s="363">
        <f t="shared" si="45"/>
        <v>0</v>
      </c>
      <c r="BF151" s="363">
        <f t="shared" si="45"/>
        <v>0</v>
      </c>
      <c r="BG151" s="364">
        <f t="shared" si="45"/>
        <v>0</v>
      </c>
      <c r="BH151" s="337">
        <f t="shared" si="45"/>
        <v>34953.699999999997</v>
      </c>
      <c r="BI151" s="363">
        <f t="shared" si="45"/>
        <v>0</v>
      </c>
      <c r="BJ151" s="364">
        <f t="shared" si="45"/>
        <v>0</v>
      </c>
      <c r="BK151" s="365">
        <f t="shared" si="45"/>
        <v>0</v>
      </c>
      <c r="BL151" s="337">
        <f t="shared" si="45"/>
        <v>72502.2</v>
      </c>
      <c r="BM151" s="337">
        <f t="shared" si="45"/>
        <v>73659.599999999991</v>
      </c>
      <c r="BN151" s="580"/>
      <c r="BO151" s="539"/>
    </row>
    <row r="152" spans="1:67" ht="25.5">
      <c r="A152" s="501"/>
      <c r="B152" s="502"/>
      <c r="C152" s="503"/>
      <c r="D152" s="380"/>
      <c r="E152" s="382" t="s">
        <v>95</v>
      </c>
      <c r="F152" s="337">
        <v>0</v>
      </c>
      <c r="G152" s="363">
        <v>0</v>
      </c>
      <c r="H152" s="364">
        <v>0</v>
      </c>
      <c r="I152" s="365"/>
      <c r="J152" s="366"/>
      <c r="K152" s="337">
        <v>0</v>
      </c>
      <c r="L152" s="363">
        <v>0</v>
      </c>
      <c r="M152" s="364">
        <v>0</v>
      </c>
      <c r="N152" s="337">
        <v>0</v>
      </c>
      <c r="O152" s="363">
        <v>0</v>
      </c>
      <c r="P152" s="364">
        <v>0</v>
      </c>
      <c r="Q152" s="337">
        <v>0</v>
      </c>
      <c r="R152" s="363">
        <v>0</v>
      </c>
      <c r="S152" s="364">
        <v>0</v>
      </c>
      <c r="T152" s="365"/>
      <c r="U152" s="363"/>
      <c r="V152" s="363"/>
      <c r="W152" s="363"/>
      <c r="X152" s="366"/>
      <c r="Y152" s="337">
        <v>0</v>
      </c>
      <c r="Z152" s="363">
        <v>0</v>
      </c>
      <c r="AA152" s="364">
        <v>0</v>
      </c>
      <c r="AB152" s="337">
        <v>0</v>
      </c>
      <c r="AC152" s="363">
        <v>0</v>
      </c>
      <c r="AD152" s="364">
        <v>0</v>
      </c>
      <c r="AE152" s="337">
        <v>0</v>
      </c>
      <c r="AF152" s="363">
        <v>0</v>
      </c>
      <c r="AG152" s="364">
        <v>0</v>
      </c>
      <c r="AH152" s="365"/>
      <c r="AI152" s="363"/>
      <c r="AJ152" s="363"/>
      <c r="AK152" s="363"/>
      <c r="AL152" s="366"/>
      <c r="AM152" s="337">
        <v>0</v>
      </c>
      <c r="AN152" s="363">
        <v>0</v>
      </c>
      <c r="AO152" s="364">
        <v>0</v>
      </c>
      <c r="AP152" s="337">
        <v>0</v>
      </c>
      <c r="AQ152" s="363">
        <v>0</v>
      </c>
      <c r="AR152" s="364">
        <v>0</v>
      </c>
      <c r="AS152" s="337">
        <v>0</v>
      </c>
      <c r="AT152" s="363">
        <v>0</v>
      </c>
      <c r="AU152" s="364">
        <v>0</v>
      </c>
      <c r="AV152" s="365"/>
      <c r="AW152" s="363"/>
      <c r="AX152" s="363"/>
      <c r="AY152" s="363"/>
      <c r="AZ152" s="366"/>
      <c r="BA152" s="337">
        <v>0</v>
      </c>
      <c r="BB152" s="363">
        <v>0</v>
      </c>
      <c r="BC152" s="364">
        <v>0</v>
      </c>
      <c r="BD152" s="337">
        <v>0</v>
      </c>
      <c r="BE152" s="363">
        <v>0</v>
      </c>
      <c r="BF152" s="363"/>
      <c r="BG152" s="364">
        <v>0</v>
      </c>
      <c r="BH152" s="337">
        <v>0</v>
      </c>
      <c r="BI152" s="363">
        <v>0</v>
      </c>
      <c r="BJ152" s="364">
        <v>0</v>
      </c>
      <c r="BK152" s="237"/>
      <c r="BL152" s="237"/>
      <c r="BM152" s="328"/>
      <c r="BN152" s="580"/>
      <c r="BO152" s="539"/>
    </row>
    <row r="153" spans="1:67" ht="26.25" thickBot="1">
      <c r="A153" s="504"/>
      <c r="B153" s="505"/>
      <c r="C153" s="506"/>
      <c r="D153" s="380"/>
      <c r="E153" s="382" t="s">
        <v>53</v>
      </c>
      <c r="F153" s="383">
        <f>F134-F169</f>
        <v>1893.2000000000007</v>
      </c>
      <c r="G153" s="384">
        <f t="shared" ref="G153:BL153" si="46">G134-G169</f>
        <v>1893.2</v>
      </c>
      <c r="H153" s="385">
        <f t="shared" si="46"/>
        <v>12.469208983731805</v>
      </c>
      <c r="I153" s="365">
        <f t="shared" si="46"/>
        <v>0</v>
      </c>
      <c r="J153" s="366">
        <f t="shared" si="46"/>
        <v>0</v>
      </c>
      <c r="K153" s="383">
        <f t="shared" si="46"/>
        <v>1645.5</v>
      </c>
      <c r="L153" s="384">
        <f t="shared" si="46"/>
        <v>1645.5</v>
      </c>
      <c r="M153" s="385">
        <f t="shared" si="46"/>
        <v>100</v>
      </c>
      <c r="N153" s="383">
        <f t="shared" si="46"/>
        <v>247.7</v>
      </c>
      <c r="O153" s="384">
        <f t="shared" si="46"/>
        <v>247.7</v>
      </c>
      <c r="P153" s="385">
        <f t="shared" si="46"/>
        <v>100</v>
      </c>
      <c r="Q153" s="383">
        <f t="shared" si="46"/>
        <v>0</v>
      </c>
      <c r="R153" s="384">
        <f t="shared" si="46"/>
        <v>0</v>
      </c>
      <c r="S153" s="385">
        <f t="shared" si="46"/>
        <v>0</v>
      </c>
      <c r="T153" s="365">
        <f t="shared" si="46"/>
        <v>0</v>
      </c>
      <c r="U153" s="363">
        <f t="shared" si="46"/>
        <v>0</v>
      </c>
      <c r="V153" s="363">
        <f t="shared" si="46"/>
        <v>0</v>
      </c>
      <c r="W153" s="363">
        <f t="shared" si="46"/>
        <v>0</v>
      </c>
      <c r="X153" s="366">
        <f t="shared" si="46"/>
        <v>1893.2</v>
      </c>
      <c r="Y153" s="383">
        <f t="shared" si="46"/>
        <v>0</v>
      </c>
      <c r="Z153" s="384">
        <f t="shared" si="46"/>
        <v>0</v>
      </c>
      <c r="AA153" s="385">
        <f t="shared" si="46"/>
        <v>0</v>
      </c>
      <c r="AB153" s="383">
        <f t="shared" si="46"/>
        <v>0</v>
      </c>
      <c r="AC153" s="384">
        <f t="shared" si="46"/>
        <v>0</v>
      </c>
      <c r="AD153" s="385">
        <f t="shared" si="46"/>
        <v>0</v>
      </c>
      <c r="AE153" s="383">
        <f t="shared" si="46"/>
        <v>0</v>
      </c>
      <c r="AF153" s="384">
        <f t="shared" si="46"/>
        <v>0</v>
      </c>
      <c r="AG153" s="385">
        <f t="shared" si="46"/>
        <v>0</v>
      </c>
      <c r="AH153" s="365">
        <f t="shared" si="46"/>
        <v>0</v>
      </c>
      <c r="AI153" s="363">
        <f t="shared" si="46"/>
        <v>0</v>
      </c>
      <c r="AJ153" s="363">
        <f t="shared" si="46"/>
        <v>0</v>
      </c>
      <c r="AK153" s="363">
        <f t="shared" si="46"/>
        <v>0</v>
      </c>
      <c r="AL153" s="366">
        <f t="shared" si="46"/>
        <v>-168.8</v>
      </c>
      <c r="AM153" s="383">
        <f t="shared" si="46"/>
        <v>0</v>
      </c>
      <c r="AN153" s="384">
        <f t="shared" si="46"/>
        <v>0</v>
      </c>
      <c r="AO153" s="385">
        <f t="shared" si="46"/>
        <v>0</v>
      </c>
      <c r="AP153" s="383">
        <f t="shared" si="46"/>
        <v>0</v>
      </c>
      <c r="AQ153" s="384">
        <f t="shared" si="46"/>
        <v>0</v>
      </c>
      <c r="AR153" s="385">
        <f t="shared" si="46"/>
        <v>0</v>
      </c>
      <c r="AS153" s="383">
        <f t="shared" si="46"/>
        <v>0</v>
      </c>
      <c r="AT153" s="384">
        <f t="shared" si="46"/>
        <v>0</v>
      </c>
      <c r="AU153" s="385">
        <f t="shared" si="46"/>
        <v>0</v>
      </c>
      <c r="AV153" s="365">
        <f t="shared" si="46"/>
        <v>0</v>
      </c>
      <c r="AW153" s="363">
        <f t="shared" si="46"/>
        <v>0</v>
      </c>
      <c r="AX153" s="363">
        <f t="shared" si="46"/>
        <v>0</v>
      </c>
      <c r="AY153" s="363">
        <f t="shared" si="46"/>
        <v>0</v>
      </c>
      <c r="AZ153" s="366">
        <f t="shared" si="46"/>
        <v>0</v>
      </c>
      <c r="BA153" s="383">
        <f t="shared" si="46"/>
        <v>0</v>
      </c>
      <c r="BB153" s="384">
        <f t="shared" si="46"/>
        <v>0</v>
      </c>
      <c r="BC153" s="385">
        <f t="shared" si="46"/>
        <v>0</v>
      </c>
      <c r="BD153" s="383">
        <f t="shared" si="46"/>
        <v>0</v>
      </c>
      <c r="BE153" s="384">
        <f t="shared" si="46"/>
        <v>0</v>
      </c>
      <c r="BF153" s="384">
        <f t="shared" si="46"/>
        <v>0</v>
      </c>
      <c r="BG153" s="385">
        <f t="shared" si="46"/>
        <v>0</v>
      </c>
      <c r="BH153" s="383">
        <f t="shared" si="46"/>
        <v>0</v>
      </c>
      <c r="BI153" s="384">
        <f t="shared" si="46"/>
        <v>0</v>
      </c>
      <c r="BJ153" s="385">
        <f t="shared" si="46"/>
        <v>0</v>
      </c>
      <c r="BK153" s="386" t="e">
        <f t="shared" si="46"/>
        <v>#REF!</v>
      </c>
      <c r="BL153" s="383" t="e">
        <f t="shared" si="46"/>
        <v>#REF!</v>
      </c>
      <c r="BM153" s="187">
        <f t="shared" ref="BM153" si="47">BM146</f>
        <v>-13121</v>
      </c>
      <c r="BN153" s="581"/>
      <c r="BO153" s="540"/>
    </row>
    <row r="154" spans="1:67" ht="12.75" customHeight="1">
      <c r="A154" s="509" t="s">
        <v>98</v>
      </c>
      <c r="B154" s="510"/>
      <c r="C154" s="511"/>
      <c r="D154" s="380"/>
      <c r="E154" s="470" t="s">
        <v>38</v>
      </c>
      <c r="F154" s="336">
        <v>0</v>
      </c>
      <c r="G154" s="358">
        <v>0</v>
      </c>
      <c r="H154" s="359">
        <v>0</v>
      </c>
      <c r="I154" s="360"/>
      <c r="J154" s="361"/>
      <c r="K154" s="336">
        <v>0</v>
      </c>
      <c r="L154" s="358">
        <v>0</v>
      </c>
      <c r="M154" s="359">
        <v>0</v>
      </c>
      <c r="N154" s="336">
        <v>0</v>
      </c>
      <c r="O154" s="358">
        <v>0</v>
      </c>
      <c r="P154" s="359">
        <v>0</v>
      </c>
      <c r="Q154" s="336">
        <v>0</v>
      </c>
      <c r="R154" s="358">
        <v>0</v>
      </c>
      <c r="S154" s="359">
        <v>0</v>
      </c>
      <c r="T154" s="360">
        <v>0</v>
      </c>
      <c r="U154" s="358">
        <v>0</v>
      </c>
      <c r="V154" s="358">
        <v>0</v>
      </c>
      <c r="W154" s="358">
        <v>0</v>
      </c>
      <c r="X154" s="327">
        <f t="shared" ref="X154:X163" si="48">K154+N154+Q154</f>
        <v>0</v>
      </c>
      <c r="Y154" s="336">
        <v>0</v>
      </c>
      <c r="Z154" s="358">
        <v>0</v>
      </c>
      <c r="AA154" s="359">
        <v>0</v>
      </c>
      <c r="AB154" s="336">
        <v>0</v>
      </c>
      <c r="AC154" s="358">
        <v>0</v>
      </c>
      <c r="AD154" s="359">
        <v>0</v>
      </c>
      <c r="AE154" s="336">
        <v>0</v>
      </c>
      <c r="AF154" s="358">
        <v>0</v>
      </c>
      <c r="AG154" s="359">
        <v>0</v>
      </c>
      <c r="AH154" s="360">
        <v>0</v>
      </c>
      <c r="AI154" s="358">
        <v>0</v>
      </c>
      <c r="AJ154" s="358">
        <v>0</v>
      </c>
      <c r="AK154" s="358">
        <v>0</v>
      </c>
      <c r="AL154" s="327">
        <f t="shared" ref="AL154:AL162" si="49">Y154+AB154+AE154</f>
        <v>0</v>
      </c>
      <c r="AM154" s="336">
        <v>0</v>
      </c>
      <c r="AN154" s="358">
        <v>0</v>
      </c>
      <c r="AO154" s="359">
        <v>0</v>
      </c>
      <c r="AP154" s="336">
        <v>0</v>
      </c>
      <c r="AQ154" s="358">
        <v>0</v>
      </c>
      <c r="AR154" s="359">
        <v>0</v>
      </c>
      <c r="AS154" s="336">
        <v>0</v>
      </c>
      <c r="AT154" s="358">
        <v>0</v>
      </c>
      <c r="AU154" s="359">
        <v>0</v>
      </c>
      <c r="AV154" s="360">
        <v>0</v>
      </c>
      <c r="AW154" s="358">
        <v>0</v>
      </c>
      <c r="AX154" s="358">
        <v>0</v>
      </c>
      <c r="AY154" s="358">
        <v>0</v>
      </c>
      <c r="AZ154" s="361">
        <v>0</v>
      </c>
      <c r="BA154" s="336">
        <v>0</v>
      </c>
      <c r="BB154" s="358">
        <v>0</v>
      </c>
      <c r="BC154" s="359">
        <v>0</v>
      </c>
      <c r="BD154" s="336">
        <v>0</v>
      </c>
      <c r="BE154" s="358">
        <v>0</v>
      </c>
      <c r="BF154" s="358">
        <v>0</v>
      </c>
      <c r="BG154" s="359">
        <v>0</v>
      </c>
      <c r="BH154" s="336">
        <v>0</v>
      </c>
      <c r="BI154" s="358">
        <v>0</v>
      </c>
      <c r="BJ154" s="359">
        <v>0</v>
      </c>
      <c r="BK154" s="331"/>
      <c r="BL154" s="201"/>
      <c r="BM154" s="202">
        <f>BA154+BD154+BH154</f>
        <v>0</v>
      </c>
      <c r="BN154" s="538"/>
      <c r="BO154" s="538"/>
    </row>
    <row r="155" spans="1:67">
      <c r="A155" s="512"/>
      <c r="B155" s="513"/>
      <c r="C155" s="514"/>
      <c r="D155" s="380"/>
      <c r="E155" s="471" t="s">
        <v>94</v>
      </c>
      <c r="F155" s="337">
        <v>0</v>
      </c>
      <c r="G155" s="363">
        <v>0</v>
      </c>
      <c r="H155" s="364">
        <v>0</v>
      </c>
      <c r="I155" s="365"/>
      <c r="J155" s="366"/>
      <c r="K155" s="337">
        <v>0</v>
      </c>
      <c r="L155" s="363">
        <v>0</v>
      </c>
      <c r="M155" s="364">
        <v>0</v>
      </c>
      <c r="N155" s="337">
        <v>0</v>
      </c>
      <c r="O155" s="363">
        <v>0</v>
      </c>
      <c r="P155" s="364">
        <v>0</v>
      </c>
      <c r="Q155" s="337">
        <v>0</v>
      </c>
      <c r="R155" s="363">
        <v>0</v>
      </c>
      <c r="S155" s="364">
        <v>0</v>
      </c>
      <c r="T155" s="365">
        <v>0</v>
      </c>
      <c r="U155" s="363">
        <v>0</v>
      </c>
      <c r="V155" s="363">
        <v>0</v>
      </c>
      <c r="W155" s="363">
        <v>0</v>
      </c>
      <c r="X155" s="190">
        <f t="shared" si="48"/>
        <v>0</v>
      </c>
      <c r="Y155" s="337">
        <v>0</v>
      </c>
      <c r="Z155" s="363">
        <v>0</v>
      </c>
      <c r="AA155" s="364">
        <v>0</v>
      </c>
      <c r="AB155" s="337">
        <v>0</v>
      </c>
      <c r="AC155" s="363">
        <v>0</v>
      </c>
      <c r="AD155" s="364">
        <v>0</v>
      </c>
      <c r="AE155" s="337">
        <v>0</v>
      </c>
      <c r="AF155" s="363">
        <v>0</v>
      </c>
      <c r="AG155" s="364">
        <v>0</v>
      </c>
      <c r="AH155" s="365">
        <v>0</v>
      </c>
      <c r="AI155" s="363">
        <v>0</v>
      </c>
      <c r="AJ155" s="363">
        <v>0</v>
      </c>
      <c r="AK155" s="363">
        <v>0</v>
      </c>
      <c r="AL155" s="190">
        <f>Y155+AB155+AE155</f>
        <v>0</v>
      </c>
      <c r="AM155" s="337">
        <v>0</v>
      </c>
      <c r="AN155" s="363">
        <v>0</v>
      </c>
      <c r="AO155" s="364">
        <v>0</v>
      </c>
      <c r="AP155" s="337">
        <v>0</v>
      </c>
      <c r="AQ155" s="363">
        <v>0</v>
      </c>
      <c r="AR155" s="364">
        <v>0</v>
      </c>
      <c r="AS155" s="337">
        <v>0</v>
      </c>
      <c r="AT155" s="363">
        <v>0</v>
      </c>
      <c r="AU155" s="364">
        <v>0</v>
      </c>
      <c r="AV155" s="365">
        <v>0</v>
      </c>
      <c r="AW155" s="363">
        <v>0</v>
      </c>
      <c r="AX155" s="363">
        <v>0</v>
      </c>
      <c r="AY155" s="363">
        <v>0</v>
      </c>
      <c r="AZ155" s="366">
        <v>0</v>
      </c>
      <c r="BA155" s="337">
        <v>0</v>
      </c>
      <c r="BB155" s="363">
        <v>0</v>
      </c>
      <c r="BC155" s="364">
        <v>0</v>
      </c>
      <c r="BD155" s="337">
        <v>0</v>
      </c>
      <c r="BE155" s="363">
        <v>0</v>
      </c>
      <c r="BF155" s="363">
        <v>0</v>
      </c>
      <c r="BG155" s="364">
        <v>0</v>
      </c>
      <c r="BH155" s="337">
        <v>0</v>
      </c>
      <c r="BI155" s="363">
        <v>0</v>
      </c>
      <c r="BJ155" s="364">
        <v>0</v>
      </c>
      <c r="BK155" s="332"/>
      <c r="BL155" s="329"/>
      <c r="BM155" s="330"/>
      <c r="BN155" s="539"/>
      <c r="BO155" s="539"/>
    </row>
    <row r="156" spans="1:67">
      <c r="A156" s="512"/>
      <c r="B156" s="513"/>
      <c r="C156" s="514"/>
      <c r="D156" s="380"/>
      <c r="E156" s="471" t="s">
        <v>39</v>
      </c>
      <c r="F156" s="337">
        <v>0</v>
      </c>
      <c r="G156" s="363">
        <v>0</v>
      </c>
      <c r="H156" s="364">
        <v>0</v>
      </c>
      <c r="I156" s="365"/>
      <c r="J156" s="366"/>
      <c r="K156" s="337">
        <v>0</v>
      </c>
      <c r="L156" s="363">
        <v>0</v>
      </c>
      <c r="M156" s="364">
        <v>0</v>
      </c>
      <c r="N156" s="337">
        <v>0</v>
      </c>
      <c r="O156" s="363">
        <v>0</v>
      </c>
      <c r="P156" s="364">
        <v>0</v>
      </c>
      <c r="Q156" s="337">
        <v>0</v>
      </c>
      <c r="R156" s="363">
        <v>0</v>
      </c>
      <c r="S156" s="364">
        <v>0</v>
      </c>
      <c r="T156" s="365">
        <v>0</v>
      </c>
      <c r="U156" s="363">
        <v>0</v>
      </c>
      <c r="V156" s="363">
        <v>0</v>
      </c>
      <c r="W156" s="363">
        <v>0</v>
      </c>
      <c r="X156" s="190">
        <f t="shared" si="48"/>
        <v>0</v>
      </c>
      <c r="Y156" s="337">
        <v>0</v>
      </c>
      <c r="Z156" s="363">
        <v>0</v>
      </c>
      <c r="AA156" s="364">
        <v>0</v>
      </c>
      <c r="AB156" s="337">
        <v>0</v>
      </c>
      <c r="AC156" s="363">
        <v>0</v>
      </c>
      <c r="AD156" s="364">
        <v>0</v>
      </c>
      <c r="AE156" s="337">
        <v>0</v>
      </c>
      <c r="AF156" s="363">
        <v>0</v>
      </c>
      <c r="AG156" s="364">
        <v>0</v>
      </c>
      <c r="AH156" s="365">
        <v>0</v>
      </c>
      <c r="AI156" s="363">
        <v>0</v>
      </c>
      <c r="AJ156" s="363">
        <v>0</v>
      </c>
      <c r="AK156" s="363">
        <v>0</v>
      </c>
      <c r="AL156" s="190">
        <f t="shared" si="49"/>
        <v>0</v>
      </c>
      <c r="AM156" s="337">
        <v>0</v>
      </c>
      <c r="AN156" s="363">
        <v>0</v>
      </c>
      <c r="AO156" s="364">
        <v>0</v>
      </c>
      <c r="AP156" s="337">
        <v>0</v>
      </c>
      <c r="AQ156" s="363">
        <v>0</v>
      </c>
      <c r="AR156" s="364">
        <v>0</v>
      </c>
      <c r="AS156" s="337">
        <v>0</v>
      </c>
      <c r="AT156" s="363">
        <v>0</v>
      </c>
      <c r="AU156" s="364">
        <v>0</v>
      </c>
      <c r="AV156" s="365">
        <v>0</v>
      </c>
      <c r="AW156" s="363">
        <v>0</v>
      </c>
      <c r="AX156" s="363">
        <v>0</v>
      </c>
      <c r="AY156" s="363">
        <v>0</v>
      </c>
      <c r="AZ156" s="366">
        <v>0</v>
      </c>
      <c r="BA156" s="337">
        <v>0</v>
      </c>
      <c r="BB156" s="363">
        <v>0</v>
      </c>
      <c r="BC156" s="364">
        <v>0</v>
      </c>
      <c r="BD156" s="337">
        <v>0</v>
      </c>
      <c r="BE156" s="363">
        <v>0</v>
      </c>
      <c r="BF156" s="363">
        <v>0</v>
      </c>
      <c r="BG156" s="364">
        <v>0</v>
      </c>
      <c r="BH156" s="337">
        <v>0</v>
      </c>
      <c r="BI156" s="363">
        <v>0</v>
      </c>
      <c r="BJ156" s="364">
        <v>0</v>
      </c>
      <c r="BK156" s="333"/>
      <c r="BL156" s="100"/>
      <c r="BM156" s="127">
        <f>BA156+BD156+BH156</f>
        <v>0</v>
      </c>
      <c r="BN156" s="539"/>
      <c r="BO156" s="539"/>
    </row>
    <row r="157" spans="1:67" ht="13.5" thickBot="1">
      <c r="A157" s="512"/>
      <c r="B157" s="513"/>
      <c r="C157" s="514"/>
      <c r="D157" s="380"/>
      <c r="E157" s="471" t="s">
        <v>18</v>
      </c>
      <c r="F157" s="337">
        <v>0</v>
      </c>
      <c r="G157" s="363">
        <v>0</v>
      </c>
      <c r="H157" s="364">
        <v>0</v>
      </c>
      <c r="I157" s="365"/>
      <c r="J157" s="366"/>
      <c r="K157" s="337">
        <v>0</v>
      </c>
      <c r="L157" s="363">
        <v>0</v>
      </c>
      <c r="M157" s="364">
        <v>0</v>
      </c>
      <c r="N157" s="337">
        <v>0</v>
      </c>
      <c r="O157" s="363">
        <v>0</v>
      </c>
      <c r="P157" s="364">
        <v>0</v>
      </c>
      <c r="Q157" s="337">
        <v>0</v>
      </c>
      <c r="R157" s="363">
        <v>0</v>
      </c>
      <c r="S157" s="364">
        <v>0</v>
      </c>
      <c r="T157" s="365">
        <v>0</v>
      </c>
      <c r="U157" s="363">
        <v>0</v>
      </c>
      <c r="V157" s="363">
        <v>0</v>
      </c>
      <c r="W157" s="363">
        <v>0</v>
      </c>
      <c r="X157" s="190">
        <f t="shared" si="48"/>
        <v>0</v>
      </c>
      <c r="Y157" s="337">
        <v>0</v>
      </c>
      <c r="Z157" s="363">
        <v>0</v>
      </c>
      <c r="AA157" s="364">
        <v>0</v>
      </c>
      <c r="AB157" s="337">
        <v>0</v>
      </c>
      <c r="AC157" s="363">
        <v>0</v>
      </c>
      <c r="AD157" s="364">
        <v>0</v>
      </c>
      <c r="AE157" s="337">
        <v>0</v>
      </c>
      <c r="AF157" s="363">
        <v>0</v>
      </c>
      <c r="AG157" s="364">
        <v>0</v>
      </c>
      <c r="AH157" s="365">
        <v>0</v>
      </c>
      <c r="AI157" s="363">
        <v>0</v>
      </c>
      <c r="AJ157" s="363">
        <v>0</v>
      </c>
      <c r="AK157" s="363">
        <v>0</v>
      </c>
      <c r="AL157" s="190">
        <f t="shared" si="49"/>
        <v>0</v>
      </c>
      <c r="AM157" s="337">
        <v>0</v>
      </c>
      <c r="AN157" s="363">
        <v>0</v>
      </c>
      <c r="AO157" s="364">
        <v>0</v>
      </c>
      <c r="AP157" s="337">
        <v>0</v>
      </c>
      <c r="AQ157" s="363">
        <v>0</v>
      </c>
      <c r="AR157" s="364">
        <v>0</v>
      </c>
      <c r="AS157" s="337">
        <v>0</v>
      </c>
      <c r="AT157" s="363">
        <v>0</v>
      </c>
      <c r="AU157" s="364">
        <v>0</v>
      </c>
      <c r="AV157" s="365">
        <v>0</v>
      </c>
      <c r="AW157" s="363">
        <v>0</v>
      </c>
      <c r="AX157" s="363">
        <v>0</v>
      </c>
      <c r="AY157" s="363">
        <v>0</v>
      </c>
      <c r="AZ157" s="366">
        <v>0</v>
      </c>
      <c r="BA157" s="337">
        <v>0</v>
      </c>
      <c r="BB157" s="363">
        <v>0</v>
      </c>
      <c r="BC157" s="364">
        <v>0</v>
      </c>
      <c r="BD157" s="337">
        <v>0</v>
      </c>
      <c r="BE157" s="363">
        <v>0</v>
      </c>
      <c r="BF157" s="363">
        <v>0</v>
      </c>
      <c r="BG157" s="364">
        <v>0</v>
      </c>
      <c r="BH157" s="337">
        <v>0</v>
      </c>
      <c r="BI157" s="363">
        <v>0</v>
      </c>
      <c r="BJ157" s="364">
        <v>0</v>
      </c>
      <c r="BK157" s="334"/>
      <c r="BL157" s="199"/>
      <c r="BM157" s="200">
        <f>BA157+BD157+BH157</f>
        <v>0</v>
      </c>
      <c r="BN157" s="539"/>
      <c r="BO157" s="539"/>
    </row>
    <row r="158" spans="1:67" ht="26.25" thickBot="1">
      <c r="A158" s="515"/>
      <c r="B158" s="516"/>
      <c r="C158" s="517"/>
      <c r="D158" s="380"/>
      <c r="E158" s="472" t="s">
        <v>95</v>
      </c>
      <c r="F158" s="383">
        <v>0</v>
      </c>
      <c r="G158" s="384">
        <v>0</v>
      </c>
      <c r="H158" s="385">
        <v>0</v>
      </c>
      <c r="I158" s="386"/>
      <c r="J158" s="387"/>
      <c r="K158" s="383">
        <v>0</v>
      </c>
      <c r="L158" s="384">
        <v>0</v>
      </c>
      <c r="M158" s="385">
        <v>0</v>
      </c>
      <c r="N158" s="383">
        <v>0</v>
      </c>
      <c r="O158" s="384">
        <v>0</v>
      </c>
      <c r="P158" s="385">
        <v>0</v>
      </c>
      <c r="Q158" s="383">
        <v>0</v>
      </c>
      <c r="R158" s="384">
        <v>0</v>
      </c>
      <c r="S158" s="385">
        <v>0</v>
      </c>
      <c r="T158" s="386">
        <v>0</v>
      </c>
      <c r="U158" s="384">
        <v>0</v>
      </c>
      <c r="V158" s="384">
        <v>0</v>
      </c>
      <c r="W158" s="384">
        <v>0</v>
      </c>
      <c r="X158" s="273">
        <f t="shared" si="48"/>
        <v>0</v>
      </c>
      <c r="Y158" s="383">
        <v>0</v>
      </c>
      <c r="Z158" s="384">
        <v>0</v>
      </c>
      <c r="AA158" s="385">
        <v>0</v>
      </c>
      <c r="AB158" s="383">
        <v>0</v>
      </c>
      <c r="AC158" s="384">
        <v>0</v>
      </c>
      <c r="AD158" s="385">
        <v>0</v>
      </c>
      <c r="AE158" s="383">
        <v>0</v>
      </c>
      <c r="AF158" s="384">
        <v>0</v>
      </c>
      <c r="AG158" s="385">
        <v>0</v>
      </c>
      <c r="AH158" s="386">
        <v>0</v>
      </c>
      <c r="AI158" s="384">
        <v>0</v>
      </c>
      <c r="AJ158" s="384">
        <v>0</v>
      </c>
      <c r="AK158" s="384">
        <v>0</v>
      </c>
      <c r="AL158" s="273">
        <f>Y158+AB158+AE158</f>
        <v>0</v>
      </c>
      <c r="AM158" s="383">
        <v>0</v>
      </c>
      <c r="AN158" s="384">
        <v>0</v>
      </c>
      <c r="AO158" s="385">
        <v>0</v>
      </c>
      <c r="AP158" s="383">
        <v>0</v>
      </c>
      <c r="AQ158" s="384">
        <v>0</v>
      </c>
      <c r="AR158" s="385">
        <v>0</v>
      </c>
      <c r="AS158" s="383">
        <v>0</v>
      </c>
      <c r="AT158" s="384">
        <v>0</v>
      </c>
      <c r="AU158" s="385">
        <v>0</v>
      </c>
      <c r="AV158" s="386">
        <v>0</v>
      </c>
      <c r="AW158" s="384">
        <v>0</v>
      </c>
      <c r="AX158" s="384">
        <v>0</v>
      </c>
      <c r="AY158" s="384">
        <v>0</v>
      </c>
      <c r="AZ158" s="387">
        <v>0</v>
      </c>
      <c r="BA158" s="383">
        <v>0</v>
      </c>
      <c r="BB158" s="384">
        <v>0</v>
      </c>
      <c r="BC158" s="385">
        <v>0</v>
      </c>
      <c r="BD158" s="383">
        <v>0</v>
      </c>
      <c r="BE158" s="384">
        <v>0</v>
      </c>
      <c r="BF158" s="384">
        <v>0</v>
      </c>
      <c r="BG158" s="385">
        <v>0</v>
      </c>
      <c r="BH158" s="383">
        <v>0</v>
      </c>
      <c r="BI158" s="384">
        <v>0</v>
      </c>
      <c r="BJ158" s="385">
        <v>0</v>
      </c>
      <c r="BK158" s="335"/>
      <c r="BL158" s="238"/>
      <c r="BM158" s="239"/>
      <c r="BN158" s="540"/>
      <c r="BO158" s="540"/>
    </row>
    <row r="159" spans="1:67">
      <c r="A159" s="518" t="s">
        <v>99</v>
      </c>
      <c r="B159" s="519"/>
      <c r="C159" s="520"/>
      <c r="D159" s="380"/>
      <c r="E159" s="424" t="s">
        <v>38</v>
      </c>
      <c r="F159" s="374">
        <f>F162</f>
        <v>155</v>
      </c>
      <c r="G159" s="375">
        <f t="shared" ref="G159:BJ159" si="50">G162</f>
        <v>0</v>
      </c>
      <c r="H159" s="376">
        <f t="shared" si="50"/>
        <v>0</v>
      </c>
      <c r="I159" s="377"/>
      <c r="J159" s="378"/>
      <c r="K159" s="374">
        <f t="shared" si="50"/>
        <v>0</v>
      </c>
      <c r="L159" s="375">
        <f t="shared" si="50"/>
        <v>0</v>
      </c>
      <c r="M159" s="376">
        <f t="shared" si="50"/>
        <v>0</v>
      </c>
      <c r="N159" s="374">
        <f t="shared" si="50"/>
        <v>0</v>
      </c>
      <c r="O159" s="375">
        <f t="shared" si="50"/>
        <v>0</v>
      </c>
      <c r="P159" s="376">
        <f t="shared" si="50"/>
        <v>0</v>
      </c>
      <c r="Q159" s="374">
        <f t="shared" si="50"/>
        <v>0</v>
      </c>
      <c r="R159" s="375">
        <f t="shared" si="50"/>
        <v>0</v>
      </c>
      <c r="S159" s="376">
        <f t="shared" si="50"/>
        <v>0</v>
      </c>
      <c r="T159" s="377">
        <f t="shared" si="50"/>
        <v>0</v>
      </c>
      <c r="U159" s="375">
        <f t="shared" si="50"/>
        <v>0</v>
      </c>
      <c r="V159" s="375">
        <f t="shared" si="50"/>
        <v>0</v>
      </c>
      <c r="W159" s="375">
        <f t="shared" si="50"/>
        <v>0</v>
      </c>
      <c r="X159" s="266">
        <f t="shared" si="48"/>
        <v>0</v>
      </c>
      <c r="Y159" s="374">
        <f t="shared" si="50"/>
        <v>0</v>
      </c>
      <c r="Z159" s="375">
        <f t="shared" si="50"/>
        <v>0</v>
      </c>
      <c r="AA159" s="376">
        <f t="shared" si="50"/>
        <v>0</v>
      </c>
      <c r="AB159" s="374">
        <f t="shared" si="50"/>
        <v>0</v>
      </c>
      <c r="AC159" s="375">
        <f t="shared" si="50"/>
        <v>0</v>
      </c>
      <c r="AD159" s="376">
        <f t="shared" si="50"/>
        <v>0</v>
      </c>
      <c r="AE159" s="374">
        <f t="shared" si="50"/>
        <v>0</v>
      </c>
      <c r="AF159" s="375">
        <f t="shared" si="50"/>
        <v>0</v>
      </c>
      <c r="AG159" s="376">
        <f t="shared" si="50"/>
        <v>0</v>
      </c>
      <c r="AH159" s="377">
        <f t="shared" si="50"/>
        <v>0</v>
      </c>
      <c r="AI159" s="375">
        <f t="shared" si="50"/>
        <v>0</v>
      </c>
      <c r="AJ159" s="375">
        <f t="shared" si="50"/>
        <v>0</v>
      </c>
      <c r="AK159" s="375">
        <f t="shared" si="50"/>
        <v>0</v>
      </c>
      <c r="AL159" s="266">
        <f t="shared" si="49"/>
        <v>0</v>
      </c>
      <c r="AM159" s="374">
        <f t="shared" si="50"/>
        <v>0</v>
      </c>
      <c r="AN159" s="375">
        <f t="shared" si="50"/>
        <v>0</v>
      </c>
      <c r="AO159" s="376">
        <v>0</v>
      </c>
      <c r="AP159" s="374">
        <f t="shared" si="50"/>
        <v>0</v>
      </c>
      <c r="AQ159" s="375">
        <f t="shared" si="50"/>
        <v>0</v>
      </c>
      <c r="AR159" s="376">
        <f t="shared" si="50"/>
        <v>0</v>
      </c>
      <c r="AS159" s="374">
        <f t="shared" si="50"/>
        <v>0</v>
      </c>
      <c r="AT159" s="375">
        <f t="shared" si="50"/>
        <v>0</v>
      </c>
      <c r="AU159" s="376">
        <f t="shared" si="50"/>
        <v>0</v>
      </c>
      <c r="AV159" s="377">
        <f t="shared" si="50"/>
        <v>0</v>
      </c>
      <c r="AW159" s="375">
        <f t="shared" si="50"/>
        <v>0</v>
      </c>
      <c r="AX159" s="375">
        <f t="shared" si="50"/>
        <v>0</v>
      </c>
      <c r="AY159" s="375">
        <f t="shared" si="50"/>
        <v>0</v>
      </c>
      <c r="AZ159" s="378">
        <v>0</v>
      </c>
      <c r="BA159" s="374">
        <f t="shared" si="50"/>
        <v>0</v>
      </c>
      <c r="BB159" s="375">
        <f t="shared" si="50"/>
        <v>0</v>
      </c>
      <c r="BC159" s="376">
        <f t="shared" si="50"/>
        <v>0</v>
      </c>
      <c r="BD159" s="374">
        <f t="shared" si="50"/>
        <v>0</v>
      </c>
      <c r="BE159" s="375">
        <f t="shared" si="50"/>
        <v>0</v>
      </c>
      <c r="BF159" s="375">
        <f t="shared" si="50"/>
        <v>0</v>
      </c>
      <c r="BG159" s="376">
        <f t="shared" si="50"/>
        <v>0</v>
      </c>
      <c r="BH159" s="374">
        <f t="shared" si="50"/>
        <v>155</v>
      </c>
      <c r="BI159" s="375">
        <f t="shared" si="50"/>
        <v>0</v>
      </c>
      <c r="BJ159" s="376">
        <f t="shared" si="50"/>
        <v>0</v>
      </c>
      <c r="BK159" s="331"/>
      <c r="BL159" s="201"/>
      <c r="BM159" s="202">
        <f>BA159+BD159+BH159</f>
        <v>155</v>
      </c>
      <c r="BN159" s="538"/>
      <c r="BO159" s="538"/>
    </row>
    <row r="160" spans="1:67">
      <c r="A160" s="521"/>
      <c r="B160" s="522"/>
      <c r="C160" s="523"/>
      <c r="D160" s="380"/>
      <c r="E160" s="425" t="s">
        <v>94</v>
      </c>
      <c r="F160" s="337">
        <v>0</v>
      </c>
      <c r="G160" s="363">
        <v>0</v>
      </c>
      <c r="H160" s="364">
        <v>0</v>
      </c>
      <c r="I160" s="365"/>
      <c r="J160" s="366"/>
      <c r="K160" s="337">
        <v>0</v>
      </c>
      <c r="L160" s="363">
        <v>0</v>
      </c>
      <c r="M160" s="364">
        <v>0</v>
      </c>
      <c r="N160" s="337">
        <v>0</v>
      </c>
      <c r="O160" s="363">
        <v>0</v>
      </c>
      <c r="P160" s="364">
        <v>0</v>
      </c>
      <c r="Q160" s="337">
        <v>0</v>
      </c>
      <c r="R160" s="363">
        <v>0</v>
      </c>
      <c r="S160" s="364">
        <v>0</v>
      </c>
      <c r="T160" s="365">
        <v>0</v>
      </c>
      <c r="U160" s="363">
        <v>0</v>
      </c>
      <c r="V160" s="363">
        <v>0</v>
      </c>
      <c r="W160" s="363">
        <v>0</v>
      </c>
      <c r="X160" s="190">
        <f t="shared" si="48"/>
        <v>0</v>
      </c>
      <c r="Y160" s="337">
        <v>0</v>
      </c>
      <c r="Z160" s="363">
        <v>0</v>
      </c>
      <c r="AA160" s="364">
        <v>0</v>
      </c>
      <c r="AB160" s="337">
        <v>0</v>
      </c>
      <c r="AC160" s="363">
        <v>0</v>
      </c>
      <c r="AD160" s="364">
        <v>0</v>
      </c>
      <c r="AE160" s="337">
        <v>0</v>
      </c>
      <c r="AF160" s="363">
        <v>0</v>
      </c>
      <c r="AG160" s="364">
        <v>0</v>
      </c>
      <c r="AH160" s="365">
        <v>0</v>
      </c>
      <c r="AI160" s="363">
        <v>0</v>
      </c>
      <c r="AJ160" s="363">
        <v>0</v>
      </c>
      <c r="AK160" s="363">
        <v>0</v>
      </c>
      <c r="AL160" s="190">
        <f>Y160+AB160+AE160</f>
        <v>0</v>
      </c>
      <c r="AM160" s="337">
        <v>0</v>
      </c>
      <c r="AN160" s="363">
        <v>0</v>
      </c>
      <c r="AO160" s="364">
        <v>0</v>
      </c>
      <c r="AP160" s="337">
        <v>0</v>
      </c>
      <c r="AQ160" s="363">
        <v>0</v>
      </c>
      <c r="AR160" s="364">
        <v>0</v>
      </c>
      <c r="AS160" s="337">
        <v>0</v>
      </c>
      <c r="AT160" s="363">
        <v>0</v>
      </c>
      <c r="AU160" s="364">
        <v>0</v>
      </c>
      <c r="AV160" s="365">
        <v>0</v>
      </c>
      <c r="AW160" s="363">
        <v>0</v>
      </c>
      <c r="AX160" s="363">
        <v>0</v>
      </c>
      <c r="AY160" s="363">
        <v>0</v>
      </c>
      <c r="AZ160" s="366">
        <v>0</v>
      </c>
      <c r="BA160" s="337">
        <v>0</v>
      </c>
      <c r="BB160" s="363">
        <v>0</v>
      </c>
      <c r="BC160" s="364">
        <v>0</v>
      </c>
      <c r="BD160" s="337">
        <v>0</v>
      </c>
      <c r="BE160" s="363">
        <v>0</v>
      </c>
      <c r="BF160" s="363">
        <v>0</v>
      </c>
      <c r="BG160" s="364">
        <v>0</v>
      </c>
      <c r="BH160" s="337">
        <v>0</v>
      </c>
      <c r="BI160" s="363">
        <v>0</v>
      </c>
      <c r="BJ160" s="364">
        <v>0</v>
      </c>
      <c r="BK160" s="332"/>
      <c r="BL160" s="329"/>
      <c r="BM160" s="330"/>
      <c r="BN160" s="539"/>
      <c r="BO160" s="539"/>
    </row>
    <row r="161" spans="1:67">
      <c r="A161" s="521"/>
      <c r="B161" s="522"/>
      <c r="C161" s="523"/>
      <c r="D161" s="380"/>
      <c r="E161" s="425" t="s">
        <v>39</v>
      </c>
      <c r="F161" s="337">
        <v>0</v>
      </c>
      <c r="G161" s="363">
        <v>0</v>
      </c>
      <c r="H161" s="364">
        <v>0</v>
      </c>
      <c r="I161" s="365"/>
      <c r="J161" s="366"/>
      <c r="K161" s="337">
        <v>0</v>
      </c>
      <c r="L161" s="363">
        <v>0</v>
      </c>
      <c r="M161" s="364">
        <v>0</v>
      </c>
      <c r="N161" s="337">
        <v>0</v>
      </c>
      <c r="O161" s="363">
        <v>0</v>
      </c>
      <c r="P161" s="364">
        <v>0</v>
      </c>
      <c r="Q161" s="337">
        <v>0</v>
      </c>
      <c r="R161" s="363">
        <v>0</v>
      </c>
      <c r="S161" s="364">
        <v>0</v>
      </c>
      <c r="T161" s="365">
        <v>0</v>
      </c>
      <c r="U161" s="363">
        <v>0</v>
      </c>
      <c r="V161" s="363">
        <v>0</v>
      </c>
      <c r="W161" s="363">
        <v>0</v>
      </c>
      <c r="X161" s="190">
        <f t="shared" si="48"/>
        <v>0</v>
      </c>
      <c r="Y161" s="337">
        <v>0</v>
      </c>
      <c r="Z161" s="363">
        <v>0</v>
      </c>
      <c r="AA161" s="364">
        <v>0</v>
      </c>
      <c r="AB161" s="337">
        <v>0</v>
      </c>
      <c r="AC161" s="363">
        <v>0</v>
      </c>
      <c r="AD161" s="364">
        <v>0</v>
      </c>
      <c r="AE161" s="337">
        <v>0</v>
      </c>
      <c r="AF161" s="363">
        <v>0</v>
      </c>
      <c r="AG161" s="364">
        <v>0</v>
      </c>
      <c r="AH161" s="365">
        <v>0</v>
      </c>
      <c r="AI161" s="363">
        <v>0</v>
      </c>
      <c r="AJ161" s="363">
        <v>0</v>
      </c>
      <c r="AK161" s="363">
        <v>0</v>
      </c>
      <c r="AL161" s="190">
        <f t="shared" si="49"/>
        <v>0</v>
      </c>
      <c r="AM161" s="337">
        <v>0</v>
      </c>
      <c r="AN161" s="363">
        <v>0</v>
      </c>
      <c r="AO161" s="364">
        <v>0</v>
      </c>
      <c r="AP161" s="337">
        <v>0</v>
      </c>
      <c r="AQ161" s="363">
        <v>0</v>
      </c>
      <c r="AR161" s="364">
        <v>0</v>
      </c>
      <c r="AS161" s="337">
        <v>0</v>
      </c>
      <c r="AT161" s="363">
        <v>0</v>
      </c>
      <c r="AU161" s="364">
        <v>0</v>
      </c>
      <c r="AV161" s="365"/>
      <c r="AW161" s="363"/>
      <c r="AX161" s="363"/>
      <c r="AY161" s="363"/>
      <c r="AZ161" s="366">
        <v>0</v>
      </c>
      <c r="BA161" s="337">
        <v>0</v>
      </c>
      <c r="BB161" s="363">
        <v>0</v>
      </c>
      <c r="BC161" s="364">
        <v>0</v>
      </c>
      <c r="BD161" s="337">
        <v>0</v>
      </c>
      <c r="BE161" s="363">
        <v>0</v>
      </c>
      <c r="BF161" s="363"/>
      <c r="BG161" s="364">
        <v>0</v>
      </c>
      <c r="BH161" s="337">
        <v>0</v>
      </c>
      <c r="BI161" s="388">
        <v>0</v>
      </c>
      <c r="BJ161" s="389">
        <v>0</v>
      </c>
      <c r="BK161" s="333"/>
      <c r="BL161" s="100"/>
      <c r="BM161" s="127">
        <f>BA161+BD161+BH161</f>
        <v>0</v>
      </c>
      <c r="BN161" s="539"/>
      <c r="BO161" s="539"/>
    </row>
    <row r="162" spans="1:67" ht="13.5" thickBot="1">
      <c r="A162" s="521"/>
      <c r="B162" s="522"/>
      <c r="C162" s="523"/>
      <c r="D162" s="380"/>
      <c r="E162" s="425" t="s">
        <v>18</v>
      </c>
      <c r="F162" s="337">
        <f>K162+N162+Q162+Y162+AB162+AE162+AM162+AP162+AS162+BA162+BD162+BH162</f>
        <v>155</v>
      </c>
      <c r="G162" s="363">
        <v>0</v>
      </c>
      <c r="H162" s="364">
        <v>0</v>
      </c>
      <c r="I162" s="365"/>
      <c r="J162" s="366"/>
      <c r="K162" s="337">
        <v>0</v>
      </c>
      <c r="L162" s="363">
        <v>0</v>
      </c>
      <c r="M162" s="364">
        <v>0</v>
      </c>
      <c r="N162" s="337">
        <v>0</v>
      </c>
      <c r="O162" s="363">
        <v>0</v>
      </c>
      <c r="P162" s="364">
        <v>0</v>
      </c>
      <c r="Q162" s="337">
        <v>0</v>
      </c>
      <c r="R162" s="363">
        <v>0</v>
      </c>
      <c r="S162" s="364">
        <v>0</v>
      </c>
      <c r="T162" s="365">
        <v>0</v>
      </c>
      <c r="U162" s="363">
        <v>0</v>
      </c>
      <c r="V162" s="363">
        <v>0</v>
      </c>
      <c r="W162" s="363">
        <v>0</v>
      </c>
      <c r="X162" s="190">
        <f t="shared" si="48"/>
        <v>0</v>
      </c>
      <c r="Y162" s="337">
        <v>0</v>
      </c>
      <c r="Z162" s="363">
        <v>0</v>
      </c>
      <c r="AA162" s="364">
        <v>0</v>
      </c>
      <c r="AB162" s="337">
        <v>0</v>
      </c>
      <c r="AC162" s="363">
        <v>0</v>
      </c>
      <c r="AD162" s="364">
        <v>0</v>
      </c>
      <c r="AE162" s="337">
        <v>0</v>
      </c>
      <c r="AF162" s="363">
        <v>0</v>
      </c>
      <c r="AG162" s="364">
        <v>0</v>
      </c>
      <c r="AH162" s="365">
        <v>0</v>
      </c>
      <c r="AI162" s="363">
        <v>0</v>
      </c>
      <c r="AJ162" s="363">
        <v>0</v>
      </c>
      <c r="AK162" s="363">
        <v>0</v>
      </c>
      <c r="AL162" s="190">
        <f t="shared" si="49"/>
        <v>0</v>
      </c>
      <c r="AM162" s="337">
        <v>0</v>
      </c>
      <c r="AN162" s="363">
        <v>0</v>
      </c>
      <c r="AO162" s="364">
        <v>0</v>
      </c>
      <c r="AP162" s="337">
        <v>0</v>
      </c>
      <c r="AQ162" s="363">
        <v>0</v>
      </c>
      <c r="AR162" s="364">
        <v>0</v>
      </c>
      <c r="AS162" s="337">
        <v>0</v>
      </c>
      <c r="AT162" s="363">
        <v>0</v>
      </c>
      <c r="AU162" s="364">
        <v>0</v>
      </c>
      <c r="AV162" s="365"/>
      <c r="AW162" s="363"/>
      <c r="AX162" s="363"/>
      <c r="AY162" s="363"/>
      <c r="AZ162" s="366">
        <v>0</v>
      </c>
      <c r="BA162" s="337">
        <v>0</v>
      </c>
      <c r="BB162" s="363">
        <v>0</v>
      </c>
      <c r="BC162" s="364">
        <v>0</v>
      </c>
      <c r="BD162" s="337">
        <v>0</v>
      </c>
      <c r="BE162" s="363">
        <v>0</v>
      </c>
      <c r="BF162" s="363"/>
      <c r="BG162" s="364">
        <v>0</v>
      </c>
      <c r="BH162" s="337">
        <v>155</v>
      </c>
      <c r="BI162" s="388">
        <v>0</v>
      </c>
      <c r="BJ162" s="389">
        <v>0</v>
      </c>
      <c r="BK162" s="334"/>
      <c r="BL162" s="199"/>
      <c r="BM162" s="200">
        <f>BA162+BD162+BH162</f>
        <v>155</v>
      </c>
      <c r="BN162" s="539"/>
      <c r="BO162" s="539"/>
    </row>
    <row r="163" spans="1:67" ht="26.25" thickBot="1">
      <c r="A163" s="524"/>
      <c r="B163" s="525"/>
      <c r="C163" s="526"/>
      <c r="D163" s="380"/>
      <c r="E163" s="426" t="s">
        <v>95</v>
      </c>
      <c r="F163" s="345">
        <v>0</v>
      </c>
      <c r="G163" s="368">
        <v>0</v>
      </c>
      <c r="H163" s="369">
        <v>0</v>
      </c>
      <c r="I163" s="370"/>
      <c r="J163" s="371"/>
      <c r="K163" s="345">
        <v>0</v>
      </c>
      <c r="L163" s="368">
        <v>0</v>
      </c>
      <c r="M163" s="369">
        <v>0</v>
      </c>
      <c r="N163" s="345">
        <v>0</v>
      </c>
      <c r="O163" s="368">
        <v>0</v>
      </c>
      <c r="P163" s="369">
        <v>0</v>
      </c>
      <c r="Q163" s="345">
        <v>0</v>
      </c>
      <c r="R163" s="368">
        <v>0</v>
      </c>
      <c r="S163" s="369">
        <v>0</v>
      </c>
      <c r="T163" s="370">
        <v>0</v>
      </c>
      <c r="U163" s="368">
        <v>0</v>
      </c>
      <c r="V163" s="368">
        <v>0</v>
      </c>
      <c r="W163" s="368">
        <v>0</v>
      </c>
      <c r="X163" s="319">
        <f t="shared" si="48"/>
        <v>0</v>
      </c>
      <c r="Y163" s="345">
        <v>0</v>
      </c>
      <c r="Z163" s="368">
        <v>0</v>
      </c>
      <c r="AA163" s="369">
        <v>0</v>
      </c>
      <c r="AB163" s="345">
        <v>0</v>
      </c>
      <c r="AC163" s="368">
        <v>0</v>
      </c>
      <c r="AD163" s="369">
        <v>0</v>
      </c>
      <c r="AE163" s="345">
        <v>0</v>
      </c>
      <c r="AF163" s="368">
        <v>0</v>
      </c>
      <c r="AG163" s="369">
        <v>0</v>
      </c>
      <c r="AH163" s="370">
        <v>0</v>
      </c>
      <c r="AI163" s="368">
        <v>0</v>
      </c>
      <c r="AJ163" s="368">
        <v>0</v>
      </c>
      <c r="AK163" s="368">
        <v>0</v>
      </c>
      <c r="AL163" s="319">
        <f>Y163+AB163+AE163</f>
        <v>0</v>
      </c>
      <c r="AM163" s="345">
        <v>0</v>
      </c>
      <c r="AN163" s="368">
        <v>0</v>
      </c>
      <c r="AO163" s="369">
        <v>0</v>
      </c>
      <c r="AP163" s="345">
        <v>0</v>
      </c>
      <c r="AQ163" s="368">
        <v>0</v>
      </c>
      <c r="AR163" s="369">
        <v>0</v>
      </c>
      <c r="AS163" s="345">
        <v>0</v>
      </c>
      <c r="AT163" s="368">
        <v>0</v>
      </c>
      <c r="AU163" s="369">
        <v>0</v>
      </c>
      <c r="AV163" s="370">
        <v>0</v>
      </c>
      <c r="AW163" s="368">
        <v>0</v>
      </c>
      <c r="AX163" s="368">
        <v>0</v>
      </c>
      <c r="AY163" s="368">
        <v>0</v>
      </c>
      <c r="AZ163" s="371">
        <v>0</v>
      </c>
      <c r="BA163" s="345">
        <v>0</v>
      </c>
      <c r="BB163" s="368">
        <v>0</v>
      </c>
      <c r="BC163" s="369">
        <v>0</v>
      </c>
      <c r="BD163" s="345">
        <v>0</v>
      </c>
      <c r="BE163" s="368">
        <v>0</v>
      </c>
      <c r="BF163" s="368">
        <v>0</v>
      </c>
      <c r="BG163" s="369">
        <v>0</v>
      </c>
      <c r="BH163" s="345">
        <v>0</v>
      </c>
      <c r="BI163" s="368">
        <v>0</v>
      </c>
      <c r="BJ163" s="369">
        <v>0</v>
      </c>
      <c r="BK163" s="335"/>
      <c r="BL163" s="238"/>
      <c r="BM163" s="239"/>
      <c r="BN163" s="540"/>
      <c r="BO163" s="540"/>
    </row>
    <row r="164" spans="1:67">
      <c r="A164" s="507" t="s">
        <v>106</v>
      </c>
      <c r="B164" s="493"/>
      <c r="C164" s="494"/>
      <c r="D164" s="380"/>
      <c r="E164" s="373" t="s">
        <v>38</v>
      </c>
      <c r="F164" s="374">
        <f>F135</f>
        <v>0</v>
      </c>
      <c r="G164" s="375">
        <f t="shared" ref="G164:BJ164" si="51">G135</f>
        <v>0</v>
      </c>
      <c r="H164" s="376">
        <f t="shared" si="51"/>
        <v>0</v>
      </c>
      <c r="I164" s="377">
        <f t="shared" si="51"/>
        <v>0</v>
      </c>
      <c r="J164" s="378">
        <f t="shared" si="51"/>
        <v>0</v>
      </c>
      <c r="K164" s="374">
        <f t="shared" si="51"/>
        <v>0</v>
      </c>
      <c r="L164" s="375">
        <f t="shared" si="51"/>
        <v>0</v>
      </c>
      <c r="M164" s="376">
        <f t="shared" si="51"/>
        <v>0</v>
      </c>
      <c r="N164" s="374">
        <f t="shared" si="51"/>
        <v>0</v>
      </c>
      <c r="O164" s="375">
        <f t="shared" si="51"/>
        <v>0</v>
      </c>
      <c r="P164" s="376">
        <f t="shared" si="51"/>
        <v>0</v>
      </c>
      <c r="Q164" s="374">
        <f t="shared" si="51"/>
        <v>0</v>
      </c>
      <c r="R164" s="375">
        <f t="shared" si="51"/>
        <v>0</v>
      </c>
      <c r="S164" s="376">
        <f t="shared" si="51"/>
        <v>0</v>
      </c>
      <c r="T164" s="377">
        <f t="shared" si="51"/>
        <v>0</v>
      </c>
      <c r="U164" s="375">
        <f t="shared" si="51"/>
        <v>0</v>
      </c>
      <c r="V164" s="375">
        <f t="shared" si="51"/>
        <v>0</v>
      </c>
      <c r="W164" s="375">
        <f t="shared" si="51"/>
        <v>0</v>
      </c>
      <c r="X164" s="378">
        <f t="shared" si="51"/>
        <v>0</v>
      </c>
      <c r="Y164" s="374">
        <f t="shared" si="51"/>
        <v>0</v>
      </c>
      <c r="Z164" s="375">
        <f t="shared" si="51"/>
        <v>0</v>
      </c>
      <c r="AA164" s="376">
        <f t="shared" si="51"/>
        <v>0</v>
      </c>
      <c r="AB164" s="374">
        <f t="shared" si="51"/>
        <v>0</v>
      </c>
      <c r="AC164" s="375">
        <f t="shared" si="51"/>
        <v>0</v>
      </c>
      <c r="AD164" s="376">
        <f t="shared" si="51"/>
        <v>0</v>
      </c>
      <c r="AE164" s="374">
        <f t="shared" si="51"/>
        <v>0</v>
      </c>
      <c r="AF164" s="375">
        <f t="shared" si="51"/>
        <v>0</v>
      </c>
      <c r="AG164" s="376">
        <f t="shared" si="51"/>
        <v>0</v>
      </c>
      <c r="AH164" s="377">
        <f t="shared" si="51"/>
        <v>0</v>
      </c>
      <c r="AI164" s="375">
        <f t="shared" si="51"/>
        <v>0</v>
      </c>
      <c r="AJ164" s="375">
        <f t="shared" si="51"/>
        <v>0</v>
      </c>
      <c r="AK164" s="375">
        <f t="shared" si="51"/>
        <v>0</v>
      </c>
      <c r="AL164" s="378">
        <f t="shared" si="51"/>
        <v>0</v>
      </c>
      <c r="AM164" s="374">
        <f t="shared" si="51"/>
        <v>0</v>
      </c>
      <c r="AN164" s="375">
        <f t="shared" si="51"/>
        <v>0</v>
      </c>
      <c r="AO164" s="376">
        <f t="shared" si="51"/>
        <v>0</v>
      </c>
      <c r="AP164" s="374">
        <f t="shared" si="51"/>
        <v>0</v>
      </c>
      <c r="AQ164" s="375">
        <f t="shared" si="51"/>
        <v>0</v>
      </c>
      <c r="AR164" s="376">
        <f t="shared" si="51"/>
        <v>0</v>
      </c>
      <c r="AS164" s="374">
        <f t="shared" si="51"/>
        <v>0</v>
      </c>
      <c r="AT164" s="375">
        <f t="shared" si="51"/>
        <v>0</v>
      </c>
      <c r="AU164" s="376">
        <f t="shared" si="51"/>
        <v>0</v>
      </c>
      <c r="AV164" s="377">
        <f t="shared" si="51"/>
        <v>0</v>
      </c>
      <c r="AW164" s="375">
        <f t="shared" si="51"/>
        <v>0</v>
      </c>
      <c r="AX164" s="375">
        <f t="shared" si="51"/>
        <v>0</v>
      </c>
      <c r="AY164" s="375">
        <f t="shared" si="51"/>
        <v>0</v>
      </c>
      <c r="AZ164" s="378">
        <f t="shared" si="51"/>
        <v>0</v>
      </c>
      <c r="BA164" s="374">
        <f t="shared" si="51"/>
        <v>0</v>
      </c>
      <c r="BB164" s="375">
        <f t="shared" si="51"/>
        <v>0</v>
      </c>
      <c r="BC164" s="376">
        <f t="shared" si="51"/>
        <v>0</v>
      </c>
      <c r="BD164" s="374">
        <f t="shared" si="51"/>
        <v>0</v>
      </c>
      <c r="BE164" s="375">
        <f t="shared" si="51"/>
        <v>0</v>
      </c>
      <c r="BF164" s="375">
        <f t="shared" si="51"/>
        <v>0</v>
      </c>
      <c r="BG164" s="376">
        <f t="shared" si="51"/>
        <v>0</v>
      </c>
      <c r="BH164" s="374">
        <f t="shared" si="51"/>
        <v>0</v>
      </c>
      <c r="BI164" s="375">
        <f t="shared" si="51"/>
        <v>0</v>
      </c>
      <c r="BJ164" s="376">
        <f t="shared" si="51"/>
        <v>0</v>
      </c>
      <c r="BK164" s="195">
        <f t="shared" ref="BK164:BL164" si="52">BK135</f>
        <v>0</v>
      </c>
      <c r="BL164" s="193">
        <f t="shared" si="52"/>
        <v>0</v>
      </c>
      <c r="BM164" s="194">
        <v>0</v>
      </c>
      <c r="BN164" s="538"/>
      <c r="BO164" s="538"/>
    </row>
    <row r="165" spans="1:67">
      <c r="A165" s="508"/>
      <c r="B165" s="496"/>
      <c r="C165" s="497"/>
      <c r="D165" s="380"/>
      <c r="E165" s="381" t="s">
        <v>94</v>
      </c>
      <c r="F165" s="337">
        <v>0</v>
      </c>
      <c r="G165" s="363">
        <v>0</v>
      </c>
      <c r="H165" s="364">
        <v>0</v>
      </c>
      <c r="I165" s="365"/>
      <c r="J165" s="366"/>
      <c r="K165" s="337">
        <v>0</v>
      </c>
      <c r="L165" s="363">
        <v>0</v>
      </c>
      <c r="M165" s="364">
        <v>0</v>
      </c>
      <c r="N165" s="337">
        <v>0</v>
      </c>
      <c r="O165" s="363">
        <v>0</v>
      </c>
      <c r="P165" s="364">
        <v>0</v>
      </c>
      <c r="Q165" s="337">
        <v>0</v>
      </c>
      <c r="R165" s="363">
        <v>0</v>
      </c>
      <c r="S165" s="364">
        <v>0</v>
      </c>
      <c r="T165" s="365">
        <v>0</v>
      </c>
      <c r="U165" s="363">
        <v>0</v>
      </c>
      <c r="V165" s="363">
        <v>0</v>
      </c>
      <c r="W165" s="363">
        <v>0</v>
      </c>
      <c r="X165" s="190">
        <f>K165+N165+Q165</f>
        <v>0</v>
      </c>
      <c r="Y165" s="337">
        <v>0</v>
      </c>
      <c r="Z165" s="363">
        <v>0</v>
      </c>
      <c r="AA165" s="364">
        <v>0</v>
      </c>
      <c r="AB165" s="337">
        <v>0</v>
      </c>
      <c r="AC165" s="363">
        <v>0</v>
      </c>
      <c r="AD165" s="364">
        <v>0</v>
      </c>
      <c r="AE165" s="337">
        <v>0</v>
      </c>
      <c r="AF165" s="363">
        <v>0</v>
      </c>
      <c r="AG165" s="364">
        <v>0</v>
      </c>
      <c r="AH165" s="365">
        <v>0</v>
      </c>
      <c r="AI165" s="363">
        <v>0</v>
      </c>
      <c r="AJ165" s="363">
        <v>0</v>
      </c>
      <c r="AK165" s="363">
        <v>0</v>
      </c>
      <c r="AL165" s="190">
        <f>Y165+AB165+AE165</f>
        <v>0</v>
      </c>
      <c r="AM165" s="337">
        <v>0</v>
      </c>
      <c r="AN165" s="363">
        <v>0</v>
      </c>
      <c r="AO165" s="364">
        <v>0</v>
      </c>
      <c r="AP165" s="337">
        <v>0</v>
      </c>
      <c r="AQ165" s="363">
        <v>0</v>
      </c>
      <c r="AR165" s="364">
        <v>0</v>
      </c>
      <c r="AS165" s="337">
        <v>0</v>
      </c>
      <c r="AT165" s="363">
        <v>0</v>
      </c>
      <c r="AU165" s="364">
        <v>0</v>
      </c>
      <c r="AV165" s="365">
        <v>0</v>
      </c>
      <c r="AW165" s="363">
        <v>0</v>
      </c>
      <c r="AX165" s="363">
        <v>0</v>
      </c>
      <c r="AY165" s="363">
        <v>0</v>
      </c>
      <c r="AZ165" s="366">
        <v>0</v>
      </c>
      <c r="BA165" s="337">
        <v>0</v>
      </c>
      <c r="BB165" s="363">
        <v>0</v>
      </c>
      <c r="BC165" s="364">
        <v>0</v>
      </c>
      <c r="BD165" s="337">
        <v>0</v>
      </c>
      <c r="BE165" s="363">
        <v>0</v>
      </c>
      <c r="BF165" s="363">
        <v>0</v>
      </c>
      <c r="BG165" s="364">
        <v>0</v>
      </c>
      <c r="BH165" s="337">
        <v>0</v>
      </c>
      <c r="BI165" s="363">
        <v>0</v>
      </c>
      <c r="BJ165" s="364">
        <v>0</v>
      </c>
      <c r="BK165" s="192"/>
      <c r="BL165" s="186"/>
      <c r="BM165" s="191"/>
      <c r="BN165" s="539"/>
      <c r="BO165" s="539"/>
    </row>
    <row r="166" spans="1:67" ht="15.75" customHeight="1">
      <c r="A166" s="498"/>
      <c r="B166" s="499"/>
      <c r="C166" s="500"/>
      <c r="D166" s="380"/>
      <c r="E166" s="381" t="s">
        <v>39</v>
      </c>
      <c r="F166" s="337">
        <v>0</v>
      </c>
      <c r="G166" s="363">
        <v>0</v>
      </c>
      <c r="H166" s="364">
        <v>0</v>
      </c>
      <c r="I166" s="365"/>
      <c r="J166" s="366"/>
      <c r="K166" s="337">
        <v>0</v>
      </c>
      <c r="L166" s="363">
        <v>0</v>
      </c>
      <c r="M166" s="364">
        <v>0</v>
      </c>
      <c r="N166" s="337">
        <v>0</v>
      </c>
      <c r="O166" s="363">
        <v>0</v>
      </c>
      <c r="P166" s="364">
        <v>0</v>
      </c>
      <c r="Q166" s="337">
        <v>0</v>
      </c>
      <c r="R166" s="363">
        <v>0</v>
      </c>
      <c r="S166" s="364">
        <v>0</v>
      </c>
      <c r="T166" s="365">
        <v>0</v>
      </c>
      <c r="U166" s="363">
        <v>0</v>
      </c>
      <c r="V166" s="363">
        <v>0</v>
      </c>
      <c r="W166" s="363">
        <v>0</v>
      </c>
      <c r="X166" s="190">
        <f>K166+N166+Q166</f>
        <v>0</v>
      </c>
      <c r="Y166" s="337">
        <v>0</v>
      </c>
      <c r="Z166" s="363">
        <v>0</v>
      </c>
      <c r="AA166" s="364">
        <v>0</v>
      </c>
      <c r="AB166" s="337">
        <v>0</v>
      </c>
      <c r="AC166" s="363">
        <v>0</v>
      </c>
      <c r="AD166" s="364">
        <v>0</v>
      </c>
      <c r="AE166" s="337">
        <v>0</v>
      </c>
      <c r="AF166" s="363">
        <v>0</v>
      </c>
      <c r="AG166" s="364">
        <v>0</v>
      </c>
      <c r="AH166" s="365">
        <v>0</v>
      </c>
      <c r="AI166" s="363">
        <v>0</v>
      </c>
      <c r="AJ166" s="363">
        <v>0</v>
      </c>
      <c r="AK166" s="363">
        <v>0</v>
      </c>
      <c r="AL166" s="190">
        <f>Y166+AB166+AE166</f>
        <v>0</v>
      </c>
      <c r="AM166" s="337">
        <v>0</v>
      </c>
      <c r="AN166" s="363">
        <v>0</v>
      </c>
      <c r="AO166" s="364">
        <v>0</v>
      </c>
      <c r="AP166" s="337">
        <v>0</v>
      </c>
      <c r="AQ166" s="363">
        <v>0</v>
      </c>
      <c r="AR166" s="364">
        <v>0</v>
      </c>
      <c r="AS166" s="337">
        <v>0</v>
      </c>
      <c r="AT166" s="363">
        <v>0</v>
      </c>
      <c r="AU166" s="364">
        <v>0</v>
      </c>
      <c r="AV166" s="365"/>
      <c r="AW166" s="363"/>
      <c r="AX166" s="363"/>
      <c r="AY166" s="363"/>
      <c r="AZ166" s="366">
        <f>AZ157-AZ186</f>
        <v>0</v>
      </c>
      <c r="BA166" s="337">
        <v>0</v>
      </c>
      <c r="BB166" s="363">
        <v>0</v>
      </c>
      <c r="BC166" s="364">
        <v>0</v>
      </c>
      <c r="BD166" s="337">
        <v>0</v>
      </c>
      <c r="BE166" s="363">
        <v>0</v>
      </c>
      <c r="BF166" s="363"/>
      <c r="BG166" s="364">
        <v>0</v>
      </c>
      <c r="BH166" s="337">
        <v>0</v>
      </c>
      <c r="BI166" s="388">
        <v>0</v>
      </c>
      <c r="BJ166" s="389">
        <v>0</v>
      </c>
      <c r="BK166" s="333"/>
      <c r="BL166" s="100"/>
      <c r="BM166" s="127">
        <f>BA166+BD166+BH166</f>
        <v>0</v>
      </c>
      <c r="BN166" s="539"/>
      <c r="BO166" s="539"/>
    </row>
    <row r="167" spans="1:67" ht="18" customHeight="1">
      <c r="A167" s="498"/>
      <c r="B167" s="499"/>
      <c r="C167" s="500"/>
      <c r="D167" s="380"/>
      <c r="E167" s="381" t="s">
        <v>18</v>
      </c>
      <c r="F167" s="337">
        <f>F138</f>
        <v>0</v>
      </c>
      <c r="G167" s="363">
        <f t="shared" ref="G167:BJ167" si="53">G138</f>
        <v>0</v>
      </c>
      <c r="H167" s="364">
        <f t="shared" si="53"/>
        <v>0</v>
      </c>
      <c r="I167" s="365">
        <f t="shared" si="53"/>
        <v>0</v>
      </c>
      <c r="J167" s="366">
        <f t="shared" si="53"/>
        <v>0</v>
      </c>
      <c r="K167" s="337">
        <f t="shared" si="53"/>
        <v>0</v>
      </c>
      <c r="L167" s="363">
        <f t="shared" si="53"/>
        <v>0</v>
      </c>
      <c r="M167" s="364">
        <f t="shared" si="53"/>
        <v>0</v>
      </c>
      <c r="N167" s="337">
        <f t="shared" si="53"/>
        <v>0</v>
      </c>
      <c r="O167" s="363">
        <f t="shared" si="53"/>
        <v>0</v>
      </c>
      <c r="P167" s="364">
        <f t="shared" si="53"/>
        <v>0</v>
      </c>
      <c r="Q167" s="337">
        <f t="shared" si="53"/>
        <v>0</v>
      </c>
      <c r="R167" s="363">
        <f t="shared" si="53"/>
        <v>0</v>
      </c>
      <c r="S167" s="364">
        <f t="shared" si="53"/>
        <v>0</v>
      </c>
      <c r="T167" s="365">
        <f t="shared" si="53"/>
        <v>0</v>
      </c>
      <c r="U167" s="363">
        <f t="shared" si="53"/>
        <v>0</v>
      </c>
      <c r="V167" s="363">
        <f t="shared" si="53"/>
        <v>0</v>
      </c>
      <c r="W167" s="363">
        <f t="shared" si="53"/>
        <v>0</v>
      </c>
      <c r="X167" s="366">
        <f t="shared" si="53"/>
        <v>0</v>
      </c>
      <c r="Y167" s="337">
        <f t="shared" si="53"/>
        <v>0</v>
      </c>
      <c r="Z167" s="363">
        <f t="shared" si="53"/>
        <v>0</v>
      </c>
      <c r="AA167" s="364">
        <f t="shared" si="53"/>
        <v>0</v>
      </c>
      <c r="AB167" s="337">
        <f t="shared" si="53"/>
        <v>0</v>
      </c>
      <c r="AC167" s="363">
        <f t="shared" si="53"/>
        <v>0</v>
      </c>
      <c r="AD167" s="364">
        <f t="shared" si="53"/>
        <v>0</v>
      </c>
      <c r="AE167" s="337">
        <f t="shared" si="53"/>
        <v>0</v>
      </c>
      <c r="AF167" s="363">
        <f t="shared" si="53"/>
        <v>0</v>
      </c>
      <c r="AG167" s="364">
        <f t="shared" si="53"/>
        <v>0</v>
      </c>
      <c r="AH167" s="365">
        <f t="shared" si="53"/>
        <v>0</v>
      </c>
      <c r="AI167" s="363">
        <f t="shared" si="53"/>
        <v>0</v>
      </c>
      <c r="AJ167" s="363">
        <f t="shared" si="53"/>
        <v>0</v>
      </c>
      <c r="AK167" s="363">
        <f t="shared" si="53"/>
        <v>0</v>
      </c>
      <c r="AL167" s="366">
        <f t="shared" si="53"/>
        <v>0</v>
      </c>
      <c r="AM167" s="337">
        <f t="shared" si="53"/>
        <v>0</v>
      </c>
      <c r="AN167" s="363">
        <f t="shared" si="53"/>
        <v>0</v>
      </c>
      <c r="AO167" s="364">
        <f t="shared" si="53"/>
        <v>0</v>
      </c>
      <c r="AP167" s="337">
        <f t="shared" si="53"/>
        <v>0</v>
      </c>
      <c r="AQ167" s="363">
        <f t="shared" si="53"/>
        <v>0</v>
      </c>
      <c r="AR167" s="364">
        <f t="shared" si="53"/>
        <v>0</v>
      </c>
      <c r="AS167" s="337">
        <f t="shared" si="53"/>
        <v>0</v>
      </c>
      <c r="AT167" s="363">
        <f t="shared" si="53"/>
        <v>0</v>
      </c>
      <c r="AU167" s="364">
        <f t="shared" si="53"/>
        <v>0</v>
      </c>
      <c r="AV167" s="365">
        <f t="shared" si="53"/>
        <v>0</v>
      </c>
      <c r="AW167" s="363">
        <f t="shared" si="53"/>
        <v>0</v>
      </c>
      <c r="AX167" s="363">
        <f t="shared" si="53"/>
        <v>0</v>
      </c>
      <c r="AY167" s="363">
        <f t="shared" si="53"/>
        <v>0</v>
      </c>
      <c r="AZ167" s="366">
        <f t="shared" si="53"/>
        <v>0</v>
      </c>
      <c r="BA167" s="337">
        <f t="shared" si="53"/>
        <v>0</v>
      </c>
      <c r="BB167" s="363">
        <f t="shared" si="53"/>
        <v>0</v>
      </c>
      <c r="BC167" s="364">
        <f t="shared" si="53"/>
        <v>0</v>
      </c>
      <c r="BD167" s="337">
        <f t="shared" si="53"/>
        <v>0</v>
      </c>
      <c r="BE167" s="363">
        <f t="shared" si="53"/>
        <v>0</v>
      </c>
      <c r="BF167" s="363">
        <f t="shared" si="53"/>
        <v>0</v>
      </c>
      <c r="BG167" s="364">
        <f t="shared" si="53"/>
        <v>0</v>
      </c>
      <c r="BH167" s="337">
        <f t="shared" si="53"/>
        <v>0</v>
      </c>
      <c r="BI167" s="363">
        <f t="shared" si="53"/>
        <v>0</v>
      </c>
      <c r="BJ167" s="364">
        <f t="shared" si="53"/>
        <v>0</v>
      </c>
      <c r="BK167" s="185">
        <f t="shared" ref="BK167:BL167" si="54">BK164</f>
        <v>0</v>
      </c>
      <c r="BL167" s="85">
        <f t="shared" si="54"/>
        <v>0</v>
      </c>
      <c r="BM167" s="128">
        <v>0</v>
      </c>
      <c r="BN167" s="539"/>
      <c r="BO167" s="539"/>
    </row>
    <row r="168" spans="1:67" ht="28.5" customHeight="1">
      <c r="A168" s="501"/>
      <c r="B168" s="502"/>
      <c r="C168" s="503"/>
      <c r="D168" s="380"/>
      <c r="E168" s="381" t="s">
        <v>95</v>
      </c>
      <c r="F168" s="337">
        <v>0</v>
      </c>
      <c r="G168" s="363">
        <v>0</v>
      </c>
      <c r="H168" s="364">
        <v>0</v>
      </c>
      <c r="I168" s="365"/>
      <c r="J168" s="366"/>
      <c r="K168" s="337">
        <v>0</v>
      </c>
      <c r="L168" s="363">
        <v>0</v>
      </c>
      <c r="M168" s="364">
        <v>0</v>
      </c>
      <c r="N168" s="337">
        <v>0</v>
      </c>
      <c r="O168" s="363">
        <v>0</v>
      </c>
      <c r="P168" s="364">
        <v>0</v>
      </c>
      <c r="Q168" s="337">
        <v>0</v>
      </c>
      <c r="R168" s="363">
        <v>0</v>
      </c>
      <c r="S168" s="364">
        <v>0</v>
      </c>
      <c r="T168" s="365">
        <v>0</v>
      </c>
      <c r="U168" s="363">
        <v>0</v>
      </c>
      <c r="V168" s="363">
        <v>0</v>
      </c>
      <c r="W168" s="363">
        <v>0</v>
      </c>
      <c r="X168" s="190">
        <f>K168+N168+Q168</f>
        <v>0</v>
      </c>
      <c r="Y168" s="337">
        <v>0</v>
      </c>
      <c r="Z168" s="363">
        <v>0</v>
      </c>
      <c r="AA168" s="364">
        <v>0</v>
      </c>
      <c r="AB168" s="337">
        <v>0</v>
      </c>
      <c r="AC168" s="363">
        <v>0</v>
      </c>
      <c r="AD168" s="364">
        <v>0</v>
      </c>
      <c r="AE168" s="337">
        <v>0</v>
      </c>
      <c r="AF168" s="363">
        <v>0</v>
      </c>
      <c r="AG168" s="364">
        <v>0</v>
      </c>
      <c r="AH168" s="365">
        <v>0</v>
      </c>
      <c r="AI168" s="363">
        <v>0</v>
      </c>
      <c r="AJ168" s="363">
        <v>0</v>
      </c>
      <c r="AK168" s="363">
        <v>0</v>
      </c>
      <c r="AL168" s="190">
        <f>Y168+AB168+AE168</f>
        <v>0</v>
      </c>
      <c r="AM168" s="337">
        <v>0</v>
      </c>
      <c r="AN168" s="363">
        <v>0</v>
      </c>
      <c r="AO168" s="364">
        <v>0</v>
      </c>
      <c r="AP168" s="337">
        <v>0</v>
      </c>
      <c r="AQ168" s="363">
        <v>0</v>
      </c>
      <c r="AR168" s="364">
        <v>0</v>
      </c>
      <c r="AS168" s="337">
        <v>0</v>
      </c>
      <c r="AT168" s="363">
        <v>0</v>
      </c>
      <c r="AU168" s="364">
        <v>0</v>
      </c>
      <c r="AV168" s="365">
        <v>0</v>
      </c>
      <c r="AW168" s="363">
        <v>0</v>
      </c>
      <c r="AX168" s="363">
        <v>0</v>
      </c>
      <c r="AY168" s="363">
        <v>0</v>
      </c>
      <c r="AZ168" s="366">
        <v>0</v>
      </c>
      <c r="BA168" s="337">
        <v>0</v>
      </c>
      <c r="BB168" s="363">
        <v>0</v>
      </c>
      <c r="BC168" s="364">
        <v>0</v>
      </c>
      <c r="BD168" s="337">
        <v>0</v>
      </c>
      <c r="BE168" s="363">
        <v>0</v>
      </c>
      <c r="BF168" s="363">
        <v>0</v>
      </c>
      <c r="BG168" s="364">
        <v>0</v>
      </c>
      <c r="BH168" s="337">
        <v>0</v>
      </c>
      <c r="BI168" s="363">
        <v>0</v>
      </c>
      <c r="BJ168" s="364">
        <v>0</v>
      </c>
      <c r="BK168" s="237"/>
      <c r="BL168" s="235"/>
      <c r="BM168" s="236"/>
      <c r="BN168" s="539"/>
      <c r="BO168" s="539"/>
    </row>
    <row r="169" spans="1:67" ht="27" customHeight="1" thickBot="1">
      <c r="A169" s="504"/>
      <c r="B169" s="505"/>
      <c r="C169" s="506"/>
      <c r="D169" s="380"/>
      <c r="E169" s="393" t="s">
        <v>53</v>
      </c>
      <c r="F169" s="383">
        <f>F139</f>
        <v>13289.8</v>
      </c>
      <c r="G169" s="384">
        <f t="shared" ref="G169:BL169" si="55">G139</f>
        <v>0</v>
      </c>
      <c r="H169" s="385">
        <f t="shared" si="55"/>
        <v>0</v>
      </c>
      <c r="I169" s="386">
        <f t="shared" si="55"/>
        <v>0</v>
      </c>
      <c r="J169" s="387">
        <f t="shared" si="55"/>
        <v>0</v>
      </c>
      <c r="K169" s="383">
        <f t="shared" si="55"/>
        <v>0</v>
      </c>
      <c r="L169" s="384">
        <f t="shared" si="55"/>
        <v>0</v>
      </c>
      <c r="M169" s="385">
        <f t="shared" si="55"/>
        <v>0</v>
      </c>
      <c r="N169" s="383">
        <f t="shared" si="55"/>
        <v>0</v>
      </c>
      <c r="O169" s="384">
        <f t="shared" si="55"/>
        <v>0</v>
      </c>
      <c r="P169" s="385">
        <f t="shared" si="55"/>
        <v>0</v>
      </c>
      <c r="Q169" s="383">
        <f t="shared" si="55"/>
        <v>0</v>
      </c>
      <c r="R169" s="384">
        <f t="shared" si="55"/>
        <v>0</v>
      </c>
      <c r="S169" s="385">
        <f t="shared" si="55"/>
        <v>0</v>
      </c>
      <c r="T169" s="386">
        <f t="shared" si="55"/>
        <v>0</v>
      </c>
      <c r="U169" s="384">
        <f t="shared" si="55"/>
        <v>0</v>
      </c>
      <c r="V169" s="384">
        <f t="shared" si="55"/>
        <v>0</v>
      </c>
      <c r="W169" s="384">
        <f t="shared" si="55"/>
        <v>0</v>
      </c>
      <c r="X169" s="387">
        <f t="shared" si="55"/>
        <v>0</v>
      </c>
      <c r="Y169" s="383">
        <f t="shared" si="55"/>
        <v>168.8</v>
      </c>
      <c r="Z169" s="384">
        <f t="shared" si="55"/>
        <v>0</v>
      </c>
      <c r="AA169" s="385">
        <f t="shared" si="55"/>
        <v>0</v>
      </c>
      <c r="AB169" s="383">
        <f t="shared" si="55"/>
        <v>0</v>
      </c>
      <c r="AC169" s="384">
        <f t="shared" si="55"/>
        <v>0</v>
      </c>
      <c r="AD169" s="385">
        <f t="shared" si="55"/>
        <v>0</v>
      </c>
      <c r="AE169" s="383">
        <f t="shared" si="55"/>
        <v>0</v>
      </c>
      <c r="AF169" s="384">
        <f t="shared" si="55"/>
        <v>0</v>
      </c>
      <c r="AG169" s="385">
        <f t="shared" si="55"/>
        <v>0</v>
      </c>
      <c r="AH169" s="386">
        <f t="shared" si="55"/>
        <v>0</v>
      </c>
      <c r="AI169" s="384">
        <f t="shared" si="55"/>
        <v>0</v>
      </c>
      <c r="AJ169" s="384">
        <f t="shared" si="55"/>
        <v>0</v>
      </c>
      <c r="AK169" s="384">
        <f t="shared" si="55"/>
        <v>0</v>
      </c>
      <c r="AL169" s="387">
        <f t="shared" si="55"/>
        <v>168.8</v>
      </c>
      <c r="AM169" s="383">
        <f t="shared" si="55"/>
        <v>0</v>
      </c>
      <c r="AN169" s="384">
        <f t="shared" si="55"/>
        <v>0</v>
      </c>
      <c r="AO169" s="385">
        <f t="shared" si="55"/>
        <v>0</v>
      </c>
      <c r="AP169" s="383">
        <f t="shared" si="55"/>
        <v>0</v>
      </c>
      <c r="AQ169" s="384">
        <f t="shared" si="55"/>
        <v>0</v>
      </c>
      <c r="AR169" s="385">
        <f t="shared" si="55"/>
        <v>0</v>
      </c>
      <c r="AS169" s="383">
        <f t="shared" si="55"/>
        <v>0</v>
      </c>
      <c r="AT169" s="384">
        <f t="shared" si="55"/>
        <v>0</v>
      </c>
      <c r="AU169" s="385">
        <f t="shared" si="55"/>
        <v>0</v>
      </c>
      <c r="AV169" s="386">
        <f t="shared" si="55"/>
        <v>0</v>
      </c>
      <c r="AW169" s="384">
        <f t="shared" si="55"/>
        <v>0</v>
      </c>
      <c r="AX169" s="384">
        <f t="shared" si="55"/>
        <v>0</v>
      </c>
      <c r="AY169" s="384">
        <f t="shared" si="55"/>
        <v>0</v>
      </c>
      <c r="AZ169" s="387">
        <f t="shared" si="55"/>
        <v>0</v>
      </c>
      <c r="BA169" s="383">
        <f t="shared" si="55"/>
        <v>0</v>
      </c>
      <c r="BB169" s="384">
        <f t="shared" si="55"/>
        <v>0</v>
      </c>
      <c r="BC169" s="385">
        <f t="shared" si="55"/>
        <v>0</v>
      </c>
      <c r="BD169" s="383">
        <f t="shared" si="55"/>
        <v>13121</v>
      </c>
      <c r="BE169" s="384">
        <f t="shared" si="55"/>
        <v>0</v>
      </c>
      <c r="BF169" s="384">
        <f t="shared" si="55"/>
        <v>0</v>
      </c>
      <c r="BG169" s="385">
        <f t="shared" si="55"/>
        <v>0</v>
      </c>
      <c r="BH169" s="383">
        <f t="shared" si="55"/>
        <v>0</v>
      </c>
      <c r="BI169" s="384">
        <f t="shared" si="55"/>
        <v>0</v>
      </c>
      <c r="BJ169" s="385">
        <f t="shared" si="55"/>
        <v>0</v>
      </c>
      <c r="BK169" s="370">
        <f t="shared" si="55"/>
        <v>0</v>
      </c>
      <c r="BL169" s="345">
        <f t="shared" si="55"/>
        <v>0</v>
      </c>
      <c r="BM169" s="236">
        <f>BA169</f>
        <v>0</v>
      </c>
      <c r="BN169" s="540"/>
      <c r="BO169" s="540"/>
    </row>
    <row r="170" spans="1:67" s="241" customFormat="1" ht="15.75" customHeight="1">
      <c r="A170" s="527" t="s">
        <v>129</v>
      </c>
      <c r="B170" s="528"/>
      <c r="C170" s="529"/>
      <c r="D170" s="390"/>
      <c r="E170" s="346" t="s">
        <v>38</v>
      </c>
      <c r="F170" s="64">
        <f>K170+N170+Q170+Y170+AB170+AE170+AM170+AP170+AS170+BA170+BD170+BH170</f>
        <v>3240.8</v>
      </c>
      <c r="G170" s="44">
        <f>G172+G173</f>
        <v>0</v>
      </c>
      <c r="H170" s="65">
        <f>G170/F170*100</f>
        <v>0</v>
      </c>
      <c r="I170" s="60">
        <f t="shared" ref="I170:Z170" si="56">I172+I173</f>
        <v>1477.5</v>
      </c>
      <c r="J170" s="63">
        <f t="shared" si="56"/>
        <v>0</v>
      </c>
      <c r="K170" s="64">
        <f t="shared" si="56"/>
        <v>0</v>
      </c>
      <c r="L170" s="44">
        <f t="shared" si="56"/>
        <v>-3.7</v>
      </c>
      <c r="M170" s="65">
        <f t="shared" si="56"/>
        <v>100</v>
      </c>
      <c r="N170" s="64">
        <f t="shared" si="56"/>
        <v>0</v>
      </c>
      <c r="O170" s="44">
        <f t="shared" si="56"/>
        <v>3.7</v>
      </c>
      <c r="P170" s="65">
        <v>100</v>
      </c>
      <c r="Q170" s="64">
        <f t="shared" si="56"/>
        <v>600</v>
      </c>
      <c r="R170" s="44">
        <f t="shared" si="56"/>
        <v>601.4</v>
      </c>
      <c r="S170" s="65">
        <v>100</v>
      </c>
      <c r="T170" s="60">
        <f t="shared" si="56"/>
        <v>0</v>
      </c>
      <c r="U170" s="44">
        <f t="shared" si="56"/>
        <v>0</v>
      </c>
      <c r="V170" s="44">
        <f t="shared" si="56"/>
        <v>0</v>
      </c>
      <c r="W170" s="44">
        <f t="shared" si="56"/>
        <v>0</v>
      </c>
      <c r="X170" s="63">
        <f t="shared" si="56"/>
        <v>600</v>
      </c>
      <c r="Y170" s="64">
        <f t="shared" si="56"/>
        <v>267</v>
      </c>
      <c r="Z170" s="44">
        <f t="shared" si="56"/>
        <v>0</v>
      </c>
      <c r="AA170" s="65">
        <v>0</v>
      </c>
      <c r="AB170" s="64">
        <f t="shared" ref="AB170:AN170" si="57">AB172+AB173</f>
        <v>268.89999999999998</v>
      </c>
      <c r="AC170" s="44">
        <f t="shared" si="57"/>
        <v>0</v>
      </c>
      <c r="AD170" s="65">
        <f t="shared" si="57"/>
        <v>0</v>
      </c>
      <c r="AE170" s="64">
        <f t="shared" si="57"/>
        <v>230.8</v>
      </c>
      <c r="AF170" s="44">
        <f t="shared" si="57"/>
        <v>0</v>
      </c>
      <c r="AG170" s="65">
        <f t="shared" si="57"/>
        <v>0</v>
      </c>
      <c r="AH170" s="60">
        <f t="shared" si="57"/>
        <v>0</v>
      </c>
      <c r="AI170" s="44">
        <f t="shared" si="57"/>
        <v>0</v>
      </c>
      <c r="AJ170" s="44">
        <f t="shared" si="57"/>
        <v>0</v>
      </c>
      <c r="AK170" s="44">
        <f t="shared" si="57"/>
        <v>0</v>
      </c>
      <c r="AL170" s="63">
        <f t="shared" si="57"/>
        <v>766.7</v>
      </c>
      <c r="AM170" s="64">
        <f t="shared" si="57"/>
        <v>230.8</v>
      </c>
      <c r="AN170" s="44">
        <f t="shared" si="57"/>
        <v>0</v>
      </c>
      <c r="AO170" s="359">
        <v>0</v>
      </c>
      <c r="AP170" s="64">
        <f t="shared" ref="AP170:BL170" si="58">AP172+AP173</f>
        <v>240</v>
      </c>
      <c r="AQ170" s="44">
        <f t="shared" si="58"/>
        <v>0</v>
      </c>
      <c r="AR170" s="65">
        <f t="shared" si="58"/>
        <v>0</v>
      </c>
      <c r="AS170" s="64">
        <f t="shared" si="58"/>
        <v>240</v>
      </c>
      <c r="AT170" s="44">
        <f t="shared" si="58"/>
        <v>0</v>
      </c>
      <c r="AU170" s="65">
        <f t="shared" si="58"/>
        <v>0</v>
      </c>
      <c r="AV170" s="60">
        <f t="shared" si="58"/>
        <v>0</v>
      </c>
      <c r="AW170" s="44">
        <f t="shared" si="58"/>
        <v>0</v>
      </c>
      <c r="AX170" s="44">
        <f t="shared" si="58"/>
        <v>0</v>
      </c>
      <c r="AY170" s="44">
        <f t="shared" si="58"/>
        <v>0</v>
      </c>
      <c r="AZ170" s="63">
        <f t="shared" si="58"/>
        <v>710.8</v>
      </c>
      <c r="BA170" s="64">
        <f t="shared" si="58"/>
        <v>468.9</v>
      </c>
      <c r="BB170" s="44">
        <f t="shared" si="58"/>
        <v>0</v>
      </c>
      <c r="BC170" s="65">
        <f t="shared" si="58"/>
        <v>0</v>
      </c>
      <c r="BD170" s="64">
        <f t="shared" si="58"/>
        <v>240</v>
      </c>
      <c r="BE170" s="44">
        <f t="shared" si="58"/>
        <v>0</v>
      </c>
      <c r="BF170" s="44">
        <f t="shared" si="58"/>
        <v>0</v>
      </c>
      <c r="BG170" s="65">
        <f t="shared" si="58"/>
        <v>0</v>
      </c>
      <c r="BH170" s="64">
        <f t="shared" si="58"/>
        <v>454.4</v>
      </c>
      <c r="BI170" s="44">
        <f t="shared" si="58"/>
        <v>0</v>
      </c>
      <c r="BJ170" s="65">
        <f t="shared" si="58"/>
        <v>0</v>
      </c>
      <c r="BK170" s="69">
        <f t="shared" si="58"/>
        <v>0</v>
      </c>
      <c r="BL170" s="48">
        <f t="shared" si="58"/>
        <v>1057.9000000000001</v>
      </c>
      <c r="BM170" s="51">
        <f>BA170+BD170+BH170</f>
        <v>1163.3</v>
      </c>
      <c r="BN170" s="536"/>
      <c r="BO170" s="538"/>
    </row>
    <row r="171" spans="1:67" ht="15.75" customHeight="1">
      <c r="A171" s="530"/>
      <c r="B171" s="531"/>
      <c r="C171" s="532"/>
      <c r="D171" s="380"/>
      <c r="E171" s="204" t="s">
        <v>94</v>
      </c>
      <c r="F171" s="55">
        <f t="shared" ref="F171:F174" si="59">K171+N171+Q171+Y171+AB171+AE171+AM171+AP171+AS171+BA171+BD171+BH171</f>
        <v>0</v>
      </c>
      <c r="G171" s="363">
        <v>0</v>
      </c>
      <c r="H171" s="364">
        <v>0</v>
      </c>
      <c r="I171" s="365"/>
      <c r="J171" s="366"/>
      <c r="K171" s="337">
        <v>0</v>
      </c>
      <c r="L171" s="363">
        <v>0</v>
      </c>
      <c r="M171" s="364">
        <v>0</v>
      </c>
      <c r="N171" s="337">
        <v>0</v>
      </c>
      <c r="O171" s="363">
        <v>0</v>
      </c>
      <c r="P171" s="364">
        <v>0</v>
      </c>
      <c r="Q171" s="337">
        <v>0</v>
      </c>
      <c r="R171" s="363">
        <v>0</v>
      </c>
      <c r="S171" s="364">
        <v>0</v>
      </c>
      <c r="T171" s="365">
        <v>0</v>
      </c>
      <c r="U171" s="363">
        <v>0</v>
      </c>
      <c r="V171" s="363">
        <v>0</v>
      </c>
      <c r="W171" s="363">
        <v>0</v>
      </c>
      <c r="X171" s="190">
        <f>K171+N171+Q171</f>
        <v>0</v>
      </c>
      <c r="Y171" s="337">
        <v>0</v>
      </c>
      <c r="Z171" s="363">
        <v>0</v>
      </c>
      <c r="AA171" s="364">
        <v>0</v>
      </c>
      <c r="AB171" s="337">
        <v>0</v>
      </c>
      <c r="AC171" s="363">
        <v>0</v>
      </c>
      <c r="AD171" s="364">
        <v>0</v>
      </c>
      <c r="AE171" s="337">
        <v>0</v>
      </c>
      <c r="AF171" s="363">
        <v>0</v>
      </c>
      <c r="AG171" s="364">
        <v>0</v>
      </c>
      <c r="AH171" s="365">
        <v>0</v>
      </c>
      <c r="AI171" s="363">
        <v>0</v>
      </c>
      <c r="AJ171" s="363">
        <v>0</v>
      </c>
      <c r="AK171" s="363">
        <v>0</v>
      </c>
      <c r="AL171" s="190">
        <f>Y171+AB171+AE171</f>
        <v>0</v>
      </c>
      <c r="AM171" s="337">
        <v>0</v>
      </c>
      <c r="AN171" s="363">
        <v>0</v>
      </c>
      <c r="AO171" s="364">
        <v>0</v>
      </c>
      <c r="AP171" s="337">
        <v>0</v>
      </c>
      <c r="AQ171" s="363">
        <v>0</v>
      </c>
      <c r="AR171" s="364">
        <v>0</v>
      </c>
      <c r="AS171" s="337">
        <v>0</v>
      </c>
      <c r="AT171" s="363">
        <v>0</v>
      </c>
      <c r="AU171" s="364">
        <v>0</v>
      </c>
      <c r="AV171" s="365">
        <v>0</v>
      </c>
      <c r="AW171" s="363">
        <v>0</v>
      </c>
      <c r="AX171" s="363">
        <v>0</v>
      </c>
      <c r="AY171" s="363">
        <v>0</v>
      </c>
      <c r="AZ171" s="366">
        <v>0</v>
      </c>
      <c r="BA171" s="337">
        <v>0</v>
      </c>
      <c r="BB171" s="363">
        <v>0</v>
      </c>
      <c r="BC171" s="364">
        <v>0</v>
      </c>
      <c r="BD171" s="337">
        <v>0</v>
      </c>
      <c r="BE171" s="363">
        <v>0</v>
      </c>
      <c r="BF171" s="363">
        <v>0</v>
      </c>
      <c r="BG171" s="364">
        <v>0</v>
      </c>
      <c r="BH171" s="337">
        <v>0</v>
      </c>
      <c r="BI171" s="363">
        <v>0</v>
      </c>
      <c r="BJ171" s="364">
        <v>0</v>
      </c>
      <c r="BK171" s="61"/>
      <c r="BL171" s="338"/>
      <c r="BM171" s="52"/>
      <c r="BN171" s="537"/>
      <c r="BO171" s="539"/>
    </row>
    <row r="172" spans="1:67" ht="15.75" customHeight="1">
      <c r="A172" s="530"/>
      <c r="B172" s="531"/>
      <c r="C172" s="532"/>
      <c r="D172" s="380"/>
      <c r="E172" s="204" t="s">
        <v>39</v>
      </c>
      <c r="F172" s="55">
        <f t="shared" si="59"/>
        <v>2532.8000000000002</v>
      </c>
      <c r="G172" s="453">
        <f t="shared" ref="G172:BL172" si="60">G62+G121</f>
        <v>0</v>
      </c>
      <c r="H172" s="52">
        <f>G172/F172*100</f>
        <v>0</v>
      </c>
      <c r="I172" s="61">
        <f t="shared" si="60"/>
        <v>1477.5</v>
      </c>
      <c r="J172" s="57">
        <f t="shared" si="60"/>
        <v>0</v>
      </c>
      <c r="K172" s="55">
        <f t="shared" si="60"/>
        <v>0</v>
      </c>
      <c r="L172" s="453">
        <f t="shared" si="60"/>
        <v>-3.7</v>
      </c>
      <c r="M172" s="52">
        <f t="shared" si="60"/>
        <v>100</v>
      </c>
      <c r="N172" s="55">
        <f t="shared" si="60"/>
        <v>0</v>
      </c>
      <c r="O172" s="453">
        <f t="shared" si="60"/>
        <v>2.2000000000000002</v>
      </c>
      <c r="P172" s="52">
        <f t="shared" si="60"/>
        <v>100</v>
      </c>
      <c r="Q172" s="55">
        <f t="shared" si="60"/>
        <v>0</v>
      </c>
      <c r="R172" s="453">
        <f t="shared" si="60"/>
        <v>1.5</v>
      </c>
      <c r="S172" s="52">
        <f t="shared" si="60"/>
        <v>100</v>
      </c>
      <c r="T172" s="61">
        <f t="shared" si="60"/>
        <v>0</v>
      </c>
      <c r="U172" s="423">
        <f t="shared" si="60"/>
        <v>0</v>
      </c>
      <c r="V172" s="423">
        <f t="shared" si="60"/>
        <v>0</v>
      </c>
      <c r="W172" s="423">
        <f t="shared" si="60"/>
        <v>0</v>
      </c>
      <c r="X172" s="57">
        <f t="shared" si="60"/>
        <v>0</v>
      </c>
      <c r="Y172" s="55">
        <f t="shared" si="60"/>
        <v>267</v>
      </c>
      <c r="Z172" s="453">
        <f t="shared" si="60"/>
        <v>0</v>
      </c>
      <c r="AA172" s="52">
        <v>0</v>
      </c>
      <c r="AB172" s="55">
        <f t="shared" si="60"/>
        <v>268.89999999999998</v>
      </c>
      <c r="AC172" s="453">
        <f t="shared" si="60"/>
        <v>0</v>
      </c>
      <c r="AD172" s="52">
        <f t="shared" si="60"/>
        <v>0</v>
      </c>
      <c r="AE172" s="55">
        <f t="shared" si="60"/>
        <v>230.8</v>
      </c>
      <c r="AF172" s="453">
        <f t="shared" si="60"/>
        <v>0</v>
      </c>
      <c r="AG172" s="52">
        <f t="shared" si="60"/>
        <v>0</v>
      </c>
      <c r="AH172" s="61">
        <f t="shared" si="60"/>
        <v>0</v>
      </c>
      <c r="AI172" s="423">
        <f t="shared" si="60"/>
        <v>0</v>
      </c>
      <c r="AJ172" s="423">
        <f t="shared" si="60"/>
        <v>0</v>
      </c>
      <c r="AK172" s="423">
        <f t="shared" si="60"/>
        <v>0</v>
      </c>
      <c r="AL172" s="57">
        <f t="shared" si="60"/>
        <v>766.7</v>
      </c>
      <c r="AM172" s="55">
        <f t="shared" si="60"/>
        <v>230.8</v>
      </c>
      <c r="AN172" s="423">
        <f t="shared" si="60"/>
        <v>0</v>
      </c>
      <c r="AO172" s="364">
        <v>0</v>
      </c>
      <c r="AP172" s="55">
        <f t="shared" si="60"/>
        <v>240</v>
      </c>
      <c r="AQ172" s="423">
        <f t="shared" si="60"/>
        <v>0</v>
      </c>
      <c r="AR172" s="52">
        <f t="shared" si="60"/>
        <v>0</v>
      </c>
      <c r="AS172" s="55">
        <f t="shared" si="60"/>
        <v>240</v>
      </c>
      <c r="AT172" s="423">
        <f t="shared" si="60"/>
        <v>0</v>
      </c>
      <c r="AU172" s="52">
        <f t="shared" si="60"/>
        <v>0</v>
      </c>
      <c r="AV172" s="61">
        <f t="shared" si="60"/>
        <v>0</v>
      </c>
      <c r="AW172" s="423">
        <f t="shared" si="60"/>
        <v>0</v>
      </c>
      <c r="AX172" s="423">
        <f t="shared" si="60"/>
        <v>0</v>
      </c>
      <c r="AY172" s="423">
        <f t="shared" si="60"/>
        <v>0</v>
      </c>
      <c r="AZ172" s="57">
        <f t="shared" si="60"/>
        <v>710.8</v>
      </c>
      <c r="BA172" s="55">
        <f t="shared" si="60"/>
        <v>468.9</v>
      </c>
      <c r="BB172" s="423">
        <f t="shared" si="60"/>
        <v>0</v>
      </c>
      <c r="BC172" s="52">
        <f t="shared" si="60"/>
        <v>0</v>
      </c>
      <c r="BD172" s="55">
        <f t="shared" si="60"/>
        <v>240</v>
      </c>
      <c r="BE172" s="423">
        <f t="shared" si="60"/>
        <v>0</v>
      </c>
      <c r="BF172" s="423">
        <f t="shared" si="60"/>
        <v>0</v>
      </c>
      <c r="BG172" s="52">
        <f t="shared" si="60"/>
        <v>0</v>
      </c>
      <c r="BH172" s="55">
        <f>BH62+BH121-2.6</f>
        <v>346.4</v>
      </c>
      <c r="BI172" s="423">
        <f t="shared" si="60"/>
        <v>0</v>
      </c>
      <c r="BJ172" s="52">
        <f t="shared" si="60"/>
        <v>0</v>
      </c>
      <c r="BK172" s="61">
        <f t="shared" si="60"/>
        <v>0</v>
      </c>
      <c r="BL172" s="338">
        <f t="shared" si="60"/>
        <v>1057.9000000000001</v>
      </c>
      <c r="BM172" s="52">
        <f>BA172+BD172+BH172</f>
        <v>1055.3</v>
      </c>
      <c r="BN172" s="537"/>
      <c r="BO172" s="539"/>
    </row>
    <row r="173" spans="1:67" ht="18" customHeight="1" thickBot="1">
      <c r="A173" s="530"/>
      <c r="B173" s="531"/>
      <c r="C173" s="532"/>
      <c r="D173" s="391"/>
      <c r="E173" s="381" t="s">
        <v>18</v>
      </c>
      <c r="F173" s="55">
        <f t="shared" si="59"/>
        <v>708</v>
      </c>
      <c r="G173" s="453">
        <f t="shared" ref="G173:BM173" si="61">G122</f>
        <v>0</v>
      </c>
      <c r="H173" s="52">
        <f>G173/F173*100</f>
        <v>0</v>
      </c>
      <c r="I173" s="61">
        <f t="shared" si="61"/>
        <v>0</v>
      </c>
      <c r="J173" s="57">
        <f t="shared" si="61"/>
        <v>0</v>
      </c>
      <c r="K173" s="55">
        <f t="shared" si="61"/>
        <v>0</v>
      </c>
      <c r="L173" s="453">
        <f t="shared" si="61"/>
        <v>0</v>
      </c>
      <c r="M173" s="52">
        <f t="shared" si="61"/>
        <v>0</v>
      </c>
      <c r="N173" s="55">
        <f t="shared" si="61"/>
        <v>0</v>
      </c>
      <c r="O173" s="453">
        <f t="shared" si="61"/>
        <v>1.5</v>
      </c>
      <c r="P173" s="52">
        <f t="shared" si="61"/>
        <v>100</v>
      </c>
      <c r="Q173" s="55">
        <v>600</v>
      </c>
      <c r="R173" s="453">
        <v>599.9</v>
      </c>
      <c r="S173" s="52">
        <f>R173/Q173*100</f>
        <v>99.98333333333332</v>
      </c>
      <c r="T173" s="61">
        <f t="shared" si="61"/>
        <v>0</v>
      </c>
      <c r="U173" s="423">
        <f t="shared" si="61"/>
        <v>0</v>
      </c>
      <c r="V173" s="423">
        <f t="shared" si="61"/>
        <v>0</v>
      </c>
      <c r="W173" s="423">
        <f t="shared" si="61"/>
        <v>0</v>
      </c>
      <c r="X173" s="57">
        <f>Q173</f>
        <v>600</v>
      </c>
      <c r="Y173" s="55">
        <f t="shared" si="61"/>
        <v>0</v>
      </c>
      <c r="Z173" s="453">
        <f t="shared" si="61"/>
        <v>0</v>
      </c>
      <c r="AA173" s="52">
        <f t="shared" si="61"/>
        <v>0</v>
      </c>
      <c r="AB173" s="55">
        <f t="shared" si="61"/>
        <v>0</v>
      </c>
      <c r="AC173" s="453">
        <f>AC122</f>
        <v>0</v>
      </c>
      <c r="AD173" s="52">
        <f t="shared" si="61"/>
        <v>0</v>
      </c>
      <c r="AE173" s="55">
        <f t="shared" si="61"/>
        <v>0</v>
      </c>
      <c r="AF173" s="453">
        <f t="shared" si="61"/>
        <v>0</v>
      </c>
      <c r="AG173" s="52">
        <f t="shared" si="61"/>
        <v>0</v>
      </c>
      <c r="AH173" s="61">
        <f t="shared" si="61"/>
        <v>0</v>
      </c>
      <c r="AI173" s="423">
        <f t="shared" si="61"/>
        <v>0</v>
      </c>
      <c r="AJ173" s="423">
        <f t="shared" si="61"/>
        <v>0</v>
      </c>
      <c r="AK173" s="423">
        <f t="shared" si="61"/>
        <v>0</v>
      </c>
      <c r="AL173" s="57">
        <f t="shared" si="61"/>
        <v>0</v>
      </c>
      <c r="AM173" s="55">
        <f t="shared" si="61"/>
        <v>0</v>
      </c>
      <c r="AN173" s="423">
        <f t="shared" si="61"/>
        <v>0</v>
      </c>
      <c r="AO173" s="364">
        <v>0</v>
      </c>
      <c r="AP173" s="55">
        <f t="shared" si="61"/>
        <v>0</v>
      </c>
      <c r="AQ173" s="423">
        <f t="shared" si="61"/>
        <v>0</v>
      </c>
      <c r="AR173" s="52">
        <f t="shared" si="61"/>
        <v>0</v>
      </c>
      <c r="AS173" s="55">
        <f t="shared" si="61"/>
        <v>0</v>
      </c>
      <c r="AT173" s="423">
        <f t="shared" si="61"/>
        <v>0</v>
      </c>
      <c r="AU173" s="52">
        <f t="shared" si="61"/>
        <v>0</v>
      </c>
      <c r="AV173" s="61">
        <f t="shared" si="61"/>
        <v>0</v>
      </c>
      <c r="AW173" s="423">
        <f t="shared" si="61"/>
        <v>0</v>
      </c>
      <c r="AX173" s="423">
        <f t="shared" si="61"/>
        <v>0</v>
      </c>
      <c r="AY173" s="423">
        <f t="shared" si="61"/>
        <v>0</v>
      </c>
      <c r="AZ173" s="57">
        <f t="shared" si="61"/>
        <v>0</v>
      </c>
      <c r="BA173" s="55">
        <f t="shared" si="61"/>
        <v>0</v>
      </c>
      <c r="BB173" s="423">
        <f t="shared" si="61"/>
        <v>0</v>
      </c>
      <c r="BC173" s="52">
        <f t="shared" si="61"/>
        <v>0</v>
      </c>
      <c r="BD173" s="55">
        <f t="shared" si="61"/>
        <v>0</v>
      </c>
      <c r="BE173" s="423">
        <f t="shared" si="61"/>
        <v>0</v>
      </c>
      <c r="BF173" s="423">
        <f t="shared" si="61"/>
        <v>0</v>
      </c>
      <c r="BG173" s="52">
        <f t="shared" si="61"/>
        <v>0</v>
      </c>
      <c r="BH173" s="55">
        <f t="shared" si="61"/>
        <v>108</v>
      </c>
      <c r="BI173" s="423">
        <f t="shared" si="61"/>
        <v>0</v>
      </c>
      <c r="BJ173" s="52">
        <f t="shared" si="61"/>
        <v>0</v>
      </c>
      <c r="BK173" s="61">
        <f t="shared" si="61"/>
        <v>0</v>
      </c>
      <c r="BL173" s="338">
        <f t="shared" si="61"/>
        <v>0</v>
      </c>
      <c r="BM173" s="52">
        <f t="shared" si="61"/>
        <v>108</v>
      </c>
      <c r="BN173" s="537"/>
      <c r="BO173" s="539"/>
    </row>
    <row r="174" spans="1:67" ht="27" customHeight="1" thickBot="1">
      <c r="A174" s="533"/>
      <c r="B174" s="534"/>
      <c r="C174" s="535"/>
      <c r="D174" s="392"/>
      <c r="E174" s="393" t="s">
        <v>95</v>
      </c>
      <c r="F174" s="56">
        <f t="shared" si="59"/>
        <v>0</v>
      </c>
      <c r="G174" s="384">
        <v>0</v>
      </c>
      <c r="H174" s="385">
        <v>0</v>
      </c>
      <c r="I174" s="370"/>
      <c r="J174" s="371"/>
      <c r="K174" s="383">
        <v>0</v>
      </c>
      <c r="L174" s="384">
        <v>0</v>
      </c>
      <c r="M174" s="385">
        <v>0</v>
      </c>
      <c r="N174" s="383">
        <v>0</v>
      </c>
      <c r="O174" s="384">
        <v>0</v>
      </c>
      <c r="P174" s="385">
        <v>0</v>
      </c>
      <c r="Q174" s="383">
        <v>0</v>
      </c>
      <c r="R174" s="384">
        <v>0</v>
      </c>
      <c r="S174" s="385">
        <v>0</v>
      </c>
      <c r="T174" s="370">
        <v>0</v>
      </c>
      <c r="U174" s="368">
        <v>0</v>
      </c>
      <c r="V174" s="368">
        <v>0</v>
      </c>
      <c r="W174" s="368">
        <v>0</v>
      </c>
      <c r="X174" s="319">
        <f>K174+N174+Q174</f>
        <v>0</v>
      </c>
      <c r="Y174" s="383">
        <v>0</v>
      </c>
      <c r="Z174" s="384">
        <v>0</v>
      </c>
      <c r="AA174" s="385">
        <v>0</v>
      </c>
      <c r="AB174" s="383">
        <v>0</v>
      </c>
      <c r="AC174" s="384">
        <v>0</v>
      </c>
      <c r="AD174" s="385">
        <v>0</v>
      </c>
      <c r="AE174" s="383">
        <v>0</v>
      </c>
      <c r="AF174" s="384">
        <v>0</v>
      </c>
      <c r="AG174" s="385">
        <v>0</v>
      </c>
      <c r="AH174" s="370">
        <v>0</v>
      </c>
      <c r="AI174" s="368">
        <v>0</v>
      </c>
      <c r="AJ174" s="368">
        <v>0</v>
      </c>
      <c r="AK174" s="368">
        <v>0</v>
      </c>
      <c r="AL174" s="319">
        <f>Y174+AB174+AE174</f>
        <v>0</v>
      </c>
      <c r="AM174" s="383">
        <v>0</v>
      </c>
      <c r="AN174" s="384">
        <v>0</v>
      </c>
      <c r="AO174" s="385">
        <v>0</v>
      </c>
      <c r="AP174" s="383">
        <v>0</v>
      </c>
      <c r="AQ174" s="384">
        <v>0</v>
      </c>
      <c r="AR174" s="385">
        <v>0</v>
      </c>
      <c r="AS174" s="383">
        <v>0</v>
      </c>
      <c r="AT174" s="384">
        <v>0</v>
      </c>
      <c r="AU174" s="385">
        <v>0</v>
      </c>
      <c r="AV174" s="370">
        <v>0</v>
      </c>
      <c r="AW174" s="368">
        <v>0</v>
      </c>
      <c r="AX174" s="368">
        <v>0</v>
      </c>
      <c r="AY174" s="368">
        <v>0</v>
      </c>
      <c r="AZ174" s="371">
        <v>0</v>
      </c>
      <c r="BA174" s="345">
        <v>0</v>
      </c>
      <c r="BB174" s="368">
        <v>0</v>
      </c>
      <c r="BC174" s="369">
        <v>0</v>
      </c>
      <c r="BD174" s="345">
        <v>0</v>
      </c>
      <c r="BE174" s="368">
        <v>0</v>
      </c>
      <c r="BF174" s="368">
        <v>0</v>
      </c>
      <c r="BG174" s="369">
        <v>0</v>
      </c>
      <c r="BH174" s="345">
        <v>0</v>
      </c>
      <c r="BI174" s="368">
        <v>0</v>
      </c>
      <c r="BJ174" s="369">
        <v>0</v>
      </c>
      <c r="BK174" s="243"/>
      <c r="BL174" s="347"/>
      <c r="BM174" s="52">
        <f>BM123</f>
        <v>0</v>
      </c>
      <c r="BN174" s="537"/>
      <c r="BO174" s="539"/>
    </row>
    <row r="175" spans="1:67" ht="19.5" customHeight="1">
      <c r="A175" s="507" t="s">
        <v>130</v>
      </c>
      <c r="B175" s="493"/>
      <c r="C175" s="494"/>
      <c r="D175" s="392"/>
      <c r="E175" s="373" t="s">
        <v>38</v>
      </c>
      <c r="F175" s="336">
        <f t="shared" ref="F175:G180" si="62">K175+N175+Q175+Y175+AB175+AE175+AM175+AP175+AS175+BA175+BD175+BH175</f>
        <v>0</v>
      </c>
      <c r="G175" s="358">
        <f t="shared" si="62"/>
        <v>0</v>
      </c>
      <c r="H175" s="359">
        <v>0</v>
      </c>
      <c r="I175" s="365"/>
      <c r="J175" s="366"/>
      <c r="K175" s="374">
        <f>K176+K177+K178+K179</f>
        <v>0</v>
      </c>
      <c r="L175" s="375">
        <f t="shared" ref="L175:BJ175" si="63">L176+L177+L178+L179</f>
        <v>0</v>
      </c>
      <c r="M175" s="376">
        <f t="shared" si="63"/>
        <v>0</v>
      </c>
      <c r="N175" s="374">
        <f t="shared" si="63"/>
        <v>0</v>
      </c>
      <c r="O175" s="375">
        <f t="shared" si="63"/>
        <v>0</v>
      </c>
      <c r="P175" s="376">
        <f t="shared" si="63"/>
        <v>0</v>
      </c>
      <c r="Q175" s="374">
        <f t="shared" si="63"/>
        <v>0</v>
      </c>
      <c r="R175" s="375">
        <f t="shared" si="63"/>
        <v>0</v>
      </c>
      <c r="S175" s="376">
        <f t="shared" si="63"/>
        <v>0</v>
      </c>
      <c r="T175" s="365">
        <f t="shared" si="63"/>
        <v>0</v>
      </c>
      <c r="U175" s="363">
        <f t="shared" si="63"/>
        <v>0</v>
      </c>
      <c r="V175" s="363">
        <f t="shared" si="63"/>
        <v>0</v>
      </c>
      <c r="W175" s="363">
        <f t="shared" si="63"/>
        <v>0</v>
      </c>
      <c r="X175" s="366">
        <f t="shared" si="63"/>
        <v>0</v>
      </c>
      <c r="Y175" s="374">
        <f t="shared" si="63"/>
        <v>0</v>
      </c>
      <c r="Z175" s="375">
        <f t="shared" si="63"/>
        <v>0</v>
      </c>
      <c r="AA175" s="376">
        <f t="shared" si="63"/>
        <v>0</v>
      </c>
      <c r="AB175" s="374">
        <f t="shared" si="63"/>
        <v>0</v>
      </c>
      <c r="AC175" s="375">
        <f t="shared" si="63"/>
        <v>0</v>
      </c>
      <c r="AD175" s="376">
        <f t="shared" si="63"/>
        <v>0</v>
      </c>
      <c r="AE175" s="374">
        <f t="shared" si="63"/>
        <v>0</v>
      </c>
      <c r="AF175" s="375">
        <f t="shared" si="63"/>
        <v>0</v>
      </c>
      <c r="AG175" s="376">
        <f t="shared" si="63"/>
        <v>0</v>
      </c>
      <c r="AH175" s="370">
        <f t="shared" si="63"/>
        <v>0</v>
      </c>
      <c r="AI175" s="345">
        <f t="shared" si="63"/>
        <v>0</v>
      </c>
      <c r="AJ175" s="345">
        <f t="shared" si="63"/>
        <v>0</v>
      </c>
      <c r="AK175" s="345">
        <f t="shared" si="63"/>
        <v>0</v>
      </c>
      <c r="AL175" s="450">
        <f t="shared" si="63"/>
        <v>0</v>
      </c>
      <c r="AM175" s="336">
        <f t="shared" si="63"/>
        <v>0</v>
      </c>
      <c r="AN175" s="358">
        <f t="shared" si="63"/>
        <v>0</v>
      </c>
      <c r="AO175" s="359">
        <v>0</v>
      </c>
      <c r="AP175" s="336">
        <f t="shared" si="63"/>
        <v>0</v>
      </c>
      <c r="AQ175" s="358">
        <f t="shared" si="63"/>
        <v>0</v>
      </c>
      <c r="AR175" s="359">
        <f t="shared" si="63"/>
        <v>0</v>
      </c>
      <c r="AS175" s="336">
        <f t="shared" si="63"/>
        <v>0</v>
      </c>
      <c r="AT175" s="358">
        <f t="shared" si="63"/>
        <v>0</v>
      </c>
      <c r="AU175" s="359">
        <f t="shared" si="63"/>
        <v>0</v>
      </c>
      <c r="AV175" s="365">
        <f t="shared" si="63"/>
        <v>0</v>
      </c>
      <c r="AW175" s="363">
        <f t="shared" si="63"/>
        <v>0</v>
      </c>
      <c r="AX175" s="363">
        <f t="shared" si="63"/>
        <v>0</v>
      </c>
      <c r="AY175" s="363">
        <f t="shared" si="63"/>
        <v>0</v>
      </c>
      <c r="AZ175" s="366">
        <f t="shared" si="63"/>
        <v>0</v>
      </c>
      <c r="BA175" s="374">
        <f t="shared" si="63"/>
        <v>0</v>
      </c>
      <c r="BB175" s="375">
        <f t="shared" si="63"/>
        <v>0</v>
      </c>
      <c r="BC175" s="376">
        <f t="shared" si="63"/>
        <v>0</v>
      </c>
      <c r="BD175" s="374">
        <f>BD176+BD177+BD178+BD179</f>
        <v>0</v>
      </c>
      <c r="BE175" s="375">
        <f t="shared" si="63"/>
        <v>0</v>
      </c>
      <c r="BF175" s="375">
        <f t="shared" si="63"/>
        <v>0</v>
      </c>
      <c r="BG175" s="376">
        <f t="shared" si="63"/>
        <v>0</v>
      </c>
      <c r="BH175" s="374">
        <f t="shared" si="63"/>
        <v>0</v>
      </c>
      <c r="BI175" s="375">
        <f t="shared" si="63"/>
        <v>0</v>
      </c>
      <c r="BJ175" s="376">
        <f t="shared" si="63"/>
        <v>0</v>
      </c>
      <c r="BK175" s="232"/>
      <c r="BL175" s="348"/>
      <c r="BM175" s="52">
        <f t="shared" ref="BM175:BM180" si="64">BA175+BD175+BH175</f>
        <v>0</v>
      </c>
      <c r="BN175" s="538"/>
      <c r="BO175" s="538"/>
    </row>
    <row r="176" spans="1:67" ht="16.5" customHeight="1">
      <c r="A176" s="508"/>
      <c r="B176" s="496"/>
      <c r="C176" s="497"/>
      <c r="D176" s="392"/>
      <c r="E176" s="381" t="s">
        <v>94</v>
      </c>
      <c r="F176" s="337">
        <f t="shared" si="62"/>
        <v>0</v>
      </c>
      <c r="G176" s="363">
        <f t="shared" si="62"/>
        <v>0</v>
      </c>
      <c r="H176" s="364">
        <v>0</v>
      </c>
      <c r="I176" s="365"/>
      <c r="J176" s="366"/>
      <c r="K176" s="337">
        <v>0</v>
      </c>
      <c r="L176" s="363">
        <v>0</v>
      </c>
      <c r="M176" s="364">
        <v>0</v>
      </c>
      <c r="N176" s="337">
        <v>0</v>
      </c>
      <c r="O176" s="363">
        <v>0</v>
      </c>
      <c r="P176" s="364">
        <v>0</v>
      </c>
      <c r="Q176" s="337">
        <v>0</v>
      </c>
      <c r="R176" s="363">
        <v>0</v>
      </c>
      <c r="S176" s="364">
        <v>0</v>
      </c>
      <c r="T176" s="365"/>
      <c r="U176" s="363"/>
      <c r="V176" s="363"/>
      <c r="W176" s="363"/>
      <c r="X176" s="190"/>
      <c r="Y176" s="337">
        <v>0</v>
      </c>
      <c r="Z176" s="363">
        <v>0</v>
      </c>
      <c r="AA176" s="364">
        <v>0</v>
      </c>
      <c r="AB176" s="337">
        <v>0</v>
      </c>
      <c r="AC176" s="363">
        <v>0</v>
      </c>
      <c r="AD176" s="364">
        <v>0</v>
      </c>
      <c r="AE176" s="337">
        <v>0</v>
      </c>
      <c r="AF176" s="363">
        <v>0</v>
      </c>
      <c r="AG176" s="364">
        <v>0</v>
      </c>
      <c r="AH176" s="365"/>
      <c r="AI176" s="363"/>
      <c r="AJ176" s="363"/>
      <c r="AK176" s="363"/>
      <c r="AL176" s="190"/>
      <c r="AM176" s="337">
        <v>0</v>
      </c>
      <c r="AN176" s="363">
        <v>0</v>
      </c>
      <c r="AO176" s="364">
        <v>0</v>
      </c>
      <c r="AP176" s="337">
        <v>0</v>
      </c>
      <c r="AQ176" s="363">
        <v>0</v>
      </c>
      <c r="AR176" s="364">
        <v>0</v>
      </c>
      <c r="AS176" s="337">
        <v>0</v>
      </c>
      <c r="AT176" s="363">
        <v>0</v>
      </c>
      <c r="AU176" s="364">
        <v>0</v>
      </c>
      <c r="AV176" s="365"/>
      <c r="AW176" s="363"/>
      <c r="AX176" s="363"/>
      <c r="AY176" s="363"/>
      <c r="AZ176" s="366"/>
      <c r="BA176" s="337">
        <v>0</v>
      </c>
      <c r="BB176" s="363">
        <v>0</v>
      </c>
      <c r="BC176" s="364">
        <v>0</v>
      </c>
      <c r="BD176" s="337">
        <v>0</v>
      </c>
      <c r="BE176" s="363">
        <v>0</v>
      </c>
      <c r="BF176" s="363"/>
      <c r="BG176" s="364">
        <v>0</v>
      </c>
      <c r="BH176" s="337">
        <v>0</v>
      </c>
      <c r="BI176" s="363">
        <v>0</v>
      </c>
      <c r="BJ176" s="364">
        <v>0</v>
      </c>
      <c r="BK176" s="232"/>
      <c r="BL176" s="348"/>
      <c r="BM176" s="52">
        <f t="shared" si="64"/>
        <v>0</v>
      </c>
      <c r="BN176" s="539"/>
      <c r="BO176" s="539"/>
    </row>
    <row r="177" spans="1:78" ht="17.25" customHeight="1">
      <c r="A177" s="498"/>
      <c r="B177" s="499"/>
      <c r="C177" s="500"/>
      <c r="D177" s="392"/>
      <c r="E177" s="381" t="s">
        <v>39</v>
      </c>
      <c r="F177" s="337">
        <f t="shared" si="62"/>
        <v>0</v>
      </c>
      <c r="G177" s="363">
        <f t="shared" si="62"/>
        <v>0</v>
      </c>
      <c r="H177" s="364">
        <v>0</v>
      </c>
      <c r="I177" s="365"/>
      <c r="J177" s="366"/>
      <c r="K177" s="337">
        <v>0</v>
      </c>
      <c r="L177" s="363">
        <v>0</v>
      </c>
      <c r="M177" s="364">
        <v>0</v>
      </c>
      <c r="N177" s="337">
        <v>0</v>
      </c>
      <c r="O177" s="363">
        <v>0</v>
      </c>
      <c r="P177" s="364">
        <v>0</v>
      </c>
      <c r="Q177" s="337">
        <v>0</v>
      </c>
      <c r="R177" s="363">
        <v>0</v>
      </c>
      <c r="S177" s="364">
        <v>0</v>
      </c>
      <c r="T177" s="365"/>
      <c r="U177" s="363"/>
      <c r="V177" s="363"/>
      <c r="W177" s="363"/>
      <c r="X177" s="190"/>
      <c r="Y177" s="337">
        <v>0</v>
      </c>
      <c r="Z177" s="363">
        <v>0</v>
      </c>
      <c r="AA177" s="364">
        <v>0</v>
      </c>
      <c r="AB177" s="337">
        <v>0</v>
      </c>
      <c r="AC177" s="363">
        <v>0</v>
      </c>
      <c r="AD177" s="364">
        <v>0</v>
      </c>
      <c r="AE177" s="337">
        <v>0</v>
      </c>
      <c r="AF177" s="363">
        <v>0</v>
      </c>
      <c r="AG177" s="364">
        <v>0</v>
      </c>
      <c r="AH177" s="365"/>
      <c r="AI177" s="363"/>
      <c r="AJ177" s="363"/>
      <c r="AK177" s="363"/>
      <c r="AL177" s="190"/>
      <c r="AM177" s="337">
        <v>0</v>
      </c>
      <c r="AN177" s="363">
        <v>0</v>
      </c>
      <c r="AO177" s="364">
        <v>0</v>
      </c>
      <c r="AP177" s="337">
        <v>0</v>
      </c>
      <c r="AQ177" s="363">
        <v>0</v>
      </c>
      <c r="AR177" s="364">
        <v>0</v>
      </c>
      <c r="AS177" s="337">
        <v>0</v>
      </c>
      <c r="AT177" s="363">
        <v>0</v>
      </c>
      <c r="AU177" s="364">
        <v>0</v>
      </c>
      <c r="AV177" s="365"/>
      <c r="AW177" s="363"/>
      <c r="AX177" s="363"/>
      <c r="AY177" s="363"/>
      <c r="AZ177" s="366"/>
      <c r="BA177" s="337">
        <v>0</v>
      </c>
      <c r="BB177" s="363">
        <v>0</v>
      </c>
      <c r="BC177" s="364">
        <v>0</v>
      </c>
      <c r="BD177" s="337">
        <v>0</v>
      </c>
      <c r="BE177" s="363">
        <v>0</v>
      </c>
      <c r="BF177" s="363"/>
      <c r="BG177" s="364">
        <v>0</v>
      </c>
      <c r="BH177" s="337">
        <v>0</v>
      </c>
      <c r="BI177" s="363">
        <v>0</v>
      </c>
      <c r="BJ177" s="364">
        <v>0</v>
      </c>
      <c r="BK177" s="232"/>
      <c r="BL177" s="348"/>
      <c r="BM177" s="52">
        <f t="shared" si="64"/>
        <v>0</v>
      </c>
      <c r="BN177" s="539"/>
      <c r="BO177" s="539"/>
    </row>
    <row r="178" spans="1:78" ht="15" customHeight="1">
      <c r="A178" s="498"/>
      <c r="B178" s="499"/>
      <c r="C178" s="500"/>
      <c r="D178" s="392"/>
      <c r="E178" s="381" t="s">
        <v>18</v>
      </c>
      <c r="F178" s="337">
        <f t="shared" si="62"/>
        <v>0</v>
      </c>
      <c r="G178" s="363">
        <f t="shared" si="62"/>
        <v>0</v>
      </c>
      <c r="H178" s="364">
        <v>0</v>
      </c>
      <c r="I178" s="365"/>
      <c r="J178" s="366"/>
      <c r="K178" s="337">
        <v>0</v>
      </c>
      <c r="L178" s="363">
        <v>0</v>
      </c>
      <c r="M178" s="364">
        <v>0</v>
      </c>
      <c r="N178" s="337">
        <v>0</v>
      </c>
      <c r="O178" s="363">
        <v>0</v>
      </c>
      <c r="P178" s="364">
        <v>0</v>
      </c>
      <c r="Q178" s="337">
        <v>0</v>
      </c>
      <c r="R178" s="363">
        <v>0</v>
      </c>
      <c r="S178" s="364">
        <v>0</v>
      </c>
      <c r="T178" s="365"/>
      <c r="U178" s="363"/>
      <c r="V178" s="363"/>
      <c r="W178" s="363"/>
      <c r="X178" s="190"/>
      <c r="Y178" s="337">
        <v>0</v>
      </c>
      <c r="Z178" s="363">
        <v>0</v>
      </c>
      <c r="AA178" s="364">
        <v>0</v>
      </c>
      <c r="AB178" s="337">
        <v>0</v>
      </c>
      <c r="AC178" s="363">
        <v>0</v>
      </c>
      <c r="AD178" s="364">
        <v>0</v>
      </c>
      <c r="AE178" s="337">
        <v>0</v>
      </c>
      <c r="AF178" s="363">
        <v>0</v>
      </c>
      <c r="AG178" s="364">
        <v>0</v>
      </c>
      <c r="AH178" s="365"/>
      <c r="AI178" s="363"/>
      <c r="AJ178" s="363"/>
      <c r="AK178" s="363"/>
      <c r="AL178" s="190"/>
      <c r="AM178" s="337">
        <v>0</v>
      </c>
      <c r="AN178" s="363">
        <v>0</v>
      </c>
      <c r="AO178" s="364">
        <v>0</v>
      </c>
      <c r="AP178" s="337">
        <v>0</v>
      </c>
      <c r="AQ178" s="363">
        <v>0</v>
      </c>
      <c r="AR178" s="364">
        <v>0</v>
      </c>
      <c r="AS178" s="337">
        <v>0</v>
      </c>
      <c r="AT178" s="363">
        <v>0</v>
      </c>
      <c r="AU178" s="364">
        <v>0</v>
      </c>
      <c r="AV178" s="365"/>
      <c r="AW178" s="363"/>
      <c r="AX178" s="363"/>
      <c r="AY178" s="363"/>
      <c r="AZ178" s="366"/>
      <c r="BA178" s="337">
        <v>0</v>
      </c>
      <c r="BB178" s="363">
        <v>0</v>
      </c>
      <c r="BC178" s="364">
        <v>0</v>
      </c>
      <c r="BD178" s="337">
        <v>0</v>
      </c>
      <c r="BE178" s="363">
        <v>0</v>
      </c>
      <c r="BF178" s="363"/>
      <c r="BG178" s="364">
        <v>0</v>
      </c>
      <c r="BH178" s="337">
        <v>0</v>
      </c>
      <c r="BI178" s="363">
        <v>0</v>
      </c>
      <c r="BJ178" s="364">
        <v>0</v>
      </c>
      <c r="BK178" s="232"/>
      <c r="BL178" s="348"/>
      <c r="BM178" s="52">
        <f t="shared" si="64"/>
        <v>0</v>
      </c>
      <c r="BN178" s="539"/>
      <c r="BO178" s="539"/>
    </row>
    <row r="179" spans="1:78" ht="27" customHeight="1" thickBot="1">
      <c r="A179" s="501"/>
      <c r="B179" s="502"/>
      <c r="C179" s="503"/>
      <c r="D179" s="392"/>
      <c r="E179" s="381" t="s">
        <v>95</v>
      </c>
      <c r="F179" s="337">
        <f t="shared" si="62"/>
        <v>0</v>
      </c>
      <c r="G179" s="363">
        <f t="shared" si="62"/>
        <v>0</v>
      </c>
      <c r="H179" s="364">
        <v>0</v>
      </c>
      <c r="I179" s="365"/>
      <c r="J179" s="366"/>
      <c r="K179" s="337">
        <v>0</v>
      </c>
      <c r="L179" s="363">
        <v>0</v>
      </c>
      <c r="M179" s="364">
        <v>0</v>
      </c>
      <c r="N179" s="337">
        <v>0</v>
      </c>
      <c r="O179" s="363">
        <v>0</v>
      </c>
      <c r="P179" s="364">
        <v>0</v>
      </c>
      <c r="Q179" s="337">
        <v>0</v>
      </c>
      <c r="R179" s="363">
        <v>0</v>
      </c>
      <c r="S179" s="364">
        <v>0</v>
      </c>
      <c r="T179" s="365"/>
      <c r="U179" s="363"/>
      <c r="V179" s="363"/>
      <c r="W179" s="363"/>
      <c r="X179" s="190"/>
      <c r="Y179" s="337">
        <v>0</v>
      </c>
      <c r="Z179" s="363">
        <v>0</v>
      </c>
      <c r="AA179" s="364">
        <v>0</v>
      </c>
      <c r="AB179" s="337">
        <v>0</v>
      </c>
      <c r="AC179" s="363">
        <v>0</v>
      </c>
      <c r="AD179" s="364">
        <v>0</v>
      </c>
      <c r="AE179" s="337">
        <v>0</v>
      </c>
      <c r="AF179" s="363">
        <v>0</v>
      </c>
      <c r="AG179" s="364">
        <v>0</v>
      </c>
      <c r="AH179" s="365"/>
      <c r="AI179" s="363"/>
      <c r="AJ179" s="363"/>
      <c r="AK179" s="363"/>
      <c r="AL179" s="190"/>
      <c r="AM179" s="337">
        <v>0</v>
      </c>
      <c r="AN179" s="363">
        <v>0</v>
      </c>
      <c r="AO179" s="364">
        <v>0</v>
      </c>
      <c r="AP179" s="337">
        <v>0</v>
      </c>
      <c r="AQ179" s="363">
        <v>0</v>
      </c>
      <c r="AR179" s="364">
        <v>0</v>
      </c>
      <c r="AS179" s="337">
        <v>0</v>
      </c>
      <c r="AT179" s="363">
        <v>0</v>
      </c>
      <c r="AU179" s="364">
        <v>0</v>
      </c>
      <c r="AV179" s="365"/>
      <c r="AW179" s="363"/>
      <c r="AX179" s="363"/>
      <c r="AY179" s="363"/>
      <c r="AZ179" s="366"/>
      <c r="BA179" s="337">
        <v>0</v>
      </c>
      <c r="BB179" s="363">
        <v>0</v>
      </c>
      <c r="BC179" s="364">
        <v>0</v>
      </c>
      <c r="BD179" s="337">
        <v>0</v>
      </c>
      <c r="BE179" s="363">
        <v>0</v>
      </c>
      <c r="BF179" s="363"/>
      <c r="BG179" s="364">
        <v>0</v>
      </c>
      <c r="BH179" s="337">
        <v>0</v>
      </c>
      <c r="BI179" s="363">
        <v>0</v>
      </c>
      <c r="BJ179" s="364">
        <v>0</v>
      </c>
      <c r="BK179" s="232"/>
      <c r="BL179" s="348"/>
      <c r="BM179" s="52">
        <f t="shared" si="64"/>
        <v>0</v>
      </c>
      <c r="BN179" s="539"/>
      <c r="BO179" s="539"/>
    </row>
    <row r="180" spans="1:78" ht="29.25" customHeight="1" thickBot="1">
      <c r="A180" s="504"/>
      <c r="B180" s="505"/>
      <c r="C180" s="506"/>
      <c r="D180" s="394"/>
      <c r="E180" s="393" t="s">
        <v>53</v>
      </c>
      <c r="F180" s="383">
        <f t="shared" si="62"/>
        <v>0</v>
      </c>
      <c r="G180" s="384">
        <f t="shared" si="62"/>
        <v>0</v>
      </c>
      <c r="H180" s="385">
        <v>0</v>
      </c>
      <c r="I180" s="395"/>
      <c r="J180" s="396"/>
      <c r="K180" s="383">
        <v>0</v>
      </c>
      <c r="L180" s="384">
        <v>0</v>
      </c>
      <c r="M180" s="385">
        <v>0</v>
      </c>
      <c r="N180" s="383">
        <v>0</v>
      </c>
      <c r="O180" s="384">
        <v>0</v>
      </c>
      <c r="P180" s="385">
        <v>0</v>
      </c>
      <c r="Q180" s="383">
        <v>0</v>
      </c>
      <c r="R180" s="384">
        <v>0</v>
      </c>
      <c r="S180" s="385">
        <v>0</v>
      </c>
      <c r="T180" s="395"/>
      <c r="U180" s="397"/>
      <c r="V180" s="397"/>
      <c r="W180" s="397"/>
      <c r="X180" s="396"/>
      <c r="Y180" s="383">
        <v>0</v>
      </c>
      <c r="Z180" s="384">
        <v>0</v>
      </c>
      <c r="AA180" s="385">
        <v>0</v>
      </c>
      <c r="AB180" s="383">
        <v>0</v>
      </c>
      <c r="AC180" s="384">
        <v>0</v>
      </c>
      <c r="AD180" s="385">
        <v>0</v>
      </c>
      <c r="AE180" s="383">
        <v>0</v>
      </c>
      <c r="AF180" s="384">
        <v>0</v>
      </c>
      <c r="AG180" s="385">
        <v>0</v>
      </c>
      <c r="AH180" s="395"/>
      <c r="AI180" s="397"/>
      <c r="AJ180" s="397"/>
      <c r="AK180" s="397"/>
      <c r="AL180" s="396"/>
      <c r="AM180" s="383">
        <v>0</v>
      </c>
      <c r="AN180" s="384">
        <v>0</v>
      </c>
      <c r="AO180" s="385">
        <v>0</v>
      </c>
      <c r="AP180" s="383">
        <v>0</v>
      </c>
      <c r="AQ180" s="384">
        <v>0</v>
      </c>
      <c r="AR180" s="385">
        <v>0</v>
      </c>
      <c r="AS180" s="383">
        <v>0</v>
      </c>
      <c r="AT180" s="384">
        <v>0</v>
      </c>
      <c r="AU180" s="385">
        <v>0</v>
      </c>
      <c r="AV180" s="61"/>
      <c r="AW180" s="423"/>
      <c r="AX180" s="423"/>
      <c r="AY180" s="47"/>
      <c r="AZ180" s="57"/>
      <c r="BA180" s="56">
        <v>0</v>
      </c>
      <c r="BB180" s="50">
        <v>0</v>
      </c>
      <c r="BC180" s="53">
        <v>0</v>
      </c>
      <c r="BD180" s="56">
        <v>0</v>
      </c>
      <c r="BE180" s="50">
        <v>0</v>
      </c>
      <c r="BF180" s="50"/>
      <c r="BG180" s="53">
        <v>0</v>
      </c>
      <c r="BH180" s="56">
        <v>0</v>
      </c>
      <c r="BI180" s="50">
        <v>0</v>
      </c>
      <c r="BJ180" s="53">
        <v>0</v>
      </c>
      <c r="BK180" s="232"/>
      <c r="BL180" s="348"/>
      <c r="BM180" s="52">
        <f t="shared" si="64"/>
        <v>0</v>
      </c>
      <c r="BN180" s="540"/>
      <c r="BO180" s="540"/>
    </row>
    <row r="181" spans="1:78" ht="71.25" customHeight="1">
      <c r="A181" s="274"/>
      <c r="B181" s="274" t="s">
        <v>29</v>
      </c>
      <c r="C181" s="274"/>
      <c r="D181" s="274"/>
      <c r="E181" s="274"/>
      <c r="F181" s="274"/>
      <c r="G181" s="274"/>
      <c r="H181" s="274"/>
      <c r="I181" s="274"/>
      <c r="J181" s="274"/>
      <c r="K181" s="274"/>
      <c r="L181" s="274"/>
      <c r="M181" s="274"/>
      <c r="N181" s="274"/>
      <c r="O181" s="274"/>
      <c r="P181" s="274"/>
      <c r="Q181" s="274"/>
      <c r="R181" s="30"/>
      <c r="S181" s="542" t="s">
        <v>121</v>
      </c>
      <c r="T181" s="542"/>
      <c r="U181" s="542"/>
      <c r="V181" s="542"/>
      <c r="W181" s="542"/>
      <c r="X181" s="542"/>
      <c r="Y181" s="542"/>
      <c r="Z181" s="542"/>
      <c r="AA181" s="542"/>
      <c r="AB181" s="542"/>
      <c r="AC181" s="274"/>
      <c r="AD181" s="274"/>
      <c r="AE181" s="274"/>
      <c r="AF181" s="274"/>
      <c r="AG181" s="274"/>
      <c r="AH181" s="274"/>
      <c r="AI181" s="274"/>
      <c r="AJ181" s="274"/>
      <c r="AK181" s="274"/>
      <c r="AL181" s="420"/>
      <c r="AM181" s="274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98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>
        <f>BK15</f>
        <v>0</v>
      </c>
      <c r="BL181" s="30">
        <f>BL15</f>
        <v>73612.499999999985</v>
      </c>
      <c r="BM181" s="30"/>
      <c r="BN181" s="9"/>
      <c r="BO181" s="9"/>
    </row>
    <row r="182" spans="1:78" ht="15">
      <c r="A182" s="1"/>
      <c r="B182" s="25" t="s">
        <v>27</v>
      </c>
      <c r="C182" s="26"/>
      <c r="D182" s="9"/>
      <c r="E182" s="9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543" t="s">
        <v>122</v>
      </c>
      <c r="S182" s="543"/>
      <c r="T182" s="543"/>
      <c r="U182" s="543"/>
      <c r="V182" s="543"/>
      <c r="W182" s="543"/>
      <c r="X182" s="543"/>
      <c r="Y182" s="543"/>
      <c r="Z182" s="543"/>
      <c r="AA182" s="543"/>
      <c r="AB182" s="543"/>
      <c r="AC182" s="30"/>
      <c r="AD182" s="30"/>
      <c r="AE182" s="30"/>
      <c r="AF182" s="30"/>
      <c r="AG182" s="30"/>
      <c r="AH182" s="30"/>
      <c r="AI182" s="30"/>
      <c r="AJ182" s="30"/>
      <c r="AK182" s="30"/>
      <c r="AL182" s="417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98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</row>
    <row r="183" spans="1:78" ht="15">
      <c r="A183" s="1"/>
      <c r="B183" s="25" t="s">
        <v>119</v>
      </c>
      <c r="C183" s="26"/>
      <c r="D183" s="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544" t="s">
        <v>123</v>
      </c>
      <c r="S183" s="544"/>
      <c r="T183" s="544"/>
      <c r="U183" s="544"/>
      <c r="V183" s="544"/>
      <c r="W183" s="544"/>
      <c r="X183" s="544"/>
      <c r="Y183" s="544"/>
      <c r="Z183" s="544"/>
      <c r="AA183" s="544"/>
      <c r="AB183" s="544"/>
      <c r="AC183" s="29"/>
      <c r="AD183" s="29"/>
      <c r="AE183" s="29"/>
      <c r="AF183" s="29"/>
      <c r="AG183" s="29"/>
      <c r="AH183" s="29"/>
      <c r="AI183" s="29"/>
      <c r="AJ183" s="29"/>
      <c r="AK183" s="29"/>
      <c r="AL183" s="421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448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30"/>
    </row>
    <row r="184" spans="1:78" ht="15">
      <c r="A184" s="1"/>
      <c r="B184" s="25" t="s">
        <v>77</v>
      </c>
      <c r="C184" s="26"/>
      <c r="D184" s="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30"/>
      <c r="S184" s="275"/>
      <c r="T184" s="276"/>
      <c r="U184" s="101"/>
      <c r="V184" s="101"/>
      <c r="W184" s="101"/>
      <c r="X184" s="442"/>
      <c r="Y184" s="101"/>
      <c r="Z184" s="30"/>
      <c r="AA184" s="30"/>
      <c r="AB184" s="30"/>
      <c r="AC184" s="29"/>
      <c r="AD184" s="29"/>
      <c r="AE184" s="29"/>
      <c r="AF184" s="29"/>
      <c r="AG184" s="29"/>
      <c r="AH184" s="29"/>
      <c r="AI184" s="29"/>
      <c r="AJ184" s="29"/>
      <c r="AK184" s="29"/>
      <c r="AL184" s="421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448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</row>
    <row r="185" spans="1:78" ht="18.75" customHeight="1">
      <c r="A185" s="1"/>
      <c r="B185" s="25" t="s">
        <v>33</v>
      </c>
      <c r="C185" s="26" t="s">
        <v>120</v>
      </c>
      <c r="D185" s="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543" t="s">
        <v>124</v>
      </c>
      <c r="S185" s="543"/>
      <c r="T185" s="543"/>
      <c r="U185" s="543"/>
      <c r="V185" s="543"/>
      <c r="W185" s="543"/>
      <c r="X185" s="543"/>
      <c r="Y185" s="543"/>
      <c r="Z185" s="543"/>
      <c r="AA185" s="543"/>
      <c r="AB185" s="543"/>
      <c r="AC185" s="29"/>
      <c r="AD185" s="29"/>
      <c r="AE185" s="29"/>
      <c r="AF185" s="29"/>
      <c r="AG185" s="29"/>
      <c r="AH185" s="29"/>
      <c r="AI185" s="29"/>
      <c r="AJ185" s="29"/>
      <c r="AK185" s="29"/>
      <c r="AL185" s="421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448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30"/>
    </row>
    <row r="186" spans="1:78" ht="11.25" customHeight="1">
      <c r="A186" s="1"/>
      <c r="B186" s="22"/>
      <c r="C186" s="27"/>
      <c r="D186" s="1"/>
      <c r="E186" s="1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275"/>
      <c r="T186" s="275"/>
      <c r="U186" s="545"/>
      <c r="V186" s="545"/>
      <c r="W186" s="545"/>
      <c r="X186" s="545"/>
      <c r="Y186" s="101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417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98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9"/>
      <c r="BO186" s="9"/>
    </row>
    <row r="187" spans="1:78" ht="15">
      <c r="A187" s="1"/>
      <c r="B187" s="25" t="s">
        <v>75</v>
      </c>
      <c r="C187" s="27"/>
      <c r="D187" s="1"/>
      <c r="E187" s="241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  <c r="R187" s="30"/>
      <c r="S187" s="541" t="s">
        <v>75</v>
      </c>
      <c r="T187" s="541"/>
      <c r="U187" s="541"/>
      <c r="V187" s="541"/>
      <c r="W187" s="541"/>
      <c r="X187" s="541"/>
      <c r="Y187" s="541"/>
      <c r="Z187" s="541"/>
      <c r="AA187" s="541"/>
      <c r="AB187" s="541"/>
      <c r="AC187" s="240"/>
      <c r="AD187" s="240"/>
      <c r="AE187" s="240"/>
      <c r="AF187" s="240"/>
      <c r="AG187" s="240"/>
      <c r="AH187" s="240"/>
      <c r="AI187" s="240"/>
      <c r="AJ187" s="240"/>
      <c r="AK187" s="240"/>
      <c r="AL187" s="416"/>
      <c r="AM187" s="240"/>
      <c r="AN187" s="240"/>
      <c r="AO187" s="240"/>
      <c r="AP187" s="240"/>
      <c r="AQ187" s="240"/>
      <c r="AR187" s="240"/>
      <c r="AS187" s="240"/>
      <c r="AT187" s="240"/>
      <c r="AU187" s="240"/>
      <c r="AV187" s="240"/>
      <c r="AW187" s="240"/>
      <c r="AX187" s="240"/>
      <c r="AY187" s="240"/>
      <c r="AZ187" s="443"/>
      <c r="BA187" s="240"/>
      <c r="BB187" s="240"/>
      <c r="BC187" s="240"/>
      <c r="BD187" s="240"/>
      <c r="BE187" s="240"/>
      <c r="BF187" s="240"/>
      <c r="BG187" s="240"/>
      <c r="BH187" s="240"/>
      <c r="BI187" s="240"/>
      <c r="BJ187" s="240"/>
      <c r="BK187" s="240"/>
      <c r="BL187" s="240"/>
      <c r="BM187" s="240"/>
      <c r="BN187" s="240"/>
      <c r="BO187" s="240"/>
    </row>
    <row r="188" spans="1:78" ht="15">
      <c r="A188" s="1"/>
      <c r="B188" s="25"/>
      <c r="C188" s="27"/>
      <c r="D188" s="4"/>
      <c r="E188" s="241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  <c r="R188" s="240"/>
      <c r="S188" s="240"/>
      <c r="T188" s="240"/>
      <c r="U188" s="240"/>
      <c r="V188" s="240"/>
      <c r="W188" s="240"/>
      <c r="X188" s="443"/>
      <c r="Y188" s="240"/>
      <c r="Z188" s="240"/>
      <c r="AA188" s="240"/>
      <c r="AB188" s="240"/>
      <c r="AC188" s="240"/>
      <c r="AD188" s="240"/>
      <c r="AE188" s="240"/>
      <c r="AF188" s="240"/>
      <c r="AG188" s="240"/>
      <c r="AH188" s="240"/>
      <c r="AI188" s="240"/>
      <c r="AJ188" s="240"/>
      <c r="AK188" s="240"/>
      <c r="AL188" s="416"/>
      <c r="AM188" s="240"/>
      <c r="AN188" s="240"/>
      <c r="AO188" s="240"/>
      <c r="AP188" s="240"/>
      <c r="AQ188" s="240"/>
      <c r="AR188" s="240"/>
      <c r="AS188" s="240"/>
      <c r="AT188" s="240"/>
      <c r="AU188" s="240"/>
      <c r="AV188" s="240"/>
      <c r="AW188" s="240"/>
      <c r="AX188" s="240"/>
      <c r="AY188" s="240"/>
      <c r="AZ188" s="443"/>
      <c r="BA188" s="240"/>
      <c r="BB188" s="240"/>
      <c r="BC188" s="240"/>
      <c r="BD188" s="240"/>
      <c r="BE188" s="240"/>
      <c r="BF188" s="240"/>
      <c r="BG188" s="240"/>
      <c r="BH188" s="240"/>
      <c r="BI188" s="240"/>
      <c r="BJ188" s="240"/>
      <c r="BK188" s="240"/>
      <c r="BL188" s="240"/>
      <c r="BM188" s="240"/>
      <c r="BN188" s="240"/>
      <c r="BO188" s="240"/>
    </row>
    <row r="189" spans="1:78">
      <c r="A189" s="1"/>
      <c r="B189" s="8" t="s">
        <v>76</v>
      </c>
      <c r="C189" s="7"/>
      <c r="D189" s="4"/>
      <c r="E189" s="241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  <c r="R189" s="240"/>
      <c r="S189" s="240"/>
      <c r="T189" s="240"/>
      <c r="U189" s="240"/>
      <c r="V189" s="240"/>
      <c r="W189" s="240"/>
      <c r="X189" s="443"/>
      <c r="Y189" s="240"/>
      <c r="Z189" s="240"/>
      <c r="AA189" s="240"/>
      <c r="AB189" s="240"/>
      <c r="AC189" s="240"/>
      <c r="AD189" s="240"/>
      <c r="AE189" s="240"/>
      <c r="AF189" s="240"/>
      <c r="AG189" s="240"/>
      <c r="AH189" s="240"/>
      <c r="AI189" s="240"/>
      <c r="AJ189" s="240"/>
      <c r="AK189" s="240"/>
      <c r="AL189" s="416"/>
      <c r="AM189" s="240"/>
      <c r="AN189" s="240"/>
      <c r="AO189" s="240"/>
      <c r="AP189" s="240"/>
      <c r="AQ189" s="240"/>
      <c r="AR189" s="240"/>
      <c r="AS189" s="240"/>
      <c r="AT189" s="240"/>
      <c r="AU189" s="240"/>
      <c r="AV189" s="240"/>
      <c r="AW189" s="240"/>
      <c r="AX189" s="240"/>
      <c r="AY189" s="240"/>
      <c r="AZ189" s="443"/>
      <c r="BA189" s="240"/>
      <c r="BB189" s="240"/>
      <c r="BC189" s="240"/>
      <c r="BD189" s="240"/>
      <c r="BE189" s="240"/>
      <c r="BF189" s="240"/>
      <c r="BG189" s="240"/>
      <c r="BH189" s="240"/>
      <c r="BI189" s="240"/>
      <c r="BJ189" s="240"/>
      <c r="BK189" s="240"/>
      <c r="BL189" s="240"/>
      <c r="BM189" s="240"/>
      <c r="BN189" s="240"/>
      <c r="BO189" s="9"/>
    </row>
    <row r="190" spans="1:78" ht="15">
      <c r="A190" s="1"/>
      <c r="B190" s="350" t="s">
        <v>131</v>
      </c>
      <c r="C190" s="1"/>
      <c r="D190" s="1"/>
      <c r="E190" s="351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  <c r="R190" s="240"/>
      <c r="S190" s="240"/>
      <c r="T190" s="240"/>
      <c r="U190" s="240"/>
      <c r="V190" s="240"/>
      <c r="W190" s="240"/>
      <c r="X190" s="443"/>
      <c r="Y190" s="240"/>
      <c r="Z190" s="240"/>
      <c r="AA190" s="240"/>
      <c r="AB190" s="240"/>
      <c r="AC190" s="240"/>
      <c r="AD190" s="240"/>
      <c r="AE190" s="240"/>
      <c r="AF190" s="240"/>
      <c r="AG190" s="240"/>
      <c r="AH190" s="240"/>
      <c r="AI190" s="240"/>
      <c r="AJ190" s="240"/>
      <c r="AK190" s="240"/>
      <c r="AL190" s="416"/>
      <c r="AM190" s="240"/>
      <c r="AN190" s="240"/>
      <c r="AO190" s="240"/>
      <c r="AP190" s="240"/>
      <c r="AQ190" s="240"/>
      <c r="AR190" s="240"/>
      <c r="AS190" s="240"/>
      <c r="AT190" s="240"/>
      <c r="AU190" s="240"/>
      <c r="AV190" s="240"/>
      <c r="AW190" s="240"/>
      <c r="AX190" s="240"/>
      <c r="AY190" s="240"/>
      <c r="AZ190" s="443"/>
      <c r="BA190" s="240"/>
      <c r="BB190" s="240"/>
      <c r="BC190" s="240"/>
      <c r="BD190" s="240"/>
      <c r="BE190" s="240"/>
      <c r="BF190" s="240"/>
      <c r="BG190" s="240"/>
      <c r="BH190" s="240"/>
      <c r="BI190" s="240"/>
      <c r="BJ190" s="240"/>
      <c r="BK190" s="240"/>
      <c r="BL190" s="240"/>
      <c r="BM190" s="240"/>
      <c r="BN190" s="240"/>
      <c r="BO190" s="9"/>
    </row>
    <row r="191" spans="1:78">
      <c r="A191" s="1"/>
      <c r="B191" s="1"/>
      <c r="C191" s="1"/>
      <c r="D191" s="1"/>
      <c r="E191" s="1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98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417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98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9"/>
    </row>
    <row r="192" spans="1:78">
      <c r="A192" s="1"/>
      <c r="B192" s="1"/>
      <c r="C192" s="1"/>
      <c r="D192" s="1"/>
      <c r="E192" s="30"/>
      <c r="F192" s="398"/>
      <c r="G192" s="398"/>
      <c r="H192" s="398"/>
      <c r="I192" s="398"/>
      <c r="J192" s="398"/>
      <c r="K192" s="398"/>
      <c r="L192" s="398"/>
      <c r="M192" s="398"/>
      <c r="N192" s="398"/>
      <c r="O192" s="398"/>
      <c r="P192" s="398"/>
      <c r="Q192" s="398"/>
      <c r="R192" s="398"/>
      <c r="S192" s="398"/>
      <c r="T192" s="398"/>
      <c r="U192" s="398"/>
      <c r="V192" s="398"/>
      <c r="W192" s="398"/>
      <c r="X192" s="398"/>
      <c r="Y192" s="398"/>
      <c r="Z192" s="398"/>
      <c r="AA192" s="398"/>
      <c r="AB192" s="398"/>
      <c r="AC192" s="398"/>
      <c r="AD192" s="398"/>
      <c r="AE192" s="398"/>
      <c r="AF192" s="398"/>
      <c r="AG192" s="398"/>
      <c r="AH192" s="398"/>
      <c r="AI192" s="398"/>
      <c r="AJ192" s="398"/>
      <c r="AK192" s="398"/>
      <c r="AL192" s="417"/>
      <c r="AM192" s="398"/>
      <c r="AN192" s="398"/>
      <c r="AO192" s="398"/>
      <c r="AP192" s="398"/>
      <c r="AQ192" s="398"/>
      <c r="AR192" s="398"/>
      <c r="AS192" s="398"/>
      <c r="AT192" s="398"/>
      <c r="AU192" s="398"/>
      <c r="AV192" s="398"/>
      <c r="AW192" s="398"/>
      <c r="AX192" s="398"/>
      <c r="AY192" s="398"/>
      <c r="AZ192" s="398"/>
      <c r="BA192" s="398"/>
      <c r="BB192" s="398"/>
      <c r="BC192" s="398"/>
      <c r="BD192" s="398"/>
      <c r="BE192" s="398"/>
      <c r="BF192" s="398"/>
      <c r="BG192" s="398"/>
      <c r="BH192" s="398"/>
      <c r="BI192" s="398"/>
      <c r="BJ192" s="398"/>
      <c r="BK192" s="398"/>
      <c r="BL192" s="398"/>
      <c r="BM192" s="398"/>
      <c r="BN192" s="398"/>
      <c r="BO192" s="399"/>
      <c r="BP192" s="400"/>
      <c r="BQ192" s="400"/>
      <c r="BR192" s="400"/>
      <c r="BS192" s="400"/>
      <c r="BT192" s="400"/>
      <c r="BU192" s="400"/>
      <c r="BV192" s="400"/>
      <c r="BW192" s="400"/>
      <c r="BX192" s="400"/>
      <c r="BY192" s="400"/>
      <c r="BZ192" s="400"/>
    </row>
    <row r="193" spans="1:78">
      <c r="A193" s="1"/>
      <c r="B193" s="1"/>
      <c r="C193" s="1"/>
      <c r="D193" s="1"/>
      <c r="E193" s="30"/>
      <c r="F193" s="398"/>
      <c r="G193" s="398"/>
      <c r="H193" s="398"/>
      <c r="I193" s="398"/>
      <c r="J193" s="398"/>
      <c r="K193" s="398"/>
      <c r="L193" s="398"/>
      <c r="M193" s="398"/>
      <c r="N193" s="398"/>
      <c r="O193" s="398"/>
      <c r="P193" s="398"/>
      <c r="Q193" s="398"/>
      <c r="R193" s="398"/>
      <c r="S193" s="398"/>
      <c r="T193" s="398"/>
      <c r="U193" s="398"/>
      <c r="V193" s="398"/>
      <c r="W193" s="398"/>
      <c r="X193" s="398"/>
      <c r="Y193" s="398"/>
      <c r="Z193" s="398"/>
      <c r="AA193" s="398"/>
      <c r="AB193" s="398"/>
      <c r="AC193" s="398"/>
      <c r="AD193" s="398"/>
      <c r="AE193" s="398"/>
      <c r="AF193" s="398"/>
      <c r="AG193" s="398"/>
      <c r="AH193" s="398"/>
      <c r="AI193" s="398"/>
      <c r="AJ193" s="398"/>
      <c r="AK193" s="398"/>
      <c r="AL193" s="417"/>
      <c r="AM193" s="398"/>
      <c r="AN193" s="398"/>
      <c r="AO193" s="398"/>
      <c r="AP193" s="398"/>
      <c r="AQ193" s="398"/>
      <c r="AR193" s="398"/>
      <c r="AS193" s="398"/>
      <c r="AT193" s="398"/>
      <c r="AU193" s="398"/>
      <c r="AV193" s="398"/>
      <c r="AW193" s="398"/>
      <c r="AX193" s="398"/>
      <c r="AY193" s="398"/>
      <c r="AZ193" s="398"/>
      <c r="BA193" s="398"/>
      <c r="BB193" s="398"/>
      <c r="BC193" s="398"/>
      <c r="BD193" s="398"/>
      <c r="BE193" s="398"/>
      <c r="BF193" s="398"/>
      <c r="BG193" s="398"/>
      <c r="BH193" s="398"/>
      <c r="BI193" s="398"/>
      <c r="BJ193" s="398"/>
      <c r="BK193" s="398"/>
      <c r="BL193" s="398"/>
      <c r="BM193" s="398"/>
      <c r="BN193" s="398"/>
      <c r="BO193" s="399"/>
      <c r="BP193" s="400"/>
      <c r="BQ193" s="400"/>
      <c r="BR193" s="400"/>
      <c r="BS193" s="400"/>
      <c r="BT193" s="400"/>
      <c r="BU193" s="400"/>
      <c r="BV193" s="400"/>
      <c r="BW193" s="400"/>
      <c r="BX193" s="400"/>
      <c r="BY193" s="400"/>
      <c r="BZ193" s="400"/>
    </row>
    <row r="194" spans="1:78">
      <c r="A194" s="1"/>
      <c r="B194" s="1"/>
      <c r="C194" s="1"/>
      <c r="D194" s="1"/>
      <c r="E194" s="1"/>
      <c r="F194" s="30"/>
      <c r="G194" s="30"/>
      <c r="H194" s="30"/>
      <c r="I194" s="30"/>
      <c r="J194" s="30"/>
      <c r="K194" s="28"/>
      <c r="L194" s="30"/>
      <c r="M194" s="30"/>
      <c r="N194" s="30"/>
      <c r="O194" s="30"/>
      <c r="P194" s="30"/>
      <c r="Q194" s="28"/>
      <c r="R194" s="30"/>
      <c r="S194" s="30"/>
      <c r="T194" s="30"/>
      <c r="U194" s="30"/>
      <c r="V194" s="30"/>
      <c r="W194" s="30"/>
      <c r="X194" s="398"/>
      <c r="Y194" s="28"/>
      <c r="Z194" s="30"/>
      <c r="AA194" s="30"/>
      <c r="AB194" s="28"/>
      <c r="AC194" s="30"/>
      <c r="AD194" s="30"/>
      <c r="AE194" s="28"/>
      <c r="AF194" s="30"/>
      <c r="AG194" s="30"/>
      <c r="AH194" s="30"/>
      <c r="AI194" s="30"/>
      <c r="AJ194" s="30"/>
      <c r="AK194" s="30"/>
      <c r="AL194" s="417"/>
      <c r="AM194" s="28"/>
      <c r="AN194" s="30"/>
      <c r="AO194" s="30"/>
      <c r="AP194" s="28"/>
      <c r="AQ194" s="30"/>
      <c r="AR194" s="30"/>
      <c r="AS194" s="28"/>
      <c r="AT194" s="30"/>
      <c r="AU194" s="30"/>
      <c r="AV194" s="30"/>
      <c r="AW194" s="30"/>
      <c r="AX194" s="30"/>
      <c r="AY194" s="30"/>
      <c r="AZ194" s="398"/>
      <c r="BA194" s="28"/>
      <c r="BB194" s="30"/>
      <c r="BC194" s="30"/>
      <c r="BD194" s="28"/>
      <c r="BE194" s="30"/>
      <c r="BF194" s="30"/>
      <c r="BG194" s="30"/>
      <c r="BH194" s="28"/>
      <c r="BJ194" s="1"/>
      <c r="BN194" s="9"/>
      <c r="BO194" s="9"/>
    </row>
    <row r="195" spans="1:78">
      <c r="A195" s="1"/>
      <c r="B195" s="1"/>
      <c r="C195" s="1"/>
      <c r="D195" s="1"/>
      <c r="E195" s="1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9"/>
      <c r="BO195" s="9"/>
    </row>
    <row r="196" spans="1:78">
      <c r="A196" s="1"/>
      <c r="B196" s="1"/>
      <c r="C196" s="1"/>
      <c r="D196" s="1"/>
      <c r="E196" s="1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9"/>
      <c r="BO196" s="9"/>
    </row>
    <row r="197" spans="1:78">
      <c r="A197" s="1"/>
      <c r="B197" s="1"/>
      <c r="C197" s="1"/>
      <c r="D197" s="1"/>
      <c r="E197" s="349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9"/>
    </row>
    <row r="198" spans="1:78">
      <c r="A198" s="1"/>
      <c r="B198" s="1"/>
      <c r="C198" s="1"/>
      <c r="D198" s="1"/>
      <c r="E198" s="1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9"/>
    </row>
    <row r="199" spans="1:78">
      <c r="A199" s="1"/>
      <c r="B199" s="1"/>
      <c r="C199" s="1"/>
      <c r="D199" s="1"/>
      <c r="E199" s="1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98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417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98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9"/>
    </row>
    <row r="200" spans="1:78">
      <c r="A200" s="1"/>
      <c r="B200" s="1"/>
      <c r="C200" s="1"/>
      <c r="D200" s="1"/>
      <c r="E200" s="1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9"/>
      <c r="BO200" s="9"/>
    </row>
    <row r="201" spans="1:78">
      <c r="A201" s="1"/>
      <c r="B201" s="1"/>
      <c r="C201" s="1"/>
      <c r="D201" s="1"/>
      <c r="E201" s="1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9"/>
      <c r="BO201" s="9"/>
    </row>
    <row r="202" spans="1:78">
      <c r="A202" s="1"/>
      <c r="B202" s="1"/>
      <c r="C202" s="1"/>
      <c r="D202" s="1"/>
      <c r="E202" s="1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9"/>
      <c r="BO202" s="9"/>
    </row>
    <row r="203" spans="1:78">
      <c r="A203" s="1"/>
      <c r="B203" s="1"/>
      <c r="C203" s="1"/>
      <c r="D203" s="1"/>
      <c r="E203" s="1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9"/>
    </row>
    <row r="204" spans="1:78">
      <c r="A204" s="1"/>
      <c r="B204" s="1"/>
      <c r="C204" s="1"/>
      <c r="D204" s="1"/>
      <c r="E204" s="1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98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417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98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9"/>
    </row>
    <row r="205" spans="1:78">
      <c r="A205" s="1"/>
      <c r="B205" s="1"/>
      <c r="C205" s="1"/>
      <c r="D205" s="1"/>
      <c r="E205" s="349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9"/>
    </row>
    <row r="206" spans="1:78">
      <c r="A206" s="1"/>
      <c r="B206" s="1"/>
      <c r="C206" s="1"/>
      <c r="D206" s="1"/>
      <c r="E206" s="1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9"/>
      <c r="BO206" s="9"/>
    </row>
    <row r="207" spans="1:78">
      <c r="A207" s="1"/>
      <c r="B207" s="1"/>
      <c r="C207" s="1"/>
      <c r="D207" s="1"/>
      <c r="E207" s="1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9"/>
      <c r="BO207" s="9"/>
    </row>
    <row r="208" spans="1:78">
      <c r="A208" s="1"/>
      <c r="B208" s="1"/>
      <c r="C208" s="1"/>
      <c r="D208" s="1"/>
      <c r="E208" s="1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9"/>
      <c r="BO208" s="9"/>
    </row>
    <row r="209" spans="1:67">
      <c r="A209" s="1"/>
      <c r="B209" s="1"/>
      <c r="C209" s="1"/>
      <c r="D209" s="1"/>
      <c r="E209" s="1"/>
      <c r="F209" s="30"/>
      <c r="G209" s="30"/>
      <c r="H209" s="30"/>
      <c r="I209" s="30"/>
      <c r="J209" s="30"/>
      <c r="K209" s="28"/>
      <c r="L209" s="30"/>
      <c r="M209" s="30"/>
      <c r="N209" s="30"/>
      <c r="O209" s="30"/>
      <c r="P209" s="30"/>
      <c r="Q209" s="28"/>
      <c r="R209" s="30"/>
      <c r="S209" s="30"/>
      <c r="T209" s="30"/>
      <c r="U209" s="30"/>
      <c r="V209" s="30"/>
      <c r="W209" s="30"/>
      <c r="X209" s="398"/>
      <c r="Y209" s="28"/>
      <c r="Z209" s="30"/>
      <c r="AA209" s="30"/>
      <c r="AB209" s="28"/>
      <c r="AC209" s="30"/>
      <c r="AD209" s="30"/>
      <c r="AE209" s="28"/>
      <c r="AF209" s="30"/>
      <c r="AG209" s="30"/>
      <c r="AH209" s="30"/>
      <c r="AI209" s="30"/>
      <c r="AJ209" s="30"/>
      <c r="AK209" s="30"/>
      <c r="AL209" s="417"/>
      <c r="AM209" s="28"/>
      <c r="AN209" s="30"/>
      <c r="AO209" s="30"/>
      <c r="AP209" s="28"/>
      <c r="AQ209" s="30"/>
      <c r="AR209" s="30"/>
      <c r="AS209" s="28"/>
      <c r="AT209" s="30"/>
      <c r="AU209" s="30"/>
      <c r="AV209" s="30"/>
      <c r="AW209" s="30"/>
      <c r="AX209" s="30"/>
      <c r="AY209" s="30"/>
      <c r="AZ209" s="398"/>
      <c r="BA209" s="28"/>
      <c r="BB209" s="30"/>
      <c r="BC209" s="30"/>
      <c r="BD209" s="28"/>
      <c r="BE209" s="30"/>
      <c r="BF209" s="30"/>
      <c r="BG209" s="30"/>
      <c r="BH209" s="28"/>
      <c r="BJ209" s="1"/>
      <c r="BN209" s="1"/>
      <c r="BO209" s="1"/>
    </row>
    <row r="210" spans="1:67">
      <c r="A210" s="1"/>
      <c r="B210" s="1"/>
      <c r="C210" s="1"/>
      <c r="D210" s="1"/>
      <c r="E210" s="1"/>
      <c r="F210" s="30"/>
      <c r="G210" s="30"/>
      <c r="H210" s="30"/>
      <c r="I210" s="30"/>
      <c r="J210" s="30"/>
      <c r="K210" s="28"/>
      <c r="L210" s="30"/>
      <c r="M210" s="30"/>
      <c r="N210" s="30"/>
      <c r="O210" s="30"/>
      <c r="P210" s="30"/>
      <c r="Q210" s="28"/>
      <c r="R210" s="30"/>
      <c r="S210" s="30"/>
      <c r="T210" s="30"/>
      <c r="U210" s="30"/>
      <c r="V210" s="30"/>
      <c r="W210" s="30"/>
      <c r="X210" s="398"/>
      <c r="Y210" s="28"/>
      <c r="Z210" s="30"/>
      <c r="AA210" s="30"/>
      <c r="AB210" s="28"/>
      <c r="AC210" s="30"/>
      <c r="AD210" s="30"/>
      <c r="AE210" s="28"/>
      <c r="AF210" s="30"/>
      <c r="AG210" s="30"/>
      <c r="AH210" s="30"/>
      <c r="AI210" s="30"/>
      <c r="AJ210" s="30"/>
      <c r="AK210" s="30"/>
      <c r="AL210" s="417"/>
      <c r="AM210" s="28"/>
      <c r="AN210" s="30"/>
      <c r="AO210" s="30"/>
      <c r="AP210" s="28"/>
      <c r="AQ210" s="30"/>
      <c r="AR210" s="30"/>
      <c r="AS210" s="28"/>
      <c r="AT210" s="30"/>
      <c r="AU210" s="30"/>
      <c r="AV210" s="30"/>
      <c r="AW210" s="30"/>
      <c r="AX210" s="30"/>
      <c r="AY210" s="30"/>
      <c r="AZ210" s="398"/>
      <c r="BA210" s="28"/>
      <c r="BB210" s="30"/>
      <c r="BC210" s="30"/>
      <c r="BD210" s="28"/>
      <c r="BE210" s="30"/>
      <c r="BF210" s="30"/>
      <c r="BG210" s="30"/>
      <c r="BH210" s="28"/>
      <c r="BJ210" s="1"/>
      <c r="BN210" s="1"/>
      <c r="BO210" s="1"/>
    </row>
    <row r="211" spans="1:67">
      <c r="A211" s="1"/>
      <c r="B211" s="1"/>
      <c r="C211" s="1"/>
      <c r="D211" s="1"/>
      <c r="E211" s="1"/>
      <c r="F211" s="30"/>
      <c r="G211" s="30"/>
      <c r="H211" s="30"/>
      <c r="I211" s="30"/>
      <c r="J211" s="30"/>
      <c r="K211" s="28"/>
      <c r="L211" s="30"/>
      <c r="M211" s="30"/>
      <c r="N211" s="30"/>
      <c r="O211" s="30"/>
      <c r="P211" s="30"/>
      <c r="Q211" s="28"/>
      <c r="R211" s="30"/>
      <c r="S211" s="30"/>
      <c r="T211" s="30"/>
      <c r="U211" s="30"/>
      <c r="V211" s="30"/>
      <c r="W211" s="30"/>
      <c r="X211" s="398"/>
      <c r="Y211" s="28"/>
      <c r="Z211" s="30"/>
      <c r="AA211" s="30"/>
      <c r="AB211" s="28"/>
      <c r="AC211" s="30"/>
      <c r="AD211" s="30"/>
      <c r="AE211" s="28"/>
      <c r="AF211" s="30"/>
      <c r="AG211" s="30"/>
      <c r="AH211" s="30"/>
      <c r="AI211" s="30"/>
      <c r="AJ211" s="30"/>
      <c r="AK211" s="30"/>
      <c r="AL211" s="417"/>
      <c r="AM211" s="28"/>
      <c r="AN211" s="30"/>
      <c r="AO211" s="30"/>
      <c r="AP211" s="28"/>
      <c r="AQ211" s="30"/>
      <c r="AR211" s="30"/>
      <c r="AS211" s="28"/>
      <c r="AT211" s="30"/>
      <c r="AU211" s="30"/>
      <c r="AV211" s="30"/>
      <c r="AW211" s="30"/>
      <c r="AX211" s="30"/>
      <c r="AY211" s="30"/>
      <c r="AZ211" s="398"/>
      <c r="BA211" s="28"/>
      <c r="BB211" s="30"/>
      <c r="BC211" s="30"/>
      <c r="BD211" s="28"/>
      <c r="BE211" s="30"/>
      <c r="BF211" s="30"/>
      <c r="BG211" s="30"/>
      <c r="BH211" s="28"/>
      <c r="BJ211" s="1"/>
      <c r="BN211" s="1"/>
      <c r="BO211" s="1"/>
    </row>
    <row r="212" spans="1:67">
      <c r="A212" s="1"/>
      <c r="B212" s="1"/>
      <c r="C212" s="1"/>
      <c r="D212" s="1"/>
      <c r="E212" s="1"/>
      <c r="F212" s="30"/>
      <c r="G212" s="30"/>
      <c r="H212" s="30"/>
      <c r="I212" s="30"/>
      <c r="J212" s="30"/>
      <c r="K212" s="28"/>
      <c r="L212" s="30"/>
      <c r="M212" s="30"/>
      <c r="N212" s="30"/>
      <c r="O212" s="30"/>
      <c r="P212" s="30"/>
      <c r="Q212" s="28"/>
      <c r="R212" s="30"/>
      <c r="S212" s="30"/>
      <c r="T212" s="30"/>
      <c r="U212" s="30"/>
      <c r="V212" s="30"/>
      <c r="W212" s="30"/>
      <c r="X212" s="398"/>
      <c r="Y212" s="28"/>
      <c r="Z212" s="30"/>
      <c r="AA212" s="30"/>
      <c r="AB212" s="28"/>
      <c r="AC212" s="30"/>
      <c r="AD212" s="30"/>
      <c r="AE212" s="28"/>
      <c r="AF212" s="30"/>
      <c r="AG212" s="30"/>
      <c r="AH212" s="30"/>
      <c r="AI212" s="30"/>
      <c r="AJ212" s="30"/>
      <c r="AK212" s="30"/>
      <c r="AL212" s="417"/>
      <c r="AM212" s="28"/>
      <c r="AN212" s="30"/>
      <c r="AO212" s="30"/>
      <c r="AP212" s="28"/>
      <c r="AQ212" s="30"/>
      <c r="AR212" s="30"/>
      <c r="AS212" s="28"/>
      <c r="AT212" s="30"/>
      <c r="AU212" s="30"/>
      <c r="AV212" s="30"/>
      <c r="AW212" s="30"/>
      <c r="AX212" s="30"/>
      <c r="AY212" s="30"/>
      <c r="AZ212" s="398"/>
      <c r="BA212" s="28"/>
      <c r="BB212" s="30"/>
      <c r="BC212" s="30"/>
      <c r="BD212" s="28"/>
      <c r="BE212" s="30"/>
      <c r="BF212" s="30"/>
      <c r="BG212" s="30"/>
      <c r="BH212" s="28"/>
      <c r="BJ212" s="1"/>
      <c r="BN212" s="1"/>
      <c r="BO212" s="1"/>
    </row>
    <row r="213" spans="1:67">
      <c r="A213" s="1"/>
      <c r="B213" s="1"/>
      <c r="C213" s="1"/>
      <c r="D213" s="1"/>
      <c r="E213" s="1"/>
      <c r="F213" s="30"/>
      <c r="G213" s="30"/>
      <c r="H213" s="30"/>
      <c r="I213" s="30"/>
      <c r="J213" s="30"/>
      <c r="K213" s="28"/>
      <c r="L213" s="30"/>
      <c r="M213" s="30"/>
      <c r="N213" s="30"/>
      <c r="O213" s="30"/>
      <c r="P213" s="30"/>
      <c r="Q213" s="28"/>
      <c r="R213" s="30"/>
      <c r="S213" s="30"/>
      <c r="T213" s="30"/>
      <c r="U213" s="30"/>
      <c r="V213" s="30"/>
      <c r="W213" s="30"/>
      <c r="X213" s="398"/>
      <c r="Y213" s="28"/>
      <c r="Z213" s="30"/>
      <c r="AA213" s="30"/>
      <c r="AB213" s="28"/>
      <c r="AC213" s="30"/>
      <c r="AD213" s="30"/>
      <c r="AE213" s="28"/>
      <c r="AF213" s="30"/>
      <c r="AG213" s="30"/>
      <c r="AH213" s="30"/>
      <c r="AI213" s="30"/>
      <c r="AJ213" s="30"/>
      <c r="AK213" s="30"/>
      <c r="AL213" s="417"/>
      <c r="AM213" s="28"/>
      <c r="AN213" s="30"/>
      <c r="AO213" s="30"/>
      <c r="AP213" s="28"/>
      <c r="AQ213" s="30"/>
      <c r="AR213" s="30"/>
      <c r="AS213" s="28"/>
      <c r="AT213" s="30"/>
      <c r="AU213" s="30"/>
      <c r="AV213" s="30"/>
      <c r="AW213" s="30"/>
      <c r="AX213" s="30"/>
      <c r="AY213" s="30"/>
      <c r="AZ213" s="398"/>
      <c r="BA213" s="28"/>
      <c r="BB213" s="30"/>
      <c r="BC213" s="30"/>
      <c r="BD213" s="28"/>
      <c r="BE213" s="30"/>
      <c r="BF213" s="30"/>
      <c r="BG213" s="30"/>
      <c r="BH213" s="28"/>
      <c r="BJ213" s="1"/>
      <c r="BN213" s="1"/>
      <c r="BO213" s="1"/>
    </row>
    <row r="214" spans="1:67">
      <c r="A214" s="1"/>
      <c r="B214" s="1"/>
      <c r="C214" s="1"/>
      <c r="D214" s="1"/>
      <c r="E214" s="1"/>
      <c r="F214" s="30"/>
      <c r="G214" s="30"/>
      <c r="H214" s="30"/>
      <c r="I214" s="30"/>
      <c r="J214" s="30"/>
      <c r="K214" s="28"/>
      <c r="L214" s="30"/>
      <c r="M214" s="30"/>
      <c r="N214" s="30"/>
      <c r="O214" s="30"/>
      <c r="P214" s="30"/>
      <c r="Q214" s="28"/>
      <c r="R214" s="30"/>
      <c r="S214" s="30"/>
      <c r="T214" s="30"/>
      <c r="U214" s="30"/>
      <c r="V214" s="30"/>
      <c r="W214" s="30"/>
      <c r="X214" s="398"/>
      <c r="Y214" s="28"/>
      <c r="Z214" s="30"/>
      <c r="AA214" s="30"/>
      <c r="AB214" s="28"/>
      <c r="AC214" s="30"/>
      <c r="AD214" s="30"/>
      <c r="AE214" s="28"/>
      <c r="AF214" s="30"/>
      <c r="AG214" s="30"/>
      <c r="AH214" s="30"/>
      <c r="AI214" s="30"/>
      <c r="AJ214" s="30"/>
      <c r="AK214" s="30"/>
      <c r="AL214" s="417"/>
      <c r="AM214" s="28"/>
      <c r="AN214" s="30"/>
      <c r="AO214" s="30"/>
      <c r="AP214" s="28"/>
      <c r="AQ214" s="30"/>
      <c r="AR214" s="30"/>
      <c r="AS214" s="28"/>
      <c r="AT214" s="30"/>
      <c r="AU214" s="30"/>
      <c r="AV214" s="30"/>
      <c r="AW214" s="30"/>
      <c r="AX214" s="30"/>
      <c r="AY214" s="30"/>
      <c r="AZ214" s="398"/>
      <c r="BA214" s="28"/>
      <c r="BB214" s="30"/>
      <c r="BC214" s="30"/>
      <c r="BD214" s="28"/>
      <c r="BE214" s="30"/>
      <c r="BF214" s="30"/>
      <c r="BG214" s="30"/>
      <c r="BH214" s="28"/>
      <c r="BJ214" s="1"/>
      <c r="BN214" s="1"/>
      <c r="BO214" s="1"/>
    </row>
    <row r="215" spans="1:67">
      <c r="A215" s="1"/>
      <c r="B215" s="1"/>
      <c r="C215" s="1"/>
      <c r="D215" s="1"/>
      <c r="E215" s="1"/>
      <c r="F215" s="30"/>
      <c r="G215" s="30"/>
      <c r="H215" s="30"/>
      <c r="I215" s="30"/>
      <c r="J215" s="30"/>
      <c r="K215" s="28"/>
      <c r="L215" s="30"/>
      <c r="M215" s="30"/>
      <c r="N215" s="30"/>
      <c r="O215" s="30"/>
      <c r="P215" s="30"/>
      <c r="Q215" s="28"/>
      <c r="R215" s="30"/>
      <c r="S215" s="30"/>
      <c r="T215" s="30"/>
      <c r="U215" s="30"/>
      <c r="V215" s="30"/>
      <c r="W215" s="30"/>
      <c r="X215" s="398"/>
      <c r="Y215" s="28"/>
      <c r="Z215" s="30"/>
      <c r="AA215" s="30"/>
      <c r="AB215" s="28"/>
      <c r="AC215" s="30"/>
      <c r="AD215" s="30"/>
      <c r="AE215" s="28"/>
      <c r="AF215" s="30"/>
      <c r="AG215" s="30"/>
      <c r="AH215" s="30"/>
      <c r="AI215" s="30"/>
      <c r="AJ215" s="30"/>
      <c r="AK215" s="30"/>
      <c r="AL215" s="417"/>
      <c r="AM215" s="28"/>
      <c r="AN215" s="30"/>
      <c r="AO215" s="30"/>
      <c r="AP215" s="28"/>
      <c r="AQ215" s="30"/>
      <c r="AR215" s="30"/>
      <c r="AS215" s="28"/>
      <c r="AT215" s="30"/>
      <c r="AU215" s="30"/>
      <c r="AV215" s="30"/>
      <c r="AW215" s="30"/>
      <c r="AX215" s="30"/>
      <c r="AY215" s="30"/>
      <c r="AZ215" s="398"/>
      <c r="BA215" s="28"/>
      <c r="BB215" s="30"/>
      <c r="BC215" s="30"/>
      <c r="BD215" s="28"/>
      <c r="BE215" s="30"/>
      <c r="BF215" s="30"/>
      <c r="BG215" s="30"/>
      <c r="BH215" s="28"/>
      <c r="BJ215" s="1"/>
      <c r="BN215" s="1"/>
      <c r="BO215" s="1"/>
    </row>
    <row r="216" spans="1:67">
      <c r="A216" s="1"/>
      <c r="B216" s="1"/>
      <c r="C216" s="1"/>
      <c r="D216" s="1"/>
      <c r="E216" s="1"/>
      <c r="F216" s="30"/>
      <c r="G216" s="30"/>
      <c r="H216" s="30"/>
      <c r="I216" s="30"/>
      <c r="J216" s="30"/>
      <c r="K216" s="28"/>
      <c r="L216" s="30"/>
      <c r="M216" s="30"/>
      <c r="N216" s="30"/>
      <c r="O216" s="30"/>
      <c r="P216" s="30"/>
      <c r="Q216" s="28"/>
      <c r="R216" s="30"/>
      <c r="S216" s="30"/>
      <c r="T216" s="30"/>
      <c r="U216" s="30"/>
      <c r="V216" s="30"/>
      <c r="W216" s="30"/>
      <c r="X216" s="398"/>
      <c r="Y216" s="28"/>
      <c r="Z216" s="30"/>
      <c r="AA216" s="30"/>
      <c r="AB216" s="28"/>
      <c r="AC216" s="30"/>
      <c r="AD216" s="30"/>
      <c r="AE216" s="28"/>
      <c r="AF216" s="30"/>
      <c r="AG216" s="30"/>
      <c r="AH216" s="30"/>
      <c r="AI216" s="30"/>
      <c r="AJ216" s="30"/>
      <c r="AK216" s="30"/>
      <c r="AL216" s="417"/>
      <c r="AM216" s="28"/>
      <c r="AN216" s="30"/>
      <c r="AO216" s="30"/>
      <c r="AP216" s="28"/>
      <c r="AQ216" s="30"/>
      <c r="AR216" s="30"/>
      <c r="AS216" s="28"/>
      <c r="AT216" s="30"/>
      <c r="AU216" s="30"/>
      <c r="AV216" s="30"/>
      <c r="AW216" s="30"/>
      <c r="AX216" s="30"/>
      <c r="AY216" s="30"/>
      <c r="AZ216" s="398"/>
      <c r="BA216" s="28"/>
      <c r="BB216" s="30"/>
      <c r="BC216" s="30"/>
      <c r="BD216" s="28"/>
      <c r="BE216" s="30"/>
      <c r="BF216" s="30"/>
      <c r="BG216" s="30"/>
      <c r="BH216" s="28"/>
      <c r="BJ216" s="1"/>
      <c r="BN216" s="1"/>
      <c r="BO216" s="1"/>
    </row>
    <row r="217" spans="1:67">
      <c r="A217" s="1"/>
      <c r="B217" s="1"/>
      <c r="C217" s="1"/>
      <c r="D217" s="1"/>
      <c r="E217" s="1"/>
      <c r="F217" s="30"/>
      <c r="G217" s="30"/>
      <c r="H217" s="30"/>
      <c r="I217" s="30"/>
      <c r="J217" s="30"/>
      <c r="K217" s="28"/>
      <c r="L217" s="30"/>
      <c r="M217" s="30"/>
      <c r="N217" s="30"/>
      <c r="O217" s="30"/>
      <c r="P217" s="30"/>
      <c r="Q217" s="28"/>
      <c r="R217" s="30"/>
      <c r="S217" s="30"/>
      <c r="T217" s="30"/>
      <c r="U217" s="30"/>
      <c r="V217" s="30"/>
      <c r="W217" s="30"/>
      <c r="X217" s="398"/>
      <c r="Y217" s="28"/>
      <c r="Z217" s="30"/>
      <c r="AA217" s="30"/>
      <c r="AB217" s="28"/>
      <c r="AC217" s="30"/>
      <c r="AD217" s="30"/>
      <c r="AE217" s="28"/>
      <c r="AF217" s="30"/>
      <c r="AG217" s="30"/>
      <c r="AH217" s="30"/>
      <c r="AI217" s="30"/>
      <c r="AJ217" s="30"/>
      <c r="AK217" s="30"/>
      <c r="AL217" s="417"/>
      <c r="AM217" s="28"/>
      <c r="AN217" s="30"/>
      <c r="AO217" s="30"/>
      <c r="AP217" s="28"/>
      <c r="AQ217" s="30"/>
      <c r="AR217" s="30"/>
      <c r="AS217" s="28"/>
      <c r="AT217" s="30"/>
      <c r="AU217" s="30"/>
      <c r="AV217" s="30"/>
      <c r="AW217" s="30"/>
      <c r="AX217" s="30"/>
      <c r="AY217" s="30"/>
      <c r="AZ217" s="398"/>
      <c r="BA217" s="28"/>
      <c r="BB217" s="30"/>
      <c r="BC217" s="30"/>
      <c r="BD217" s="28"/>
      <c r="BE217" s="30"/>
      <c r="BF217" s="30"/>
      <c r="BG217" s="30"/>
      <c r="BH217" s="28"/>
      <c r="BJ217" s="1"/>
      <c r="BN217" s="1"/>
      <c r="BO217" s="1"/>
    </row>
    <row r="218" spans="1:67">
      <c r="A218" s="1"/>
      <c r="B218" s="1"/>
      <c r="C218" s="1"/>
      <c r="D218" s="1"/>
      <c r="E218" s="1"/>
      <c r="F218" s="30"/>
      <c r="G218" s="30"/>
      <c r="H218" s="30"/>
      <c r="I218" s="30"/>
      <c r="J218" s="30"/>
      <c r="K218" s="28"/>
      <c r="L218" s="30"/>
      <c r="M218" s="30"/>
      <c r="N218" s="30"/>
      <c r="O218" s="30"/>
      <c r="P218" s="30"/>
      <c r="Q218" s="28"/>
      <c r="R218" s="30"/>
      <c r="S218" s="30"/>
      <c r="T218" s="30"/>
      <c r="U218" s="30"/>
      <c r="V218" s="30"/>
      <c r="W218" s="30"/>
      <c r="X218" s="398"/>
      <c r="Y218" s="28"/>
      <c r="Z218" s="30"/>
      <c r="AA218" s="30"/>
      <c r="AB218" s="28"/>
      <c r="AC218" s="30"/>
      <c r="AD218" s="30"/>
      <c r="AE218" s="28"/>
      <c r="AF218" s="30"/>
      <c r="AG218" s="30"/>
      <c r="AH218" s="30"/>
      <c r="AI218" s="30"/>
      <c r="AJ218" s="30"/>
      <c r="AK218" s="30"/>
      <c r="AL218" s="417"/>
      <c r="AM218" s="28"/>
      <c r="AN218" s="30"/>
      <c r="AO218" s="30"/>
      <c r="AP218" s="28"/>
      <c r="AQ218" s="30"/>
      <c r="AR218" s="30"/>
      <c r="AS218" s="28"/>
      <c r="AT218" s="30"/>
      <c r="AU218" s="30"/>
      <c r="AV218" s="30"/>
      <c r="AW218" s="30"/>
      <c r="AX218" s="30"/>
      <c r="AY218" s="30"/>
      <c r="AZ218" s="398"/>
      <c r="BA218" s="28"/>
      <c r="BB218" s="30"/>
      <c r="BC218" s="30"/>
      <c r="BD218" s="28"/>
      <c r="BE218" s="30"/>
      <c r="BF218" s="30"/>
      <c r="BG218" s="30"/>
      <c r="BH218" s="28"/>
      <c r="BJ218" s="1"/>
      <c r="BN218" s="1"/>
      <c r="BO218" s="1"/>
    </row>
    <row r="219" spans="1:67">
      <c r="A219" s="1"/>
      <c r="B219" s="1"/>
      <c r="C219" s="1"/>
      <c r="D219" s="1"/>
      <c r="E219" s="1"/>
      <c r="F219" s="30"/>
      <c r="G219" s="30"/>
      <c r="H219" s="30"/>
      <c r="I219" s="30"/>
      <c r="J219" s="30"/>
      <c r="K219" s="28"/>
      <c r="L219" s="30"/>
      <c r="M219" s="30"/>
      <c r="N219" s="30"/>
      <c r="O219" s="30"/>
      <c r="P219" s="30"/>
      <c r="Q219" s="28"/>
      <c r="R219" s="30"/>
      <c r="S219" s="30"/>
      <c r="T219" s="30"/>
      <c r="U219" s="30"/>
      <c r="V219" s="30"/>
      <c r="W219" s="30"/>
      <c r="X219" s="398"/>
      <c r="Y219" s="28"/>
      <c r="Z219" s="30"/>
      <c r="AA219" s="30"/>
      <c r="AB219" s="28"/>
      <c r="AC219" s="30"/>
      <c r="AD219" s="30"/>
      <c r="AE219" s="28"/>
      <c r="AF219" s="30"/>
      <c r="AG219" s="30"/>
      <c r="AH219" s="30"/>
      <c r="AI219" s="30"/>
      <c r="AJ219" s="30"/>
      <c r="AK219" s="30"/>
      <c r="AL219" s="417"/>
      <c r="AM219" s="28"/>
      <c r="AN219" s="30"/>
      <c r="AO219" s="30"/>
      <c r="AP219" s="28"/>
      <c r="AQ219" s="30"/>
      <c r="AR219" s="30"/>
      <c r="AS219" s="28"/>
      <c r="AT219" s="30"/>
      <c r="AU219" s="30"/>
      <c r="AV219" s="30"/>
      <c r="AW219" s="30"/>
      <c r="AX219" s="30"/>
      <c r="AY219" s="30"/>
      <c r="AZ219" s="398"/>
      <c r="BA219" s="28"/>
      <c r="BB219" s="30"/>
      <c r="BC219" s="30"/>
      <c r="BD219" s="28"/>
      <c r="BE219" s="30"/>
      <c r="BF219" s="30"/>
      <c r="BG219" s="30"/>
      <c r="BH219" s="28"/>
      <c r="BJ219" s="1"/>
      <c r="BN219" s="1"/>
      <c r="BO219" s="1"/>
    </row>
    <row r="220" spans="1:67">
      <c r="A220" s="1"/>
      <c r="B220" s="1"/>
      <c r="C220" s="1"/>
      <c r="D220" s="1"/>
      <c r="E220" s="1"/>
      <c r="F220" s="30"/>
      <c r="G220" s="30"/>
      <c r="H220" s="30"/>
      <c r="I220" s="30"/>
      <c r="J220" s="30"/>
      <c r="K220" s="28"/>
      <c r="L220" s="30"/>
      <c r="M220" s="30"/>
      <c r="N220" s="30"/>
      <c r="O220" s="30"/>
      <c r="P220" s="30"/>
      <c r="Q220" s="28"/>
      <c r="R220" s="30"/>
      <c r="S220" s="30"/>
      <c r="T220" s="30"/>
      <c r="U220" s="30"/>
      <c r="V220" s="30"/>
      <c r="W220" s="30"/>
      <c r="X220" s="398"/>
      <c r="Y220" s="28"/>
      <c r="Z220" s="30"/>
      <c r="AA220" s="30"/>
      <c r="AB220" s="28"/>
      <c r="AC220" s="30"/>
      <c r="AD220" s="30"/>
      <c r="AE220" s="28"/>
      <c r="AF220" s="30"/>
      <c r="AG220" s="30"/>
      <c r="AH220" s="30"/>
      <c r="AI220" s="30"/>
      <c r="AJ220" s="30"/>
      <c r="AK220" s="30"/>
      <c r="AL220" s="417"/>
      <c r="AM220" s="28"/>
      <c r="AN220" s="30"/>
      <c r="AO220" s="30"/>
      <c r="AP220" s="28"/>
      <c r="AQ220" s="30"/>
      <c r="AR220" s="30"/>
      <c r="AS220" s="28"/>
      <c r="AT220" s="30"/>
      <c r="AU220" s="30"/>
      <c r="AV220" s="30"/>
      <c r="AW220" s="30"/>
      <c r="AX220" s="30"/>
      <c r="AY220" s="30"/>
      <c r="AZ220" s="398"/>
      <c r="BA220" s="28"/>
      <c r="BB220" s="30"/>
      <c r="BC220" s="30"/>
      <c r="BD220" s="28"/>
      <c r="BE220" s="30"/>
      <c r="BF220" s="30"/>
      <c r="BG220" s="30"/>
      <c r="BH220" s="28"/>
      <c r="BJ220" s="1"/>
      <c r="BN220" s="1"/>
      <c r="BO220" s="1"/>
    </row>
    <row r="221" spans="1:67">
      <c r="A221" s="1"/>
      <c r="B221" s="1"/>
      <c r="C221" s="1"/>
      <c r="D221" s="1"/>
      <c r="E221" s="1"/>
      <c r="F221" s="30"/>
      <c r="G221" s="30"/>
      <c r="H221" s="30"/>
      <c r="I221" s="30"/>
      <c r="J221" s="30"/>
      <c r="K221" s="28"/>
      <c r="L221" s="30"/>
      <c r="M221" s="30"/>
      <c r="N221" s="30"/>
      <c r="O221" s="30"/>
      <c r="P221" s="30"/>
      <c r="Q221" s="28"/>
      <c r="R221" s="30"/>
      <c r="S221" s="30"/>
      <c r="T221" s="30"/>
      <c r="U221" s="30"/>
      <c r="V221" s="30"/>
      <c r="W221" s="30"/>
      <c r="X221" s="398"/>
      <c r="Y221" s="28"/>
      <c r="Z221" s="30"/>
      <c r="AA221" s="30"/>
      <c r="AB221" s="28"/>
      <c r="AC221" s="30"/>
      <c r="AD221" s="30"/>
      <c r="AE221" s="28"/>
      <c r="AF221" s="30"/>
      <c r="AG221" s="30"/>
      <c r="AH221" s="30"/>
      <c r="AI221" s="30"/>
      <c r="AJ221" s="30"/>
      <c r="AK221" s="30"/>
      <c r="AL221" s="417"/>
      <c r="AM221" s="28"/>
      <c r="AN221" s="30"/>
      <c r="AO221" s="30"/>
      <c r="AP221" s="28"/>
      <c r="AQ221" s="30"/>
      <c r="AR221" s="30"/>
      <c r="AS221" s="28"/>
      <c r="AT221" s="30"/>
      <c r="AU221" s="30"/>
      <c r="AV221" s="30"/>
      <c r="AW221" s="30"/>
      <c r="AX221" s="30"/>
      <c r="AY221" s="30"/>
      <c r="AZ221" s="398"/>
      <c r="BA221" s="28"/>
      <c r="BB221" s="30"/>
      <c r="BC221" s="30"/>
      <c r="BD221" s="28"/>
      <c r="BE221" s="30"/>
      <c r="BF221" s="30"/>
      <c r="BG221" s="30"/>
      <c r="BH221" s="28"/>
      <c r="BJ221" s="1"/>
      <c r="BN221" s="1"/>
      <c r="BO221" s="1"/>
    </row>
    <row r="222" spans="1:67">
      <c r="A222" s="1"/>
      <c r="B222" s="1"/>
      <c r="C222" s="1"/>
      <c r="D222" s="1"/>
      <c r="E222" s="1"/>
      <c r="F222" s="30"/>
      <c r="G222" s="30"/>
      <c r="H222" s="30"/>
      <c r="I222" s="30"/>
      <c r="J222" s="30"/>
      <c r="K222" s="28"/>
      <c r="L222" s="30"/>
      <c r="M222" s="30"/>
      <c r="N222" s="30"/>
      <c r="O222" s="30"/>
      <c r="P222" s="30"/>
      <c r="Q222" s="28"/>
      <c r="R222" s="30"/>
      <c r="S222" s="30"/>
      <c r="T222" s="30"/>
      <c r="U222" s="30"/>
      <c r="V222" s="30"/>
      <c r="W222" s="30"/>
      <c r="X222" s="398"/>
      <c r="Y222" s="28"/>
      <c r="Z222" s="30"/>
      <c r="AA222" s="30"/>
      <c r="AB222" s="28"/>
      <c r="AC222" s="30"/>
      <c r="AD222" s="30"/>
      <c r="AE222" s="28"/>
      <c r="AF222" s="30"/>
      <c r="AG222" s="30"/>
      <c r="AH222" s="30"/>
      <c r="AI222" s="30"/>
      <c r="AJ222" s="30"/>
      <c r="AK222" s="30"/>
      <c r="AL222" s="417"/>
      <c r="AM222" s="28"/>
      <c r="AN222" s="30"/>
      <c r="AO222" s="30"/>
      <c r="AP222" s="28"/>
      <c r="AQ222" s="30"/>
      <c r="AR222" s="30"/>
      <c r="AS222" s="28"/>
      <c r="AT222" s="30"/>
      <c r="AU222" s="30"/>
      <c r="AV222" s="30"/>
      <c r="AW222" s="30"/>
      <c r="AX222" s="30"/>
      <c r="AY222" s="30"/>
      <c r="AZ222" s="398"/>
      <c r="BA222" s="28"/>
      <c r="BB222" s="30"/>
      <c r="BC222" s="30"/>
      <c r="BD222" s="28"/>
      <c r="BE222" s="30"/>
      <c r="BF222" s="30"/>
      <c r="BG222" s="30"/>
      <c r="BH222" s="28"/>
      <c r="BJ222" s="1"/>
      <c r="BN222" s="1"/>
      <c r="BO222" s="1"/>
    </row>
    <row r="223" spans="1:67">
      <c r="A223" s="1"/>
      <c r="B223" s="1"/>
      <c r="C223" s="1"/>
      <c r="D223" s="1"/>
      <c r="E223" s="1"/>
      <c r="F223" s="30"/>
      <c r="G223" s="30"/>
      <c r="H223" s="30"/>
      <c r="I223" s="30"/>
      <c r="J223" s="30"/>
      <c r="K223" s="28"/>
      <c r="L223" s="30"/>
      <c r="M223" s="30"/>
      <c r="N223" s="30"/>
      <c r="O223" s="30"/>
      <c r="P223" s="30"/>
      <c r="Q223" s="28"/>
      <c r="R223" s="30"/>
      <c r="S223" s="30"/>
      <c r="T223" s="30"/>
      <c r="U223" s="30"/>
      <c r="V223" s="30"/>
      <c r="W223" s="30"/>
      <c r="X223" s="398"/>
      <c r="Y223" s="28"/>
      <c r="Z223" s="30"/>
      <c r="AA223" s="30"/>
      <c r="AB223" s="28"/>
      <c r="AC223" s="30"/>
      <c r="AD223" s="30"/>
      <c r="AE223" s="28"/>
      <c r="AF223" s="30"/>
      <c r="AG223" s="30"/>
      <c r="AH223" s="30"/>
      <c r="AI223" s="30"/>
      <c r="AJ223" s="30"/>
      <c r="AK223" s="30"/>
      <c r="AL223" s="417"/>
      <c r="AM223" s="28"/>
      <c r="AN223" s="30"/>
      <c r="AO223" s="30"/>
      <c r="AP223" s="28"/>
      <c r="AQ223" s="30"/>
      <c r="AR223" s="30"/>
      <c r="AS223" s="28"/>
      <c r="AT223" s="30"/>
      <c r="AU223" s="30"/>
      <c r="AV223" s="30"/>
      <c r="AW223" s="30"/>
      <c r="AX223" s="30"/>
      <c r="AY223" s="30"/>
      <c r="AZ223" s="398"/>
      <c r="BA223" s="28"/>
      <c r="BB223" s="30"/>
      <c r="BC223" s="30"/>
      <c r="BD223" s="28"/>
      <c r="BE223" s="30"/>
      <c r="BF223" s="30"/>
      <c r="BG223" s="30"/>
      <c r="BH223" s="28"/>
      <c r="BJ223" s="1"/>
      <c r="BN223" s="1"/>
      <c r="BO223" s="1"/>
    </row>
    <row r="224" spans="1:67">
      <c r="A224" s="1"/>
      <c r="B224" s="1"/>
      <c r="C224" s="1"/>
      <c r="D224" s="1"/>
      <c r="E224" s="1"/>
      <c r="F224" s="30"/>
      <c r="G224" s="30"/>
      <c r="H224" s="30"/>
      <c r="I224" s="30"/>
      <c r="J224" s="30"/>
      <c r="K224" s="28"/>
      <c r="L224" s="30"/>
      <c r="M224" s="30"/>
      <c r="N224" s="30"/>
      <c r="O224" s="30"/>
      <c r="P224" s="30"/>
      <c r="Q224" s="28"/>
      <c r="R224" s="30"/>
      <c r="S224" s="30"/>
      <c r="T224" s="30"/>
      <c r="U224" s="30"/>
      <c r="V224" s="30"/>
      <c r="W224" s="30"/>
      <c r="X224" s="398"/>
      <c r="Y224" s="28"/>
      <c r="Z224" s="30"/>
      <c r="AA224" s="30"/>
      <c r="AB224" s="28"/>
      <c r="AC224" s="30"/>
      <c r="AD224" s="30"/>
      <c r="AE224" s="28"/>
      <c r="AF224" s="30"/>
      <c r="AG224" s="30"/>
      <c r="AH224" s="30"/>
      <c r="AI224" s="30"/>
      <c r="AJ224" s="30"/>
      <c r="AK224" s="30"/>
      <c r="AL224" s="417"/>
      <c r="AM224" s="28"/>
      <c r="AN224" s="30"/>
      <c r="AO224" s="30"/>
      <c r="AP224" s="28"/>
      <c r="AQ224" s="30"/>
      <c r="AR224" s="30"/>
      <c r="AS224" s="28"/>
      <c r="AT224" s="30"/>
      <c r="AU224" s="30"/>
      <c r="AV224" s="30"/>
      <c r="AW224" s="30"/>
      <c r="AX224" s="30"/>
      <c r="AY224" s="30"/>
      <c r="AZ224" s="398"/>
      <c r="BA224" s="28"/>
      <c r="BB224" s="30"/>
      <c r="BC224" s="30"/>
      <c r="BD224" s="28"/>
      <c r="BE224" s="30"/>
      <c r="BF224" s="30"/>
      <c r="BG224" s="30"/>
      <c r="BH224" s="28"/>
      <c r="BJ224" s="1"/>
      <c r="BN224" s="1"/>
      <c r="BO224" s="1"/>
    </row>
    <row r="225" spans="1:67">
      <c r="A225" s="1"/>
      <c r="B225" s="1"/>
      <c r="C225" s="1"/>
      <c r="D225" s="1"/>
      <c r="E225" s="1"/>
      <c r="F225" s="30"/>
      <c r="G225" s="30"/>
      <c r="H225" s="30"/>
      <c r="I225" s="30"/>
      <c r="J225" s="30"/>
      <c r="K225" s="28"/>
      <c r="L225" s="30"/>
      <c r="M225" s="30"/>
      <c r="N225" s="30"/>
      <c r="O225" s="30"/>
      <c r="P225" s="30"/>
      <c r="Q225" s="28"/>
      <c r="R225" s="30"/>
      <c r="S225" s="30"/>
      <c r="T225" s="30"/>
      <c r="U225" s="30"/>
      <c r="V225" s="30"/>
      <c r="W225" s="30"/>
      <c r="X225" s="398"/>
      <c r="Y225" s="28"/>
      <c r="Z225" s="30"/>
      <c r="AA225" s="30"/>
      <c r="AB225" s="28"/>
      <c r="AC225" s="30"/>
      <c r="AD225" s="30"/>
      <c r="AE225" s="28"/>
      <c r="AF225" s="30"/>
      <c r="AG225" s="30"/>
      <c r="AH225" s="30"/>
      <c r="AI225" s="30"/>
      <c r="AJ225" s="30"/>
      <c r="AK225" s="30"/>
      <c r="AL225" s="417"/>
      <c r="AM225" s="28"/>
      <c r="AN225" s="30"/>
      <c r="AO225" s="30"/>
      <c r="AP225" s="28"/>
      <c r="AQ225" s="30"/>
      <c r="AR225" s="30"/>
      <c r="AS225" s="28"/>
      <c r="AT225" s="30"/>
      <c r="AU225" s="30"/>
      <c r="AV225" s="30"/>
      <c r="AW225" s="30"/>
      <c r="AX225" s="30"/>
      <c r="AY225" s="30"/>
      <c r="AZ225" s="398"/>
      <c r="BA225" s="28"/>
      <c r="BB225" s="30"/>
      <c r="BC225" s="30"/>
      <c r="BD225" s="28"/>
      <c r="BE225" s="30"/>
      <c r="BF225" s="30"/>
      <c r="BG225" s="30"/>
      <c r="BH225" s="28"/>
      <c r="BJ225" s="1"/>
      <c r="BN225" s="1"/>
      <c r="BO225" s="1"/>
    </row>
    <row r="226" spans="1:67">
      <c r="A226" s="1"/>
      <c r="B226" s="1"/>
      <c r="C226" s="1"/>
      <c r="D226" s="1"/>
      <c r="E226" s="1"/>
      <c r="F226" s="30"/>
      <c r="G226" s="30"/>
      <c r="H226" s="30"/>
      <c r="I226" s="30"/>
      <c r="J226" s="30"/>
      <c r="K226" s="28"/>
      <c r="L226" s="30"/>
      <c r="M226" s="30"/>
      <c r="N226" s="30"/>
      <c r="O226" s="30"/>
      <c r="P226" s="30"/>
      <c r="Q226" s="28"/>
      <c r="R226" s="30"/>
      <c r="S226" s="30"/>
      <c r="T226" s="30"/>
      <c r="U226" s="30"/>
      <c r="V226" s="30"/>
      <c r="W226" s="30"/>
      <c r="X226" s="398"/>
      <c r="Y226" s="28"/>
      <c r="Z226" s="30"/>
      <c r="AA226" s="30"/>
      <c r="AB226" s="28"/>
      <c r="AC226" s="30"/>
      <c r="AD226" s="30"/>
      <c r="AE226" s="28"/>
      <c r="AF226" s="30"/>
      <c r="AG226" s="30"/>
      <c r="AH226" s="30"/>
      <c r="AI226" s="30"/>
      <c r="AJ226" s="30"/>
      <c r="AK226" s="30"/>
      <c r="AL226" s="417"/>
      <c r="AM226" s="28"/>
      <c r="AN226" s="30"/>
      <c r="AO226" s="30"/>
      <c r="AP226" s="28"/>
      <c r="AQ226" s="30"/>
      <c r="AR226" s="30"/>
      <c r="AS226" s="28"/>
      <c r="AT226" s="30"/>
      <c r="AU226" s="30"/>
      <c r="AV226" s="30"/>
      <c r="AW226" s="30"/>
      <c r="AX226" s="30"/>
      <c r="AY226" s="30"/>
      <c r="AZ226" s="398"/>
      <c r="BA226" s="28"/>
      <c r="BB226" s="30"/>
      <c r="BC226" s="30"/>
      <c r="BD226" s="28"/>
      <c r="BE226" s="30"/>
      <c r="BF226" s="30"/>
      <c r="BG226" s="30"/>
      <c r="BH226" s="28"/>
      <c r="BJ226" s="1"/>
      <c r="BN226" s="1"/>
      <c r="BO226" s="1"/>
    </row>
    <row r="227" spans="1:67">
      <c r="A227" s="1"/>
      <c r="B227" s="1"/>
      <c r="C227" s="1"/>
      <c r="D227" s="1"/>
      <c r="E227" s="1"/>
      <c r="F227" s="30"/>
      <c r="G227" s="30"/>
      <c r="H227" s="30"/>
      <c r="I227" s="30"/>
      <c r="J227" s="30"/>
      <c r="K227" s="28"/>
      <c r="L227" s="30"/>
      <c r="M227" s="30"/>
      <c r="N227" s="30"/>
      <c r="O227" s="30"/>
      <c r="P227" s="30"/>
      <c r="Q227" s="28"/>
      <c r="R227" s="30"/>
      <c r="S227" s="30"/>
      <c r="T227" s="30"/>
      <c r="U227" s="30"/>
      <c r="V227" s="30"/>
      <c r="W227" s="30"/>
      <c r="X227" s="398"/>
      <c r="Y227" s="28"/>
      <c r="Z227" s="30"/>
      <c r="AA227" s="30"/>
      <c r="AB227" s="28"/>
      <c r="AC227" s="30"/>
      <c r="AD227" s="30"/>
      <c r="AE227" s="28"/>
      <c r="AF227" s="30"/>
      <c r="AG227" s="30"/>
      <c r="AH227" s="30"/>
      <c r="AI227" s="30"/>
      <c r="AJ227" s="30"/>
      <c r="AK227" s="30"/>
      <c r="AL227" s="417"/>
      <c r="AM227" s="28"/>
      <c r="AN227" s="30"/>
      <c r="AO227" s="30"/>
      <c r="AP227" s="28"/>
      <c r="AQ227" s="30"/>
      <c r="AR227" s="30"/>
      <c r="AS227" s="28"/>
      <c r="AT227" s="30"/>
      <c r="AU227" s="30"/>
      <c r="AV227" s="30"/>
      <c r="AW227" s="30"/>
      <c r="AX227" s="30"/>
      <c r="AY227" s="30"/>
      <c r="AZ227" s="398"/>
      <c r="BA227" s="28"/>
      <c r="BB227" s="30"/>
      <c r="BC227" s="30"/>
      <c r="BD227" s="28"/>
      <c r="BE227" s="30"/>
      <c r="BF227" s="30"/>
      <c r="BG227" s="30"/>
      <c r="BH227" s="28"/>
      <c r="BJ227" s="1"/>
      <c r="BN227" s="1"/>
      <c r="BO227" s="1"/>
    </row>
    <row r="228" spans="1:67">
      <c r="A228" s="1"/>
      <c r="B228" s="1"/>
      <c r="C228" s="1"/>
      <c r="D228" s="1"/>
      <c r="E228" s="1"/>
      <c r="F228" s="30"/>
      <c r="G228" s="30"/>
      <c r="H228" s="30"/>
      <c r="I228" s="30"/>
      <c r="J228" s="30"/>
      <c r="K228" s="28"/>
      <c r="L228" s="30"/>
      <c r="M228" s="30"/>
      <c r="N228" s="30"/>
      <c r="O228" s="30"/>
      <c r="P228" s="30"/>
      <c r="Q228" s="28"/>
      <c r="R228" s="30"/>
      <c r="S228" s="30"/>
      <c r="T228" s="30"/>
      <c r="U228" s="30"/>
      <c r="V228" s="30"/>
      <c r="W228" s="30"/>
      <c r="X228" s="398"/>
      <c r="Y228" s="28"/>
      <c r="Z228" s="30"/>
      <c r="AA228" s="30"/>
      <c r="AB228" s="28"/>
      <c r="AC228" s="30"/>
      <c r="AD228" s="30"/>
      <c r="AE228" s="28"/>
      <c r="AF228" s="30"/>
      <c r="AG228" s="30"/>
      <c r="AH228" s="30"/>
      <c r="AI228" s="30"/>
      <c r="AJ228" s="30"/>
      <c r="AK228" s="30"/>
      <c r="AL228" s="417"/>
      <c r="AM228" s="28"/>
      <c r="AN228" s="30"/>
      <c r="AO228" s="30"/>
      <c r="AP228" s="28"/>
      <c r="AQ228" s="30"/>
      <c r="AR228" s="30"/>
      <c r="AS228" s="28"/>
      <c r="AT228" s="30"/>
      <c r="AU228" s="30"/>
      <c r="AV228" s="30"/>
      <c r="AW228" s="30"/>
      <c r="AX228" s="30"/>
      <c r="AY228" s="30"/>
      <c r="AZ228" s="398"/>
      <c r="BA228" s="28"/>
      <c r="BB228" s="30"/>
      <c r="BC228" s="30"/>
      <c r="BD228" s="28"/>
      <c r="BE228" s="30"/>
      <c r="BF228" s="30"/>
      <c r="BG228" s="30"/>
      <c r="BH228" s="28"/>
      <c r="BJ228" s="1"/>
      <c r="BN228" s="1"/>
      <c r="BO228" s="1"/>
    </row>
    <row r="229" spans="1:67">
      <c r="A229" s="1"/>
      <c r="B229" s="1"/>
      <c r="C229" s="1"/>
      <c r="D229" s="1"/>
      <c r="E229" s="1"/>
      <c r="F229" s="30"/>
      <c r="G229" s="30"/>
      <c r="H229" s="30"/>
      <c r="I229" s="30"/>
      <c r="J229" s="30"/>
      <c r="K229" s="28"/>
      <c r="L229" s="30"/>
      <c r="M229" s="30"/>
      <c r="N229" s="30"/>
      <c r="O229" s="30"/>
      <c r="P229" s="30"/>
      <c r="Q229" s="28"/>
      <c r="R229" s="30"/>
      <c r="S229" s="30"/>
      <c r="T229" s="30"/>
      <c r="U229" s="30"/>
      <c r="V229" s="30"/>
      <c r="W229" s="30"/>
      <c r="X229" s="398"/>
      <c r="Y229" s="28"/>
      <c r="Z229" s="30"/>
      <c r="AA229" s="30"/>
      <c r="AB229" s="28"/>
      <c r="AC229" s="30"/>
      <c r="AD229" s="30"/>
      <c r="AE229" s="28"/>
      <c r="AF229" s="30"/>
      <c r="AG229" s="30"/>
      <c r="AH229" s="30"/>
      <c r="AI229" s="30"/>
      <c r="AJ229" s="30"/>
      <c r="AK229" s="30"/>
      <c r="AL229" s="417"/>
      <c r="AM229" s="28"/>
      <c r="AN229" s="30"/>
      <c r="AO229" s="30"/>
      <c r="AP229" s="28"/>
      <c r="AQ229" s="30"/>
      <c r="AR229" s="30"/>
      <c r="AS229" s="28"/>
      <c r="AT229" s="30"/>
      <c r="AU229" s="30"/>
      <c r="AV229" s="30"/>
      <c r="AW229" s="30"/>
      <c r="AX229" s="30"/>
      <c r="AY229" s="30"/>
      <c r="AZ229" s="398"/>
      <c r="BA229" s="28"/>
      <c r="BB229" s="30"/>
      <c r="BC229" s="30"/>
      <c r="BD229" s="28"/>
      <c r="BE229" s="30"/>
      <c r="BF229" s="30"/>
      <c r="BG229" s="30"/>
      <c r="BH229" s="28"/>
      <c r="BJ229" s="1"/>
      <c r="BN229" s="1"/>
      <c r="BO229" s="1"/>
    </row>
    <row r="230" spans="1:67">
      <c r="A230" s="1"/>
      <c r="B230" s="1"/>
      <c r="C230" s="1"/>
      <c r="D230" s="1"/>
      <c r="E230" s="1"/>
      <c r="F230" s="30"/>
      <c r="G230" s="30"/>
      <c r="H230" s="30"/>
      <c r="I230" s="30"/>
      <c r="J230" s="30"/>
      <c r="K230" s="28"/>
      <c r="L230" s="30"/>
      <c r="M230" s="30"/>
      <c r="N230" s="30"/>
      <c r="O230" s="30"/>
      <c r="P230" s="30"/>
      <c r="Q230" s="28"/>
      <c r="R230" s="30"/>
      <c r="S230" s="30"/>
      <c r="T230" s="30"/>
      <c r="U230" s="30"/>
      <c r="V230" s="30"/>
      <c r="W230" s="30"/>
      <c r="X230" s="398"/>
      <c r="Y230" s="28"/>
      <c r="Z230" s="30"/>
      <c r="AA230" s="30"/>
      <c r="AB230" s="28"/>
      <c r="AC230" s="30"/>
      <c r="AD230" s="30"/>
      <c r="AE230" s="28"/>
      <c r="AF230" s="30"/>
      <c r="AG230" s="30"/>
      <c r="AH230" s="30"/>
      <c r="AI230" s="30"/>
      <c r="AJ230" s="30"/>
      <c r="AK230" s="30"/>
      <c r="AL230" s="417"/>
      <c r="AM230" s="28"/>
      <c r="AN230" s="30"/>
      <c r="AO230" s="30"/>
      <c r="AP230" s="28"/>
      <c r="AQ230" s="30"/>
      <c r="AR230" s="30"/>
      <c r="AS230" s="28"/>
      <c r="AT230" s="30"/>
      <c r="AU230" s="30"/>
      <c r="AV230" s="30"/>
      <c r="AW230" s="30"/>
      <c r="AX230" s="30"/>
      <c r="AY230" s="30"/>
      <c r="AZ230" s="398"/>
      <c r="BA230" s="28"/>
      <c r="BB230" s="30"/>
      <c r="BC230" s="30"/>
      <c r="BD230" s="28"/>
      <c r="BE230" s="30"/>
      <c r="BF230" s="30"/>
      <c r="BG230" s="30"/>
      <c r="BH230" s="28"/>
      <c r="BJ230" s="1"/>
      <c r="BN230" s="1"/>
      <c r="BO230" s="1"/>
    </row>
    <row r="231" spans="1:67">
      <c r="A231" s="1"/>
      <c r="B231" s="1"/>
      <c r="C231" s="1"/>
      <c r="D231" s="1"/>
      <c r="E231" s="1"/>
      <c r="F231" s="30"/>
      <c r="G231" s="30"/>
      <c r="H231" s="30"/>
      <c r="I231" s="30"/>
      <c r="J231" s="30"/>
      <c r="K231" s="28"/>
      <c r="L231" s="30"/>
      <c r="M231" s="30"/>
      <c r="N231" s="30"/>
      <c r="O231" s="30"/>
      <c r="P231" s="30"/>
      <c r="Q231" s="28"/>
      <c r="R231" s="30"/>
      <c r="S231" s="30"/>
      <c r="T231" s="30"/>
      <c r="U231" s="30"/>
      <c r="V231" s="30"/>
      <c r="W231" s="30"/>
      <c r="X231" s="398"/>
      <c r="Y231" s="28"/>
      <c r="Z231" s="30"/>
      <c r="AA231" s="30"/>
      <c r="AB231" s="28"/>
      <c r="AC231" s="30"/>
      <c r="AD231" s="30"/>
      <c r="AE231" s="28"/>
      <c r="AF231" s="30"/>
      <c r="AG231" s="30"/>
      <c r="AH231" s="30"/>
      <c r="AI231" s="30"/>
      <c r="AJ231" s="30"/>
      <c r="AK231" s="30"/>
      <c r="AL231" s="417"/>
      <c r="AM231" s="28"/>
      <c r="AN231" s="30"/>
      <c r="AO231" s="30"/>
      <c r="AP231" s="28"/>
      <c r="AQ231" s="30"/>
      <c r="AR231" s="30"/>
      <c r="AS231" s="28"/>
      <c r="AT231" s="30"/>
      <c r="AU231" s="30"/>
      <c r="AV231" s="30"/>
      <c r="AW231" s="30"/>
      <c r="AX231" s="30"/>
      <c r="AY231" s="30"/>
      <c r="AZ231" s="398"/>
      <c r="BA231" s="28"/>
      <c r="BB231" s="30"/>
      <c r="BC231" s="30"/>
      <c r="BD231" s="28"/>
      <c r="BE231" s="30"/>
      <c r="BF231" s="30"/>
      <c r="BG231" s="30"/>
      <c r="BH231" s="28"/>
      <c r="BJ231" s="1"/>
      <c r="BN231" s="1"/>
      <c r="BO231" s="1"/>
    </row>
    <row r="232" spans="1:67">
      <c r="A232" s="1"/>
      <c r="B232" s="1"/>
      <c r="C232" s="1"/>
      <c r="D232" s="1"/>
      <c r="E232" s="1"/>
      <c r="F232" s="30"/>
      <c r="G232" s="30"/>
      <c r="H232" s="30"/>
      <c r="I232" s="30"/>
      <c r="J232" s="30"/>
      <c r="K232" s="28"/>
      <c r="L232" s="30"/>
      <c r="M232" s="30"/>
      <c r="N232" s="30"/>
      <c r="O232" s="30"/>
      <c r="P232" s="30"/>
      <c r="Q232" s="28"/>
      <c r="R232" s="30"/>
      <c r="S232" s="30"/>
      <c r="T232" s="30"/>
      <c r="U232" s="30"/>
      <c r="V232" s="30"/>
      <c r="W232" s="30"/>
      <c r="X232" s="398"/>
      <c r="Y232" s="28"/>
      <c r="Z232" s="30"/>
      <c r="AA232" s="30"/>
      <c r="AB232" s="28"/>
      <c r="AC232" s="30"/>
      <c r="AD232" s="30"/>
      <c r="AE232" s="28"/>
      <c r="AF232" s="30"/>
      <c r="AG232" s="30"/>
      <c r="AH232" s="30"/>
      <c r="AI232" s="30"/>
      <c r="AJ232" s="30"/>
      <c r="AK232" s="30"/>
      <c r="AL232" s="417"/>
      <c r="AM232" s="28"/>
      <c r="AN232" s="30"/>
      <c r="AO232" s="30"/>
      <c r="AP232" s="28"/>
      <c r="AQ232" s="30"/>
      <c r="AR232" s="30"/>
      <c r="AS232" s="28"/>
      <c r="AT232" s="30"/>
      <c r="AU232" s="30"/>
      <c r="AV232" s="30"/>
      <c r="AW232" s="30"/>
      <c r="AX232" s="30"/>
      <c r="AY232" s="30"/>
      <c r="AZ232" s="398"/>
      <c r="BA232" s="28"/>
      <c r="BB232" s="30"/>
      <c r="BC232" s="30"/>
      <c r="BD232" s="28"/>
      <c r="BE232" s="30"/>
      <c r="BF232" s="30"/>
      <c r="BG232" s="30"/>
      <c r="BH232" s="28"/>
      <c r="BJ232" s="1"/>
      <c r="BN232" s="1"/>
      <c r="BO232" s="1"/>
    </row>
    <row r="233" spans="1:67">
      <c r="A233" s="1"/>
      <c r="B233" s="1"/>
      <c r="C233" s="1"/>
      <c r="D233" s="1"/>
      <c r="E233" s="1"/>
      <c r="F233" s="30"/>
      <c r="G233" s="30"/>
      <c r="H233" s="30"/>
      <c r="I233" s="30"/>
      <c r="J233" s="30"/>
      <c r="K233" s="28"/>
      <c r="L233" s="30"/>
      <c r="M233" s="30"/>
      <c r="N233" s="30"/>
      <c r="O233" s="30"/>
      <c r="P233" s="30"/>
      <c r="Q233" s="28"/>
      <c r="R233" s="30"/>
      <c r="S233" s="30"/>
      <c r="T233" s="30"/>
      <c r="U233" s="30"/>
      <c r="V233" s="30"/>
      <c r="W233" s="30"/>
      <c r="X233" s="398"/>
      <c r="Y233" s="28"/>
      <c r="Z233" s="30"/>
      <c r="AA233" s="30"/>
      <c r="AB233" s="28"/>
      <c r="AC233" s="30"/>
      <c r="AD233" s="30"/>
      <c r="AE233" s="28"/>
      <c r="AF233" s="30"/>
      <c r="AG233" s="30"/>
      <c r="AH233" s="30"/>
      <c r="AI233" s="30"/>
      <c r="AJ233" s="30"/>
      <c r="AK233" s="30"/>
      <c r="AL233" s="417"/>
      <c r="AM233" s="28"/>
      <c r="AN233" s="30"/>
      <c r="AO233" s="30"/>
      <c r="AP233" s="28"/>
      <c r="AQ233" s="30"/>
      <c r="AR233" s="30"/>
      <c r="AS233" s="28"/>
      <c r="AT233" s="30"/>
      <c r="AU233" s="30"/>
      <c r="AV233" s="30"/>
      <c r="AW233" s="30"/>
      <c r="AX233" s="30"/>
      <c r="AY233" s="30"/>
      <c r="AZ233" s="398"/>
      <c r="BA233" s="28"/>
      <c r="BB233" s="30"/>
      <c r="BC233" s="30"/>
      <c r="BD233" s="28"/>
      <c r="BE233" s="30"/>
      <c r="BF233" s="30"/>
      <c r="BG233" s="30"/>
      <c r="BH233" s="28"/>
      <c r="BJ233" s="1"/>
      <c r="BN233" s="1"/>
      <c r="BO233" s="1"/>
    </row>
    <row r="234" spans="1:67">
      <c r="A234" s="1"/>
      <c r="B234" s="1"/>
      <c r="C234" s="1"/>
      <c r="D234" s="1"/>
      <c r="E234" s="1"/>
      <c r="F234" s="30"/>
      <c r="G234" s="30"/>
      <c r="H234" s="30"/>
      <c r="I234" s="30"/>
      <c r="J234" s="30"/>
      <c r="K234" s="28"/>
      <c r="L234" s="30"/>
      <c r="M234" s="30"/>
      <c r="N234" s="30"/>
      <c r="O234" s="30"/>
      <c r="P234" s="30"/>
      <c r="Q234" s="28"/>
      <c r="R234" s="30"/>
      <c r="S234" s="30"/>
      <c r="T234" s="30"/>
      <c r="U234" s="30"/>
      <c r="V234" s="30"/>
      <c r="W234" s="30"/>
      <c r="X234" s="398"/>
      <c r="Y234" s="28"/>
      <c r="Z234" s="30"/>
      <c r="AA234" s="30"/>
      <c r="AB234" s="28"/>
      <c r="AC234" s="30"/>
      <c r="AD234" s="30"/>
      <c r="AE234" s="28"/>
      <c r="AF234" s="30"/>
      <c r="AG234" s="30"/>
      <c r="AH234" s="30"/>
      <c r="AI234" s="30"/>
      <c r="AJ234" s="30"/>
      <c r="AK234" s="30"/>
      <c r="AL234" s="417"/>
      <c r="AM234" s="28"/>
      <c r="AN234" s="30"/>
      <c r="AO234" s="30"/>
      <c r="AP234" s="28"/>
      <c r="AQ234" s="30"/>
      <c r="AR234" s="30"/>
      <c r="AS234" s="28"/>
      <c r="AT234" s="30"/>
      <c r="AU234" s="30"/>
      <c r="AV234" s="30"/>
      <c r="AW234" s="30"/>
      <c r="AX234" s="30"/>
      <c r="AY234" s="30"/>
      <c r="AZ234" s="398"/>
      <c r="BA234" s="28"/>
      <c r="BB234" s="30"/>
      <c r="BC234" s="30"/>
      <c r="BD234" s="28"/>
      <c r="BE234" s="30"/>
      <c r="BF234" s="30"/>
      <c r="BG234" s="30"/>
      <c r="BH234" s="28"/>
      <c r="BJ234" s="1"/>
      <c r="BN234" s="1"/>
      <c r="BO234" s="1"/>
    </row>
    <row r="235" spans="1:67">
      <c r="A235" s="1"/>
      <c r="B235" s="1"/>
      <c r="C235" s="1"/>
      <c r="D235" s="1"/>
      <c r="E235" s="1"/>
      <c r="F235" s="30"/>
      <c r="G235" s="30"/>
      <c r="H235" s="30"/>
      <c r="I235" s="30"/>
      <c r="J235" s="30"/>
      <c r="K235" s="28"/>
      <c r="L235" s="30"/>
      <c r="M235" s="30"/>
      <c r="N235" s="30"/>
      <c r="O235" s="30"/>
      <c r="P235" s="30"/>
      <c r="Q235" s="28"/>
      <c r="R235" s="30"/>
      <c r="S235" s="30"/>
      <c r="T235" s="30"/>
      <c r="U235" s="30"/>
      <c r="V235" s="30"/>
      <c r="W235" s="30"/>
      <c r="X235" s="398"/>
      <c r="Y235" s="28"/>
      <c r="Z235" s="30"/>
      <c r="AA235" s="30"/>
      <c r="AB235" s="28"/>
      <c r="AC235" s="30"/>
      <c r="AD235" s="30"/>
      <c r="AE235" s="28"/>
      <c r="AF235" s="30"/>
      <c r="AG235" s="30"/>
      <c r="AH235" s="30"/>
      <c r="AI235" s="30"/>
      <c r="AJ235" s="30"/>
      <c r="AK235" s="30"/>
      <c r="AL235" s="417"/>
      <c r="AM235" s="28"/>
      <c r="AN235" s="30"/>
      <c r="AO235" s="30"/>
      <c r="AP235" s="28"/>
      <c r="AQ235" s="30"/>
      <c r="AR235" s="30"/>
      <c r="AS235" s="28"/>
      <c r="AT235" s="30"/>
      <c r="AU235" s="30"/>
      <c r="AV235" s="30"/>
      <c r="AW235" s="30"/>
      <c r="AX235" s="30"/>
      <c r="AY235" s="30"/>
      <c r="AZ235" s="398"/>
      <c r="BA235" s="28"/>
      <c r="BB235" s="30"/>
      <c r="BC235" s="30"/>
      <c r="BD235" s="28"/>
      <c r="BE235" s="30"/>
      <c r="BF235" s="30"/>
      <c r="BG235" s="30"/>
      <c r="BH235" s="28"/>
      <c r="BJ235" s="1"/>
      <c r="BN235" s="1"/>
      <c r="BO235" s="1"/>
    </row>
    <row r="236" spans="1:67">
      <c r="A236" s="1"/>
      <c r="B236" s="1"/>
      <c r="C236" s="1"/>
      <c r="D236" s="1"/>
      <c r="E236" s="1"/>
      <c r="F236" s="30"/>
      <c r="G236" s="30"/>
      <c r="H236" s="30"/>
      <c r="I236" s="30"/>
      <c r="J236" s="30"/>
      <c r="K236" s="28"/>
      <c r="L236" s="30"/>
      <c r="M236" s="30"/>
      <c r="N236" s="30"/>
      <c r="O236" s="30"/>
      <c r="P236" s="30"/>
      <c r="Q236" s="28"/>
      <c r="R236" s="30"/>
      <c r="S236" s="30"/>
      <c r="T236" s="30"/>
      <c r="U236" s="30"/>
      <c r="V236" s="30"/>
      <c r="W236" s="30"/>
      <c r="X236" s="398"/>
      <c r="Y236" s="28"/>
      <c r="Z236" s="30"/>
      <c r="AA236" s="30"/>
      <c r="AB236" s="28"/>
      <c r="AC236" s="30"/>
      <c r="AD236" s="30"/>
      <c r="AE236" s="28"/>
      <c r="AF236" s="30"/>
      <c r="AG236" s="30"/>
      <c r="AH236" s="30"/>
      <c r="AI236" s="30"/>
      <c r="AJ236" s="30"/>
      <c r="AK236" s="30"/>
      <c r="AL236" s="417"/>
      <c r="AM236" s="28"/>
      <c r="AN236" s="30"/>
      <c r="AO236" s="30"/>
      <c r="AP236" s="28"/>
      <c r="AQ236" s="30"/>
      <c r="AR236" s="30"/>
      <c r="AS236" s="28"/>
      <c r="AT236" s="30"/>
      <c r="AU236" s="30"/>
      <c r="AV236" s="30"/>
      <c r="AW236" s="30"/>
      <c r="AX236" s="30"/>
      <c r="AY236" s="30"/>
      <c r="AZ236" s="398"/>
      <c r="BA236" s="28"/>
      <c r="BB236" s="30"/>
      <c r="BC236" s="30"/>
      <c r="BD236" s="28"/>
      <c r="BE236" s="30"/>
      <c r="BF236" s="30"/>
      <c r="BG236" s="30"/>
      <c r="BH236" s="28"/>
      <c r="BJ236" s="1"/>
      <c r="BN236" s="1"/>
      <c r="BO236" s="1"/>
    </row>
    <row r="237" spans="1:67">
      <c r="A237" s="1"/>
      <c r="B237" s="1"/>
      <c r="C237" s="1"/>
      <c r="D237" s="1"/>
      <c r="E237" s="1"/>
      <c r="F237" s="30"/>
      <c r="G237" s="30"/>
      <c r="H237" s="30"/>
      <c r="I237" s="30"/>
      <c r="J237" s="30"/>
      <c r="K237" s="28"/>
      <c r="L237" s="30"/>
      <c r="M237" s="30"/>
      <c r="N237" s="30"/>
      <c r="O237" s="30"/>
      <c r="P237" s="30"/>
      <c r="Q237" s="28"/>
      <c r="R237" s="30"/>
      <c r="S237" s="30"/>
      <c r="T237" s="30"/>
      <c r="U237" s="30"/>
      <c r="V237" s="30"/>
      <c r="W237" s="30"/>
      <c r="X237" s="398"/>
      <c r="Y237" s="28"/>
      <c r="Z237" s="30"/>
      <c r="AA237" s="30"/>
      <c r="AB237" s="28"/>
      <c r="AC237" s="30"/>
      <c r="AD237" s="30"/>
      <c r="AE237" s="28"/>
      <c r="AF237" s="30"/>
      <c r="AG237" s="30"/>
      <c r="AH237" s="30"/>
      <c r="AI237" s="30"/>
      <c r="AJ237" s="30"/>
      <c r="AK237" s="30"/>
      <c r="AL237" s="417"/>
      <c r="AM237" s="28"/>
      <c r="AN237" s="30"/>
      <c r="AO237" s="30"/>
      <c r="AP237" s="28"/>
      <c r="AQ237" s="30"/>
      <c r="AR237" s="30"/>
      <c r="AS237" s="28"/>
      <c r="AT237" s="30"/>
      <c r="AU237" s="30"/>
      <c r="AV237" s="30"/>
      <c r="AW237" s="30"/>
      <c r="AX237" s="30"/>
      <c r="AY237" s="30"/>
      <c r="AZ237" s="398"/>
      <c r="BA237" s="28"/>
      <c r="BB237" s="30"/>
      <c r="BC237" s="30"/>
      <c r="BD237" s="28"/>
      <c r="BE237" s="30"/>
      <c r="BF237" s="30"/>
      <c r="BG237" s="30"/>
      <c r="BH237" s="28"/>
      <c r="BJ237" s="1"/>
      <c r="BN237" s="1"/>
      <c r="BO237" s="1"/>
    </row>
    <row r="238" spans="1:67">
      <c r="A238" s="1"/>
      <c r="B238" s="1"/>
      <c r="C238" s="1"/>
      <c r="D238" s="1"/>
      <c r="E238" s="1"/>
      <c r="F238" s="30"/>
      <c r="G238" s="30"/>
      <c r="H238" s="30"/>
      <c r="I238" s="30"/>
      <c r="J238" s="30"/>
      <c r="K238" s="28"/>
      <c r="L238" s="30"/>
      <c r="M238" s="30"/>
      <c r="N238" s="30"/>
      <c r="O238" s="30"/>
      <c r="P238" s="30"/>
      <c r="Q238" s="28"/>
      <c r="R238" s="30"/>
      <c r="S238" s="30"/>
      <c r="T238" s="30"/>
      <c r="U238" s="30"/>
      <c r="V238" s="30"/>
      <c r="W238" s="30"/>
      <c r="X238" s="398"/>
      <c r="Y238" s="28"/>
      <c r="Z238" s="30"/>
      <c r="AA238" s="30"/>
      <c r="AB238" s="28"/>
      <c r="AC238" s="30"/>
      <c r="AD238" s="30"/>
      <c r="AE238" s="28"/>
      <c r="AF238" s="30"/>
      <c r="AG238" s="30"/>
      <c r="AH238" s="30"/>
      <c r="AI238" s="30"/>
      <c r="AJ238" s="30"/>
      <c r="AK238" s="30"/>
      <c r="AL238" s="417"/>
      <c r="AM238" s="28"/>
      <c r="AN238" s="30"/>
      <c r="AO238" s="30"/>
      <c r="AP238" s="28"/>
      <c r="AQ238" s="30"/>
      <c r="AR238" s="30"/>
      <c r="AS238" s="28"/>
      <c r="AT238" s="30"/>
      <c r="AU238" s="30"/>
      <c r="AV238" s="30"/>
      <c r="AW238" s="30"/>
      <c r="AX238" s="30"/>
      <c r="AY238" s="30"/>
      <c r="AZ238" s="398"/>
      <c r="BA238" s="28"/>
      <c r="BB238" s="30"/>
      <c r="BC238" s="30"/>
      <c r="BD238" s="28"/>
      <c r="BE238" s="30"/>
      <c r="BF238" s="30"/>
      <c r="BG238" s="30"/>
      <c r="BH238" s="28"/>
      <c r="BJ238" s="1"/>
      <c r="BN238" s="1"/>
      <c r="BO238" s="1"/>
    </row>
    <row r="239" spans="1:67">
      <c r="A239" s="1"/>
      <c r="B239" s="1"/>
      <c r="C239" s="1"/>
      <c r="D239" s="1"/>
      <c r="E239" s="1"/>
      <c r="F239" s="30"/>
      <c r="G239" s="30"/>
      <c r="H239" s="30"/>
      <c r="I239" s="30"/>
      <c r="J239" s="30"/>
      <c r="K239" s="28"/>
      <c r="L239" s="30"/>
      <c r="M239" s="30"/>
      <c r="N239" s="30"/>
      <c r="O239" s="30"/>
      <c r="P239" s="30"/>
      <c r="Q239" s="28"/>
      <c r="R239" s="30"/>
      <c r="S239" s="30"/>
      <c r="T239" s="30"/>
      <c r="U239" s="30"/>
      <c r="V239" s="30"/>
      <c r="W239" s="30"/>
      <c r="X239" s="398"/>
      <c r="Y239" s="28"/>
      <c r="Z239" s="30"/>
      <c r="AA239" s="30"/>
      <c r="AB239" s="28"/>
      <c r="AC239" s="30"/>
      <c r="AD239" s="30"/>
      <c r="AE239" s="28"/>
      <c r="AF239" s="30"/>
      <c r="AG239" s="30"/>
      <c r="AH239" s="30"/>
      <c r="AI239" s="30"/>
      <c r="AJ239" s="30"/>
      <c r="AK239" s="30"/>
      <c r="AL239" s="417"/>
      <c r="AM239" s="28"/>
      <c r="AN239" s="30"/>
      <c r="AO239" s="30"/>
      <c r="AP239" s="28"/>
      <c r="AQ239" s="30"/>
      <c r="AR239" s="30"/>
      <c r="AS239" s="28"/>
      <c r="AT239" s="30"/>
      <c r="AU239" s="30"/>
      <c r="AV239" s="30"/>
      <c r="AW239" s="30"/>
      <c r="AX239" s="30"/>
      <c r="AY239" s="30"/>
      <c r="AZ239" s="398"/>
      <c r="BA239" s="28"/>
      <c r="BB239" s="30"/>
      <c r="BC239" s="30"/>
      <c r="BD239" s="28"/>
      <c r="BE239" s="30"/>
      <c r="BF239" s="30"/>
      <c r="BG239" s="30"/>
      <c r="BH239" s="28"/>
      <c r="BJ239" s="1"/>
      <c r="BN239" s="1"/>
      <c r="BO239" s="1"/>
    </row>
    <row r="240" spans="1:67">
      <c r="A240" s="1"/>
      <c r="B240" s="1"/>
      <c r="C240" s="1"/>
      <c r="D240" s="1"/>
      <c r="E240" s="1"/>
      <c r="F240" s="30"/>
      <c r="G240" s="30"/>
      <c r="H240" s="30"/>
      <c r="I240" s="30"/>
      <c r="J240" s="30"/>
      <c r="K240" s="28"/>
      <c r="L240" s="30"/>
      <c r="M240" s="30"/>
      <c r="N240" s="30"/>
      <c r="O240" s="30"/>
      <c r="P240" s="30"/>
      <c r="Q240" s="28"/>
      <c r="R240" s="30"/>
      <c r="S240" s="30"/>
      <c r="T240" s="30"/>
      <c r="U240" s="30"/>
      <c r="V240" s="30"/>
      <c r="W240" s="30"/>
      <c r="X240" s="398"/>
      <c r="Y240" s="28"/>
      <c r="Z240" s="30"/>
      <c r="AA240" s="30"/>
      <c r="AB240" s="28"/>
      <c r="AC240" s="30"/>
      <c r="AD240" s="30"/>
      <c r="AE240" s="28"/>
      <c r="AF240" s="30"/>
      <c r="AG240" s="30"/>
      <c r="AH240" s="30"/>
      <c r="AI240" s="30"/>
      <c r="AJ240" s="30"/>
      <c r="AK240" s="30"/>
      <c r="AL240" s="417"/>
      <c r="AM240" s="28"/>
      <c r="AN240" s="30"/>
      <c r="AO240" s="30"/>
      <c r="AP240" s="28"/>
      <c r="AQ240" s="30"/>
      <c r="AR240" s="30"/>
      <c r="AS240" s="28"/>
      <c r="AT240" s="30"/>
      <c r="AU240" s="30"/>
      <c r="AV240" s="30"/>
      <c r="AW240" s="30"/>
      <c r="AX240" s="30"/>
      <c r="AY240" s="30"/>
      <c r="AZ240" s="398"/>
      <c r="BA240" s="28"/>
      <c r="BB240" s="30"/>
      <c r="BC240" s="30"/>
      <c r="BD240" s="28"/>
      <c r="BE240" s="30"/>
      <c r="BF240" s="30"/>
      <c r="BG240" s="30"/>
      <c r="BH240" s="28"/>
      <c r="BJ240" s="1"/>
      <c r="BN240" s="1"/>
      <c r="BO240" s="1"/>
    </row>
    <row r="241" spans="1:67">
      <c r="A241" s="1"/>
      <c r="B241" s="1"/>
      <c r="C241" s="1"/>
      <c r="D241" s="1"/>
      <c r="E241" s="1"/>
      <c r="F241" s="30"/>
      <c r="G241" s="30"/>
      <c r="H241" s="30"/>
      <c r="I241" s="30"/>
      <c r="J241" s="30"/>
      <c r="K241" s="28"/>
      <c r="L241" s="30"/>
      <c r="M241" s="30"/>
      <c r="N241" s="30"/>
      <c r="O241" s="30"/>
      <c r="P241" s="30"/>
      <c r="Q241" s="28"/>
      <c r="R241" s="30"/>
      <c r="S241" s="30"/>
      <c r="T241" s="30"/>
      <c r="U241" s="30"/>
      <c r="V241" s="30"/>
      <c r="W241" s="30"/>
      <c r="X241" s="398"/>
      <c r="Y241" s="28"/>
      <c r="Z241" s="30"/>
      <c r="AA241" s="30"/>
      <c r="AB241" s="28"/>
      <c r="AC241" s="30"/>
      <c r="AD241" s="30"/>
      <c r="AE241" s="28"/>
      <c r="AF241" s="30"/>
      <c r="AG241" s="30"/>
      <c r="AH241" s="30"/>
      <c r="AI241" s="30"/>
      <c r="AJ241" s="30"/>
      <c r="AK241" s="30"/>
      <c r="AL241" s="417"/>
      <c r="AM241" s="28"/>
      <c r="AN241" s="30"/>
      <c r="AO241" s="30"/>
      <c r="AP241" s="28"/>
      <c r="AQ241" s="30"/>
      <c r="AR241" s="30"/>
      <c r="AS241" s="28"/>
      <c r="AT241" s="30"/>
      <c r="AU241" s="30"/>
      <c r="AV241" s="30"/>
      <c r="AW241" s="30"/>
      <c r="AX241" s="30"/>
      <c r="AY241" s="30"/>
      <c r="AZ241" s="398"/>
      <c r="BA241" s="28"/>
      <c r="BB241" s="30"/>
      <c r="BC241" s="30"/>
      <c r="BD241" s="28"/>
      <c r="BE241" s="30"/>
      <c r="BF241" s="30"/>
      <c r="BG241" s="30"/>
      <c r="BH241" s="28"/>
      <c r="BJ241" s="1"/>
      <c r="BN241" s="1"/>
      <c r="BO241" s="1"/>
    </row>
    <row r="242" spans="1:67">
      <c r="A242" s="1"/>
      <c r="B242" s="1"/>
      <c r="C242" s="1"/>
      <c r="D242" s="1"/>
      <c r="E242" s="1"/>
      <c r="F242" s="30"/>
      <c r="G242" s="30"/>
      <c r="H242" s="30"/>
      <c r="I242" s="30"/>
      <c r="J242" s="30"/>
      <c r="K242" s="28"/>
      <c r="L242" s="30"/>
      <c r="M242" s="30"/>
      <c r="N242" s="30"/>
      <c r="O242" s="30"/>
      <c r="P242" s="30"/>
      <c r="Q242" s="28"/>
      <c r="R242" s="30"/>
      <c r="S242" s="30"/>
      <c r="T242" s="30"/>
      <c r="U242" s="30"/>
      <c r="V242" s="30"/>
      <c r="W242" s="30"/>
      <c r="X242" s="398"/>
      <c r="Y242" s="28"/>
      <c r="Z242" s="30"/>
      <c r="AA242" s="30"/>
      <c r="AB242" s="28"/>
      <c r="AC242" s="30"/>
      <c r="AD242" s="30"/>
      <c r="AE242" s="28"/>
      <c r="AF242" s="30"/>
      <c r="AG242" s="30"/>
      <c r="AH242" s="30"/>
      <c r="AI242" s="30"/>
      <c r="AJ242" s="30"/>
      <c r="AK242" s="30"/>
      <c r="AL242" s="417"/>
      <c r="AM242" s="28"/>
      <c r="AN242" s="30"/>
      <c r="AO242" s="30"/>
      <c r="AP242" s="28"/>
      <c r="AQ242" s="30"/>
      <c r="AR242" s="30"/>
      <c r="AS242" s="28"/>
      <c r="AT242" s="30"/>
      <c r="AU242" s="30"/>
      <c r="AV242" s="30"/>
      <c r="AW242" s="30"/>
      <c r="AX242" s="30"/>
      <c r="AY242" s="30"/>
      <c r="AZ242" s="398"/>
      <c r="BA242" s="28"/>
      <c r="BB242" s="30"/>
      <c r="BC242" s="30"/>
      <c r="BD242" s="28"/>
      <c r="BE242" s="30"/>
      <c r="BF242" s="30"/>
      <c r="BG242" s="30"/>
      <c r="BH242" s="28"/>
      <c r="BJ242" s="1"/>
      <c r="BN242" s="1"/>
      <c r="BO242" s="1"/>
    </row>
    <row r="243" spans="1:67">
      <c r="A243" s="1"/>
      <c r="B243" s="1"/>
      <c r="C243" s="1"/>
      <c r="D243" s="1"/>
      <c r="E243" s="1"/>
      <c r="F243" s="30"/>
      <c r="G243" s="30"/>
      <c r="H243" s="30"/>
      <c r="I243" s="30"/>
      <c r="J243" s="30"/>
      <c r="K243" s="28"/>
      <c r="L243" s="30"/>
      <c r="M243" s="30"/>
      <c r="N243" s="30"/>
      <c r="O243" s="30"/>
      <c r="P243" s="30"/>
      <c r="Q243" s="28"/>
      <c r="R243" s="30"/>
      <c r="S243" s="30"/>
      <c r="T243" s="30"/>
      <c r="U243" s="30"/>
      <c r="V243" s="30"/>
      <c r="W243" s="30"/>
      <c r="X243" s="398"/>
      <c r="Y243" s="28"/>
      <c r="Z243" s="30"/>
      <c r="AA243" s="30"/>
      <c r="AB243" s="28"/>
      <c r="AC243" s="30"/>
      <c r="AD243" s="30"/>
      <c r="AE243" s="28"/>
      <c r="AF243" s="30"/>
      <c r="AG243" s="30"/>
      <c r="AH243" s="30"/>
      <c r="AI243" s="30"/>
      <c r="AJ243" s="30"/>
      <c r="AK243" s="30"/>
      <c r="AL243" s="417"/>
      <c r="AM243" s="28"/>
      <c r="AN243" s="30"/>
      <c r="AO243" s="30"/>
      <c r="AP243" s="28"/>
      <c r="AQ243" s="30"/>
      <c r="AR243" s="30"/>
      <c r="AS243" s="28"/>
      <c r="AT243" s="30"/>
      <c r="AU243" s="30"/>
      <c r="AV243" s="30"/>
      <c r="AW243" s="30"/>
      <c r="AX243" s="30"/>
      <c r="AY243" s="30"/>
      <c r="AZ243" s="398"/>
      <c r="BA243" s="28"/>
      <c r="BB243" s="30"/>
      <c r="BC243" s="30"/>
      <c r="BD243" s="28"/>
      <c r="BE243" s="30"/>
      <c r="BF243" s="30"/>
      <c r="BG243" s="30"/>
      <c r="BH243" s="28"/>
      <c r="BJ243" s="1"/>
      <c r="BN243" s="1"/>
      <c r="BO243" s="1"/>
    </row>
    <row r="244" spans="1:67">
      <c r="A244" s="1"/>
      <c r="B244" s="1"/>
      <c r="C244" s="1"/>
      <c r="D244" s="1"/>
      <c r="E244" s="1"/>
      <c r="F244" s="30"/>
      <c r="G244" s="30"/>
      <c r="H244" s="30"/>
      <c r="I244" s="30"/>
      <c r="J244" s="30"/>
      <c r="K244" s="28"/>
      <c r="L244" s="30"/>
      <c r="M244" s="30"/>
      <c r="N244" s="30"/>
      <c r="O244" s="30"/>
      <c r="P244" s="30"/>
      <c r="Q244" s="28"/>
      <c r="R244" s="30"/>
      <c r="S244" s="30"/>
      <c r="T244" s="30"/>
      <c r="U244" s="30"/>
      <c r="V244" s="30"/>
      <c r="W244" s="30"/>
      <c r="X244" s="398"/>
      <c r="Y244" s="28"/>
      <c r="Z244" s="30"/>
      <c r="AA244" s="30"/>
      <c r="AB244" s="28"/>
      <c r="AC244" s="30"/>
      <c r="AD244" s="30"/>
      <c r="AE244" s="28"/>
      <c r="AF244" s="30"/>
      <c r="AG244" s="30"/>
      <c r="AH244" s="30"/>
      <c r="AI244" s="30"/>
      <c r="AJ244" s="30"/>
      <c r="AK244" s="30"/>
      <c r="AL244" s="417"/>
      <c r="AM244" s="28"/>
      <c r="AN244" s="30"/>
      <c r="AO244" s="30"/>
      <c r="AP244" s="28"/>
      <c r="AQ244" s="30"/>
      <c r="AR244" s="30"/>
      <c r="AS244" s="28"/>
      <c r="AT244" s="30"/>
      <c r="AU244" s="30"/>
      <c r="AV244" s="30"/>
      <c r="AW244" s="30"/>
      <c r="AX244" s="30"/>
      <c r="AY244" s="30"/>
      <c r="AZ244" s="398"/>
      <c r="BA244" s="28"/>
      <c r="BB244" s="30"/>
      <c r="BC244" s="30"/>
      <c r="BD244" s="28"/>
      <c r="BE244" s="30"/>
      <c r="BF244" s="30"/>
      <c r="BG244" s="30"/>
      <c r="BH244" s="28"/>
      <c r="BJ244" s="1"/>
      <c r="BN244" s="1"/>
      <c r="BO244" s="1"/>
    </row>
    <row r="245" spans="1:67">
      <c r="A245" s="1"/>
      <c r="B245" s="1"/>
      <c r="C245" s="1"/>
      <c r="D245" s="1"/>
      <c r="E245" s="1"/>
      <c r="F245" s="30"/>
      <c r="G245" s="30"/>
      <c r="H245" s="30"/>
      <c r="I245" s="30"/>
      <c r="J245" s="30"/>
      <c r="K245" s="28"/>
      <c r="L245" s="30"/>
      <c r="M245" s="30"/>
      <c r="N245" s="30"/>
      <c r="O245" s="30"/>
      <c r="P245" s="30"/>
      <c r="Q245" s="28"/>
      <c r="R245" s="30"/>
      <c r="S245" s="30"/>
      <c r="T245" s="30"/>
      <c r="U245" s="30"/>
      <c r="V245" s="30"/>
      <c r="W245" s="30"/>
      <c r="X245" s="398"/>
      <c r="Y245" s="28"/>
      <c r="Z245" s="30"/>
      <c r="AA245" s="30"/>
      <c r="AB245" s="28"/>
      <c r="AC245" s="30"/>
      <c r="AD245" s="30"/>
      <c r="AE245" s="28"/>
      <c r="AF245" s="30"/>
      <c r="AG245" s="30"/>
      <c r="AH245" s="30"/>
      <c r="AI245" s="30"/>
      <c r="AJ245" s="30"/>
      <c r="AK245" s="30"/>
      <c r="AL245" s="417"/>
      <c r="AM245" s="28"/>
      <c r="AN245" s="30"/>
      <c r="AO245" s="30"/>
      <c r="AP245" s="28"/>
      <c r="AQ245" s="30"/>
      <c r="AR245" s="30"/>
      <c r="AS245" s="28"/>
      <c r="AT245" s="30"/>
      <c r="AU245" s="30"/>
      <c r="AV245" s="30"/>
      <c r="AW245" s="30"/>
      <c r="AX245" s="30"/>
      <c r="AY245" s="30"/>
      <c r="AZ245" s="398"/>
      <c r="BA245" s="28"/>
      <c r="BB245" s="30"/>
      <c r="BC245" s="30"/>
      <c r="BD245" s="28"/>
      <c r="BE245" s="30"/>
      <c r="BF245" s="30"/>
      <c r="BG245" s="30"/>
      <c r="BH245" s="28"/>
      <c r="BJ245" s="1"/>
      <c r="BN245" s="1"/>
      <c r="BO245" s="1"/>
    </row>
    <row r="246" spans="1:67">
      <c r="A246" s="1"/>
      <c r="B246" s="1"/>
      <c r="C246" s="1"/>
      <c r="D246" s="1"/>
      <c r="E246" s="1"/>
      <c r="F246" s="30"/>
      <c r="G246" s="30"/>
      <c r="H246" s="30"/>
      <c r="I246" s="30"/>
      <c r="J246" s="30"/>
      <c r="K246" s="28"/>
      <c r="L246" s="30"/>
      <c r="M246" s="30"/>
      <c r="N246" s="30"/>
      <c r="O246" s="30"/>
      <c r="P246" s="30"/>
      <c r="Q246" s="28"/>
      <c r="R246" s="30"/>
      <c r="S246" s="30"/>
      <c r="T246" s="30"/>
      <c r="U246" s="30"/>
      <c r="V246" s="30"/>
      <c r="W246" s="30"/>
      <c r="X246" s="398"/>
      <c r="Y246" s="28"/>
      <c r="Z246" s="30"/>
      <c r="AA246" s="30"/>
      <c r="AB246" s="28"/>
      <c r="AC246" s="30"/>
      <c r="AD246" s="30"/>
      <c r="AE246" s="28"/>
      <c r="AF246" s="30"/>
      <c r="AG246" s="30"/>
      <c r="AH246" s="30"/>
      <c r="AI246" s="30"/>
      <c r="AJ246" s="30"/>
      <c r="AK246" s="30"/>
      <c r="AL246" s="417"/>
      <c r="AM246" s="28"/>
      <c r="AN246" s="30"/>
      <c r="AO246" s="30"/>
      <c r="AP246" s="28"/>
      <c r="AQ246" s="30"/>
      <c r="AR246" s="30"/>
      <c r="AS246" s="28"/>
      <c r="AT246" s="30"/>
      <c r="AU246" s="30"/>
      <c r="AV246" s="30"/>
      <c r="AW246" s="30"/>
      <c r="AX246" s="30"/>
      <c r="AY246" s="30"/>
      <c r="AZ246" s="398"/>
      <c r="BA246" s="28"/>
      <c r="BB246" s="30"/>
      <c r="BC246" s="30"/>
      <c r="BD246" s="28"/>
      <c r="BE246" s="30"/>
      <c r="BF246" s="30"/>
      <c r="BG246" s="30"/>
      <c r="BH246" s="28"/>
      <c r="BJ246" s="1"/>
      <c r="BN246" s="1"/>
      <c r="BO246" s="1"/>
    </row>
    <row r="247" spans="1:67">
      <c r="A247" s="1"/>
      <c r="B247" s="1"/>
      <c r="C247" s="1"/>
      <c r="D247" s="1"/>
      <c r="E247" s="1"/>
      <c r="F247" s="30"/>
      <c r="G247" s="30"/>
      <c r="H247" s="30"/>
      <c r="I247" s="30"/>
      <c r="J247" s="30"/>
      <c r="K247" s="28"/>
      <c r="L247" s="30"/>
      <c r="M247" s="30"/>
      <c r="N247" s="30"/>
      <c r="O247" s="30"/>
      <c r="P247" s="30"/>
      <c r="Q247" s="28"/>
      <c r="R247" s="30"/>
      <c r="S247" s="30"/>
      <c r="T247" s="30"/>
      <c r="U247" s="30"/>
      <c r="V247" s="30"/>
      <c r="W247" s="30"/>
      <c r="X247" s="398"/>
      <c r="Y247" s="28"/>
      <c r="Z247" s="30"/>
      <c r="AA247" s="30"/>
      <c r="AB247" s="28"/>
      <c r="AC247" s="30"/>
      <c r="AD247" s="30"/>
      <c r="AE247" s="28"/>
      <c r="AF247" s="30"/>
      <c r="AG247" s="30"/>
      <c r="AH247" s="30"/>
      <c r="AI247" s="30"/>
      <c r="AJ247" s="30"/>
      <c r="AK247" s="30"/>
      <c r="AL247" s="417"/>
      <c r="AM247" s="28"/>
      <c r="AN247" s="30"/>
      <c r="AO247" s="30"/>
      <c r="AP247" s="28"/>
      <c r="AQ247" s="30"/>
      <c r="AR247" s="30"/>
      <c r="AS247" s="28"/>
      <c r="AT247" s="30"/>
      <c r="AU247" s="30"/>
      <c r="AV247" s="30"/>
      <c r="AW247" s="30"/>
      <c r="AX247" s="30"/>
      <c r="AY247" s="30"/>
      <c r="AZ247" s="398"/>
      <c r="BA247" s="28"/>
      <c r="BB247" s="30"/>
      <c r="BC247" s="30"/>
      <c r="BD247" s="28"/>
      <c r="BE247" s="30"/>
      <c r="BF247" s="30"/>
      <c r="BG247" s="30"/>
      <c r="BH247" s="28"/>
      <c r="BJ247" s="1"/>
      <c r="BN247" s="1"/>
      <c r="BO247" s="1"/>
    </row>
    <row r="248" spans="1:67">
      <c r="A248" s="1"/>
      <c r="B248" s="1"/>
      <c r="C248" s="1"/>
      <c r="D248" s="1"/>
      <c r="E248" s="1"/>
      <c r="F248" s="30"/>
      <c r="G248" s="30"/>
      <c r="H248" s="30"/>
      <c r="I248" s="30"/>
      <c r="J248" s="30"/>
      <c r="K248" s="28"/>
      <c r="L248" s="30"/>
      <c r="M248" s="30"/>
      <c r="N248" s="30"/>
      <c r="O248" s="30"/>
      <c r="P248" s="30"/>
      <c r="Q248" s="28"/>
      <c r="R248" s="30"/>
      <c r="S248" s="30"/>
      <c r="T248" s="30"/>
      <c r="U248" s="30"/>
      <c r="V248" s="30"/>
      <c r="W248" s="30"/>
      <c r="X248" s="398"/>
      <c r="Y248" s="28"/>
      <c r="Z248" s="30"/>
      <c r="AA248" s="30"/>
      <c r="AB248" s="28"/>
      <c r="AC248" s="30"/>
      <c r="AD248" s="30"/>
      <c r="AE248" s="28"/>
      <c r="AF248" s="30"/>
      <c r="AG248" s="30"/>
      <c r="AH248" s="30"/>
      <c r="AI248" s="30"/>
      <c r="AJ248" s="30"/>
      <c r="AK248" s="30"/>
      <c r="AL248" s="417"/>
      <c r="AM248" s="28"/>
      <c r="AN248" s="30"/>
      <c r="AO248" s="30"/>
      <c r="AP248" s="28"/>
      <c r="AQ248" s="30"/>
      <c r="AR248" s="30"/>
      <c r="AS248" s="28"/>
      <c r="AT248" s="30"/>
      <c r="AU248" s="30"/>
      <c r="AV248" s="30"/>
      <c r="AW248" s="30"/>
      <c r="AX248" s="30"/>
      <c r="AY248" s="30"/>
      <c r="AZ248" s="398"/>
      <c r="BA248" s="28"/>
      <c r="BB248" s="30"/>
      <c r="BC248" s="30"/>
      <c r="BD248" s="28"/>
      <c r="BE248" s="30"/>
      <c r="BF248" s="30"/>
      <c r="BG248" s="30"/>
      <c r="BH248" s="28"/>
      <c r="BJ248" s="1"/>
      <c r="BN248" s="1"/>
      <c r="BO248" s="1"/>
    </row>
    <row r="249" spans="1:67">
      <c r="A249" s="1"/>
      <c r="B249" s="1"/>
      <c r="C249" s="1"/>
      <c r="D249" s="1"/>
      <c r="E249" s="1"/>
      <c r="F249" s="30"/>
      <c r="G249" s="30"/>
      <c r="H249" s="30"/>
      <c r="I249" s="30"/>
      <c r="J249" s="30"/>
      <c r="K249" s="28"/>
      <c r="L249" s="30"/>
      <c r="M249" s="30"/>
      <c r="N249" s="30"/>
      <c r="O249" s="30"/>
      <c r="P249" s="30"/>
      <c r="Q249" s="28"/>
      <c r="R249" s="30"/>
      <c r="S249" s="30"/>
      <c r="T249" s="30"/>
      <c r="U249" s="30"/>
      <c r="V249" s="30"/>
      <c r="W249" s="30"/>
      <c r="X249" s="398"/>
      <c r="Y249" s="28"/>
      <c r="Z249" s="30"/>
      <c r="AA249" s="30"/>
      <c r="AB249" s="28"/>
      <c r="AC249" s="30"/>
      <c r="AD249" s="30"/>
      <c r="AE249" s="28"/>
      <c r="AF249" s="30"/>
      <c r="AG249" s="30"/>
      <c r="AH249" s="30"/>
      <c r="AI249" s="30"/>
      <c r="AJ249" s="30"/>
      <c r="AK249" s="30"/>
      <c r="AL249" s="417"/>
      <c r="AM249" s="28"/>
      <c r="AN249" s="30"/>
      <c r="AO249" s="30"/>
      <c r="AP249" s="28"/>
      <c r="AQ249" s="30"/>
      <c r="AR249" s="30"/>
      <c r="AS249" s="28"/>
      <c r="AT249" s="30"/>
      <c r="AU249" s="30"/>
      <c r="AV249" s="30"/>
      <c r="AW249" s="30"/>
      <c r="AX249" s="30"/>
      <c r="AY249" s="30"/>
      <c r="AZ249" s="398"/>
      <c r="BA249" s="28"/>
      <c r="BB249" s="30"/>
      <c r="BC249" s="30"/>
      <c r="BD249" s="28"/>
      <c r="BE249" s="30"/>
      <c r="BF249" s="30"/>
      <c r="BG249" s="30"/>
      <c r="BH249" s="28"/>
      <c r="BJ249" s="1"/>
      <c r="BN249" s="1"/>
      <c r="BO249" s="1"/>
    </row>
    <row r="250" spans="1:67">
      <c r="A250" s="1"/>
      <c r="B250" s="1"/>
      <c r="C250" s="1"/>
      <c r="D250" s="1"/>
      <c r="E250" s="1"/>
      <c r="F250" s="30"/>
      <c r="G250" s="30"/>
      <c r="H250" s="30"/>
      <c r="I250" s="30"/>
      <c r="J250" s="30"/>
      <c r="K250" s="28"/>
      <c r="L250" s="30"/>
      <c r="M250" s="30"/>
      <c r="N250" s="30"/>
      <c r="O250" s="30"/>
      <c r="P250" s="30"/>
      <c r="Q250" s="28"/>
      <c r="R250" s="30"/>
      <c r="S250" s="30"/>
      <c r="T250" s="30"/>
      <c r="U250" s="30"/>
      <c r="V250" s="30"/>
      <c r="W250" s="30"/>
      <c r="X250" s="398"/>
      <c r="Y250" s="28"/>
      <c r="Z250" s="30"/>
      <c r="AA250" s="30"/>
      <c r="AB250" s="28"/>
      <c r="AC250" s="30"/>
      <c r="AD250" s="30"/>
      <c r="AE250" s="28"/>
      <c r="AF250" s="30"/>
      <c r="AG250" s="30"/>
      <c r="AH250" s="30"/>
      <c r="AI250" s="30"/>
      <c r="AJ250" s="30"/>
      <c r="AK250" s="30"/>
      <c r="AL250" s="417"/>
      <c r="AM250" s="28"/>
      <c r="AN250" s="30"/>
      <c r="AO250" s="30"/>
      <c r="AP250" s="28"/>
      <c r="AQ250" s="30"/>
      <c r="AR250" s="30"/>
      <c r="AS250" s="28"/>
      <c r="AT250" s="30"/>
      <c r="AU250" s="30"/>
      <c r="AV250" s="30"/>
      <c r="AW250" s="30"/>
      <c r="AX250" s="30"/>
      <c r="AY250" s="30"/>
      <c r="AZ250" s="398"/>
      <c r="BA250" s="28"/>
      <c r="BB250" s="30"/>
      <c r="BC250" s="30"/>
      <c r="BD250" s="28"/>
      <c r="BE250" s="30"/>
      <c r="BF250" s="30"/>
      <c r="BG250" s="30"/>
      <c r="BH250" s="28"/>
      <c r="BJ250" s="1"/>
      <c r="BN250" s="1"/>
      <c r="BO250" s="1"/>
    </row>
    <row r="251" spans="1:67">
      <c r="A251" s="1"/>
      <c r="B251" s="1"/>
      <c r="C251" s="1"/>
      <c r="D251" s="1"/>
      <c r="E251" s="1"/>
      <c r="F251" s="30"/>
      <c r="G251" s="30"/>
      <c r="H251" s="30"/>
      <c r="I251" s="30"/>
      <c r="J251" s="30"/>
      <c r="K251" s="28"/>
      <c r="L251" s="30"/>
      <c r="M251" s="30"/>
      <c r="N251" s="30"/>
      <c r="O251" s="30"/>
      <c r="P251" s="30"/>
      <c r="Q251" s="28"/>
      <c r="R251" s="30"/>
      <c r="S251" s="30"/>
      <c r="T251" s="30"/>
      <c r="U251" s="30"/>
      <c r="V251" s="30"/>
      <c r="W251" s="30"/>
      <c r="X251" s="398"/>
      <c r="Y251" s="28"/>
      <c r="Z251" s="30"/>
      <c r="AA251" s="30"/>
      <c r="AB251" s="28"/>
      <c r="AC251" s="30"/>
      <c r="AD251" s="30"/>
      <c r="AE251" s="28"/>
      <c r="AF251" s="30"/>
      <c r="AG251" s="30"/>
      <c r="AH251" s="30"/>
      <c r="AI251" s="30"/>
      <c r="AJ251" s="30"/>
      <c r="AK251" s="30"/>
      <c r="AL251" s="417"/>
      <c r="AM251" s="28"/>
      <c r="AN251" s="30"/>
      <c r="AO251" s="30"/>
      <c r="AP251" s="28"/>
      <c r="AQ251" s="30"/>
      <c r="AR251" s="30"/>
      <c r="AS251" s="28"/>
      <c r="AT251" s="30"/>
      <c r="AU251" s="30"/>
      <c r="AV251" s="30"/>
      <c r="AW251" s="30"/>
      <c r="AX251" s="30"/>
      <c r="AY251" s="30"/>
      <c r="AZ251" s="398"/>
      <c r="BA251" s="28"/>
      <c r="BB251" s="30"/>
      <c r="BC251" s="30"/>
      <c r="BD251" s="28"/>
      <c r="BE251" s="30"/>
      <c r="BF251" s="30"/>
      <c r="BG251" s="30"/>
      <c r="BH251" s="28"/>
      <c r="BJ251" s="1"/>
      <c r="BN251" s="1"/>
      <c r="BO251" s="1"/>
    </row>
    <row r="252" spans="1:67">
      <c r="A252" s="1"/>
      <c r="B252" s="1"/>
      <c r="C252" s="1"/>
      <c r="D252" s="1"/>
      <c r="E252" s="1"/>
      <c r="F252" s="30"/>
      <c r="G252" s="30"/>
      <c r="H252" s="30"/>
      <c r="I252" s="30"/>
      <c r="J252" s="30"/>
      <c r="K252" s="28"/>
      <c r="L252" s="30"/>
      <c r="M252" s="30"/>
      <c r="N252" s="30"/>
      <c r="O252" s="30"/>
      <c r="P252" s="30"/>
      <c r="Q252" s="28"/>
      <c r="R252" s="30"/>
      <c r="S252" s="30"/>
      <c r="T252" s="30"/>
      <c r="U252" s="30"/>
      <c r="V252" s="30"/>
      <c r="W252" s="30"/>
      <c r="X252" s="398"/>
      <c r="Y252" s="28"/>
      <c r="Z252" s="30"/>
      <c r="AA252" s="30"/>
      <c r="AB252" s="28"/>
      <c r="AC252" s="30"/>
      <c r="AD252" s="30"/>
      <c r="AE252" s="28"/>
      <c r="AF252" s="30"/>
      <c r="AG252" s="30"/>
      <c r="AH252" s="30"/>
      <c r="AI252" s="30"/>
      <c r="AJ252" s="30"/>
      <c r="AK252" s="30"/>
      <c r="AL252" s="417"/>
      <c r="AM252" s="28"/>
      <c r="AN252" s="30"/>
      <c r="AO252" s="30"/>
      <c r="AP252" s="28"/>
      <c r="AQ252" s="30"/>
      <c r="AR252" s="30"/>
      <c r="AS252" s="28"/>
      <c r="AT252" s="30"/>
      <c r="AU252" s="30"/>
      <c r="AV252" s="30"/>
      <c r="AW252" s="30"/>
      <c r="AX252" s="30"/>
      <c r="AY252" s="30"/>
      <c r="AZ252" s="398"/>
      <c r="BA252" s="28"/>
      <c r="BB252" s="30"/>
      <c r="BC252" s="30"/>
      <c r="BD252" s="28"/>
      <c r="BE252" s="30"/>
      <c r="BF252" s="30"/>
      <c r="BG252" s="30"/>
      <c r="BH252" s="28"/>
      <c r="BJ252" s="1"/>
      <c r="BN252" s="1"/>
      <c r="BO252" s="1"/>
    </row>
    <row r="253" spans="1:67">
      <c r="A253" s="1"/>
      <c r="B253" s="1"/>
      <c r="C253" s="1"/>
      <c r="D253" s="1"/>
      <c r="E253" s="1"/>
      <c r="F253" s="30"/>
      <c r="G253" s="30"/>
      <c r="H253" s="30"/>
      <c r="I253" s="30"/>
      <c r="J253" s="30"/>
      <c r="K253" s="28"/>
      <c r="L253" s="30"/>
      <c r="M253" s="30"/>
      <c r="N253" s="30"/>
      <c r="O253" s="30"/>
      <c r="P253" s="30"/>
      <c r="Q253" s="28"/>
      <c r="R253" s="30"/>
      <c r="S253" s="30"/>
      <c r="T253" s="30"/>
      <c r="U253" s="30"/>
      <c r="V253" s="30"/>
      <c r="W253" s="30"/>
      <c r="X253" s="398"/>
      <c r="Y253" s="28"/>
      <c r="Z253" s="30"/>
      <c r="AA253" s="30"/>
      <c r="AB253" s="28"/>
      <c r="AC253" s="30"/>
      <c r="AD253" s="30"/>
      <c r="AE253" s="28"/>
      <c r="AF253" s="30"/>
      <c r="AG253" s="30"/>
      <c r="AH253" s="30"/>
      <c r="AI253" s="30"/>
      <c r="AJ253" s="30"/>
      <c r="AK253" s="30"/>
      <c r="AL253" s="417"/>
      <c r="AM253" s="28"/>
      <c r="AN253" s="30"/>
      <c r="AO253" s="30"/>
      <c r="AP253" s="28"/>
      <c r="AQ253" s="30"/>
      <c r="AR253" s="30"/>
      <c r="AS253" s="28"/>
      <c r="AT253" s="30"/>
      <c r="AU253" s="30"/>
      <c r="AV253" s="30"/>
      <c r="AW253" s="30"/>
      <c r="AX253" s="30"/>
      <c r="AY253" s="30"/>
      <c r="AZ253" s="398"/>
      <c r="BA253" s="28"/>
      <c r="BB253" s="30"/>
      <c r="BC253" s="30"/>
      <c r="BD253" s="28"/>
      <c r="BE253" s="30"/>
      <c r="BF253" s="30"/>
      <c r="BG253" s="30"/>
      <c r="BH253" s="28"/>
      <c r="BJ253" s="1"/>
      <c r="BN253" s="1"/>
      <c r="BO253" s="1"/>
    </row>
    <row r="254" spans="1:67">
      <c r="A254" s="1"/>
      <c r="B254" s="1"/>
      <c r="C254" s="1"/>
      <c r="D254" s="1"/>
      <c r="E254" s="1"/>
      <c r="F254" s="30"/>
      <c r="G254" s="30"/>
      <c r="H254" s="30"/>
      <c r="I254" s="30"/>
      <c r="J254" s="30"/>
      <c r="K254" s="28"/>
      <c r="L254" s="30"/>
      <c r="M254" s="30"/>
      <c r="N254" s="30"/>
      <c r="O254" s="30"/>
      <c r="P254" s="30"/>
      <c r="Q254" s="28"/>
      <c r="R254" s="30"/>
      <c r="S254" s="30"/>
      <c r="T254" s="30"/>
      <c r="U254" s="30"/>
      <c r="V254" s="30"/>
      <c r="W254" s="30"/>
      <c r="X254" s="398"/>
      <c r="Y254" s="28"/>
      <c r="Z254" s="30"/>
      <c r="AA254" s="30"/>
      <c r="AB254" s="28"/>
      <c r="AC254" s="30"/>
      <c r="AD254" s="30"/>
      <c r="AE254" s="28"/>
      <c r="AF254" s="30"/>
      <c r="AG254" s="30"/>
      <c r="AH254" s="30"/>
      <c r="AI254" s="30"/>
      <c r="AJ254" s="30"/>
      <c r="AK254" s="30"/>
      <c r="AL254" s="417"/>
      <c r="AM254" s="28"/>
      <c r="AN254" s="30"/>
      <c r="AO254" s="30"/>
      <c r="AP254" s="28"/>
      <c r="AQ254" s="30"/>
      <c r="AR254" s="30"/>
      <c r="AS254" s="28"/>
      <c r="AT254" s="30"/>
      <c r="AU254" s="30"/>
      <c r="AV254" s="30"/>
      <c r="AW254" s="30"/>
      <c r="AX254" s="30"/>
      <c r="AY254" s="30"/>
      <c r="AZ254" s="398"/>
      <c r="BA254" s="28"/>
      <c r="BB254" s="30"/>
      <c r="BC254" s="30"/>
      <c r="BD254" s="28"/>
      <c r="BE254" s="30"/>
      <c r="BF254" s="30"/>
      <c r="BG254" s="30"/>
      <c r="BH254" s="28"/>
      <c r="BJ254" s="1"/>
      <c r="BN254" s="1"/>
      <c r="BO254" s="1"/>
    </row>
    <row r="255" spans="1:67">
      <c r="A255" s="1"/>
      <c r="B255" s="1"/>
      <c r="C255" s="1"/>
      <c r="D255" s="1"/>
      <c r="E255" s="1"/>
      <c r="F255" s="30"/>
      <c r="G255" s="30"/>
      <c r="H255" s="30"/>
      <c r="I255" s="30"/>
      <c r="J255" s="30"/>
      <c r="K255" s="28"/>
      <c r="L255" s="30"/>
      <c r="M255" s="30"/>
      <c r="N255" s="30"/>
      <c r="O255" s="30"/>
      <c r="P255" s="30"/>
      <c r="Q255" s="28"/>
      <c r="R255" s="30"/>
      <c r="S255" s="30"/>
      <c r="T255" s="30"/>
      <c r="U255" s="30"/>
      <c r="V255" s="30"/>
      <c r="W255" s="30"/>
      <c r="X255" s="398"/>
      <c r="Y255" s="28"/>
      <c r="Z255" s="30"/>
      <c r="AA255" s="30"/>
      <c r="AB255" s="28"/>
      <c r="AC255" s="30"/>
      <c r="AD255" s="30"/>
      <c r="AE255" s="28"/>
      <c r="AF255" s="30"/>
      <c r="AG255" s="30"/>
      <c r="AH255" s="30"/>
      <c r="AI255" s="30"/>
      <c r="AJ255" s="30"/>
      <c r="AK255" s="30"/>
      <c r="AL255" s="417"/>
      <c r="AM255" s="28"/>
      <c r="AN255" s="30"/>
      <c r="AO255" s="30"/>
      <c r="AP255" s="28"/>
      <c r="AQ255" s="30"/>
      <c r="AR255" s="30"/>
      <c r="AS255" s="28"/>
      <c r="AT255" s="30"/>
      <c r="AU255" s="30"/>
      <c r="AV255" s="30"/>
      <c r="AW255" s="30"/>
      <c r="AX255" s="30"/>
      <c r="AY255" s="30"/>
      <c r="AZ255" s="398"/>
      <c r="BA255" s="28"/>
      <c r="BB255" s="30"/>
      <c r="BC255" s="30"/>
      <c r="BD255" s="28"/>
      <c r="BE255" s="30"/>
      <c r="BF255" s="30"/>
      <c r="BG255" s="30"/>
      <c r="BH255" s="28"/>
      <c r="BJ255" s="1"/>
      <c r="BN255" s="1"/>
      <c r="BO255" s="1"/>
    </row>
    <row r="256" spans="1:67">
      <c r="A256" s="1"/>
      <c r="B256" s="1"/>
      <c r="C256" s="1"/>
      <c r="D256" s="1"/>
      <c r="E256" s="1"/>
      <c r="F256" s="30"/>
      <c r="G256" s="30"/>
      <c r="H256" s="30"/>
      <c r="I256" s="30"/>
      <c r="J256" s="30"/>
      <c r="K256" s="28"/>
      <c r="L256" s="30"/>
      <c r="M256" s="30"/>
      <c r="N256" s="30"/>
      <c r="O256" s="30"/>
      <c r="P256" s="30"/>
      <c r="Q256" s="28"/>
      <c r="R256" s="30"/>
      <c r="S256" s="30"/>
      <c r="T256" s="30"/>
      <c r="U256" s="30"/>
      <c r="V256" s="30"/>
      <c r="W256" s="30"/>
      <c r="X256" s="398"/>
      <c r="Y256" s="28"/>
      <c r="Z256" s="30"/>
      <c r="AA256" s="30"/>
      <c r="AB256" s="28"/>
      <c r="AC256" s="30"/>
      <c r="AD256" s="30"/>
      <c r="AE256" s="28"/>
      <c r="AF256" s="30"/>
      <c r="AG256" s="30"/>
      <c r="AH256" s="30"/>
      <c r="AI256" s="30"/>
      <c r="AJ256" s="30"/>
      <c r="AK256" s="30"/>
      <c r="AL256" s="417"/>
      <c r="AM256" s="28"/>
      <c r="AN256" s="30"/>
      <c r="AO256" s="30"/>
      <c r="AP256" s="28"/>
      <c r="AQ256" s="30"/>
      <c r="AR256" s="30"/>
      <c r="AS256" s="28"/>
      <c r="AT256" s="30"/>
      <c r="AU256" s="30"/>
      <c r="AV256" s="30"/>
      <c r="AW256" s="30"/>
      <c r="AX256" s="30"/>
      <c r="AY256" s="30"/>
      <c r="AZ256" s="398"/>
      <c r="BA256" s="28"/>
      <c r="BB256" s="30"/>
      <c r="BC256" s="30"/>
      <c r="BD256" s="28"/>
      <c r="BE256" s="30"/>
      <c r="BF256" s="30"/>
      <c r="BG256" s="30"/>
      <c r="BH256" s="28"/>
      <c r="BJ256" s="1"/>
      <c r="BN256" s="1"/>
      <c r="BO256" s="1"/>
    </row>
    <row r="257" spans="1:67">
      <c r="A257" s="1"/>
      <c r="B257" s="1"/>
      <c r="C257" s="1"/>
      <c r="D257" s="1"/>
      <c r="E257" s="1"/>
      <c r="F257" s="30"/>
      <c r="G257" s="30"/>
      <c r="H257" s="30"/>
      <c r="I257" s="30"/>
      <c r="J257" s="30"/>
      <c r="K257" s="28"/>
      <c r="L257" s="30"/>
      <c r="M257" s="30"/>
      <c r="N257" s="30"/>
      <c r="O257" s="30"/>
      <c r="P257" s="30"/>
      <c r="Q257" s="28"/>
      <c r="R257" s="30"/>
      <c r="S257" s="30"/>
      <c r="T257" s="30"/>
      <c r="U257" s="30"/>
      <c r="V257" s="30"/>
      <c r="W257" s="30"/>
      <c r="X257" s="398"/>
      <c r="Y257" s="28"/>
      <c r="Z257" s="30"/>
      <c r="AA257" s="30"/>
      <c r="AB257" s="28"/>
      <c r="AC257" s="30"/>
      <c r="AD257" s="30"/>
      <c r="AE257" s="28"/>
      <c r="AF257" s="30"/>
      <c r="AG257" s="30"/>
      <c r="AH257" s="30"/>
      <c r="AI257" s="30"/>
      <c r="AJ257" s="30"/>
      <c r="AK257" s="30"/>
      <c r="AL257" s="417"/>
      <c r="AM257" s="28"/>
      <c r="AN257" s="30"/>
      <c r="AO257" s="30"/>
      <c r="AP257" s="28"/>
      <c r="AQ257" s="30"/>
      <c r="AR257" s="30"/>
      <c r="AS257" s="28"/>
      <c r="AT257" s="30"/>
      <c r="AU257" s="30"/>
      <c r="AV257" s="30"/>
      <c r="AW257" s="30"/>
      <c r="AX257" s="30"/>
      <c r="AY257" s="30"/>
      <c r="AZ257" s="398"/>
      <c r="BA257" s="28"/>
      <c r="BB257" s="30"/>
      <c r="BC257" s="30"/>
      <c r="BD257" s="28"/>
      <c r="BE257" s="30"/>
      <c r="BF257" s="30"/>
      <c r="BG257" s="30"/>
      <c r="BH257" s="28"/>
      <c r="BJ257" s="1"/>
      <c r="BN257" s="1"/>
      <c r="BO257" s="1"/>
    </row>
    <row r="258" spans="1:67">
      <c r="A258" s="1"/>
      <c r="B258" s="1"/>
      <c r="C258" s="1"/>
      <c r="D258" s="1"/>
      <c r="E258" s="1"/>
      <c r="F258" s="30"/>
      <c r="G258" s="30"/>
      <c r="H258" s="30"/>
      <c r="I258" s="30"/>
      <c r="J258" s="30"/>
      <c r="K258" s="28"/>
      <c r="L258" s="30"/>
      <c r="M258" s="30"/>
      <c r="N258" s="30"/>
      <c r="O258" s="30"/>
      <c r="P258" s="30"/>
      <c r="Q258" s="28"/>
      <c r="R258" s="30"/>
      <c r="S258" s="30"/>
      <c r="T258" s="30"/>
      <c r="U258" s="30"/>
      <c r="V258" s="30"/>
      <c r="W258" s="30"/>
      <c r="X258" s="398"/>
      <c r="Y258" s="28"/>
      <c r="Z258" s="30"/>
      <c r="AA258" s="30"/>
      <c r="AB258" s="28"/>
      <c r="AC258" s="30"/>
      <c r="AD258" s="30"/>
      <c r="AE258" s="28"/>
      <c r="AF258" s="30"/>
      <c r="AG258" s="30"/>
      <c r="AH258" s="30"/>
      <c r="AI258" s="30"/>
      <c r="AJ258" s="30"/>
      <c r="AK258" s="30"/>
      <c r="AL258" s="417"/>
      <c r="AM258" s="28"/>
      <c r="AN258" s="30"/>
      <c r="AO258" s="30"/>
      <c r="AP258" s="28"/>
      <c r="AQ258" s="30"/>
      <c r="AR258" s="30"/>
      <c r="AS258" s="28"/>
      <c r="AT258" s="30"/>
      <c r="AU258" s="30"/>
      <c r="AV258" s="30"/>
      <c r="AW258" s="30"/>
      <c r="AX258" s="30"/>
      <c r="AY258" s="30"/>
      <c r="AZ258" s="398"/>
      <c r="BA258" s="28"/>
      <c r="BB258" s="30"/>
      <c r="BC258" s="30"/>
      <c r="BD258" s="28"/>
      <c r="BE258" s="30"/>
      <c r="BF258" s="30"/>
      <c r="BG258" s="30"/>
      <c r="BH258" s="28"/>
      <c r="BJ258" s="1"/>
      <c r="BN258" s="1"/>
      <c r="BO258" s="1"/>
    </row>
    <row r="259" spans="1:67">
      <c r="A259" s="1"/>
      <c r="B259" s="1"/>
      <c r="C259" s="1"/>
      <c r="D259" s="1"/>
      <c r="E259" s="1"/>
      <c r="F259" s="30"/>
      <c r="G259" s="30"/>
      <c r="H259" s="30"/>
      <c r="I259" s="30"/>
      <c r="J259" s="30"/>
      <c r="K259" s="28"/>
      <c r="L259" s="30"/>
      <c r="M259" s="30"/>
      <c r="N259" s="30"/>
      <c r="O259" s="30"/>
      <c r="P259" s="30"/>
      <c r="Q259" s="28"/>
      <c r="R259" s="30"/>
      <c r="S259" s="30"/>
      <c r="T259" s="30"/>
      <c r="U259" s="30"/>
      <c r="V259" s="30"/>
      <c r="W259" s="30"/>
      <c r="X259" s="398"/>
      <c r="Y259" s="28"/>
      <c r="Z259" s="30"/>
      <c r="AA259" s="30"/>
      <c r="AB259" s="28"/>
      <c r="AC259" s="30"/>
      <c r="AD259" s="30"/>
      <c r="AE259" s="28"/>
      <c r="AF259" s="30"/>
      <c r="AG259" s="30"/>
      <c r="AH259" s="30"/>
      <c r="AI259" s="30"/>
      <c r="AJ259" s="30"/>
      <c r="AK259" s="30"/>
      <c r="AL259" s="417"/>
      <c r="AM259" s="28"/>
      <c r="AN259" s="30"/>
      <c r="AO259" s="30"/>
      <c r="AP259" s="28"/>
      <c r="AQ259" s="30"/>
      <c r="AR259" s="30"/>
      <c r="AS259" s="28"/>
      <c r="AT259" s="30"/>
      <c r="AU259" s="30"/>
      <c r="AV259" s="30"/>
      <c r="AW259" s="30"/>
      <c r="AX259" s="30"/>
      <c r="AY259" s="30"/>
      <c r="AZ259" s="398"/>
      <c r="BA259" s="28"/>
      <c r="BB259" s="30"/>
      <c r="BC259" s="30"/>
      <c r="BD259" s="28"/>
      <c r="BE259" s="30"/>
      <c r="BF259" s="30"/>
      <c r="BG259" s="30"/>
      <c r="BH259" s="28"/>
      <c r="BJ259" s="1"/>
      <c r="BN259" s="1"/>
      <c r="BO259" s="1"/>
    </row>
    <row r="260" spans="1:67">
      <c r="A260" s="1"/>
      <c r="B260" s="1"/>
      <c r="C260" s="1"/>
      <c r="D260" s="1"/>
      <c r="E260" s="1"/>
      <c r="F260" s="30"/>
      <c r="G260" s="30"/>
      <c r="H260" s="30"/>
      <c r="I260" s="30"/>
      <c r="J260" s="30"/>
      <c r="K260" s="28"/>
      <c r="L260" s="30"/>
      <c r="M260" s="30"/>
      <c r="N260" s="30"/>
      <c r="O260" s="30"/>
      <c r="P260" s="30"/>
      <c r="Q260" s="28"/>
      <c r="R260" s="30"/>
      <c r="S260" s="30"/>
      <c r="T260" s="30"/>
      <c r="U260" s="30"/>
      <c r="V260" s="30"/>
      <c r="W260" s="30"/>
      <c r="X260" s="398"/>
      <c r="Y260" s="28"/>
      <c r="Z260" s="30"/>
      <c r="AA260" s="30"/>
      <c r="AB260" s="28"/>
      <c r="AC260" s="30"/>
      <c r="AD260" s="30"/>
      <c r="AE260" s="28"/>
      <c r="AF260" s="30"/>
      <c r="AG260" s="30"/>
      <c r="AH260" s="30"/>
      <c r="AI260" s="30"/>
      <c r="AJ260" s="30"/>
      <c r="AK260" s="30"/>
      <c r="AL260" s="417"/>
      <c r="AM260" s="28"/>
      <c r="AN260" s="30"/>
      <c r="AO260" s="30"/>
      <c r="AP260" s="28"/>
      <c r="AQ260" s="30"/>
      <c r="AR260" s="30"/>
      <c r="AS260" s="28"/>
      <c r="AT260" s="30"/>
      <c r="AU260" s="30"/>
      <c r="AV260" s="30"/>
      <c r="AW260" s="30"/>
      <c r="AX260" s="30"/>
      <c r="AY260" s="30"/>
      <c r="AZ260" s="398"/>
      <c r="BA260" s="28"/>
      <c r="BB260" s="30"/>
      <c r="BC260" s="30"/>
      <c r="BD260" s="28"/>
      <c r="BE260" s="30"/>
      <c r="BF260" s="30"/>
      <c r="BG260" s="30"/>
      <c r="BH260" s="28"/>
      <c r="BJ260" s="1"/>
      <c r="BN260" s="1"/>
      <c r="BO260" s="1"/>
    </row>
    <row r="261" spans="1:67">
      <c r="A261" s="1"/>
      <c r="B261" s="1"/>
      <c r="C261" s="1"/>
      <c r="D261" s="1"/>
      <c r="E261" s="1"/>
      <c r="F261" s="30"/>
      <c r="G261" s="30"/>
      <c r="H261" s="30"/>
      <c r="I261" s="30"/>
      <c r="J261" s="30"/>
      <c r="K261" s="28"/>
      <c r="L261" s="30"/>
      <c r="M261" s="30"/>
      <c r="N261" s="30"/>
      <c r="O261" s="30"/>
      <c r="P261" s="30"/>
      <c r="Q261" s="28"/>
      <c r="R261" s="30"/>
      <c r="S261" s="30"/>
      <c r="T261" s="30"/>
      <c r="U261" s="30"/>
      <c r="V261" s="30"/>
      <c r="W261" s="30"/>
      <c r="X261" s="398"/>
      <c r="Y261" s="28"/>
      <c r="Z261" s="30"/>
      <c r="AA261" s="30"/>
      <c r="AB261" s="28"/>
      <c r="AC261" s="30"/>
      <c r="AD261" s="30"/>
      <c r="AE261" s="28"/>
      <c r="AF261" s="30"/>
      <c r="AG261" s="30"/>
      <c r="AH261" s="30"/>
      <c r="AI261" s="30"/>
      <c r="AJ261" s="30"/>
      <c r="AK261" s="30"/>
      <c r="AL261" s="417"/>
      <c r="AM261" s="28"/>
      <c r="AN261" s="30"/>
      <c r="AO261" s="30"/>
      <c r="AP261" s="28"/>
      <c r="AQ261" s="30"/>
      <c r="AR261" s="30"/>
      <c r="AS261" s="28"/>
      <c r="AT261" s="30"/>
      <c r="AU261" s="30"/>
      <c r="AV261" s="30"/>
      <c r="AW261" s="30"/>
      <c r="AX261" s="30"/>
      <c r="AY261" s="30"/>
      <c r="AZ261" s="398"/>
      <c r="BA261" s="28"/>
      <c r="BB261" s="30"/>
      <c r="BC261" s="30"/>
      <c r="BD261" s="28"/>
      <c r="BE261" s="30"/>
      <c r="BF261" s="30"/>
      <c r="BG261" s="30"/>
      <c r="BH261" s="28"/>
      <c r="BJ261" s="1"/>
      <c r="BN261" s="1"/>
      <c r="BO261" s="1"/>
    </row>
    <row r="262" spans="1:67">
      <c r="A262" s="1"/>
      <c r="B262" s="1"/>
      <c r="C262" s="1"/>
      <c r="D262" s="1"/>
      <c r="E262" s="1"/>
      <c r="F262" s="30"/>
      <c r="G262" s="30"/>
      <c r="H262" s="30"/>
      <c r="I262" s="30"/>
      <c r="J262" s="30"/>
      <c r="K262" s="28"/>
      <c r="L262" s="30"/>
      <c r="M262" s="30"/>
      <c r="N262" s="30"/>
      <c r="O262" s="30"/>
      <c r="P262" s="30"/>
      <c r="Q262" s="28"/>
      <c r="R262" s="30"/>
      <c r="S262" s="30"/>
      <c r="T262" s="30"/>
      <c r="U262" s="30"/>
      <c r="V262" s="30"/>
      <c r="W262" s="30"/>
      <c r="X262" s="398"/>
      <c r="Y262" s="28"/>
      <c r="Z262" s="30"/>
      <c r="AA262" s="30"/>
      <c r="AB262" s="28"/>
      <c r="AC262" s="30"/>
      <c r="AD262" s="30"/>
      <c r="AE262" s="28"/>
      <c r="AF262" s="30"/>
      <c r="AG262" s="30"/>
      <c r="AH262" s="30"/>
      <c r="AI262" s="30"/>
      <c r="AJ262" s="30"/>
      <c r="AK262" s="30"/>
      <c r="AL262" s="417"/>
      <c r="AM262" s="28"/>
      <c r="AN262" s="30"/>
      <c r="AO262" s="30"/>
      <c r="AP262" s="28"/>
      <c r="AQ262" s="30"/>
      <c r="AR262" s="30"/>
      <c r="AS262" s="28"/>
      <c r="AT262" s="30"/>
      <c r="AU262" s="30"/>
      <c r="AV262" s="30"/>
      <c r="AW262" s="30"/>
      <c r="AX262" s="30"/>
      <c r="AY262" s="30"/>
      <c r="AZ262" s="398"/>
      <c r="BA262" s="28"/>
      <c r="BB262" s="30"/>
      <c r="BC262" s="30"/>
      <c r="BD262" s="28"/>
      <c r="BE262" s="30"/>
      <c r="BF262" s="30"/>
      <c r="BG262" s="30"/>
      <c r="BH262" s="28"/>
      <c r="BJ262" s="1"/>
      <c r="BN262" s="1"/>
      <c r="BO262" s="1"/>
    </row>
    <row r="263" spans="1:67">
      <c r="A263" s="1"/>
      <c r="B263" s="1"/>
      <c r="C263" s="1"/>
      <c r="D263" s="1"/>
      <c r="E263" s="1"/>
      <c r="F263" s="30"/>
      <c r="G263" s="30"/>
      <c r="H263" s="30"/>
      <c r="I263" s="30"/>
      <c r="J263" s="30"/>
      <c r="K263" s="28"/>
      <c r="L263" s="30"/>
      <c r="M263" s="30"/>
      <c r="N263" s="30"/>
      <c r="O263" s="30"/>
      <c r="P263" s="30"/>
      <c r="Q263" s="28"/>
      <c r="R263" s="30"/>
      <c r="S263" s="30"/>
      <c r="T263" s="30"/>
      <c r="U263" s="30"/>
      <c r="V263" s="30"/>
      <c r="W263" s="30"/>
      <c r="X263" s="398"/>
      <c r="Y263" s="28"/>
      <c r="Z263" s="30"/>
      <c r="AA263" s="30"/>
      <c r="AB263" s="28"/>
      <c r="AC263" s="30"/>
      <c r="AD263" s="30"/>
      <c r="AE263" s="28"/>
      <c r="AF263" s="30"/>
      <c r="AG263" s="30"/>
      <c r="AH263" s="30"/>
      <c r="AI263" s="30"/>
      <c r="AJ263" s="30"/>
      <c r="AK263" s="30"/>
      <c r="AL263" s="417"/>
      <c r="AM263" s="28"/>
      <c r="AN263" s="30"/>
      <c r="AO263" s="30"/>
      <c r="AP263" s="28"/>
      <c r="AQ263" s="30"/>
      <c r="AR263" s="30"/>
      <c r="AS263" s="28"/>
      <c r="AT263" s="30"/>
      <c r="AU263" s="30"/>
      <c r="AV263" s="30"/>
      <c r="AW263" s="30"/>
      <c r="AX263" s="30"/>
      <c r="AY263" s="30"/>
      <c r="AZ263" s="398"/>
      <c r="BA263" s="28"/>
      <c r="BB263" s="30"/>
      <c r="BC263" s="30"/>
      <c r="BD263" s="28"/>
      <c r="BE263" s="30"/>
      <c r="BF263" s="30"/>
      <c r="BG263" s="30"/>
      <c r="BH263" s="28"/>
      <c r="BJ263" s="1"/>
      <c r="BN263" s="1"/>
      <c r="BO263" s="1"/>
    </row>
    <row r="264" spans="1:67">
      <c r="A264" s="1"/>
      <c r="B264" s="1"/>
      <c r="C264" s="1"/>
      <c r="D264" s="1"/>
      <c r="E264" s="1"/>
      <c r="F264" s="30"/>
      <c r="G264" s="30"/>
      <c r="H264" s="30"/>
      <c r="I264" s="30"/>
      <c r="J264" s="30"/>
      <c r="K264" s="28"/>
      <c r="L264" s="30"/>
      <c r="M264" s="30"/>
      <c r="N264" s="30"/>
      <c r="O264" s="30"/>
      <c r="P264" s="30"/>
      <c r="Q264" s="28"/>
      <c r="R264" s="30"/>
      <c r="S264" s="30"/>
      <c r="T264" s="30"/>
      <c r="U264" s="30"/>
      <c r="V264" s="30"/>
      <c r="W264" s="30"/>
      <c r="X264" s="398"/>
      <c r="Y264" s="28"/>
      <c r="Z264" s="30"/>
      <c r="AA264" s="30"/>
      <c r="AB264" s="28"/>
      <c r="AC264" s="30"/>
      <c r="AD264" s="30"/>
      <c r="AE264" s="28"/>
      <c r="AF264" s="30"/>
      <c r="AG264" s="30"/>
      <c r="AH264" s="30"/>
      <c r="AI264" s="30"/>
      <c r="AJ264" s="30"/>
      <c r="AK264" s="30"/>
      <c r="AL264" s="417"/>
      <c r="AM264" s="28"/>
      <c r="AN264" s="30"/>
      <c r="AO264" s="30"/>
      <c r="AP264" s="28"/>
      <c r="AQ264" s="30"/>
      <c r="AR264" s="30"/>
      <c r="AS264" s="28"/>
      <c r="AT264" s="30"/>
      <c r="AU264" s="30"/>
      <c r="AV264" s="30"/>
      <c r="AW264" s="30"/>
      <c r="AX264" s="30"/>
      <c r="AY264" s="30"/>
      <c r="AZ264" s="398"/>
      <c r="BA264" s="28"/>
      <c r="BB264" s="30"/>
      <c r="BC264" s="30"/>
      <c r="BD264" s="28"/>
      <c r="BE264" s="30"/>
      <c r="BF264" s="30"/>
      <c r="BG264" s="30"/>
      <c r="BH264" s="28"/>
      <c r="BJ264" s="1"/>
      <c r="BN264" s="1"/>
      <c r="BO264" s="1"/>
    </row>
    <row r="265" spans="1:67">
      <c r="A265" s="1"/>
      <c r="B265" s="1"/>
      <c r="C265" s="1"/>
      <c r="D265" s="1"/>
      <c r="E265" s="1"/>
      <c r="F265" s="30"/>
      <c r="G265" s="30"/>
      <c r="H265" s="30"/>
      <c r="I265" s="30"/>
      <c r="J265" s="30"/>
      <c r="K265" s="28"/>
      <c r="L265" s="30"/>
      <c r="M265" s="30"/>
      <c r="N265" s="30"/>
      <c r="O265" s="30"/>
      <c r="P265" s="30"/>
      <c r="Q265" s="28"/>
      <c r="R265" s="30"/>
      <c r="S265" s="30"/>
      <c r="T265" s="30"/>
      <c r="U265" s="30"/>
      <c r="V265" s="30"/>
      <c r="W265" s="30"/>
      <c r="X265" s="398"/>
      <c r="Y265" s="28"/>
      <c r="Z265" s="30"/>
      <c r="AA265" s="30"/>
      <c r="AB265" s="28"/>
      <c r="AC265" s="30"/>
      <c r="AD265" s="30"/>
      <c r="AE265" s="28"/>
      <c r="AF265" s="30"/>
      <c r="AG265" s="30"/>
      <c r="AH265" s="30"/>
      <c r="AI265" s="30"/>
      <c r="AJ265" s="30"/>
      <c r="AK265" s="30"/>
      <c r="AL265" s="417"/>
      <c r="AM265" s="28"/>
      <c r="AN265" s="30"/>
      <c r="AO265" s="30"/>
      <c r="AP265" s="28"/>
      <c r="AQ265" s="30"/>
      <c r="AR265" s="30"/>
      <c r="AS265" s="28"/>
      <c r="AT265" s="30"/>
      <c r="AU265" s="30"/>
      <c r="AV265" s="30"/>
      <c r="AW265" s="30"/>
      <c r="AX265" s="30"/>
      <c r="AY265" s="30"/>
      <c r="AZ265" s="398"/>
      <c r="BA265" s="28"/>
      <c r="BB265" s="30"/>
      <c r="BC265" s="30"/>
      <c r="BD265" s="28"/>
      <c r="BE265" s="30"/>
      <c r="BF265" s="30"/>
      <c r="BG265" s="30"/>
      <c r="BH265" s="28"/>
      <c r="BJ265" s="1"/>
      <c r="BN265" s="1"/>
      <c r="BO265" s="1"/>
    </row>
    <row r="266" spans="1:67">
      <c r="A266" s="1"/>
      <c r="B266" s="1"/>
      <c r="C266" s="1"/>
      <c r="D266" s="1"/>
      <c r="E266" s="1"/>
      <c r="F266" s="30"/>
      <c r="G266" s="30"/>
      <c r="H266" s="30"/>
      <c r="I266" s="30"/>
      <c r="J266" s="30"/>
      <c r="K266" s="28"/>
      <c r="L266" s="30"/>
      <c r="M266" s="30"/>
      <c r="N266" s="30"/>
      <c r="O266" s="30"/>
      <c r="P266" s="30"/>
      <c r="Q266" s="28"/>
      <c r="R266" s="30"/>
      <c r="S266" s="30"/>
      <c r="T266" s="30"/>
      <c r="U266" s="30"/>
      <c r="V266" s="30"/>
      <c r="W266" s="30"/>
      <c r="X266" s="398"/>
      <c r="Y266" s="28"/>
      <c r="Z266" s="30"/>
      <c r="AA266" s="30"/>
      <c r="AB266" s="28"/>
      <c r="AC266" s="30"/>
      <c r="AD266" s="30"/>
      <c r="AE266" s="28"/>
      <c r="AF266" s="30"/>
      <c r="AG266" s="30"/>
      <c r="AH266" s="30"/>
      <c r="AI266" s="30"/>
      <c r="AJ266" s="30"/>
      <c r="AK266" s="30"/>
      <c r="AL266" s="417"/>
      <c r="AM266" s="28"/>
      <c r="AN266" s="30"/>
      <c r="AO266" s="30"/>
      <c r="AP266" s="28"/>
      <c r="AQ266" s="30"/>
      <c r="AR266" s="30"/>
      <c r="AS266" s="28"/>
      <c r="AT266" s="30"/>
      <c r="AU266" s="30"/>
      <c r="AV266" s="30"/>
      <c r="AW266" s="30"/>
      <c r="AX266" s="30"/>
      <c r="AY266" s="30"/>
      <c r="AZ266" s="398"/>
      <c r="BA266" s="28"/>
      <c r="BB266" s="30"/>
      <c r="BC266" s="30"/>
      <c r="BD266" s="28"/>
      <c r="BE266" s="30"/>
      <c r="BF266" s="30"/>
      <c r="BG266" s="30"/>
      <c r="BH266" s="28"/>
      <c r="BJ266" s="1"/>
      <c r="BN266" s="1"/>
      <c r="BO266" s="1"/>
    </row>
    <row r="267" spans="1:67">
      <c r="A267" s="1"/>
      <c r="B267" s="1"/>
      <c r="C267" s="1"/>
      <c r="D267" s="1"/>
      <c r="E267" s="1"/>
      <c r="F267" s="30"/>
      <c r="G267" s="30"/>
      <c r="H267" s="30"/>
      <c r="I267" s="30"/>
      <c r="J267" s="30"/>
      <c r="K267" s="28"/>
      <c r="L267" s="30"/>
      <c r="M267" s="30"/>
      <c r="N267" s="30"/>
      <c r="O267" s="30"/>
      <c r="P267" s="30"/>
      <c r="Q267" s="28"/>
      <c r="R267" s="30"/>
      <c r="S267" s="30"/>
      <c r="T267" s="30"/>
      <c r="U267" s="30"/>
      <c r="V267" s="30"/>
      <c r="W267" s="30"/>
      <c r="X267" s="398"/>
      <c r="Y267" s="28"/>
      <c r="Z267" s="30"/>
      <c r="AA267" s="30"/>
      <c r="AB267" s="28"/>
      <c r="AC267" s="30"/>
      <c r="AD267" s="30"/>
      <c r="AE267" s="28"/>
      <c r="AF267" s="30"/>
      <c r="AG267" s="30"/>
      <c r="AH267" s="30"/>
      <c r="AI267" s="30"/>
      <c r="AJ267" s="30"/>
      <c r="AK267" s="30"/>
      <c r="AL267" s="417"/>
      <c r="AM267" s="28"/>
      <c r="AN267" s="30"/>
      <c r="AO267" s="30"/>
      <c r="AP267" s="28"/>
      <c r="AQ267" s="30"/>
      <c r="AR267" s="30"/>
      <c r="AS267" s="28"/>
      <c r="AT267" s="30"/>
      <c r="AU267" s="30"/>
      <c r="AV267" s="30"/>
      <c r="AW267" s="30"/>
      <c r="AX267" s="30"/>
      <c r="AY267" s="30"/>
      <c r="AZ267" s="398"/>
      <c r="BA267" s="28"/>
      <c r="BB267" s="30"/>
      <c r="BC267" s="30"/>
      <c r="BD267" s="28"/>
      <c r="BE267" s="30"/>
      <c r="BF267" s="30"/>
      <c r="BG267" s="30"/>
      <c r="BH267" s="28"/>
      <c r="BJ267" s="1"/>
      <c r="BN267" s="1"/>
      <c r="BO267" s="1"/>
    </row>
    <row r="268" spans="1:67">
      <c r="A268" s="1"/>
      <c r="B268" s="1"/>
      <c r="C268" s="1"/>
      <c r="D268" s="1"/>
      <c r="E268" s="1"/>
      <c r="F268" s="30"/>
      <c r="G268" s="30"/>
      <c r="H268" s="30"/>
      <c r="I268" s="30"/>
      <c r="J268" s="30"/>
      <c r="K268" s="28"/>
      <c r="L268" s="30"/>
      <c r="M268" s="30"/>
      <c r="N268" s="30"/>
      <c r="O268" s="30"/>
      <c r="P268" s="30"/>
      <c r="Q268" s="28"/>
      <c r="R268" s="30"/>
      <c r="S268" s="30"/>
      <c r="T268" s="30"/>
      <c r="U268" s="30"/>
      <c r="V268" s="30"/>
      <c r="W268" s="30"/>
      <c r="X268" s="398"/>
      <c r="Y268" s="28"/>
      <c r="Z268" s="30"/>
      <c r="AA268" s="30"/>
      <c r="AB268" s="28"/>
      <c r="AC268" s="30"/>
      <c r="AD268" s="30"/>
      <c r="AE268" s="28"/>
      <c r="AF268" s="30"/>
      <c r="AG268" s="30"/>
      <c r="AH268" s="30"/>
      <c r="AI268" s="30"/>
      <c r="AJ268" s="30"/>
      <c r="AK268" s="30"/>
      <c r="AL268" s="417"/>
      <c r="AM268" s="28"/>
      <c r="AN268" s="30"/>
      <c r="AO268" s="30"/>
      <c r="AP268" s="28"/>
      <c r="AQ268" s="30"/>
      <c r="AR268" s="30"/>
      <c r="AS268" s="28"/>
      <c r="AT268" s="30"/>
      <c r="AU268" s="30"/>
      <c r="AV268" s="30"/>
      <c r="AW268" s="30"/>
      <c r="AX268" s="30"/>
      <c r="AY268" s="30"/>
      <c r="AZ268" s="398"/>
      <c r="BA268" s="28"/>
      <c r="BB268" s="30"/>
      <c r="BC268" s="30"/>
      <c r="BD268" s="28"/>
      <c r="BE268" s="30"/>
      <c r="BF268" s="30"/>
      <c r="BG268" s="30"/>
      <c r="BH268" s="28"/>
      <c r="BJ268" s="1"/>
      <c r="BN268" s="1"/>
      <c r="BO268" s="1"/>
    </row>
    <row r="269" spans="1:67">
      <c r="A269" s="1"/>
      <c r="B269" s="1"/>
      <c r="C269" s="1"/>
      <c r="D269" s="1"/>
      <c r="E269" s="1"/>
      <c r="F269" s="30"/>
      <c r="G269" s="30"/>
      <c r="H269" s="30"/>
      <c r="I269" s="30"/>
      <c r="J269" s="30"/>
      <c r="K269" s="28"/>
      <c r="L269" s="30"/>
      <c r="M269" s="30"/>
      <c r="N269" s="30"/>
      <c r="O269" s="30"/>
      <c r="P269" s="30"/>
      <c r="Q269" s="28"/>
      <c r="R269" s="30"/>
      <c r="S269" s="30"/>
      <c r="T269" s="30"/>
      <c r="U269" s="30"/>
      <c r="V269" s="30"/>
      <c r="W269" s="30"/>
      <c r="X269" s="398"/>
      <c r="Y269" s="28"/>
      <c r="Z269" s="30"/>
      <c r="AA269" s="30"/>
      <c r="AB269" s="28"/>
      <c r="AC269" s="30"/>
      <c r="AD269" s="30"/>
      <c r="AE269" s="28"/>
      <c r="AF269" s="30"/>
      <c r="AG269" s="30"/>
      <c r="AH269" s="30"/>
      <c r="AI269" s="30"/>
      <c r="AJ269" s="30"/>
      <c r="AK269" s="30"/>
      <c r="AL269" s="417"/>
      <c r="AM269" s="28"/>
      <c r="AN269" s="30"/>
      <c r="AO269" s="30"/>
      <c r="AP269" s="28"/>
      <c r="AQ269" s="30"/>
      <c r="AR269" s="30"/>
      <c r="AS269" s="28"/>
      <c r="AT269" s="30"/>
      <c r="AU269" s="30"/>
      <c r="AV269" s="30"/>
      <c r="AW269" s="30"/>
      <c r="AX269" s="30"/>
      <c r="AY269" s="30"/>
      <c r="AZ269" s="398"/>
      <c r="BA269" s="28"/>
      <c r="BB269" s="30"/>
      <c r="BC269" s="30"/>
      <c r="BD269" s="28"/>
      <c r="BE269" s="30"/>
      <c r="BF269" s="30"/>
      <c r="BG269" s="30"/>
      <c r="BH269" s="28"/>
      <c r="BJ269" s="1"/>
      <c r="BN269" s="1"/>
      <c r="BO269" s="1"/>
    </row>
    <row r="270" spans="1:67">
      <c r="A270" s="1"/>
      <c r="B270" s="1"/>
      <c r="C270" s="1"/>
      <c r="D270" s="1"/>
      <c r="E270" s="1"/>
      <c r="F270" s="30"/>
      <c r="G270" s="30"/>
      <c r="H270" s="30"/>
      <c r="I270" s="30"/>
      <c r="J270" s="30"/>
      <c r="K270" s="28"/>
      <c r="L270" s="30"/>
      <c r="M270" s="30"/>
      <c r="N270" s="30"/>
      <c r="O270" s="30"/>
      <c r="P270" s="30"/>
      <c r="Q270" s="28"/>
      <c r="R270" s="30"/>
      <c r="S270" s="30"/>
      <c r="T270" s="30"/>
      <c r="U270" s="30"/>
      <c r="V270" s="30"/>
      <c r="W270" s="30"/>
      <c r="X270" s="398"/>
      <c r="Y270" s="28"/>
      <c r="Z270" s="30"/>
      <c r="AA270" s="30"/>
      <c r="AB270" s="28"/>
      <c r="AC270" s="30"/>
      <c r="AD270" s="30"/>
      <c r="AE270" s="28"/>
      <c r="AF270" s="30"/>
      <c r="AG270" s="30"/>
      <c r="AH270" s="30"/>
      <c r="AI270" s="30"/>
      <c r="AJ270" s="30"/>
      <c r="AK270" s="30"/>
      <c r="AL270" s="417"/>
      <c r="AM270" s="28"/>
      <c r="AN270" s="30"/>
      <c r="AO270" s="30"/>
      <c r="AP270" s="28"/>
      <c r="AQ270" s="30"/>
      <c r="AR270" s="30"/>
      <c r="AS270" s="28"/>
      <c r="AT270" s="30"/>
      <c r="AU270" s="30"/>
      <c r="AV270" s="30"/>
      <c r="AW270" s="30"/>
      <c r="AX270" s="30"/>
      <c r="AY270" s="30"/>
      <c r="AZ270" s="398"/>
      <c r="BA270" s="28"/>
      <c r="BB270" s="30"/>
      <c r="BC270" s="30"/>
      <c r="BD270" s="28"/>
      <c r="BE270" s="30"/>
      <c r="BF270" s="30"/>
      <c r="BG270" s="30"/>
      <c r="BH270" s="28"/>
      <c r="BJ270" s="1"/>
      <c r="BN270" s="1"/>
      <c r="BO270" s="1"/>
    </row>
    <row r="271" spans="1:67">
      <c r="A271" s="1"/>
      <c r="B271" s="1"/>
      <c r="C271" s="1"/>
      <c r="D271" s="1"/>
      <c r="E271" s="1"/>
      <c r="F271" s="30"/>
      <c r="G271" s="30"/>
      <c r="H271" s="30"/>
      <c r="I271" s="30"/>
      <c r="J271" s="30"/>
      <c r="K271" s="28"/>
      <c r="L271" s="30"/>
      <c r="M271" s="30"/>
      <c r="N271" s="30"/>
      <c r="O271" s="30"/>
      <c r="P271" s="30"/>
      <c r="Q271" s="28"/>
      <c r="R271" s="30"/>
      <c r="S271" s="30"/>
      <c r="T271" s="30"/>
      <c r="U271" s="30"/>
      <c r="V271" s="30"/>
      <c r="W271" s="30"/>
      <c r="X271" s="398"/>
      <c r="Y271" s="28"/>
      <c r="Z271" s="30"/>
      <c r="AA271" s="30"/>
      <c r="AB271" s="28"/>
      <c r="AC271" s="30"/>
      <c r="AD271" s="30"/>
      <c r="AE271" s="28"/>
      <c r="AF271" s="30"/>
      <c r="AG271" s="30"/>
      <c r="AH271" s="30"/>
      <c r="AI271" s="30"/>
      <c r="AJ271" s="30"/>
      <c r="AK271" s="30"/>
      <c r="AL271" s="417"/>
      <c r="AM271" s="28"/>
      <c r="AN271" s="30"/>
      <c r="AO271" s="30"/>
      <c r="AP271" s="28"/>
      <c r="AQ271" s="30"/>
      <c r="AR271" s="30"/>
      <c r="AS271" s="28"/>
      <c r="AT271" s="30"/>
      <c r="AU271" s="30"/>
      <c r="AV271" s="30"/>
      <c r="AW271" s="30"/>
      <c r="AX271" s="30"/>
      <c r="AY271" s="30"/>
      <c r="AZ271" s="398"/>
      <c r="BA271" s="28"/>
      <c r="BB271" s="30"/>
      <c r="BC271" s="30"/>
      <c r="BD271" s="28"/>
      <c r="BE271" s="30"/>
      <c r="BF271" s="30"/>
      <c r="BG271" s="30"/>
      <c r="BH271" s="28"/>
      <c r="BJ271" s="1"/>
      <c r="BN271" s="1"/>
      <c r="BO271" s="1"/>
    </row>
    <row r="272" spans="1:67">
      <c r="A272" s="1"/>
      <c r="B272" s="1"/>
      <c r="C272" s="1"/>
      <c r="D272" s="1"/>
      <c r="E272" s="1"/>
      <c r="F272" s="30"/>
      <c r="G272" s="30"/>
      <c r="H272" s="30"/>
      <c r="I272" s="30"/>
      <c r="J272" s="30"/>
      <c r="K272" s="28"/>
      <c r="L272" s="30"/>
      <c r="M272" s="30"/>
      <c r="N272" s="30"/>
      <c r="O272" s="30"/>
      <c r="P272" s="30"/>
      <c r="Q272" s="28"/>
      <c r="R272" s="30"/>
      <c r="S272" s="30"/>
      <c r="T272" s="30"/>
      <c r="U272" s="30"/>
      <c r="V272" s="30"/>
      <c r="W272" s="30"/>
      <c r="X272" s="398"/>
      <c r="Y272" s="28"/>
      <c r="Z272" s="30"/>
      <c r="AA272" s="30"/>
      <c r="AB272" s="28"/>
      <c r="AC272" s="30"/>
      <c r="AD272" s="30"/>
      <c r="AE272" s="28"/>
      <c r="AF272" s="30"/>
      <c r="AG272" s="30"/>
      <c r="AH272" s="30"/>
      <c r="AI272" s="30"/>
      <c r="AJ272" s="30"/>
      <c r="AK272" s="30"/>
      <c r="AL272" s="417"/>
      <c r="AM272" s="28"/>
      <c r="AN272" s="30"/>
      <c r="AO272" s="30"/>
      <c r="AP272" s="28"/>
      <c r="AQ272" s="30"/>
      <c r="AR272" s="30"/>
      <c r="AS272" s="28"/>
      <c r="AT272" s="30"/>
      <c r="AU272" s="30"/>
      <c r="AV272" s="30"/>
      <c r="AW272" s="30"/>
      <c r="AX272" s="30"/>
      <c r="AY272" s="30"/>
      <c r="AZ272" s="398"/>
      <c r="BA272" s="28"/>
      <c r="BB272" s="30"/>
      <c r="BC272" s="30"/>
      <c r="BD272" s="28"/>
      <c r="BE272" s="30"/>
      <c r="BF272" s="30"/>
      <c r="BG272" s="30"/>
      <c r="BH272" s="28"/>
      <c r="BJ272" s="1"/>
      <c r="BN272" s="1"/>
      <c r="BO272" s="1"/>
    </row>
    <row r="273" spans="1:67">
      <c r="A273" s="1"/>
      <c r="B273" s="1"/>
      <c r="C273" s="1"/>
      <c r="D273" s="1"/>
      <c r="E273" s="1"/>
      <c r="F273" s="30"/>
      <c r="G273" s="30"/>
      <c r="H273" s="30"/>
      <c r="I273" s="30"/>
      <c r="J273" s="30"/>
      <c r="K273" s="28"/>
      <c r="L273" s="30"/>
      <c r="M273" s="30"/>
      <c r="N273" s="30"/>
      <c r="O273" s="30"/>
      <c r="P273" s="30"/>
      <c r="Q273" s="28"/>
      <c r="R273" s="30"/>
      <c r="S273" s="30"/>
      <c r="T273" s="30"/>
      <c r="U273" s="30"/>
      <c r="V273" s="30"/>
      <c r="W273" s="30"/>
      <c r="X273" s="398"/>
      <c r="Y273" s="28"/>
      <c r="Z273" s="30"/>
      <c r="AA273" s="30"/>
      <c r="AB273" s="28"/>
      <c r="AC273" s="30"/>
      <c r="AD273" s="30"/>
      <c r="AE273" s="28"/>
      <c r="AF273" s="30"/>
      <c r="AG273" s="30"/>
      <c r="AH273" s="30"/>
      <c r="AI273" s="30"/>
      <c r="AJ273" s="30"/>
      <c r="AK273" s="30"/>
      <c r="AL273" s="417"/>
      <c r="AM273" s="28"/>
      <c r="AN273" s="30"/>
      <c r="AO273" s="30"/>
      <c r="AP273" s="28"/>
      <c r="AQ273" s="30"/>
      <c r="AR273" s="30"/>
      <c r="AS273" s="28"/>
      <c r="AT273" s="30"/>
      <c r="AU273" s="30"/>
      <c r="AV273" s="30"/>
      <c r="AW273" s="30"/>
      <c r="AX273" s="30"/>
      <c r="AY273" s="30"/>
      <c r="AZ273" s="398"/>
      <c r="BA273" s="28"/>
      <c r="BB273" s="30"/>
      <c r="BC273" s="30"/>
      <c r="BD273" s="28"/>
      <c r="BE273" s="30"/>
      <c r="BF273" s="30"/>
      <c r="BG273" s="30"/>
      <c r="BH273" s="28"/>
      <c r="BJ273" s="1"/>
      <c r="BN273" s="1"/>
      <c r="BO273" s="1"/>
    </row>
    <row r="274" spans="1:67">
      <c r="A274" s="1"/>
      <c r="B274" s="1"/>
      <c r="C274" s="1"/>
      <c r="D274" s="1"/>
      <c r="E274" s="1"/>
      <c r="F274" s="30"/>
      <c r="G274" s="30"/>
      <c r="H274" s="30"/>
      <c r="I274" s="30"/>
      <c r="J274" s="30"/>
      <c r="K274" s="28"/>
      <c r="L274" s="30"/>
      <c r="M274" s="30"/>
      <c r="N274" s="30"/>
      <c r="O274" s="30"/>
      <c r="P274" s="30"/>
      <c r="Q274" s="28"/>
      <c r="R274" s="30"/>
      <c r="S274" s="30"/>
      <c r="T274" s="30"/>
      <c r="U274" s="30"/>
      <c r="V274" s="30"/>
      <c r="W274" s="30"/>
      <c r="X274" s="398"/>
      <c r="Y274" s="28"/>
      <c r="Z274" s="30"/>
      <c r="AA274" s="30"/>
      <c r="AB274" s="28"/>
      <c r="AC274" s="30"/>
      <c r="AD274" s="30"/>
      <c r="AE274" s="28"/>
      <c r="AF274" s="30"/>
      <c r="AG274" s="30"/>
      <c r="AH274" s="30"/>
      <c r="AI274" s="30"/>
      <c r="AJ274" s="30"/>
      <c r="AK274" s="30"/>
      <c r="AL274" s="417"/>
      <c r="AM274" s="28"/>
      <c r="AN274" s="30"/>
      <c r="AO274" s="30"/>
      <c r="AP274" s="28"/>
      <c r="AQ274" s="30"/>
      <c r="AR274" s="30"/>
      <c r="AS274" s="28"/>
      <c r="AT274" s="30"/>
      <c r="AU274" s="30"/>
      <c r="AV274" s="30"/>
      <c r="AW274" s="30"/>
      <c r="AX274" s="30"/>
      <c r="AY274" s="30"/>
      <c r="AZ274" s="398"/>
      <c r="BA274" s="28"/>
      <c r="BB274" s="30"/>
      <c r="BC274" s="30"/>
      <c r="BD274" s="28"/>
      <c r="BE274" s="30"/>
      <c r="BF274" s="30"/>
      <c r="BG274" s="30"/>
      <c r="BH274" s="28"/>
      <c r="BJ274" s="1"/>
      <c r="BN274" s="1"/>
      <c r="BO274" s="1"/>
    </row>
    <row r="275" spans="1:67">
      <c r="A275" s="1"/>
      <c r="B275" s="1"/>
      <c r="C275" s="1"/>
      <c r="D275" s="1"/>
      <c r="E275" s="1"/>
      <c r="F275" s="30"/>
      <c r="G275" s="30"/>
      <c r="H275" s="30"/>
      <c r="I275" s="30"/>
      <c r="J275" s="30"/>
      <c r="K275" s="28"/>
      <c r="L275" s="30"/>
      <c r="M275" s="30"/>
      <c r="N275" s="30"/>
      <c r="O275" s="30"/>
      <c r="P275" s="30"/>
      <c r="Q275" s="28"/>
      <c r="R275" s="30"/>
      <c r="S275" s="30"/>
      <c r="T275" s="30"/>
      <c r="U275" s="30"/>
      <c r="V275" s="30"/>
      <c r="W275" s="30"/>
      <c r="X275" s="398"/>
      <c r="Y275" s="28"/>
      <c r="Z275" s="30"/>
      <c r="AA275" s="30"/>
      <c r="AB275" s="28"/>
      <c r="AC275" s="30"/>
      <c r="AD275" s="30"/>
      <c r="AE275" s="28"/>
      <c r="AF275" s="30"/>
      <c r="AG275" s="30"/>
      <c r="AH275" s="30"/>
      <c r="AI275" s="30"/>
      <c r="AJ275" s="30"/>
      <c r="AK275" s="30"/>
      <c r="AL275" s="417"/>
      <c r="AM275" s="28"/>
      <c r="AN275" s="30"/>
      <c r="AO275" s="30"/>
      <c r="AP275" s="28"/>
      <c r="AQ275" s="30"/>
      <c r="AR275" s="30"/>
      <c r="AS275" s="28"/>
      <c r="AT275" s="30"/>
      <c r="AU275" s="30"/>
      <c r="AV275" s="30"/>
      <c r="AW275" s="30"/>
      <c r="AX275" s="30"/>
      <c r="AY275" s="30"/>
      <c r="AZ275" s="398"/>
      <c r="BA275" s="28"/>
      <c r="BB275" s="30"/>
      <c r="BC275" s="30"/>
      <c r="BD275" s="28"/>
      <c r="BE275" s="30"/>
      <c r="BF275" s="30"/>
      <c r="BG275" s="30"/>
      <c r="BH275" s="28"/>
      <c r="BJ275" s="1"/>
      <c r="BN275" s="1"/>
      <c r="BO275" s="1"/>
    </row>
    <row r="276" spans="1:67">
      <c r="A276" s="1"/>
      <c r="B276" s="1"/>
      <c r="C276" s="1"/>
      <c r="D276" s="1"/>
      <c r="E276" s="1"/>
      <c r="F276" s="30"/>
      <c r="G276" s="30"/>
      <c r="H276" s="30"/>
      <c r="I276" s="30"/>
      <c r="J276" s="30"/>
      <c r="K276" s="28"/>
      <c r="L276" s="30"/>
      <c r="M276" s="30"/>
      <c r="N276" s="30"/>
      <c r="O276" s="30"/>
      <c r="P276" s="30"/>
      <c r="Q276" s="28"/>
      <c r="R276" s="30"/>
      <c r="S276" s="30"/>
      <c r="T276" s="30"/>
      <c r="U276" s="30"/>
      <c r="V276" s="30"/>
      <c r="W276" s="30"/>
      <c r="X276" s="398"/>
      <c r="Y276" s="28"/>
      <c r="Z276" s="30"/>
      <c r="AA276" s="30"/>
      <c r="AB276" s="28"/>
      <c r="AC276" s="30"/>
      <c r="AD276" s="30"/>
      <c r="AE276" s="28"/>
      <c r="AF276" s="30"/>
      <c r="AG276" s="30"/>
      <c r="AH276" s="30"/>
      <c r="AI276" s="30"/>
      <c r="AJ276" s="30"/>
      <c r="AK276" s="30"/>
      <c r="AL276" s="417"/>
      <c r="AM276" s="28"/>
      <c r="AN276" s="30"/>
      <c r="AO276" s="30"/>
      <c r="AP276" s="28"/>
      <c r="AQ276" s="30"/>
      <c r="AR276" s="30"/>
      <c r="AS276" s="28"/>
      <c r="AT276" s="30"/>
      <c r="AU276" s="30"/>
      <c r="AV276" s="30"/>
      <c r="AW276" s="30"/>
      <c r="AX276" s="30"/>
      <c r="AY276" s="30"/>
      <c r="AZ276" s="398"/>
      <c r="BA276" s="28"/>
      <c r="BB276" s="30"/>
      <c r="BC276" s="30"/>
      <c r="BD276" s="28"/>
      <c r="BE276" s="30"/>
      <c r="BF276" s="30"/>
      <c r="BG276" s="30"/>
      <c r="BH276" s="28"/>
      <c r="BJ276" s="1"/>
      <c r="BN276" s="1"/>
      <c r="BO276" s="1"/>
    </row>
    <row r="277" spans="1:67">
      <c r="A277" s="1"/>
      <c r="B277" s="1"/>
      <c r="C277" s="1"/>
      <c r="D277" s="1"/>
      <c r="E277" s="1"/>
      <c r="F277" s="30"/>
      <c r="G277" s="30"/>
      <c r="H277" s="30"/>
      <c r="I277" s="30"/>
      <c r="J277" s="30"/>
      <c r="K277" s="28"/>
      <c r="L277" s="30"/>
      <c r="M277" s="30"/>
      <c r="N277" s="30"/>
      <c r="O277" s="30"/>
      <c r="P277" s="30"/>
      <c r="Q277" s="28"/>
      <c r="R277" s="30"/>
      <c r="S277" s="30"/>
      <c r="T277" s="30"/>
      <c r="U277" s="30"/>
      <c r="V277" s="30"/>
      <c r="W277" s="30"/>
      <c r="X277" s="398"/>
      <c r="Y277" s="28"/>
      <c r="Z277" s="30"/>
      <c r="AA277" s="30"/>
      <c r="AB277" s="28"/>
      <c r="AC277" s="30"/>
      <c r="AD277" s="30"/>
      <c r="AE277" s="28"/>
      <c r="AF277" s="30"/>
      <c r="AG277" s="30"/>
      <c r="AH277" s="30"/>
      <c r="AI277" s="30"/>
      <c r="AJ277" s="30"/>
      <c r="AK277" s="30"/>
      <c r="AL277" s="417"/>
      <c r="AM277" s="28"/>
      <c r="AN277" s="30"/>
      <c r="AO277" s="30"/>
      <c r="AP277" s="28"/>
      <c r="AQ277" s="30"/>
      <c r="AR277" s="30"/>
      <c r="AS277" s="28"/>
      <c r="AT277" s="30"/>
      <c r="AU277" s="30"/>
      <c r="AV277" s="30"/>
      <c r="AW277" s="30"/>
      <c r="AX277" s="30"/>
      <c r="AY277" s="30"/>
      <c r="AZ277" s="398"/>
      <c r="BA277" s="28"/>
      <c r="BB277" s="30"/>
      <c r="BC277" s="30"/>
      <c r="BD277" s="28"/>
      <c r="BE277" s="30"/>
      <c r="BF277" s="30"/>
      <c r="BG277" s="30"/>
      <c r="BH277" s="28"/>
      <c r="BJ277" s="1"/>
      <c r="BN277" s="1"/>
      <c r="BO277" s="1"/>
    </row>
    <row r="278" spans="1:67">
      <c r="A278" s="1"/>
      <c r="B278" s="1"/>
      <c r="C278" s="1"/>
      <c r="D278" s="1"/>
      <c r="E278" s="1"/>
      <c r="F278" s="30"/>
      <c r="G278" s="30"/>
      <c r="H278" s="30"/>
      <c r="I278" s="30"/>
      <c r="J278" s="30"/>
      <c r="K278" s="28"/>
      <c r="L278" s="30"/>
      <c r="M278" s="30"/>
      <c r="N278" s="30"/>
      <c r="O278" s="30"/>
      <c r="P278" s="30"/>
      <c r="Q278" s="28"/>
      <c r="R278" s="30"/>
      <c r="S278" s="30"/>
      <c r="T278" s="30"/>
      <c r="U278" s="30"/>
      <c r="V278" s="30"/>
      <c r="W278" s="30"/>
      <c r="X278" s="398"/>
      <c r="Y278" s="28"/>
      <c r="Z278" s="30"/>
      <c r="AA278" s="30"/>
      <c r="AB278" s="28"/>
      <c r="AC278" s="30"/>
      <c r="AD278" s="30"/>
      <c r="AE278" s="28"/>
      <c r="AF278" s="30"/>
      <c r="AG278" s="30"/>
      <c r="AH278" s="30"/>
      <c r="AI278" s="30"/>
      <c r="AJ278" s="30"/>
      <c r="AK278" s="30"/>
      <c r="AL278" s="417"/>
      <c r="AM278" s="28"/>
      <c r="AN278" s="30"/>
      <c r="AO278" s="30"/>
      <c r="AP278" s="28"/>
      <c r="AQ278" s="30"/>
      <c r="AR278" s="30"/>
      <c r="AS278" s="28"/>
      <c r="AT278" s="30"/>
      <c r="AU278" s="30"/>
      <c r="AV278" s="30"/>
      <c r="AW278" s="30"/>
      <c r="AX278" s="30"/>
      <c r="AY278" s="30"/>
      <c r="AZ278" s="398"/>
      <c r="BA278" s="28"/>
      <c r="BB278" s="30"/>
      <c r="BC278" s="30"/>
      <c r="BD278" s="28"/>
      <c r="BE278" s="30"/>
      <c r="BF278" s="30"/>
      <c r="BG278" s="30"/>
      <c r="BH278" s="28"/>
      <c r="BJ278" s="1"/>
      <c r="BN278" s="1"/>
      <c r="BO278" s="1"/>
    </row>
    <row r="279" spans="1:67">
      <c r="A279" s="1"/>
      <c r="B279" s="1"/>
      <c r="C279" s="1"/>
      <c r="D279" s="1"/>
      <c r="E279" s="1"/>
      <c r="F279" s="30"/>
      <c r="G279" s="30"/>
      <c r="H279" s="30"/>
      <c r="I279" s="30"/>
      <c r="J279" s="30"/>
      <c r="K279" s="28"/>
      <c r="L279" s="30"/>
      <c r="M279" s="30"/>
      <c r="N279" s="30"/>
      <c r="O279" s="30"/>
      <c r="P279" s="30"/>
      <c r="Q279" s="28"/>
      <c r="R279" s="30"/>
      <c r="S279" s="30"/>
      <c r="T279" s="30"/>
      <c r="U279" s="30"/>
      <c r="V279" s="30"/>
      <c r="W279" s="30"/>
      <c r="X279" s="398"/>
      <c r="Y279" s="28"/>
      <c r="Z279" s="30"/>
      <c r="AA279" s="30"/>
      <c r="AB279" s="28"/>
      <c r="AC279" s="30"/>
      <c r="AD279" s="30"/>
      <c r="AE279" s="28"/>
      <c r="AF279" s="30"/>
      <c r="AG279" s="30"/>
      <c r="AH279" s="30"/>
      <c r="AI279" s="30"/>
      <c r="AJ279" s="30"/>
      <c r="AK279" s="30"/>
      <c r="AL279" s="417"/>
      <c r="AM279" s="28"/>
      <c r="AN279" s="30"/>
      <c r="AO279" s="30"/>
      <c r="AP279" s="28"/>
      <c r="AQ279" s="30"/>
      <c r="AR279" s="30"/>
      <c r="AS279" s="28"/>
      <c r="AT279" s="30"/>
      <c r="AU279" s="30"/>
      <c r="AV279" s="30"/>
      <c r="AW279" s="30"/>
      <c r="AX279" s="30"/>
      <c r="AY279" s="30"/>
      <c r="AZ279" s="398"/>
      <c r="BA279" s="28"/>
      <c r="BB279" s="30"/>
      <c r="BC279" s="30"/>
      <c r="BD279" s="28"/>
      <c r="BE279" s="30"/>
      <c r="BF279" s="30"/>
      <c r="BG279" s="30"/>
      <c r="BH279" s="28"/>
      <c r="BJ279" s="1"/>
      <c r="BN279" s="1"/>
      <c r="BO279" s="1"/>
    </row>
    <row r="280" spans="1:67">
      <c r="A280" s="1"/>
      <c r="B280" s="1"/>
      <c r="C280" s="1"/>
      <c r="D280" s="1"/>
      <c r="E280" s="1"/>
      <c r="F280" s="30"/>
      <c r="G280" s="30"/>
      <c r="H280" s="30"/>
      <c r="I280" s="30"/>
      <c r="J280" s="30"/>
      <c r="K280" s="28"/>
      <c r="L280" s="30"/>
      <c r="M280" s="30"/>
      <c r="N280" s="30"/>
      <c r="O280" s="30"/>
      <c r="P280" s="30"/>
      <c r="Q280" s="28"/>
      <c r="R280" s="30"/>
      <c r="S280" s="30"/>
      <c r="T280" s="30"/>
      <c r="U280" s="30"/>
      <c r="V280" s="30"/>
      <c r="W280" s="30"/>
      <c r="X280" s="398"/>
      <c r="Y280" s="28"/>
      <c r="Z280" s="30"/>
      <c r="AA280" s="30"/>
      <c r="AB280" s="28"/>
      <c r="AC280" s="30"/>
      <c r="AD280" s="30"/>
      <c r="AE280" s="28"/>
      <c r="AF280" s="30"/>
      <c r="AG280" s="30"/>
      <c r="AH280" s="30"/>
      <c r="AI280" s="30"/>
      <c r="AJ280" s="30"/>
      <c r="AK280" s="30"/>
      <c r="AL280" s="417"/>
      <c r="AM280" s="28"/>
      <c r="AN280" s="30"/>
      <c r="AO280" s="30"/>
      <c r="AP280" s="28"/>
      <c r="AQ280" s="30"/>
      <c r="AR280" s="30"/>
      <c r="AS280" s="28"/>
      <c r="AT280" s="30"/>
      <c r="AU280" s="30"/>
      <c r="AV280" s="30"/>
      <c r="AW280" s="30"/>
      <c r="AX280" s="30"/>
      <c r="AY280" s="30"/>
      <c r="AZ280" s="398"/>
      <c r="BA280" s="28"/>
      <c r="BB280" s="30"/>
      <c r="BC280" s="30"/>
      <c r="BD280" s="28"/>
      <c r="BE280" s="30"/>
      <c r="BF280" s="30"/>
      <c r="BG280" s="30"/>
      <c r="BH280" s="28"/>
      <c r="BJ280" s="1"/>
      <c r="BN280" s="1"/>
      <c r="BO280" s="1"/>
    </row>
    <row r="281" spans="1:67">
      <c r="A281" s="1"/>
      <c r="B281" s="1"/>
      <c r="C281" s="1"/>
      <c r="D281" s="1"/>
      <c r="E281" s="1"/>
      <c r="F281" s="30"/>
      <c r="G281" s="30"/>
      <c r="H281" s="30"/>
      <c r="I281" s="30"/>
      <c r="J281" s="30"/>
      <c r="K281" s="28"/>
      <c r="L281" s="30"/>
      <c r="M281" s="30"/>
      <c r="N281" s="30"/>
      <c r="O281" s="30"/>
      <c r="P281" s="30"/>
      <c r="Q281" s="28"/>
      <c r="R281" s="30"/>
      <c r="S281" s="30"/>
      <c r="T281" s="30"/>
      <c r="U281" s="30"/>
      <c r="V281" s="30"/>
      <c r="W281" s="30"/>
      <c r="X281" s="398"/>
      <c r="Y281" s="28"/>
      <c r="Z281" s="30"/>
      <c r="AA281" s="30"/>
      <c r="AB281" s="28"/>
      <c r="AC281" s="30"/>
      <c r="AD281" s="30"/>
      <c r="AE281" s="28"/>
      <c r="AF281" s="30"/>
      <c r="AG281" s="30"/>
      <c r="AH281" s="30"/>
      <c r="AI281" s="30"/>
      <c r="AJ281" s="30"/>
      <c r="AK281" s="30"/>
      <c r="AL281" s="417"/>
      <c r="AM281" s="28"/>
      <c r="AN281" s="30"/>
      <c r="AO281" s="30"/>
      <c r="AP281" s="28"/>
      <c r="AQ281" s="30"/>
      <c r="AR281" s="30"/>
      <c r="AS281" s="28"/>
      <c r="AT281" s="30"/>
      <c r="AU281" s="30"/>
      <c r="AV281" s="30"/>
      <c r="AW281" s="30"/>
      <c r="AX281" s="30"/>
      <c r="AY281" s="30"/>
      <c r="AZ281" s="398"/>
      <c r="BA281" s="28"/>
      <c r="BB281" s="30"/>
      <c r="BC281" s="30"/>
      <c r="BD281" s="28"/>
      <c r="BE281" s="30"/>
      <c r="BF281" s="30"/>
      <c r="BG281" s="30"/>
      <c r="BH281" s="28"/>
      <c r="BJ281" s="1"/>
      <c r="BN281" s="1"/>
      <c r="BO281" s="1"/>
    </row>
    <row r="282" spans="1:67">
      <c r="A282" s="1"/>
      <c r="B282" s="1"/>
      <c r="C282" s="1"/>
      <c r="D282" s="1"/>
      <c r="E282" s="1"/>
      <c r="F282" s="30"/>
      <c r="G282" s="30"/>
      <c r="H282" s="30"/>
      <c r="I282" s="30"/>
      <c r="J282" s="30"/>
      <c r="K282" s="28"/>
      <c r="L282" s="30"/>
      <c r="M282" s="30"/>
      <c r="N282" s="30"/>
      <c r="O282" s="30"/>
      <c r="P282" s="30"/>
      <c r="Q282" s="28"/>
      <c r="R282" s="30"/>
      <c r="S282" s="30"/>
      <c r="T282" s="30"/>
      <c r="U282" s="30"/>
      <c r="V282" s="30"/>
      <c r="W282" s="30"/>
      <c r="X282" s="398"/>
      <c r="Y282" s="28"/>
      <c r="Z282" s="30"/>
      <c r="AA282" s="30"/>
      <c r="AB282" s="28"/>
      <c r="AC282" s="30"/>
      <c r="AD282" s="30"/>
      <c r="AE282" s="28"/>
      <c r="AF282" s="30"/>
      <c r="AG282" s="30"/>
      <c r="AH282" s="30"/>
      <c r="AI282" s="30"/>
      <c r="AJ282" s="30"/>
      <c r="AK282" s="30"/>
      <c r="AL282" s="417"/>
      <c r="AM282" s="28"/>
      <c r="AN282" s="30"/>
      <c r="AO282" s="30"/>
      <c r="AP282" s="28"/>
      <c r="AQ282" s="30"/>
      <c r="AR282" s="30"/>
      <c r="AS282" s="28"/>
      <c r="AT282" s="30"/>
      <c r="AU282" s="30"/>
      <c r="AV282" s="30"/>
      <c r="AW282" s="30"/>
      <c r="AX282" s="30"/>
      <c r="AY282" s="30"/>
      <c r="AZ282" s="398"/>
      <c r="BA282" s="28"/>
      <c r="BB282" s="30"/>
      <c r="BC282" s="30"/>
      <c r="BD282" s="28"/>
      <c r="BE282" s="30"/>
      <c r="BF282" s="30"/>
      <c r="BG282" s="30"/>
      <c r="BH282" s="28"/>
      <c r="BJ282" s="1"/>
      <c r="BN282" s="1"/>
      <c r="BO282" s="1"/>
    </row>
    <row r="283" spans="1:67">
      <c r="A283" s="1"/>
      <c r="B283" s="1"/>
      <c r="C283" s="1"/>
      <c r="D283" s="1"/>
      <c r="E283" s="1"/>
      <c r="F283" s="30"/>
      <c r="G283" s="30"/>
      <c r="H283" s="30"/>
      <c r="I283" s="30"/>
      <c r="J283" s="30"/>
      <c r="K283" s="28"/>
      <c r="L283" s="30"/>
      <c r="M283" s="30"/>
      <c r="N283" s="30"/>
      <c r="O283" s="30"/>
      <c r="P283" s="30"/>
      <c r="Q283" s="28"/>
      <c r="R283" s="30"/>
      <c r="S283" s="30"/>
      <c r="T283" s="30"/>
      <c r="U283" s="30"/>
      <c r="V283" s="30"/>
      <c r="W283" s="30"/>
      <c r="X283" s="398"/>
      <c r="Y283" s="28"/>
      <c r="Z283" s="30"/>
      <c r="AA283" s="30"/>
      <c r="AB283" s="28"/>
      <c r="AC283" s="30"/>
      <c r="AD283" s="30"/>
      <c r="AE283" s="28"/>
      <c r="AF283" s="30"/>
      <c r="AG283" s="30"/>
      <c r="AH283" s="30"/>
      <c r="AI283" s="30"/>
      <c r="AJ283" s="30"/>
      <c r="AK283" s="30"/>
      <c r="AL283" s="417"/>
      <c r="AM283" s="28"/>
      <c r="AN283" s="30"/>
      <c r="AO283" s="30"/>
      <c r="AP283" s="28"/>
      <c r="AQ283" s="30"/>
      <c r="AR283" s="30"/>
      <c r="AS283" s="28"/>
      <c r="AT283" s="30"/>
      <c r="AU283" s="30"/>
      <c r="AV283" s="30"/>
      <c r="AW283" s="30"/>
      <c r="AX283" s="30"/>
      <c r="AY283" s="30"/>
      <c r="AZ283" s="398"/>
      <c r="BA283" s="28"/>
      <c r="BB283" s="30"/>
      <c r="BC283" s="30"/>
      <c r="BD283" s="28"/>
      <c r="BE283" s="30"/>
      <c r="BF283" s="30"/>
      <c r="BG283" s="30"/>
      <c r="BH283" s="28"/>
      <c r="BJ283" s="1"/>
      <c r="BN283" s="1"/>
      <c r="BO283" s="1"/>
    </row>
    <row r="284" spans="1:6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6"/>
      <c r="N284" s="1"/>
      <c r="Q284" s="6"/>
      <c r="S284" s="1"/>
      <c r="T284" s="1"/>
      <c r="U284" s="1"/>
      <c r="V284" s="1"/>
      <c r="W284" s="1"/>
      <c r="X284" s="400"/>
      <c r="Y284" s="6"/>
      <c r="AB284" s="6"/>
      <c r="AE284" s="6"/>
      <c r="AG284" s="1"/>
      <c r="AM284" s="6"/>
      <c r="AP284" s="6"/>
      <c r="AS284" s="6"/>
      <c r="AU284" s="1"/>
      <c r="BA284" s="6"/>
      <c r="BD284" s="6"/>
      <c r="BG284" s="1"/>
      <c r="BH284" s="6"/>
      <c r="BJ284" s="1"/>
      <c r="BN284" s="1"/>
      <c r="BO284" s="1"/>
    </row>
    <row r="285" spans="1:6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6"/>
      <c r="N285" s="1"/>
      <c r="Q285" s="6"/>
      <c r="S285" s="1"/>
      <c r="T285" s="1"/>
      <c r="U285" s="1"/>
      <c r="V285" s="1"/>
      <c r="W285" s="1"/>
      <c r="X285" s="400"/>
      <c r="Y285" s="6"/>
      <c r="AB285" s="6"/>
      <c r="AE285" s="6"/>
      <c r="AG285" s="1"/>
      <c r="AM285" s="6"/>
      <c r="AP285" s="6"/>
      <c r="AS285" s="6"/>
      <c r="AU285" s="1"/>
      <c r="BA285" s="6"/>
      <c r="BD285" s="6"/>
      <c r="BG285" s="1"/>
      <c r="BH285" s="6"/>
      <c r="BJ285" s="1"/>
      <c r="BN285" s="1"/>
      <c r="BO285" s="1"/>
    </row>
    <row r="286" spans="1:6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6"/>
      <c r="N286" s="1"/>
      <c r="Q286" s="6"/>
      <c r="S286" s="1"/>
      <c r="T286" s="1"/>
      <c r="U286" s="1"/>
      <c r="V286" s="1"/>
      <c r="W286" s="1"/>
      <c r="X286" s="400"/>
      <c r="Y286" s="6"/>
      <c r="AB286" s="6"/>
      <c r="AE286" s="6"/>
      <c r="AG286" s="1"/>
      <c r="AM286" s="6"/>
      <c r="AP286" s="6"/>
      <c r="AS286" s="6"/>
      <c r="AU286" s="1"/>
      <c r="BA286" s="6"/>
      <c r="BD286" s="6"/>
      <c r="BG286" s="1"/>
      <c r="BH286" s="6"/>
      <c r="BJ286" s="1"/>
      <c r="BN286" s="1"/>
      <c r="BO286" s="1"/>
    </row>
    <row r="287" spans="1:6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6"/>
      <c r="N287" s="1"/>
      <c r="Q287" s="6"/>
      <c r="S287" s="1"/>
      <c r="T287" s="1"/>
      <c r="U287" s="1"/>
      <c r="V287" s="1"/>
      <c r="W287" s="1"/>
      <c r="X287" s="400"/>
      <c r="Y287" s="6"/>
      <c r="AB287" s="6"/>
      <c r="AE287" s="6"/>
      <c r="AG287" s="1"/>
      <c r="AM287" s="6"/>
      <c r="AP287" s="6"/>
      <c r="AS287" s="6"/>
      <c r="AU287" s="1"/>
      <c r="BA287" s="6"/>
      <c r="BD287" s="6"/>
      <c r="BG287" s="1"/>
      <c r="BH287" s="6"/>
      <c r="BJ287" s="1"/>
      <c r="BN287" s="1"/>
      <c r="BO287" s="1"/>
    </row>
    <row r="288" spans="1:6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6"/>
      <c r="N288" s="1"/>
      <c r="Q288" s="6"/>
      <c r="S288" s="1"/>
      <c r="T288" s="1"/>
      <c r="U288" s="1"/>
      <c r="V288" s="1"/>
      <c r="W288" s="1"/>
      <c r="X288" s="400"/>
      <c r="Y288" s="6"/>
      <c r="AB288" s="6"/>
      <c r="AE288" s="6"/>
      <c r="AG288" s="1"/>
      <c r="AM288" s="6"/>
      <c r="AP288" s="6"/>
      <c r="AS288" s="6"/>
      <c r="AU288" s="1"/>
      <c r="BA288" s="6"/>
      <c r="BD288" s="6"/>
      <c r="BG288" s="1"/>
      <c r="BH288" s="6"/>
      <c r="BJ288" s="1"/>
      <c r="BN288" s="1"/>
      <c r="BO288" s="1"/>
    </row>
    <row r="289" spans="1:6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6"/>
      <c r="N289" s="1"/>
      <c r="Q289" s="6"/>
      <c r="S289" s="1"/>
      <c r="T289" s="1"/>
      <c r="U289" s="1"/>
      <c r="V289" s="1"/>
      <c r="W289" s="1"/>
      <c r="X289" s="400"/>
      <c r="Y289" s="6"/>
      <c r="AB289" s="6"/>
      <c r="AE289" s="6"/>
      <c r="AG289" s="1"/>
      <c r="AM289" s="6"/>
      <c r="AP289" s="6"/>
      <c r="AS289" s="6"/>
      <c r="AU289" s="1"/>
      <c r="BA289" s="6"/>
      <c r="BD289" s="6"/>
      <c r="BG289" s="1"/>
      <c r="BH289" s="6"/>
      <c r="BJ289" s="1"/>
      <c r="BN289" s="1"/>
      <c r="BO289" s="1"/>
    </row>
    <row r="290" spans="1:6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6"/>
      <c r="N290" s="1"/>
      <c r="Q290" s="6"/>
      <c r="S290" s="1"/>
      <c r="T290" s="1"/>
      <c r="U290" s="1"/>
      <c r="V290" s="1"/>
      <c r="W290" s="1"/>
      <c r="X290" s="400"/>
      <c r="Y290" s="6"/>
      <c r="AB290" s="6"/>
      <c r="AE290" s="6"/>
      <c r="AG290" s="1"/>
      <c r="AM290" s="6"/>
      <c r="AP290" s="6"/>
      <c r="AS290" s="6"/>
      <c r="AU290" s="1"/>
      <c r="BA290" s="6"/>
      <c r="BD290" s="6"/>
      <c r="BG290" s="1"/>
      <c r="BH290" s="6"/>
      <c r="BJ290" s="1"/>
      <c r="BN290" s="1"/>
      <c r="BO290" s="1"/>
    </row>
    <row r="291" spans="1:6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6"/>
      <c r="N291" s="1"/>
      <c r="Q291" s="6"/>
      <c r="S291" s="1"/>
      <c r="T291" s="1"/>
      <c r="U291" s="1"/>
      <c r="V291" s="1"/>
      <c r="W291" s="1"/>
      <c r="X291" s="400"/>
      <c r="Y291" s="6"/>
      <c r="AB291" s="6"/>
      <c r="AE291" s="6"/>
      <c r="AG291" s="1"/>
      <c r="AM291" s="6"/>
      <c r="AP291" s="6"/>
      <c r="AS291" s="6"/>
      <c r="AU291" s="1"/>
      <c r="BA291" s="6"/>
      <c r="BD291" s="6"/>
      <c r="BG291" s="1"/>
      <c r="BH291" s="6"/>
      <c r="BJ291" s="1"/>
      <c r="BN291" s="1"/>
      <c r="BO291" s="1"/>
    </row>
    <row r="292" spans="1:6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6"/>
      <c r="N292" s="1"/>
      <c r="Q292" s="6"/>
      <c r="S292" s="1"/>
      <c r="T292" s="1"/>
      <c r="U292" s="1"/>
      <c r="V292" s="1"/>
      <c r="W292" s="1"/>
      <c r="X292" s="400"/>
      <c r="Y292" s="6"/>
      <c r="AB292" s="6"/>
      <c r="AE292" s="6"/>
      <c r="AG292" s="1"/>
      <c r="AM292" s="6"/>
      <c r="AP292" s="6"/>
      <c r="AS292" s="6"/>
      <c r="AU292" s="1"/>
      <c r="BA292" s="6"/>
      <c r="BD292" s="6"/>
      <c r="BG292" s="1"/>
      <c r="BH292" s="6"/>
      <c r="BJ292" s="1"/>
      <c r="BN292" s="1"/>
      <c r="BO292" s="1"/>
    </row>
    <row r="293" spans="1:6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6"/>
      <c r="N293" s="1"/>
      <c r="Q293" s="6"/>
      <c r="S293" s="1"/>
      <c r="T293" s="1"/>
      <c r="U293" s="1"/>
      <c r="V293" s="1"/>
      <c r="W293" s="1"/>
      <c r="X293" s="400"/>
      <c r="Y293" s="6"/>
      <c r="AB293" s="6"/>
      <c r="AE293" s="6"/>
      <c r="AG293" s="1"/>
      <c r="AM293" s="6"/>
      <c r="AP293" s="6"/>
      <c r="AS293" s="6"/>
      <c r="AU293" s="1"/>
      <c r="BA293" s="6"/>
      <c r="BD293" s="6"/>
      <c r="BG293" s="1"/>
      <c r="BH293" s="6"/>
      <c r="BJ293" s="1"/>
      <c r="BN293" s="1"/>
      <c r="BO293" s="1"/>
    </row>
    <row r="294" spans="1:6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6"/>
      <c r="N294" s="1"/>
      <c r="Q294" s="6"/>
      <c r="S294" s="1"/>
      <c r="T294" s="1"/>
      <c r="U294" s="1"/>
      <c r="V294" s="1"/>
      <c r="W294" s="1"/>
      <c r="X294" s="400"/>
      <c r="Y294" s="6"/>
      <c r="AB294" s="6"/>
      <c r="AE294" s="6"/>
      <c r="AG294" s="1"/>
      <c r="AM294" s="6"/>
      <c r="AP294" s="6"/>
      <c r="AS294" s="6"/>
      <c r="AU294" s="1"/>
      <c r="BA294" s="6"/>
      <c r="BD294" s="6"/>
      <c r="BG294" s="1"/>
      <c r="BH294" s="6"/>
      <c r="BJ294" s="1"/>
      <c r="BN294" s="1"/>
      <c r="BO294" s="1"/>
    </row>
    <row r="295" spans="1:6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6"/>
      <c r="N295" s="1"/>
      <c r="Q295" s="6"/>
      <c r="S295" s="1"/>
      <c r="T295" s="1"/>
      <c r="U295" s="1"/>
      <c r="V295" s="1"/>
      <c r="W295" s="1"/>
      <c r="X295" s="400"/>
      <c r="Y295" s="6"/>
      <c r="AB295" s="6"/>
      <c r="AE295" s="6"/>
      <c r="AG295" s="1"/>
      <c r="AM295" s="6"/>
      <c r="AP295" s="6"/>
      <c r="AS295" s="6"/>
      <c r="AU295" s="1"/>
      <c r="BA295" s="6"/>
      <c r="BD295" s="6"/>
      <c r="BG295" s="1"/>
      <c r="BH295" s="6"/>
      <c r="BJ295" s="1"/>
      <c r="BN295" s="1"/>
      <c r="BO295" s="1"/>
    </row>
    <row r="296" spans="1:6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6"/>
      <c r="N296" s="1"/>
      <c r="Q296" s="6"/>
      <c r="S296" s="1"/>
      <c r="T296" s="1"/>
      <c r="U296" s="1"/>
      <c r="V296" s="1"/>
      <c r="W296" s="1"/>
      <c r="X296" s="400"/>
      <c r="Y296" s="6"/>
      <c r="AB296" s="6"/>
      <c r="AE296" s="6"/>
      <c r="AG296" s="1"/>
      <c r="AM296" s="6"/>
      <c r="AP296" s="6"/>
      <c r="AS296" s="6"/>
      <c r="AU296" s="1"/>
      <c r="BA296" s="6"/>
      <c r="BD296" s="6"/>
      <c r="BG296" s="1"/>
      <c r="BH296" s="6"/>
      <c r="BJ296" s="1"/>
      <c r="BN296" s="1"/>
      <c r="BO296" s="1"/>
    </row>
    <row r="297" spans="1:6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6"/>
      <c r="N297" s="1"/>
      <c r="Q297" s="6"/>
      <c r="S297" s="1"/>
      <c r="T297" s="1"/>
      <c r="U297" s="1"/>
      <c r="V297" s="1"/>
      <c r="W297" s="1"/>
      <c r="X297" s="400"/>
      <c r="Y297" s="6"/>
      <c r="AB297" s="6"/>
      <c r="AE297" s="6"/>
      <c r="AG297" s="1"/>
      <c r="AM297" s="6"/>
      <c r="AP297" s="6"/>
      <c r="AS297" s="6"/>
      <c r="AU297" s="1"/>
      <c r="BA297" s="6"/>
      <c r="BD297" s="6"/>
      <c r="BG297" s="1"/>
      <c r="BH297" s="6"/>
      <c r="BJ297" s="1"/>
      <c r="BN297" s="1"/>
      <c r="BO297" s="1"/>
    </row>
    <row r="298" spans="1:6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6"/>
      <c r="N298" s="1"/>
      <c r="Q298" s="6"/>
      <c r="S298" s="1"/>
      <c r="T298" s="1"/>
      <c r="U298" s="1"/>
      <c r="V298" s="1"/>
      <c r="W298" s="1"/>
      <c r="X298" s="400"/>
      <c r="Y298" s="6"/>
      <c r="AB298" s="6"/>
      <c r="AE298" s="6"/>
      <c r="AG298" s="1"/>
      <c r="AM298" s="6"/>
      <c r="AP298" s="6"/>
      <c r="AS298" s="6"/>
      <c r="AU298" s="1"/>
      <c r="BA298" s="6"/>
      <c r="BD298" s="6"/>
      <c r="BG298" s="1"/>
      <c r="BH298" s="6"/>
      <c r="BJ298" s="1"/>
      <c r="BN298" s="1"/>
      <c r="BO298" s="1"/>
    </row>
    <row r="299" spans="1:6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6"/>
      <c r="N299" s="1"/>
      <c r="Q299" s="6"/>
      <c r="S299" s="1"/>
      <c r="T299" s="1"/>
      <c r="U299" s="1"/>
      <c r="V299" s="1"/>
      <c r="W299" s="1"/>
      <c r="X299" s="400"/>
      <c r="Y299" s="6"/>
      <c r="AB299" s="6"/>
      <c r="AE299" s="6"/>
      <c r="AG299" s="1"/>
      <c r="AM299" s="6"/>
      <c r="AP299" s="6"/>
      <c r="AS299" s="6"/>
      <c r="AU299" s="1"/>
      <c r="BA299" s="6"/>
      <c r="BD299" s="6"/>
      <c r="BG299" s="1"/>
      <c r="BH299" s="6"/>
      <c r="BJ299" s="1"/>
      <c r="BN299" s="1"/>
      <c r="BO299" s="1"/>
    </row>
    <row r="300" spans="1:6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6"/>
      <c r="N300" s="1"/>
      <c r="Q300" s="6"/>
      <c r="S300" s="1"/>
      <c r="T300" s="1"/>
      <c r="U300" s="1"/>
      <c r="V300" s="1"/>
      <c r="W300" s="1"/>
      <c r="X300" s="400"/>
      <c r="Y300" s="6"/>
      <c r="AB300" s="6"/>
      <c r="AE300" s="6"/>
      <c r="AG300" s="1"/>
      <c r="AM300" s="6"/>
      <c r="AP300" s="6"/>
      <c r="AS300" s="6"/>
      <c r="AU300" s="1"/>
      <c r="BA300" s="6"/>
      <c r="BD300" s="6"/>
      <c r="BG300" s="1"/>
      <c r="BH300" s="6"/>
      <c r="BJ300" s="1"/>
      <c r="BN300" s="1"/>
      <c r="BO300" s="1"/>
    </row>
    <row r="301" spans="1:6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6"/>
      <c r="N301" s="1"/>
      <c r="Q301" s="6"/>
      <c r="S301" s="1"/>
      <c r="T301" s="1"/>
      <c r="U301" s="1"/>
      <c r="V301" s="1"/>
      <c r="W301" s="1"/>
      <c r="X301" s="400"/>
      <c r="Y301" s="6"/>
      <c r="AB301" s="6"/>
      <c r="AE301" s="6"/>
      <c r="AG301" s="1"/>
      <c r="AM301" s="6"/>
      <c r="AP301" s="6"/>
      <c r="AS301" s="6"/>
      <c r="AU301" s="1"/>
      <c r="BA301" s="6"/>
      <c r="BD301" s="6"/>
      <c r="BG301" s="1"/>
      <c r="BH301" s="6"/>
      <c r="BJ301" s="1"/>
      <c r="BN301" s="1"/>
      <c r="BO301" s="1"/>
    </row>
    <row r="302" spans="1:6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6"/>
      <c r="N302" s="1"/>
      <c r="Q302" s="6"/>
      <c r="S302" s="1"/>
      <c r="T302" s="1"/>
      <c r="U302" s="1"/>
      <c r="V302" s="1"/>
      <c r="W302" s="1"/>
      <c r="X302" s="400"/>
      <c r="Y302" s="6"/>
      <c r="AB302" s="6"/>
      <c r="AE302" s="6"/>
      <c r="AG302" s="1"/>
      <c r="AM302" s="6"/>
      <c r="AP302" s="6"/>
      <c r="AS302" s="6"/>
      <c r="AU302" s="1"/>
      <c r="BA302" s="6"/>
      <c r="BD302" s="6"/>
      <c r="BG302" s="1"/>
      <c r="BH302" s="6"/>
      <c r="BJ302" s="1"/>
      <c r="BN302" s="1"/>
      <c r="BO302" s="1"/>
    </row>
    <row r="303" spans="1:6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6"/>
      <c r="N303" s="1"/>
      <c r="Q303" s="6"/>
      <c r="S303" s="1"/>
      <c r="T303" s="1"/>
      <c r="U303" s="1"/>
      <c r="V303" s="1"/>
      <c r="W303" s="1"/>
      <c r="X303" s="400"/>
      <c r="Y303" s="6"/>
      <c r="AB303" s="6"/>
      <c r="AE303" s="6"/>
      <c r="AG303" s="1"/>
      <c r="AM303" s="6"/>
      <c r="AP303" s="6"/>
      <c r="AS303" s="6"/>
      <c r="AU303" s="1"/>
      <c r="BA303" s="6"/>
      <c r="BD303" s="6"/>
      <c r="BG303" s="1"/>
      <c r="BH303" s="6"/>
      <c r="BJ303" s="1"/>
      <c r="BN303" s="1"/>
      <c r="BO303" s="1"/>
    </row>
    <row r="304" spans="1:6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6"/>
      <c r="N304" s="1"/>
      <c r="Q304" s="6"/>
      <c r="S304" s="1"/>
      <c r="T304" s="1"/>
      <c r="U304" s="1"/>
      <c r="V304" s="1"/>
      <c r="W304" s="1"/>
      <c r="X304" s="400"/>
      <c r="Y304" s="6"/>
      <c r="AB304" s="6"/>
      <c r="AE304" s="6"/>
      <c r="AG304" s="1"/>
      <c r="AM304" s="6"/>
      <c r="AP304" s="6"/>
      <c r="AS304" s="6"/>
      <c r="AU304" s="1"/>
      <c r="BA304" s="6"/>
      <c r="BD304" s="6"/>
      <c r="BG304" s="1"/>
      <c r="BH304" s="6"/>
      <c r="BJ304" s="1"/>
      <c r="BN304" s="1"/>
      <c r="BO304" s="1"/>
    </row>
    <row r="305" spans="1:6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6"/>
      <c r="N305" s="1"/>
      <c r="Q305" s="6"/>
      <c r="S305" s="1"/>
      <c r="T305" s="1"/>
      <c r="U305" s="1"/>
      <c r="V305" s="1"/>
      <c r="W305" s="1"/>
      <c r="X305" s="400"/>
      <c r="Y305" s="6"/>
      <c r="AB305" s="6"/>
      <c r="AE305" s="6"/>
      <c r="AG305" s="1"/>
      <c r="AM305" s="6"/>
      <c r="AP305" s="6"/>
      <c r="AS305" s="6"/>
      <c r="AU305" s="1"/>
      <c r="BA305" s="6"/>
      <c r="BD305" s="6"/>
      <c r="BG305" s="1"/>
      <c r="BH305" s="6"/>
      <c r="BJ305" s="1"/>
      <c r="BN305" s="1"/>
      <c r="BO305" s="1"/>
    </row>
    <row r="306" spans="1:6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6"/>
      <c r="N306" s="1"/>
      <c r="Q306" s="6"/>
      <c r="S306" s="1"/>
      <c r="T306" s="1"/>
      <c r="U306" s="1"/>
      <c r="V306" s="1"/>
      <c r="W306" s="1"/>
      <c r="X306" s="400"/>
      <c r="Y306" s="6"/>
      <c r="AB306" s="6"/>
      <c r="AE306" s="6"/>
      <c r="AG306" s="1"/>
      <c r="AM306" s="6"/>
      <c r="AP306" s="6"/>
      <c r="AS306" s="6"/>
      <c r="AU306" s="1"/>
      <c r="BA306" s="6"/>
      <c r="BD306" s="6"/>
      <c r="BG306" s="1"/>
      <c r="BH306" s="6"/>
      <c r="BJ306" s="1"/>
      <c r="BN306" s="1"/>
      <c r="BO306" s="1"/>
    </row>
    <row r="307" spans="1:6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6"/>
      <c r="N307" s="1"/>
      <c r="Q307" s="6"/>
      <c r="S307" s="1"/>
      <c r="T307" s="1"/>
      <c r="U307" s="1"/>
      <c r="V307" s="1"/>
      <c r="W307" s="1"/>
      <c r="X307" s="400"/>
      <c r="Y307" s="6"/>
      <c r="AB307" s="6"/>
      <c r="AE307" s="6"/>
      <c r="AG307" s="1"/>
      <c r="AM307" s="6"/>
      <c r="AP307" s="6"/>
      <c r="AS307" s="6"/>
      <c r="AU307" s="1"/>
      <c r="BA307" s="6"/>
      <c r="BD307" s="6"/>
      <c r="BG307" s="1"/>
      <c r="BH307" s="6"/>
      <c r="BJ307" s="1"/>
      <c r="BN307" s="1"/>
      <c r="BO307" s="1"/>
    </row>
    <row r="308" spans="1:6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6"/>
      <c r="N308" s="1"/>
      <c r="Q308" s="6"/>
      <c r="S308" s="1"/>
      <c r="T308" s="1"/>
      <c r="U308" s="1"/>
      <c r="V308" s="1"/>
      <c r="W308" s="1"/>
      <c r="X308" s="400"/>
      <c r="Y308" s="6"/>
      <c r="AB308" s="6"/>
      <c r="AE308" s="6"/>
      <c r="AG308" s="1"/>
      <c r="AM308" s="6"/>
      <c r="AP308" s="6"/>
      <c r="AS308" s="6"/>
      <c r="AU308" s="1"/>
      <c r="BA308" s="6"/>
      <c r="BD308" s="6"/>
      <c r="BG308" s="1"/>
      <c r="BH308" s="6"/>
      <c r="BJ308" s="1"/>
      <c r="BN308" s="1"/>
      <c r="BO308" s="1"/>
    </row>
    <row r="309" spans="1:6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6"/>
      <c r="N309" s="1"/>
      <c r="Q309" s="6"/>
      <c r="S309" s="1"/>
      <c r="T309" s="1"/>
      <c r="U309" s="1"/>
      <c r="V309" s="1"/>
      <c r="W309" s="1"/>
      <c r="X309" s="400"/>
      <c r="Y309" s="6"/>
      <c r="AB309" s="6"/>
      <c r="AE309" s="6"/>
      <c r="AG309" s="1"/>
      <c r="AM309" s="6"/>
      <c r="AP309" s="6"/>
      <c r="AS309" s="6"/>
      <c r="AU309" s="1"/>
      <c r="BA309" s="6"/>
      <c r="BD309" s="6"/>
      <c r="BG309" s="1"/>
      <c r="BH309" s="6"/>
      <c r="BJ309" s="1"/>
      <c r="BN309" s="1"/>
      <c r="BO309" s="1"/>
    </row>
    <row r="310" spans="1:6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6"/>
      <c r="N310" s="1"/>
      <c r="Q310" s="6"/>
      <c r="S310" s="1"/>
      <c r="T310" s="1"/>
      <c r="U310" s="1"/>
      <c r="V310" s="1"/>
      <c r="W310" s="1"/>
      <c r="X310" s="400"/>
      <c r="Y310" s="6"/>
      <c r="AB310" s="6"/>
      <c r="AE310" s="6"/>
      <c r="AG310" s="1"/>
      <c r="AM310" s="6"/>
      <c r="AP310" s="6"/>
      <c r="AS310" s="6"/>
      <c r="AU310" s="1"/>
      <c r="BA310" s="6"/>
      <c r="BD310" s="6"/>
      <c r="BG310" s="1"/>
      <c r="BH310" s="6"/>
      <c r="BJ310" s="1"/>
      <c r="BN310" s="1"/>
      <c r="BO310" s="1"/>
    </row>
    <row r="311" spans="1:6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6"/>
      <c r="N311" s="1"/>
      <c r="Q311" s="6"/>
      <c r="S311" s="1"/>
      <c r="T311" s="1"/>
      <c r="U311" s="1"/>
      <c r="V311" s="1"/>
      <c r="W311" s="1"/>
      <c r="X311" s="400"/>
      <c r="Y311" s="6"/>
      <c r="AB311" s="6"/>
      <c r="AE311" s="6"/>
      <c r="AG311" s="1"/>
      <c r="AM311" s="6"/>
      <c r="AP311" s="6"/>
      <c r="AS311" s="6"/>
      <c r="AU311" s="1"/>
      <c r="BA311" s="6"/>
      <c r="BD311" s="6"/>
      <c r="BG311" s="1"/>
      <c r="BH311" s="6"/>
      <c r="BJ311" s="1"/>
      <c r="BN311" s="1"/>
      <c r="BO311" s="1"/>
    </row>
    <row r="312" spans="1:6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6"/>
      <c r="N312" s="1"/>
      <c r="Q312" s="6"/>
      <c r="S312" s="1"/>
      <c r="T312" s="1"/>
      <c r="U312" s="1"/>
      <c r="V312" s="1"/>
      <c r="W312" s="1"/>
      <c r="X312" s="400"/>
      <c r="Y312" s="6"/>
      <c r="AB312" s="6"/>
      <c r="AE312" s="6"/>
      <c r="AG312" s="1"/>
      <c r="AM312" s="6"/>
      <c r="AP312" s="6"/>
      <c r="AS312" s="6"/>
      <c r="AU312" s="1"/>
      <c r="BA312" s="6"/>
      <c r="BD312" s="6"/>
      <c r="BG312" s="1"/>
      <c r="BH312" s="6"/>
      <c r="BJ312" s="1"/>
      <c r="BN312" s="1"/>
      <c r="BO312" s="1"/>
    </row>
    <row r="313" spans="1:6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6"/>
      <c r="N313" s="1"/>
      <c r="Q313" s="6"/>
      <c r="S313" s="1"/>
      <c r="T313" s="1"/>
      <c r="U313" s="1"/>
      <c r="V313" s="1"/>
      <c r="W313" s="1"/>
      <c r="X313" s="400"/>
      <c r="Y313" s="6"/>
      <c r="AB313" s="6"/>
      <c r="AE313" s="6"/>
      <c r="AG313" s="1"/>
      <c r="AM313" s="6"/>
      <c r="AP313" s="6"/>
      <c r="AS313" s="6"/>
      <c r="AU313" s="1"/>
      <c r="BA313" s="6"/>
      <c r="BD313" s="6"/>
      <c r="BG313" s="1"/>
      <c r="BH313" s="6"/>
      <c r="BJ313" s="1"/>
      <c r="BN313" s="1"/>
      <c r="BO313" s="1"/>
    </row>
    <row r="314" spans="1:6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6"/>
      <c r="N314" s="1"/>
      <c r="Q314" s="6"/>
      <c r="S314" s="1"/>
      <c r="T314" s="1"/>
      <c r="U314" s="1"/>
      <c r="V314" s="1"/>
      <c r="W314" s="1"/>
      <c r="X314" s="400"/>
      <c r="Y314" s="6"/>
      <c r="AB314" s="6"/>
      <c r="AE314" s="6"/>
      <c r="AG314" s="1"/>
      <c r="AM314" s="6"/>
      <c r="AP314" s="6"/>
      <c r="AS314" s="6"/>
      <c r="AU314" s="1"/>
      <c r="BA314" s="6"/>
      <c r="BD314" s="6"/>
      <c r="BG314" s="1"/>
      <c r="BH314" s="6"/>
      <c r="BJ314" s="1"/>
      <c r="BN314" s="1"/>
      <c r="BO314" s="1"/>
    </row>
    <row r="315" spans="1:6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6"/>
      <c r="N315" s="1"/>
      <c r="Q315" s="6"/>
      <c r="S315" s="1"/>
      <c r="T315" s="1"/>
      <c r="U315" s="1"/>
      <c r="V315" s="1"/>
      <c r="W315" s="1"/>
      <c r="X315" s="400"/>
      <c r="Y315" s="6"/>
      <c r="AB315" s="6"/>
      <c r="AE315" s="6"/>
      <c r="AG315" s="1"/>
      <c r="AM315" s="6"/>
      <c r="AP315" s="6"/>
      <c r="AS315" s="6"/>
      <c r="AU315" s="1"/>
      <c r="BA315" s="6"/>
      <c r="BD315" s="6"/>
      <c r="BG315" s="1"/>
      <c r="BH315" s="6"/>
      <c r="BJ315" s="1"/>
      <c r="BN315" s="1"/>
      <c r="BO315" s="1"/>
    </row>
    <row r="316" spans="1:6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6"/>
      <c r="N316" s="1"/>
      <c r="Q316" s="6"/>
      <c r="S316" s="1"/>
      <c r="T316" s="1"/>
      <c r="U316" s="1"/>
      <c r="V316" s="1"/>
      <c r="W316" s="1"/>
      <c r="X316" s="400"/>
      <c r="Y316" s="6"/>
      <c r="AB316" s="6"/>
      <c r="AE316" s="6"/>
      <c r="AG316" s="1"/>
      <c r="AM316" s="6"/>
      <c r="AP316" s="6"/>
      <c r="AS316" s="6"/>
      <c r="AU316" s="1"/>
      <c r="BA316" s="6"/>
      <c r="BD316" s="6"/>
      <c r="BG316" s="1"/>
      <c r="BH316" s="6"/>
      <c r="BJ316" s="1"/>
      <c r="BN316" s="1"/>
      <c r="BO316" s="1"/>
    </row>
    <row r="317" spans="1:6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6"/>
      <c r="N317" s="1"/>
      <c r="Q317" s="6"/>
      <c r="S317" s="1"/>
      <c r="T317" s="1"/>
      <c r="U317" s="1"/>
      <c r="V317" s="1"/>
      <c r="W317" s="1"/>
      <c r="X317" s="400"/>
      <c r="Y317" s="6"/>
      <c r="AB317" s="6"/>
      <c r="AE317" s="6"/>
      <c r="AG317" s="1"/>
      <c r="AM317" s="6"/>
      <c r="AP317" s="6"/>
      <c r="AS317" s="6"/>
      <c r="AU317" s="1"/>
      <c r="BA317" s="6"/>
      <c r="BD317" s="6"/>
      <c r="BG317" s="1"/>
      <c r="BH317" s="6"/>
      <c r="BJ317" s="1"/>
      <c r="BN317" s="1"/>
      <c r="BO317" s="1"/>
    </row>
    <row r="318" spans="1:6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6"/>
      <c r="N318" s="1"/>
      <c r="Q318" s="6"/>
      <c r="S318" s="1"/>
      <c r="T318" s="1"/>
      <c r="U318" s="1"/>
      <c r="V318" s="1"/>
      <c r="W318" s="1"/>
      <c r="X318" s="400"/>
      <c r="Y318" s="6"/>
      <c r="AB318" s="6"/>
      <c r="AE318" s="6"/>
      <c r="AG318" s="1"/>
      <c r="AM318" s="6"/>
      <c r="AP318" s="6"/>
      <c r="AS318" s="6"/>
      <c r="AU318" s="1"/>
      <c r="BA318" s="6"/>
      <c r="BD318" s="6"/>
      <c r="BG318" s="1"/>
      <c r="BH318" s="6"/>
      <c r="BJ318" s="1"/>
      <c r="BN318" s="1"/>
      <c r="BO318" s="1"/>
    </row>
    <row r="319" spans="1:6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6"/>
      <c r="N319" s="1"/>
      <c r="Q319" s="6"/>
      <c r="S319" s="1"/>
      <c r="T319" s="1"/>
      <c r="U319" s="1"/>
      <c r="V319" s="1"/>
      <c r="W319" s="1"/>
      <c r="X319" s="400"/>
      <c r="Y319" s="6"/>
      <c r="AB319" s="6"/>
      <c r="AE319" s="6"/>
      <c r="AG319" s="1"/>
      <c r="AM319" s="6"/>
      <c r="AP319" s="6"/>
      <c r="AS319" s="6"/>
      <c r="AU319" s="1"/>
      <c r="BA319" s="6"/>
      <c r="BD319" s="6"/>
      <c r="BG319" s="1"/>
      <c r="BH319" s="6"/>
      <c r="BJ319" s="1"/>
      <c r="BN319" s="1"/>
      <c r="BO319" s="1"/>
    </row>
    <row r="320" spans="1:6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6"/>
      <c r="N320" s="1"/>
      <c r="Q320" s="6"/>
      <c r="S320" s="1"/>
      <c r="T320" s="1"/>
      <c r="U320" s="1"/>
      <c r="V320" s="1"/>
      <c r="W320" s="1"/>
      <c r="X320" s="400"/>
      <c r="Y320" s="6"/>
      <c r="AB320" s="6"/>
      <c r="AE320" s="6"/>
      <c r="AG320" s="1"/>
      <c r="AM320" s="6"/>
      <c r="AP320" s="6"/>
      <c r="AS320" s="6"/>
      <c r="AU320" s="1"/>
      <c r="BA320" s="6"/>
      <c r="BD320" s="6"/>
      <c r="BG320" s="1"/>
      <c r="BH320" s="6"/>
      <c r="BJ320" s="1"/>
      <c r="BN320" s="1"/>
      <c r="BO320" s="1"/>
    </row>
    <row r="321" spans="1:6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6"/>
      <c r="N321" s="1"/>
      <c r="Q321" s="6"/>
      <c r="S321" s="1"/>
      <c r="T321" s="1"/>
      <c r="U321" s="1"/>
      <c r="V321" s="1"/>
      <c r="W321" s="1"/>
      <c r="X321" s="400"/>
      <c r="Y321" s="6"/>
      <c r="AB321" s="6"/>
      <c r="AE321" s="6"/>
      <c r="AG321" s="1"/>
      <c r="AM321" s="6"/>
      <c r="AP321" s="6"/>
      <c r="AS321" s="6"/>
      <c r="AU321" s="1"/>
      <c r="BA321" s="6"/>
      <c r="BD321" s="6"/>
      <c r="BG321" s="1"/>
      <c r="BH321" s="6"/>
      <c r="BJ321" s="1"/>
      <c r="BN321" s="1"/>
      <c r="BO321" s="1"/>
    </row>
    <row r="322" spans="1:6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6"/>
      <c r="N322" s="1"/>
      <c r="Q322" s="6"/>
      <c r="S322" s="1"/>
      <c r="T322" s="1"/>
      <c r="U322" s="1"/>
      <c r="V322" s="1"/>
      <c r="W322" s="1"/>
      <c r="X322" s="400"/>
      <c r="Y322" s="6"/>
      <c r="AB322" s="6"/>
      <c r="AE322" s="6"/>
      <c r="AG322" s="1"/>
      <c r="AM322" s="6"/>
      <c r="AP322" s="6"/>
      <c r="AS322" s="6"/>
      <c r="AU322" s="1"/>
      <c r="BA322" s="6"/>
      <c r="BD322" s="6"/>
      <c r="BG322" s="1"/>
      <c r="BH322" s="6"/>
      <c r="BJ322" s="1"/>
      <c r="BN322" s="1"/>
      <c r="BO322" s="1"/>
    </row>
    <row r="323" spans="1:6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6"/>
      <c r="N323" s="1"/>
      <c r="Q323" s="6"/>
      <c r="S323" s="1"/>
      <c r="T323" s="1"/>
      <c r="U323" s="1"/>
      <c r="V323" s="1"/>
      <c r="W323" s="1"/>
      <c r="X323" s="400"/>
      <c r="Y323" s="6"/>
      <c r="AB323" s="6"/>
      <c r="AE323" s="6"/>
      <c r="AG323" s="1"/>
      <c r="AM323" s="6"/>
      <c r="AP323" s="6"/>
      <c r="AS323" s="6"/>
      <c r="AU323" s="1"/>
      <c r="BA323" s="6"/>
      <c r="BD323" s="6"/>
      <c r="BG323" s="1"/>
      <c r="BH323" s="6"/>
      <c r="BJ323" s="1"/>
      <c r="BN323" s="1"/>
      <c r="BO323" s="1"/>
    </row>
    <row r="324" spans="1:6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6"/>
      <c r="N324" s="1"/>
      <c r="Q324" s="6"/>
      <c r="S324" s="1"/>
      <c r="T324" s="1"/>
      <c r="U324" s="1"/>
      <c r="V324" s="1"/>
      <c r="W324" s="1"/>
      <c r="X324" s="400"/>
      <c r="Y324" s="6"/>
      <c r="AB324" s="6"/>
      <c r="AE324" s="6"/>
      <c r="AG324" s="1"/>
      <c r="AM324" s="6"/>
      <c r="AP324" s="6"/>
      <c r="AS324" s="6"/>
      <c r="AU324" s="1"/>
      <c r="BA324" s="6"/>
      <c r="BD324" s="6"/>
      <c r="BG324" s="1"/>
      <c r="BH324" s="6"/>
      <c r="BJ324" s="1"/>
      <c r="BN324" s="1"/>
      <c r="BO324" s="1"/>
    </row>
    <row r="325" spans="1:6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6"/>
      <c r="N325" s="1"/>
      <c r="Q325" s="6"/>
      <c r="S325" s="1"/>
      <c r="T325" s="1"/>
      <c r="U325" s="1"/>
      <c r="V325" s="1"/>
      <c r="W325" s="1"/>
      <c r="X325" s="400"/>
      <c r="Y325" s="6"/>
      <c r="AB325" s="6"/>
      <c r="AE325" s="6"/>
      <c r="AG325" s="1"/>
      <c r="AM325" s="6"/>
      <c r="AP325" s="6"/>
      <c r="AS325" s="6"/>
      <c r="AU325" s="1"/>
      <c r="BA325" s="6"/>
      <c r="BD325" s="6"/>
      <c r="BG325" s="1"/>
      <c r="BH325" s="6"/>
      <c r="BJ325" s="1"/>
      <c r="BN325" s="1"/>
      <c r="BO325" s="1"/>
    </row>
    <row r="326" spans="1:6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6"/>
      <c r="N326" s="1"/>
      <c r="Q326" s="6"/>
      <c r="S326" s="1"/>
      <c r="T326" s="1"/>
      <c r="U326" s="1"/>
      <c r="V326" s="1"/>
      <c r="W326" s="1"/>
      <c r="X326" s="400"/>
      <c r="Y326" s="6"/>
      <c r="AB326" s="6"/>
      <c r="AE326" s="6"/>
      <c r="AG326" s="1"/>
      <c r="AM326" s="6"/>
      <c r="AP326" s="6"/>
      <c r="AS326" s="6"/>
      <c r="AU326" s="1"/>
      <c r="BA326" s="6"/>
      <c r="BD326" s="6"/>
      <c r="BG326" s="1"/>
      <c r="BH326" s="6"/>
      <c r="BJ326" s="1"/>
      <c r="BN326" s="1"/>
      <c r="BO326" s="1"/>
    </row>
    <row r="327" spans="1:6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6"/>
      <c r="N327" s="1"/>
      <c r="Q327" s="6"/>
      <c r="S327" s="1"/>
      <c r="T327" s="1"/>
      <c r="U327" s="1"/>
      <c r="V327" s="1"/>
      <c r="W327" s="1"/>
      <c r="X327" s="400"/>
      <c r="Y327" s="6"/>
      <c r="AB327" s="6"/>
      <c r="AE327" s="6"/>
      <c r="AG327" s="1"/>
      <c r="AM327" s="6"/>
      <c r="AP327" s="6"/>
      <c r="AS327" s="6"/>
      <c r="AU327" s="1"/>
      <c r="BA327" s="6"/>
      <c r="BD327" s="6"/>
      <c r="BG327" s="1"/>
      <c r="BH327" s="6"/>
      <c r="BJ327" s="1"/>
      <c r="BN327" s="1"/>
      <c r="BO327" s="1"/>
    </row>
    <row r="328" spans="1:6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6"/>
      <c r="N328" s="1"/>
      <c r="Q328" s="6"/>
      <c r="S328" s="1"/>
      <c r="T328" s="1"/>
      <c r="U328" s="1"/>
      <c r="V328" s="1"/>
      <c r="W328" s="1"/>
      <c r="X328" s="400"/>
      <c r="Y328" s="6"/>
      <c r="AB328" s="6"/>
      <c r="AE328" s="6"/>
      <c r="AG328" s="1"/>
      <c r="AM328" s="6"/>
      <c r="AP328" s="6"/>
      <c r="AS328" s="6"/>
      <c r="AU328" s="1"/>
      <c r="BA328" s="6"/>
      <c r="BD328" s="6"/>
      <c r="BG328" s="1"/>
      <c r="BH328" s="6"/>
      <c r="BJ328" s="1"/>
      <c r="BN328" s="1"/>
      <c r="BO328" s="1"/>
    </row>
    <row r="329" spans="1:6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6"/>
      <c r="N329" s="1"/>
      <c r="Q329" s="6"/>
      <c r="S329" s="1"/>
      <c r="T329" s="1"/>
      <c r="U329" s="1"/>
      <c r="V329" s="1"/>
      <c r="W329" s="1"/>
      <c r="X329" s="400"/>
      <c r="Y329" s="6"/>
      <c r="AB329" s="6"/>
      <c r="AE329" s="6"/>
      <c r="AG329" s="1"/>
      <c r="AM329" s="6"/>
      <c r="AP329" s="6"/>
      <c r="AS329" s="6"/>
      <c r="AU329" s="1"/>
      <c r="BA329" s="6"/>
      <c r="BD329" s="6"/>
      <c r="BG329" s="1"/>
      <c r="BH329" s="6"/>
      <c r="BJ329" s="1"/>
      <c r="BN329" s="1"/>
      <c r="BO329" s="1"/>
    </row>
    <row r="330" spans="1:6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6"/>
      <c r="N330" s="1"/>
      <c r="Q330" s="6"/>
      <c r="S330" s="1"/>
      <c r="T330" s="1"/>
      <c r="U330" s="1"/>
      <c r="V330" s="1"/>
      <c r="W330" s="1"/>
      <c r="X330" s="400"/>
      <c r="Y330" s="6"/>
      <c r="AB330" s="6"/>
      <c r="AE330" s="6"/>
      <c r="AG330" s="1"/>
      <c r="AM330" s="6"/>
      <c r="AP330" s="6"/>
      <c r="AS330" s="6"/>
      <c r="AU330" s="1"/>
      <c r="BA330" s="6"/>
      <c r="BD330" s="6"/>
      <c r="BG330" s="1"/>
      <c r="BH330" s="6"/>
      <c r="BJ330" s="1"/>
      <c r="BN330" s="1"/>
      <c r="BO330" s="1"/>
    </row>
    <row r="331" spans="1:6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6"/>
      <c r="N331" s="1"/>
      <c r="Q331" s="6"/>
      <c r="S331" s="1"/>
      <c r="T331" s="1"/>
      <c r="U331" s="1"/>
      <c r="V331" s="1"/>
      <c r="W331" s="1"/>
      <c r="X331" s="400"/>
      <c r="Y331" s="6"/>
      <c r="AB331" s="6"/>
      <c r="AE331" s="6"/>
      <c r="AG331" s="1"/>
      <c r="AM331" s="6"/>
      <c r="AP331" s="6"/>
      <c r="AS331" s="6"/>
      <c r="AU331" s="1"/>
      <c r="BA331" s="6"/>
      <c r="BD331" s="6"/>
      <c r="BG331" s="1"/>
      <c r="BH331" s="6"/>
      <c r="BJ331" s="1"/>
      <c r="BN331" s="1"/>
      <c r="BO331" s="1"/>
    </row>
    <row r="332" spans="1:6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6"/>
      <c r="N332" s="1"/>
      <c r="Q332" s="6"/>
      <c r="S332" s="1"/>
      <c r="T332" s="1"/>
      <c r="U332" s="1"/>
      <c r="V332" s="1"/>
      <c r="W332" s="1"/>
      <c r="X332" s="400"/>
      <c r="Y332" s="6"/>
      <c r="AB332" s="6"/>
      <c r="AE332" s="6"/>
      <c r="AG332" s="1"/>
      <c r="AM332" s="6"/>
      <c r="AP332" s="6"/>
      <c r="AS332" s="6"/>
      <c r="AU332" s="1"/>
      <c r="BA332" s="6"/>
      <c r="BD332" s="6"/>
      <c r="BG332" s="1"/>
      <c r="BH332" s="6"/>
      <c r="BJ332" s="1"/>
      <c r="BN332" s="1"/>
      <c r="BO332" s="1"/>
    </row>
    <row r="333" spans="1:6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6"/>
      <c r="N333" s="1"/>
      <c r="Q333" s="6"/>
      <c r="S333" s="1"/>
      <c r="T333" s="1"/>
      <c r="U333" s="1"/>
      <c r="V333" s="1"/>
      <c r="W333" s="1"/>
      <c r="X333" s="400"/>
      <c r="Y333" s="6"/>
      <c r="AB333" s="6"/>
      <c r="AE333" s="6"/>
      <c r="AG333" s="1"/>
      <c r="AM333" s="6"/>
      <c r="AP333" s="6"/>
      <c r="AS333" s="6"/>
      <c r="AU333" s="1"/>
      <c r="BA333" s="6"/>
      <c r="BD333" s="6"/>
      <c r="BG333" s="1"/>
      <c r="BH333" s="6"/>
      <c r="BJ333" s="1"/>
      <c r="BN333" s="1"/>
      <c r="BO333" s="1"/>
    </row>
    <row r="334" spans="1:6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6"/>
      <c r="N334" s="1"/>
      <c r="Q334" s="6"/>
      <c r="S334" s="1"/>
      <c r="T334" s="1"/>
      <c r="U334" s="1"/>
      <c r="V334" s="1"/>
      <c r="W334" s="1"/>
      <c r="X334" s="400"/>
      <c r="Y334" s="6"/>
      <c r="AB334" s="6"/>
      <c r="AE334" s="6"/>
      <c r="AG334" s="1"/>
      <c r="AM334" s="6"/>
      <c r="AP334" s="6"/>
      <c r="AS334" s="6"/>
      <c r="AU334" s="1"/>
      <c r="BA334" s="6"/>
      <c r="BD334" s="6"/>
      <c r="BG334" s="1"/>
      <c r="BH334" s="6"/>
      <c r="BJ334" s="1"/>
      <c r="BN334" s="1"/>
      <c r="BO334" s="1"/>
    </row>
    <row r="335" spans="1:6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6"/>
      <c r="N335" s="1"/>
      <c r="Q335" s="6"/>
      <c r="S335" s="1"/>
      <c r="T335" s="1"/>
      <c r="U335" s="1"/>
      <c r="V335" s="1"/>
      <c r="W335" s="1"/>
      <c r="X335" s="400"/>
      <c r="Y335" s="6"/>
      <c r="AB335" s="6"/>
      <c r="AE335" s="6"/>
      <c r="AG335" s="1"/>
      <c r="AM335" s="6"/>
      <c r="AP335" s="6"/>
      <c r="AS335" s="6"/>
      <c r="AU335" s="1"/>
      <c r="BA335" s="6"/>
      <c r="BD335" s="6"/>
      <c r="BG335" s="1"/>
      <c r="BH335" s="6"/>
      <c r="BJ335" s="1"/>
      <c r="BN335" s="1"/>
      <c r="BO335" s="1"/>
    </row>
    <row r="336" spans="1:6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6"/>
      <c r="N336" s="1"/>
      <c r="Q336" s="6"/>
      <c r="S336" s="1"/>
      <c r="T336" s="1"/>
      <c r="U336" s="1"/>
      <c r="V336" s="1"/>
      <c r="W336" s="1"/>
      <c r="X336" s="400"/>
      <c r="Y336" s="6"/>
      <c r="AB336" s="6"/>
      <c r="AE336" s="6"/>
      <c r="AG336" s="1"/>
      <c r="AM336" s="6"/>
      <c r="AP336" s="6"/>
      <c r="AS336" s="6"/>
      <c r="AU336" s="1"/>
      <c r="BA336" s="6"/>
      <c r="BD336" s="6"/>
      <c r="BG336" s="1"/>
      <c r="BH336" s="6"/>
      <c r="BJ336" s="1"/>
      <c r="BN336" s="1"/>
      <c r="BO336" s="1"/>
    </row>
    <row r="337" spans="1:6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6"/>
      <c r="N337" s="1"/>
      <c r="Q337" s="6"/>
      <c r="S337" s="1"/>
      <c r="T337" s="1"/>
      <c r="U337" s="1"/>
      <c r="V337" s="1"/>
      <c r="W337" s="1"/>
      <c r="X337" s="400"/>
      <c r="Y337" s="6"/>
      <c r="AB337" s="6"/>
      <c r="AE337" s="6"/>
      <c r="AG337" s="1"/>
      <c r="AM337" s="6"/>
      <c r="AP337" s="6"/>
      <c r="AS337" s="6"/>
      <c r="AU337" s="1"/>
      <c r="BA337" s="6"/>
      <c r="BD337" s="6"/>
      <c r="BG337" s="1"/>
      <c r="BH337" s="6"/>
      <c r="BJ337" s="1"/>
      <c r="BN337" s="1"/>
      <c r="BO337" s="1"/>
    </row>
    <row r="338" spans="1:6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6"/>
      <c r="N338" s="1"/>
      <c r="Q338" s="6"/>
      <c r="S338" s="1"/>
      <c r="T338" s="1"/>
      <c r="U338" s="1"/>
      <c r="V338" s="1"/>
      <c r="W338" s="1"/>
      <c r="X338" s="400"/>
      <c r="Y338" s="6"/>
      <c r="AB338" s="6"/>
      <c r="AE338" s="6"/>
      <c r="AG338" s="1"/>
      <c r="AM338" s="6"/>
      <c r="AP338" s="6"/>
      <c r="AS338" s="6"/>
      <c r="AU338" s="1"/>
      <c r="BA338" s="6"/>
      <c r="BD338" s="6"/>
      <c r="BG338" s="1"/>
      <c r="BH338" s="6"/>
      <c r="BJ338" s="1"/>
      <c r="BN338" s="1"/>
      <c r="BO338" s="1"/>
    </row>
    <row r="339" spans="1:6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6"/>
      <c r="N339" s="1"/>
      <c r="Q339" s="6"/>
      <c r="S339" s="1"/>
      <c r="T339" s="1"/>
      <c r="U339" s="1"/>
      <c r="V339" s="1"/>
      <c r="W339" s="1"/>
      <c r="X339" s="400"/>
      <c r="Y339" s="6"/>
      <c r="AB339" s="6"/>
      <c r="AE339" s="6"/>
      <c r="AG339" s="1"/>
      <c r="AM339" s="6"/>
      <c r="AP339" s="6"/>
      <c r="AS339" s="6"/>
      <c r="AU339" s="1"/>
      <c r="BA339" s="6"/>
      <c r="BD339" s="6"/>
      <c r="BG339" s="1"/>
      <c r="BH339" s="6"/>
      <c r="BJ339" s="1"/>
      <c r="BN339" s="1"/>
      <c r="BO339" s="1"/>
    </row>
    <row r="340" spans="1:6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6"/>
      <c r="N340" s="1"/>
      <c r="Q340" s="6"/>
      <c r="S340" s="1"/>
      <c r="T340" s="1"/>
      <c r="U340" s="1"/>
      <c r="V340" s="1"/>
      <c r="W340" s="1"/>
      <c r="X340" s="400"/>
      <c r="Y340" s="6"/>
      <c r="AB340" s="6"/>
      <c r="AE340" s="6"/>
      <c r="AG340" s="1"/>
      <c r="AM340" s="6"/>
      <c r="AP340" s="6"/>
      <c r="AS340" s="6"/>
      <c r="AU340" s="1"/>
      <c r="BA340" s="6"/>
      <c r="BD340" s="6"/>
      <c r="BG340" s="1"/>
      <c r="BH340" s="6"/>
      <c r="BJ340" s="1"/>
      <c r="BN340" s="1"/>
      <c r="BO340" s="1"/>
    </row>
    <row r="341" spans="1:6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6"/>
      <c r="N341" s="1"/>
      <c r="Q341" s="6"/>
      <c r="S341" s="1"/>
      <c r="T341" s="1"/>
      <c r="U341" s="1"/>
      <c r="V341" s="1"/>
      <c r="W341" s="1"/>
      <c r="X341" s="400"/>
      <c r="Y341" s="6"/>
      <c r="AB341" s="6"/>
      <c r="AE341" s="6"/>
      <c r="AG341" s="1"/>
      <c r="AM341" s="6"/>
      <c r="AP341" s="6"/>
      <c r="AS341" s="6"/>
      <c r="AU341" s="1"/>
      <c r="BA341" s="6"/>
      <c r="BD341" s="6"/>
      <c r="BG341" s="1"/>
      <c r="BH341" s="6"/>
      <c r="BJ341" s="1"/>
      <c r="BN341" s="1"/>
      <c r="BO341" s="1"/>
    </row>
    <row r="342" spans="1:6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6"/>
      <c r="N342" s="1"/>
      <c r="Q342" s="6"/>
      <c r="S342" s="1"/>
      <c r="T342" s="1"/>
      <c r="U342" s="1"/>
      <c r="V342" s="1"/>
      <c r="W342" s="1"/>
      <c r="X342" s="400"/>
      <c r="Y342" s="6"/>
      <c r="AB342" s="6"/>
      <c r="AE342" s="6"/>
      <c r="AG342" s="1"/>
      <c r="AM342" s="6"/>
      <c r="AP342" s="6"/>
      <c r="AS342" s="6"/>
      <c r="AU342" s="1"/>
      <c r="BA342" s="6"/>
      <c r="BD342" s="6"/>
      <c r="BG342" s="1"/>
      <c r="BH342" s="6"/>
      <c r="BJ342" s="1"/>
      <c r="BN342" s="1"/>
      <c r="BO342" s="1"/>
    </row>
    <row r="343" spans="1:6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6"/>
      <c r="N343" s="1"/>
      <c r="Q343" s="6"/>
      <c r="S343" s="1"/>
      <c r="T343" s="1"/>
      <c r="U343" s="1"/>
      <c r="V343" s="1"/>
      <c r="W343" s="1"/>
      <c r="X343" s="400"/>
      <c r="Y343" s="6"/>
      <c r="AB343" s="6"/>
      <c r="AE343" s="6"/>
      <c r="AG343" s="1"/>
      <c r="AM343" s="6"/>
      <c r="AP343" s="6"/>
      <c r="AS343" s="6"/>
      <c r="AU343" s="1"/>
      <c r="BA343" s="6"/>
      <c r="BD343" s="6"/>
      <c r="BG343" s="1"/>
      <c r="BH343" s="6"/>
      <c r="BJ343" s="1"/>
      <c r="BN343" s="1"/>
      <c r="BO343" s="1"/>
    </row>
    <row r="344" spans="1:6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6"/>
      <c r="N344" s="1"/>
      <c r="Q344" s="6"/>
      <c r="S344" s="1"/>
      <c r="T344" s="1"/>
      <c r="U344" s="1"/>
      <c r="V344" s="1"/>
      <c r="W344" s="1"/>
      <c r="X344" s="400"/>
      <c r="Y344" s="6"/>
      <c r="AB344" s="6"/>
      <c r="AE344" s="6"/>
      <c r="AG344" s="1"/>
      <c r="AM344" s="6"/>
      <c r="AP344" s="6"/>
      <c r="AS344" s="6"/>
      <c r="AU344" s="1"/>
      <c r="BA344" s="6"/>
      <c r="BD344" s="6"/>
      <c r="BG344" s="1"/>
      <c r="BH344" s="6"/>
      <c r="BJ344" s="1"/>
      <c r="BN344" s="1"/>
      <c r="BO344" s="1"/>
    </row>
    <row r="345" spans="1:6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6"/>
      <c r="N345" s="1"/>
      <c r="Q345" s="6"/>
      <c r="S345" s="1"/>
      <c r="T345" s="1"/>
      <c r="U345" s="1"/>
      <c r="V345" s="1"/>
      <c r="W345" s="1"/>
      <c r="X345" s="400"/>
      <c r="Y345" s="6"/>
      <c r="AB345" s="6"/>
      <c r="AE345" s="6"/>
      <c r="AG345" s="1"/>
      <c r="AM345" s="6"/>
      <c r="AP345" s="6"/>
      <c r="AS345" s="6"/>
      <c r="AU345" s="1"/>
      <c r="BA345" s="6"/>
      <c r="BD345" s="6"/>
      <c r="BG345" s="1"/>
      <c r="BH345" s="6"/>
      <c r="BJ345" s="1"/>
      <c r="BN345" s="1"/>
      <c r="BO345" s="1"/>
    </row>
    <row r="346" spans="1:6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6"/>
      <c r="N346" s="1"/>
      <c r="Q346" s="6"/>
      <c r="S346" s="1"/>
      <c r="T346" s="1"/>
      <c r="U346" s="1"/>
      <c r="V346" s="1"/>
      <c r="W346" s="1"/>
      <c r="X346" s="400"/>
      <c r="Y346" s="6"/>
      <c r="AB346" s="6"/>
      <c r="AE346" s="6"/>
      <c r="AG346" s="1"/>
      <c r="AM346" s="6"/>
      <c r="AP346" s="6"/>
      <c r="AS346" s="6"/>
      <c r="AU346" s="1"/>
      <c r="BA346" s="6"/>
      <c r="BD346" s="6"/>
      <c r="BG346" s="1"/>
      <c r="BH346" s="6"/>
      <c r="BJ346" s="1"/>
      <c r="BN346" s="1"/>
      <c r="BO346" s="1"/>
    </row>
    <row r="347" spans="1:6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6"/>
      <c r="N347" s="1"/>
      <c r="Q347" s="6"/>
      <c r="S347" s="1"/>
      <c r="T347" s="1"/>
      <c r="U347" s="1"/>
      <c r="V347" s="1"/>
      <c r="W347" s="1"/>
      <c r="X347" s="400"/>
      <c r="Y347" s="6"/>
      <c r="AB347" s="6"/>
      <c r="AE347" s="6"/>
      <c r="AG347" s="1"/>
      <c r="AM347" s="6"/>
      <c r="AP347" s="6"/>
      <c r="AS347" s="6"/>
      <c r="AU347" s="1"/>
      <c r="BA347" s="6"/>
      <c r="BD347" s="6"/>
      <c r="BG347" s="1"/>
      <c r="BH347" s="6"/>
      <c r="BJ347" s="1"/>
      <c r="BN347" s="1"/>
      <c r="BO347" s="1"/>
    </row>
    <row r="348" spans="1:6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6"/>
      <c r="N348" s="1"/>
      <c r="Q348" s="6"/>
      <c r="S348" s="1"/>
      <c r="T348" s="1"/>
      <c r="U348" s="1"/>
      <c r="V348" s="1"/>
      <c r="W348" s="1"/>
      <c r="X348" s="400"/>
      <c r="Y348" s="6"/>
      <c r="AB348" s="6"/>
      <c r="AE348" s="6"/>
      <c r="AG348" s="1"/>
      <c r="AM348" s="6"/>
      <c r="AP348" s="6"/>
      <c r="AS348" s="6"/>
      <c r="AU348" s="1"/>
      <c r="BA348" s="6"/>
      <c r="BD348" s="6"/>
      <c r="BG348" s="1"/>
      <c r="BH348" s="6"/>
      <c r="BJ348" s="1"/>
      <c r="BN348" s="1"/>
      <c r="BO348" s="1"/>
    </row>
    <row r="349" spans="1:6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6"/>
      <c r="N349" s="1"/>
      <c r="Q349" s="6"/>
      <c r="S349" s="1"/>
      <c r="T349" s="1"/>
      <c r="U349" s="1"/>
      <c r="V349" s="1"/>
      <c r="W349" s="1"/>
      <c r="X349" s="400"/>
      <c r="Y349" s="6"/>
      <c r="AB349" s="6"/>
      <c r="AE349" s="6"/>
      <c r="AG349" s="1"/>
      <c r="AM349" s="6"/>
      <c r="AP349" s="6"/>
      <c r="AS349" s="6"/>
      <c r="AU349" s="1"/>
      <c r="BA349" s="6"/>
      <c r="BD349" s="6"/>
      <c r="BG349" s="1"/>
      <c r="BH349" s="6"/>
      <c r="BJ349" s="1"/>
      <c r="BN349" s="1"/>
      <c r="BO349" s="1"/>
    </row>
    <row r="350" spans="1:6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6"/>
      <c r="N350" s="1"/>
      <c r="Q350" s="6"/>
      <c r="S350" s="1"/>
      <c r="T350" s="1"/>
      <c r="U350" s="1"/>
      <c r="V350" s="1"/>
      <c r="W350" s="1"/>
      <c r="X350" s="400"/>
      <c r="Y350" s="6"/>
      <c r="AB350" s="6"/>
      <c r="AE350" s="6"/>
      <c r="AG350" s="1"/>
      <c r="AM350" s="6"/>
      <c r="AP350" s="6"/>
      <c r="AS350" s="6"/>
      <c r="AU350" s="1"/>
      <c r="BA350" s="6"/>
      <c r="BD350" s="6"/>
      <c r="BG350" s="1"/>
      <c r="BH350" s="6"/>
      <c r="BJ350" s="1"/>
      <c r="BN350" s="1"/>
      <c r="BO350" s="1"/>
    </row>
    <row r="351" spans="1:6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6"/>
      <c r="N351" s="1"/>
      <c r="Q351" s="6"/>
      <c r="S351" s="1"/>
      <c r="T351" s="1"/>
      <c r="U351" s="1"/>
      <c r="V351" s="1"/>
      <c r="W351" s="1"/>
      <c r="X351" s="400"/>
      <c r="Y351" s="6"/>
      <c r="AB351" s="6"/>
      <c r="AE351" s="6"/>
      <c r="AG351" s="1"/>
      <c r="AM351" s="6"/>
      <c r="AP351" s="6"/>
      <c r="AS351" s="6"/>
      <c r="AU351" s="1"/>
      <c r="BA351" s="6"/>
      <c r="BD351" s="6"/>
      <c r="BG351" s="1"/>
      <c r="BH351" s="6"/>
      <c r="BJ351" s="1"/>
      <c r="BN351" s="1"/>
      <c r="BO351" s="1"/>
    </row>
    <row r="352" spans="1:6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6"/>
      <c r="N352" s="1"/>
      <c r="Q352" s="6"/>
      <c r="S352" s="1"/>
      <c r="T352" s="1"/>
      <c r="U352" s="1"/>
      <c r="V352" s="1"/>
      <c r="W352" s="1"/>
      <c r="X352" s="400"/>
      <c r="Y352" s="6"/>
      <c r="AB352" s="6"/>
      <c r="AE352" s="6"/>
      <c r="AG352" s="1"/>
      <c r="AM352" s="6"/>
      <c r="AP352" s="6"/>
      <c r="AS352" s="6"/>
      <c r="AU352" s="1"/>
      <c r="BA352" s="6"/>
      <c r="BD352" s="6"/>
      <c r="BG352" s="1"/>
      <c r="BH352" s="6"/>
      <c r="BJ352" s="1"/>
      <c r="BN352" s="1"/>
      <c r="BO352" s="1"/>
    </row>
    <row r="353" spans="1:6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6"/>
      <c r="N353" s="1"/>
      <c r="Q353" s="6"/>
      <c r="S353" s="1"/>
      <c r="T353" s="1"/>
      <c r="U353" s="1"/>
      <c r="V353" s="1"/>
      <c r="W353" s="1"/>
      <c r="X353" s="400"/>
      <c r="Y353" s="6"/>
      <c r="AB353" s="6"/>
      <c r="AE353" s="6"/>
      <c r="AG353" s="1"/>
      <c r="AM353" s="6"/>
      <c r="AP353" s="6"/>
      <c r="AS353" s="6"/>
      <c r="AU353" s="1"/>
      <c r="BA353" s="6"/>
      <c r="BD353" s="6"/>
      <c r="BG353" s="1"/>
      <c r="BH353" s="6"/>
      <c r="BJ353" s="1"/>
      <c r="BN353" s="1"/>
      <c r="BO353" s="1"/>
    </row>
    <row r="354" spans="1:6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6"/>
      <c r="N354" s="1"/>
      <c r="Q354" s="6"/>
      <c r="S354" s="1"/>
      <c r="T354" s="1"/>
      <c r="U354" s="1"/>
      <c r="V354" s="1"/>
      <c r="W354" s="1"/>
      <c r="X354" s="400"/>
      <c r="Y354" s="6"/>
      <c r="AB354" s="6"/>
      <c r="AE354" s="6"/>
      <c r="AG354" s="1"/>
      <c r="AM354" s="6"/>
      <c r="AP354" s="6"/>
      <c r="AS354" s="6"/>
      <c r="AU354" s="1"/>
      <c r="BA354" s="6"/>
      <c r="BD354" s="6"/>
      <c r="BG354" s="1"/>
      <c r="BH354" s="6"/>
      <c r="BJ354" s="1"/>
      <c r="BN354" s="1"/>
      <c r="BO354" s="1"/>
    </row>
    <row r="355" spans="1:6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6"/>
      <c r="N355" s="1"/>
      <c r="Q355" s="6"/>
      <c r="S355" s="1"/>
      <c r="T355" s="1"/>
      <c r="U355" s="1"/>
      <c r="V355" s="1"/>
      <c r="W355" s="1"/>
      <c r="X355" s="400"/>
      <c r="Y355" s="6"/>
      <c r="AB355" s="6"/>
      <c r="AE355" s="6"/>
      <c r="AG355" s="1"/>
      <c r="AM355" s="6"/>
      <c r="AP355" s="6"/>
      <c r="AS355" s="6"/>
      <c r="AU355" s="1"/>
      <c r="BA355" s="6"/>
      <c r="BD355" s="6"/>
      <c r="BG355" s="1"/>
      <c r="BH355" s="6"/>
      <c r="BJ355" s="1"/>
      <c r="BN355" s="1"/>
      <c r="BO355" s="1"/>
    </row>
    <row r="356" spans="1:6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6"/>
      <c r="N356" s="1"/>
      <c r="Q356" s="6"/>
      <c r="S356" s="1"/>
      <c r="T356" s="1"/>
      <c r="U356" s="1"/>
      <c r="V356" s="1"/>
      <c r="W356" s="1"/>
      <c r="X356" s="400"/>
      <c r="Y356" s="6"/>
      <c r="AB356" s="6"/>
      <c r="AE356" s="6"/>
      <c r="AG356" s="1"/>
      <c r="AM356" s="6"/>
      <c r="AP356" s="6"/>
      <c r="AS356" s="6"/>
      <c r="AU356" s="1"/>
      <c r="BA356" s="6"/>
      <c r="BD356" s="6"/>
      <c r="BG356" s="1"/>
      <c r="BH356" s="6"/>
      <c r="BJ356" s="1"/>
      <c r="BN356" s="1"/>
      <c r="BO356" s="1"/>
    </row>
    <row r="357" spans="1:6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6"/>
      <c r="N357" s="1"/>
      <c r="Q357" s="6"/>
      <c r="S357" s="1"/>
      <c r="T357" s="1"/>
      <c r="U357" s="1"/>
      <c r="V357" s="1"/>
      <c r="W357" s="1"/>
      <c r="X357" s="400"/>
      <c r="Y357" s="6"/>
      <c r="AB357" s="6"/>
      <c r="AE357" s="6"/>
      <c r="AG357" s="1"/>
      <c r="AM357" s="6"/>
      <c r="AP357" s="6"/>
      <c r="AS357" s="6"/>
      <c r="AU357" s="1"/>
      <c r="BA357" s="6"/>
      <c r="BD357" s="6"/>
      <c r="BG357" s="1"/>
      <c r="BH357" s="6"/>
      <c r="BJ357" s="1"/>
      <c r="BN357" s="1"/>
      <c r="BO357" s="1"/>
    </row>
    <row r="358" spans="1:6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6"/>
      <c r="N358" s="1"/>
      <c r="Q358" s="6"/>
      <c r="S358" s="1"/>
      <c r="T358" s="1"/>
      <c r="U358" s="1"/>
      <c r="V358" s="1"/>
      <c r="W358" s="1"/>
      <c r="X358" s="400"/>
      <c r="Y358" s="6"/>
      <c r="AB358" s="6"/>
      <c r="AE358" s="6"/>
      <c r="AG358" s="1"/>
      <c r="AM358" s="6"/>
      <c r="AP358" s="6"/>
      <c r="AS358" s="6"/>
      <c r="AU358" s="1"/>
      <c r="BA358" s="6"/>
      <c r="BD358" s="6"/>
      <c r="BG358" s="1"/>
      <c r="BH358" s="6"/>
      <c r="BJ358" s="1"/>
      <c r="BN358" s="1"/>
      <c r="BO358" s="1"/>
    </row>
    <row r="359" spans="1:6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6"/>
      <c r="N359" s="1"/>
      <c r="Q359" s="6"/>
      <c r="S359" s="1"/>
      <c r="T359" s="1"/>
      <c r="U359" s="1"/>
      <c r="V359" s="1"/>
      <c r="W359" s="1"/>
      <c r="X359" s="400"/>
      <c r="Y359" s="6"/>
      <c r="AB359" s="6"/>
      <c r="AE359" s="6"/>
      <c r="AG359" s="1"/>
      <c r="AM359" s="6"/>
      <c r="AP359" s="6"/>
      <c r="AS359" s="6"/>
      <c r="AU359" s="1"/>
      <c r="BA359" s="6"/>
      <c r="BD359" s="6"/>
      <c r="BG359" s="1"/>
      <c r="BH359" s="6"/>
      <c r="BJ359" s="1"/>
      <c r="BN359" s="1"/>
      <c r="BO359" s="1"/>
    </row>
    <row r="360" spans="1:6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6"/>
      <c r="N360" s="1"/>
      <c r="Q360" s="6"/>
      <c r="S360" s="1"/>
      <c r="T360" s="1"/>
      <c r="U360" s="1"/>
      <c r="V360" s="1"/>
      <c r="W360" s="1"/>
      <c r="X360" s="400"/>
      <c r="Y360" s="6"/>
      <c r="AB360" s="6"/>
      <c r="AE360" s="6"/>
      <c r="AG360" s="1"/>
      <c r="AM360" s="6"/>
      <c r="AP360" s="6"/>
      <c r="AS360" s="6"/>
      <c r="AU360" s="1"/>
      <c r="BA360" s="6"/>
      <c r="BD360" s="6"/>
      <c r="BG360" s="1"/>
      <c r="BH360" s="6"/>
      <c r="BJ360" s="1"/>
      <c r="BN360" s="1"/>
      <c r="BO360" s="1"/>
    </row>
    <row r="361" spans="1:6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6"/>
      <c r="N361" s="1"/>
      <c r="Q361" s="6"/>
      <c r="S361" s="1"/>
      <c r="T361" s="1"/>
      <c r="U361" s="1"/>
      <c r="V361" s="1"/>
      <c r="W361" s="1"/>
      <c r="X361" s="400"/>
      <c r="Y361" s="6"/>
      <c r="AB361" s="6"/>
      <c r="AE361" s="6"/>
      <c r="AG361" s="1"/>
      <c r="AM361" s="6"/>
      <c r="AP361" s="6"/>
      <c r="AS361" s="6"/>
      <c r="AU361" s="1"/>
      <c r="BA361" s="6"/>
      <c r="BD361" s="6"/>
      <c r="BG361" s="1"/>
      <c r="BH361" s="6"/>
      <c r="BJ361" s="1"/>
      <c r="BN361" s="1"/>
      <c r="BO361" s="1"/>
    </row>
    <row r="362" spans="1:6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6"/>
      <c r="N362" s="1"/>
      <c r="Q362" s="6"/>
      <c r="S362" s="1"/>
      <c r="T362" s="1"/>
      <c r="U362" s="1"/>
      <c r="V362" s="1"/>
      <c r="W362" s="1"/>
      <c r="X362" s="400"/>
      <c r="Y362" s="6"/>
      <c r="AB362" s="6"/>
      <c r="AE362" s="6"/>
      <c r="AG362" s="1"/>
      <c r="AM362" s="6"/>
      <c r="AP362" s="6"/>
      <c r="AS362" s="6"/>
      <c r="AU362" s="1"/>
      <c r="BA362" s="6"/>
      <c r="BD362" s="6"/>
      <c r="BG362" s="1"/>
      <c r="BH362" s="6"/>
      <c r="BJ362" s="1"/>
      <c r="BN362" s="1"/>
      <c r="BO362" s="1"/>
    </row>
    <row r="363" spans="1:6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6"/>
      <c r="N363" s="1"/>
      <c r="Q363" s="6"/>
      <c r="S363" s="1"/>
      <c r="T363" s="1"/>
      <c r="U363" s="1"/>
      <c r="V363" s="1"/>
      <c r="W363" s="1"/>
      <c r="X363" s="400"/>
      <c r="Y363" s="6"/>
      <c r="AB363" s="6"/>
      <c r="AE363" s="6"/>
      <c r="AG363" s="1"/>
      <c r="AM363" s="6"/>
      <c r="AP363" s="6"/>
      <c r="AS363" s="6"/>
      <c r="AU363" s="1"/>
      <c r="BA363" s="6"/>
      <c r="BD363" s="6"/>
      <c r="BG363" s="1"/>
      <c r="BH363" s="6"/>
      <c r="BJ363" s="1"/>
      <c r="BN363" s="1"/>
      <c r="BO363" s="1"/>
    </row>
    <row r="364" spans="1:6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6"/>
      <c r="N364" s="1"/>
      <c r="Q364" s="6"/>
      <c r="S364" s="1"/>
      <c r="T364" s="1"/>
      <c r="U364" s="1"/>
      <c r="V364" s="1"/>
      <c r="W364" s="1"/>
      <c r="X364" s="400"/>
      <c r="Y364" s="6"/>
      <c r="AB364" s="6"/>
      <c r="AE364" s="6"/>
      <c r="AG364" s="1"/>
      <c r="AM364" s="6"/>
      <c r="AP364" s="6"/>
      <c r="AS364" s="6"/>
      <c r="AU364" s="1"/>
      <c r="BA364" s="6"/>
      <c r="BD364" s="6"/>
      <c r="BG364" s="1"/>
      <c r="BH364" s="6"/>
      <c r="BJ364" s="1"/>
      <c r="BN364" s="1"/>
      <c r="BO364" s="1"/>
    </row>
    <row r="365" spans="1:6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6"/>
      <c r="N365" s="1"/>
      <c r="Q365" s="6"/>
      <c r="S365" s="1"/>
      <c r="T365" s="1"/>
      <c r="U365" s="1"/>
      <c r="V365" s="1"/>
      <c r="W365" s="1"/>
      <c r="X365" s="400"/>
      <c r="Y365" s="6"/>
      <c r="AB365" s="6"/>
      <c r="AE365" s="6"/>
      <c r="AG365" s="1"/>
      <c r="AM365" s="6"/>
      <c r="AP365" s="6"/>
      <c r="AS365" s="6"/>
      <c r="AU365" s="1"/>
      <c r="BA365" s="6"/>
      <c r="BD365" s="6"/>
      <c r="BG365" s="1"/>
      <c r="BH365" s="6"/>
      <c r="BJ365" s="1"/>
      <c r="BN365" s="1"/>
      <c r="BO365" s="1"/>
    </row>
    <row r="366" spans="1:6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6"/>
      <c r="N366" s="1"/>
      <c r="Q366" s="6"/>
      <c r="S366" s="1"/>
      <c r="T366" s="1"/>
      <c r="U366" s="1"/>
      <c r="V366" s="1"/>
      <c r="W366" s="1"/>
      <c r="X366" s="400"/>
      <c r="Y366" s="6"/>
      <c r="AB366" s="6"/>
      <c r="AE366" s="6"/>
      <c r="AG366" s="1"/>
      <c r="AM366" s="6"/>
      <c r="AP366" s="6"/>
      <c r="AS366" s="6"/>
      <c r="AU366" s="1"/>
      <c r="BA366" s="6"/>
      <c r="BD366" s="6"/>
      <c r="BG366" s="1"/>
      <c r="BH366" s="6"/>
      <c r="BJ366" s="1"/>
      <c r="BN366" s="1"/>
      <c r="BO366" s="1"/>
    </row>
    <row r="367" spans="1: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6"/>
      <c r="N367" s="1"/>
      <c r="Q367" s="6"/>
      <c r="S367" s="1"/>
      <c r="T367" s="1"/>
      <c r="U367" s="1"/>
      <c r="V367" s="1"/>
      <c r="W367" s="1"/>
      <c r="X367" s="400"/>
      <c r="Y367" s="6"/>
      <c r="AB367" s="6"/>
      <c r="AE367" s="6"/>
      <c r="AG367" s="1"/>
      <c r="AM367" s="6"/>
      <c r="AP367" s="6"/>
      <c r="AS367" s="6"/>
      <c r="AU367" s="1"/>
      <c r="BA367" s="6"/>
      <c r="BD367" s="6"/>
      <c r="BG367" s="1"/>
      <c r="BH367" s="6"/>
      <c r="BJ367" s="1"/>
      <c r="BN367" s="1"/>
      <c r="BO367" s="1"/>
    </row>
    <row r="368" spans="1:6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6"/>
      <c r="N368" s="1"/>
      <c r="Q368" s="6"/>
      <c r="S368" s="1"/>
      <c r="T368" s="1"/>
      <c r="U368" s="1"/>
      <c r="V368" s="1"/>
      <c r="W368" s="1"/>
      <c r="X368" s="400"/>
      <c r="Y368" s="6"/>
      <c r="AB368" s="6"/>
      <c r="AE368" s="6"/>
      <c r="AG368" s="1"/>
      <c r="AM368" s="6"/>
      <c r="AP368" s="6"/>
      <c r="AS368" s="6"/>
      <c r="AU368" s="1"/>
      <c r="BA368" s="6"/>
      <c r="BD368" s="6"/>
      <c r="BG368" s="1"/>
      <c r="BH368" s="6"/>
      <c r="BJ368" s="1"/>
      <c r="BN368" s="1"/>
      <c r="BO368" s="1"/>
    </row>
    <row r="369" spans="1:6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6"/>
      <c r="N369" s="1"/>
      <c r="Q369" s="6"/>
      <c r="S369" s="1"/>
      <c r="T369" s="1"/>
      <c r="U369" s="1"/>
      <c r="V369" s="1"/>
      <c r="W369" s="1"/>
      <c r="X369" s="400"/>
      <c r="Y369" s="6"/>
      <c r="AB369" s="6"/>
      <c r="AE369" s="6"/>
      <c r="AG369" s="1"/>
      <c r="AM369" s="6"/>
      <c r="AP369" s="6"/>
      <c r="AS369" s="6"/>
      <c r="AU369" s="1"/>
      <c r="BA369" s="6"/>
      <c r="BD369" s="6"/>
      <c r="BG369" s="1"/>
      <c r="BH369" s="6"/>
      <c r="BJ369" s="1"/>
      <c r="BN369" s="1"/>
      <c r="BO369" s="1"/>
    </row>
    <row r="370" spans="1:6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6"/>
      <c r="N370" s="1"/>
      <c r="Q370" s="6"/>
      <c r="S370" s="1"/>
      <c r="T370" s="1"/>
      <c r="U370" s="1"/>
      <c r="V370" s="1"/>
      <c r="W370" s="1"/>
      <c r="X370" s="400"/>
      <c r="Y370" s="6"/>
      <c r="AB370" s="6"/>
      <c r="AE370" s="6"/>
      <c r="AG370" s="1"/>
      <c r="AM370" s="6"/>
      <c r="AP370" s="6"/>
      <c r="AS370" s="6"/>
      <c r="AU370" s="1"/>
      <c r="BA370" s="6"/>
      <c r="BD370" s="6"/>
      <c r="BG370" s="1"/>
      <c r="BH370" s="6"/>
      <c r="BJ370" s="1"/>
      <c r="BN370" s="1"/>
      <c r="BO370" s="1"/>
    </row>
    <row r="371" spans="1:6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6"/>
      <c r="N371" s="1"/>
      <c r="Q371" s="6"/>
      <c r="S371" s="1"/>
      <c r="T371" s="1"/>
      <c r="U371" s="1"/>
      <c r="V371" s="1"/>
      <c r="W371" s="1"/>
      <c r="X371" s="400"/>
      <c r="Y371" s="6"/>
      <c r="AB371" s="6"/>
      <c r="AE371" s="6"/>
      <c r="AG371" s="1"/>
      <c r="AM371" s="6"/>
      <c r="AP371" s="6"/>
      <c r="AS371" s="6"/>
      <c r="AU371" s="1"/>
      <c r="BA371" s="6"/>
      <c r="BD371" s="6"/>
      <c r="BG371" s="1"/>
      <c r="BH371" s="6"/>
      <c r="BJ371" s="1"/>
      <c r="BN371" s="1"/>
      <c r="BO371" s="1"/>
    </row>
    <row r="372" spans="1:6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6"/>
      <c r="N372" s="1"/>
      <c r="Q372" s="6"/>
      <c r="S372" s="1"/>
      <c r="T372" s="1"/>
      <c r="U372" s="1"/>
      <c r="V372" s="1"/>
      <c r="W372" s="1"/>
      <c r="X372" s="400"/>
      <c r="Y372" s="6"/>
      <c r="AB372" s="6"/>
      <c r="AE372" s="6"/>
      <c r="AG372" s="1"/>
      <c r="AM372" s="6"/>
      <c r="AP372" s="6"/>
      <c r="AS372" s="6"/>
      <c r="AU372" s="1"/>
      <c r="BA372" s="6"/>
      <c r="BD372" s="6"/>
      <c r="BG372" s="1"/>
      <c r="BH372" s="6"/>
      <c r="BJ372" s="1"/>
      <c r="BN372" s="1"/>
      <c r="BO372" s="1"/>
    </row>
    <row r="373" spans="1:6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6"/>
      <c r="N373" s="1"/>
      <c r="Q373" s="6"/>
      <c r="S373" s="1"/>
      <c r="T373" s="1"/>
      <c r="U373" s="1"/>
      <c r="V373" s="1"/>
      <c r="W373" s="1"/>
      <c r="X373" s="400"/>
      <c r="Y373" s="6"/>
      <c r="AB373" s="6"/>
      <c r="AE373" s="6"/>
      <c r="AG373" s="1"/>
      <c r="AM373" s="6"/>
      <c r="AP373" s="6"/>
      <c r="AS373" s="6"/>
      <c r="AU373" s="1"/>
      <c r="BA373" s="6"/>
      <c r="BD373" s="6"/>
      <c r="BG373" s="1"/>
      <c r="BH373" s="6"/>
      <c r="BJ373" s="1"/>
      <c r="BN373" s="1"/>
      <c r="BO373" s="1"/>
    </row>
    <row r="374" spans="1:6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6"/>
      <c r="N374" s="1"/>
      <c r="Q374" s="6"/>
      <c r="S374" s="1"/>
      <c r="T374" s="1"/>
      <c r="U374" s="1"/>
      <c r="V374" s="1"/>
      <c r="W374" s="1"/>
      <c r="X374" s="400"/>
      <c r="Y374" s="6"/>
      <c r="AB374" s="6"/>
      <c r="AE374" s="6"/>
      <c r="AG374" s="1"/>
      <c r="AM374" s="6"/>
      <c r="AP374" s="6"/>
      <c r="AS374" s="6"/>
      <c r="AU374" s="1"/>
      <c r="BA374" s="6"/>
      <c r="BD374" s="6"/>
      <c r="BG374" s="1"/>
      <c r="BH374" s="6"/>
      <c r="BJ374" s="1"/>
      <c r="BN374" s="1"/>
      <c r="BO374" s="1"/>
    </row>
    <row r="375" spans="1:6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6"/>
      <c r="N375" s="1"/>
      <c r="Q375" s="6"/>
      <c r="S375" s="1"/>
      <c r="T375" s="1"/>
      <c r="U375" s="1"/>
      <c r="V375" s="1"/>
      <c r="W375" s="1"/>
      <c r="X375" s="400"/>
      <c r="Y375" s="6"/>
      <c r="AB375" s="6"/>
      <c r="AE375" s="6"/>
      <c r="AG375" s="1"/>
      <c r="AM375" s="6"/>
      <c r="AP375" s="6"/>
      <c r="AS375" s="6"/>
      <c r="AU375" s="1"/>
      <c r="BA375" s="6"/>
      <c r="BD375" s="6"/>
      <c r="BG375" s="1"/>
      <c r="BH375" s="6"/>
      <c r="BJ375" s="1"/>
      <c r="BN375" s="1"/>
      <c r="BO375" s="1"/>
    </row>
    <row r="376" spans="1:6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6"/>
      <c r="N376" s="1"/>
      <c r="Q376" s="6"/>
      <c r="S376" s="1"/>
      <c r="T376" s="1"/>
      <c r="U376" s="1"/>
      <c r="V376" s="1"/>
      <c r="W376" s="1"/>
      <c r="X376" s="400"/>
      <c r="Y376" s="6"/>
      <c r="AB376" s="6"/>
      <c r="AE376" s="6"/>
      <c r="AG376" s="1"/>
      <c r="AM376" s="6"/>
      <c r="AP376" s="6"/>
      <c r="AS376" s="6"/>
      <c r="AU376" s="1"/>
      <c r="BA376" s="6"/>
      <c r="BD376" s="6"/>
      <c r="BG376" s="1"/>
      <c r="BH376" s="6"/>
      <c r="BJ376" s="1"/>
      <c r="BN376" s="1"/>
      <c r="BO376" s="1"/>
    </row>
    <row r="377" spans="1:6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6"/>
      <c r="N377" s="1"/>
      <c r="Q377" s="6"/>
      <c r="S377" s="1"/>
      <c r="T377" s="1"/>
      <c r="U377" s="1"/>
      <c r="V377" s="1"/>
      <c r="W377" s="1"/>
      <c r="X377" s="400"/>
      <c r="Y377" s="6"/>
      <c r="AB377" s="6"/>
      <c r="AE377" s="6"/>
      <c r="AG377" s="1"/>
      <c r="AM377" s="6"/>
      <c r="AP377" s="6"/>
      <c r="AS377" s="6"/>
      <c r="AU377" s="1"/>
      <c r="BA377" s="6"/>
      <c r="BD377" s="6"/>
      <c r="BG377" s="1"/>
      <c r="BH377" s="6"/>
      <c r="BJ377" s="1"/>
      <c r="BN377" s="1"/>
      <c r="BO377" s="1"/>
    </row>
    <row r="378" spans="1:6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6"/>
      <c r="N378" s="1"/>
      <c r="Q378" s="6"/>
      <c r="S378" s="1"/>
      <c r="T378" s="1"/>
      <c r="U378" s="1"/>
      <c r="V378" s="1"/>
      <c r="W378" s="1"/>
      <c r="X378" s="400"/>
      <c r="Y378" s="6"/>
      <c r="AB378" s="6"/>
      <c r="AE378" s="6"/>
      <c r="AG378" s="1"/>
      <c r="AM378" s="6"/>
      <c r="AP378" s="6"/>
      <c r="AS378" s="6"/>
      <c r="AU378" s="1"/>
      <c r="BA378" s="6"/>
      <c r="BD378" s="6"/>
      <c r="BG378" s="1"/>
      <c r="BH378" s="6"/>
      <c r="BJ378" s="1"/>
      <c r="BN378" s="1"/>
      <c r="BO378" s="1"/>
    </row>
    <row r="379" spans="1:6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6"/>
      <c r="N379" s="1"/>
      <c r="Q379" s="6"/>
      <c r="S379" s="1"/>
      <c r="T379" s="1"/>
      <c r="U379" s="1"/>
      <c r="V379" s="1"/>
      <c r="W379" s="1"/>
      <c r="X379" s="400"/>
      <c r="Y379" s="6"/>
      <c r="AB379" s="6"/>
      <c r="AE379" s="6"/>
      <c r="AG379" s="1"/>
      <c r="AM379" s="6"/>
      <c r="AP379" s="6"/>
      <c r="AS379" s="6"/>
      <c r="AU379" s="1"/>
      <c r="BA379" s="6"/>
      <c r="BD379" s="6"/>
      <c r="BG379" s="1"/>
      <c r="BH379" s="6"/>
      <c r="BJ379" s="1"/>
      <c r="BN379" s="1"/>
      <c r="BO379" s="1"/>
    </row>
    <row r="380" spans="1:6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6"/>
      <c r="N380" s="1"/>
      <c r="Q380" s="6"/>
      <c r="S380" s="1"/>
      <c r="T380" s="1"/>
      <c r="U380" s="1"/>
      <c r="V380" s="1"/>
      <c r="W380" s="1"/>
      <c r="X380" s="400"/>
      <c r="Y380" s="6"/>
      <c r="AB380" s="6"/>
      <c r="AE380" s="6"/>
      <c r="AG380" s="1"/>
      <c r="AM380" s="6"/>
      <c r="AP380" s="6"/>
      <c r="AS380" s="6"/>
      <c r="AU380" s="1"/>
      <c r="BA380" s="6"/>
      <c r="BD380" s="6"/>
      <c r="BG380" s="1"/>
      <c r="BH380" s="6"/>
      <c r="BJ380" s="1"/>
      <c r="BN380" s="1"/>
      <c r="BO380" s="1"/>
    </row>
    <row r="381" spans="1:6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6"/>
      <c r="N381" s="1"/>
      <c r="Q381" s="6"/>
      <c r="S381" s="1"/>
      <c r="T381" s="1"/>
      <c r="U381" s="1"/>
      <c r="V381" s="1"/>
      <c r="W381" s="1"/>
      <c r="X381" s="400"/>
      <c r="Y381" s="6"/>
      <c r="AB381" s="6"/>
      <c r="AE381" s="6"/>
      <c r="AG381" s="1"/>
      <c r="AM381" s="6"/>
      <c r="AP381" s="6"/>
      <c r="AS381" s="6"/>
      <c r="AU381" s="1"/>
      <c r="BA381" s="6"/>
      <c r="BD381" s="6"/>
      <c r="BG381" s="1"/>
      <c r="BH381" s="6"/>
      <c r="BJ381" s="1"/>
      <c r="BN381" s="1"/>
      <c r="BO381" s="1"/>
    </row>
    <row r="382" spans="1:6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6"/>
      <c r="N382" s="1"/>
      <c r="Q382" s="6"/>
      <c r="S382" s="1"/>
      <c r="T382" s="1"/>
      <c r="U382" s="1"/>
      <c r="V382" s="1"/>
      <c r="W382" s="1"/>
      <c r="X382" s="400"/>
      <c r="Y382" s="6"/>
      <c r="AB382" s="6"/>
      <c r="AE382" s="6"/>
      <c r="AG382" s="1"/>
      <c r="AM382" s="6"/>
      <c r="AP382" s="6"/>
      <c r="AS382" s="6"/>
      <c r="AU382" s="1"/>
      <c r="BA382" s="6"/>
      <c r="BD382" s="6"/>
      <c r="BG382" s="1"/>
      <c r="BH382" s="6"/>
      <c r="BJ382" s="1"/>
      <c r="BN382" s="1"/>
      <c r="BO382" s="1"/>
    </row>
    <row r="383" spans="1:6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6"/>
      <c r="N383" s="1"/>
      <c r="Q383" s="6"/>
      <c r="S383" s="1"/>
      <c r="T383" s="1"/>
      <c r="U383" s="1"/>
      <c r="V383" s="1"/>
      <c r="W383" s="1"/>
      <c r="X383" s="400"/>
      <c r="Y383" s="6"/>
      <c r="AB383" s="6"/>
      <c r="AE383" s="6"/>
      <c r="AG383" s="1"/>
      <c r="AM383" s="6"/>
      <c r="AP383" s="6"/>
      <c r="AS383" s="6"/>
      <c r="AU383" s="1"/>
      <c r="BA383" s="6"/>
      <c r="BD383" s="6"/>
      <c r="BG383" s="1"/>
      <c r="BH383" s="6"/>
      <c r="BJ383" s="1"/>
      <c r="BN383" s="1"/>
      <c r="BO383" s="1"/>
    </row>
    <row r="384" spans="1:6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6"/>
      <c r="N384" s="1"/>
      <c r="Q384" s="6"/>
      <c r="S384" s="1"/>
      <c r="T384" s="1"/>
      <c r="U384" s="1"/>
      <c r="V384" s="1"/>
      <c r="W384" s="1"/>
      <c r="X384" s="400"/>
      <c r="Y384" s="6"/>
      <c r="AB384" s="6"/>
      <c r="AE384" s="6"/>
      <c r="AG384" s="1"/>
      <c r="AM384" s="6"/>
      <c r="AP384" s="6"/>
      <c r="AS384" s="6"/>
      <c r="AU384" s="1"/>
      <c r="BA384" s="6"/>
      <c r="BD384" s="6"/>
      <c r="BG384" s="1"/>
      <c r="BH384" s="6"/>
      <c r="BJ384" s="1"/>
      <c r="BN384" s="1"/>
      <c r="BO384" s="1"/>
    </row>
    <row r="385" spans="1:6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6"/>
      <c r="N385" s="1"/>
      <c r="Q385" s="6"/>
      <c r="S385" s="1"/>
      <c r="T385" s="1"/>
      <c r="U385" s="1"/>
      <c r="V385" s="1"/>
      <c r="W385" s="1"/>
      <c r="X385" s="400"/>
      <c r="Y385" s="6"/>
      <c r="AB385" s="6"/>
      <c r="AE385" s="6"/>
      <c r="AG385" s="1"/>
      <c r="AM385" s="6"/>
      <c r="AP385" s="6"/>
      <c r="AS385" s="6"/>
      <c r="AU385" s="1"/>
      <c r="BA385" s="6"/>
      <c r="BD385" s="6"/>
      <c r="BG385" s="1"/>
      <c r="BH385" s="6"/>
      <c r="BJ385" s="1"/>
      <c r="BN385" s="1"/>
      <c r="BO385" s="1"/>
    </row>
    <row r="386" spans="1:6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6"/>
      <c r="N386" s="1"/>
      <c r="Q386" s="6"/>
      <c r="S386" s="1"/>
      <c r="T386" s="1"/>
      <c r="U386" s="1"/>
      <c r="V386" s="1"/>
      <c r="W386" s="1"/>
      <c r="X386" s="400"/>
      <c r="Y386" s="6"/>
      <c r="AB386" s="6"/>
      <c r="AE386" s="6"/>
      <c r="AG386" s="1"/>
      <c r="AM386" s="6"/>
      <c r="AP386" s="6"/>
      <c r="AS386" s="6"/>
      <c r="AU386" s="1"/>
      <c r="BA386" s="6"/>
      <c r="BD386" s="6"/>
      <c r="BG386" s="1"/>
      <c r="BH386" s="6"/>
      <c r="BJ386" s="1"/>
      <c r="BN386" s="1"/>
      <c r="BO386" s="1"/>
    </row>
    <row r="387" spans="1:6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6"/>
      <c r="N387" s="1"/>
      <c r="Q387" s="6"/>
      <c r="S387" s="1"/>
      <c r="T387" s="1"/>
      <c r="U387" s="1"/>
      <c r="V387" s="1"/>
      <c r="W387" s="1"/>
      <c r="X387" s="400"/>
      <c r="Y387" s="6"/>
      <c r="AB387" s="6"/>
      <c r="AE387" s="6"/>
      <c r="AG387" s="1"/>
      <c r="AM387" s="6"/>
      <c r="AP387" s="6"/>
      <c r="AS387" s="6"/>
      <c r="AU387" s="1"/>
      <c r="BA387" s="6"/>
      <c r="BD387" s="6"/>
      <c r="BG387" s="1"/>
      <c r="BH387" s="6"/>
      <c r="BJ387" s="1"/>
      <c r="BN387" s="1"/>
      <c r="BO387" s="1"/>
    </row>
    <row r="388" spans="1:6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6"/>
      <c r="N388" s="1"/>
      <c r="Q388" s="6"/>
      <c r="S388" s="1"/>
      <c r="T388" s="1"/>
      <c r="U388" s="1"/>
      <c r="V388" s="1"/>
      <c r="W388" s="1"/>
      <c r="X388" s="400"/>
      <c r="Y388" s="6"/>
      <c r="AB388" s="6"/>
      <c r="AE388" s="6"/>
      <c r="AG388" s="1"/>
      <c r="AM388" s="6"/>
      <c r="AP388" s="6"/>
      <c r="AS388" s="6"/>
      <c r="AU388" s="1"/>
      <c r="BA388" s="6"/>
      <c r="BD388" s="6"/>
      <c r="BG388" s="1"/>
      <c r="BH388" s="6"/>
      <c r="BJ388" s="1"/>
      <c r="BN388" s="1"/>
      <c r="BO388" s="1"/>
    </row>
    <row r="389" spans="1:6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6"/>
      <c r="N389" s="1"/>
      <c r="Q389" s="6"/>
      <c r="S389" s="1"/>
      <c r="T389" s="1"/>
      <c r="U389" s="1"/>
      <c r="V389" s="1"/>
      <c r="W389" s="1"/>
      <c r="X389" s="400"/>
      <c r="Y389" s="6"/>
      <c r="AB389" s="6"/>
      <c r="AE389" s="6"/>
      <c r="AG389" s="1"/>
      <c r="AM389" s="6"/>
      <c r="AP389" s="6"/>
      <c r="AS389" s="6"/>
      <c r="AU389" s="1"/>
      <c r="BA389" s="6"/>
      <c r="BD389" s="6"/>
      <c r="BG389" s="1"/>
      <c r="BH389" s="6"/>
      <c r="BJ389" s="1"/>
      <c r="BN389" s="1"/>
      <c r="BO389" s="1"/>
    </row>
    <row r="390" spans="1:6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6"/>
      <c r="N390" s="1"/>
      <c r="Q390" s="6"/>
      <c r="S390" s="1"/>
      <c r="T390" s="1"/>
      <c r="U390" s="1"/>
      <c r="V390" s="1"/>
      <c r="W390" s="1"/>
      <c r="X390" s="400"/>
      <c r="Y390" s="6"/>
      <c r="AB390" s="6"/>
      <c r="AE390" s="6"/>
      <c r="AG390" s="1"/>
      <c r="AM390" s="6"/>
      <c r="AP390" s="6"/>
      <c r="AS390" s="6"/>
      <c r="AU390" s="1"/>
      <c r="BA390" s="6"/>
      <c r="BD390" s="6"/>
      <c r="BG390" s="1"/>
      <c r="BH390" s="6"/>
      <c r="BJ390" s="1"/>
      <c r="BN390" s="1"/>
      <c r="BO390" s="1"/>
    </row>
    <row r="391" spans="1:6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6"/>
      <c r="N391" s="1"/>
      <c r="Q391" s="6"/>
      <c r="S391" s="1"/>
      <c r="T391" s="1"/>
      <c r="U391" s="1"/>
      <c r="V391" s="1"/>
      <c r="W391" s="1"/>
      <c r="X391" s="400"/>
      <c r="Y391" s="6"/>
      <c r="AB391" s="6"/>
      <c r="AE391" s="6"/>
      <c r="AG391" s="1"/>
      <c r="AM391" s="6"/>
      <c r="AP391" s="6"/>
      <c r="AS391" s="6"/>
      <c r="AU391" s="1"/>
      <c r="BA391" s="6"/>
      <c r="BD391" s="6"/>
      <c r="BG391" s="1"/>
      <c r="BH391" s="6"/>
      <c r="BJ391" s="1"/>
      <c r="BN391" s="1"/>
      <c r="BO391" s="1"/>
    </row>
    <row r="392" spans="1:6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6"/>
      <c r="N392" s="1"/>
      <c r="Q392" s="6"/>
      <c r="S392" s="1"/>
      <c r="T392" s="1"/>
      <c r="U392" s="1"/>
      <c r="V392" s="1"/>
      <c r="W392" s="1"/>
      <c r="X392" s="400"/>
      <c r="Y392" s="6"/>
      <c r="AB392" s="6"/>
      <c r="AE392" s="6"/>
      <c r="AG392" s="1"/>
      <c r="AM392" s="6"/>
      <c r="AP392" s="6"/>
      <c r="AS392" s="6"/>
      <c r="AU392" s="1"/>
      <c r="BA392" s="6"/>
      <c r="BD392" s="6"/>
      <c r="BG392" s="1"/>
      <c r="BH392" s="6"/>
      <c r="BJ392" s="1"/>
      <c r="BN392" s="1"/>
      <c r="BO392" s="1"/>
    </row>
    <row r="393" spans="1:6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6"/>
      <c r="N393" s="1"/>
      <c r="Q393" s="6"/>
      <c r="S393" s="1"/>
      <c r="T393" s="1"/>
      <c r="U393" s="1"/>
      <c r="V393" s="1"/>
      <c r="W393" s="1"/>
      <c r="X393" s="400"/>
      <c r="Y393" s="6"/>
      <c r="AB393" s="6"/>
      <c r="AE393" s="6"/>
      <c r="AG393" s="1"/>
      <c r="AM393" s="6"/>
      <c r="AP393" s="6"/>
      <c r="AS393" s="6"/>
      <c r="AU393" s="1"/>
      <c r="BA393" s="6"/>
      <c r="BD393" s="6"/>
      <c r="BG393" s="1"/>
      <c r="BH393" s="6"/>
      <c r="BJ393" s="1"/>
      <c r="BN393" s="1"/>
      <c r="BO393" s="1"/>
    </row>
    <row r="394" spans="1:6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6"/>
      <c r="N394" s="1"/>
      <c r="Q394" s="6"/>
      <c r="S394" s="1"/>
      <c r="T394" s="1"/>
      <c r="U394" s="1"/>
      <c r="V394" s="1"/>
      <c r="W394" s="1"/>
      <c r="X394" s="400"/>
      <c r="Y394" s="6"/>
      <c r="AB394" s="6"/>
      <c r="AE394" s="6"/>
      <c r="AG394" s="1"/>
      <c r="AM394" s="6"/>
      <c r="AP394" s="6"/>
      <c r="AS394" s="6"/>
      <c r="AU394" s="1"/>
      <c r="BA394" s="6"/>
      <c r="BD394" s="6"/>
      <c r="BG394" s="1"/>
      <c r="BH394" s="6"/>
      <c r="BJ394" s="1"/>
      <c r="BN394" s="1"/>
      <c r="BO394" s="1"/>
    </row>
    <row r="395" spans="1:6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6"/>
      <c r="N395" s="1"/>
      <c r="Q395" s="6"/>
      <c r="S395" s="1"/>
      <c r="T395" s="1"/>
      <c r="U395" s="1"/>
      <c r="V395" s="1"/>
      <c r="W395" s="1"/>
      <c r="X395" s="400"/>
      <c r="Y395" s="6"/>
      <c r="AB395" s="6"/>
      <c r="AE395" s="6"/>
      <c r="AG395" s="1"/>
      <c r="AM395" s="6"/>
      <c r="AP395" s="6"/>
      <c r="AS395" s="6"/>
      <c r="AU395" s="1"/>
      <c r="BA395" s="6"/>
      <c r="BD395" s="6"/>
      <c r="BG395" s="1"/>
      <c r="BH395" s="6"/>
      <c r="BJ395" s="1"/>
      <c r="BN395" s="1"/>
      <c r="BO395" s="1"/>
    </row>
    <row r="396" spans="1:6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6"/>
      <c r="N396" s="1"/>
      <c r="Q396" s="6"/>
      <c r="S396" s="1"/>
      <c r="T396" s="1"/>
      <c r="U396" s="1"/>
      <c r="V396" s="1"/>
      <c r="W396" s="1"/>
      <c r="X396" s="400"/>
      <c r="Y396" s="6"/>
      <c r="AB396" s="6"/>
      <c r="AE396" s="6"/>
      <c r="AG396" s="1"/>
      <c r="AM396" s="6"/>
      <c r="AP396" s="6"/>
      <c r="AS396" s="6"/>
      <c r="AU396" s="1"/>
      <c r="BA396" s="6"/>
      <c r="BD396" s="6"/>
      <c r="BG396" s="1"/>
      <c r="BH396" s="6"/>
      <c r="BJ396" s="1"/>
      <c r="BN396" s="1"/>
      <c r="BO396" s="1"/>
    </row>
    <row r="397" spans="1:6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6"/>
      <c r="N397" s="1"/>
      <c r="Q397" s="6"/>
      <c r="S397" s="1"/>
      <c r="T397" s="1"/>
      <c r="U397" s="1"/>
      <c r="V397" s="1"/>
      <c r="W397" s="1"/>
      <c r="X397" s="400"/>
      <c r="Y397" s="6"/>
      <c r="AB397" s="6"/>
      <c r="AE397" s="6"/>
      <c r="AG397" s="1"/>
      <c r="AM397" s="6"/>
      <c r="AP397" s="6"/>
      <c r="AS397" s="6"/>
      <c r="AU397" s="1"/>
      <c r="BA397" s="6"/>
      <c r="BD397" s="6"/>
      <c r="BG397" s="1"/>
      <c r="BH397" s="6"/>
      <c r="BJ397" s="1"/>
      <c r="BN397" s="1"/>
      <c r="BO397" s="1"/>
    </row>
    <row r="398" spans="1:6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6"/>
      <c r="N398" s="1"/>
      <c r="Q398" s="6"/>
      <c r="S398" s="1"/>
      <c r="T398" s="1"/>
      <c r="U398" s="1"/>
      <c r="V398" s="1"/>
      <c r="W398" s="1"/>
      <c r="X398" s="400"/>
      <c r="Y398" s="6"/>
      <c r="AB398" s="6"/>
      <c r="AE398" s="6"/>
      <c r="AG398" s="1"/>
      <c r="AM398" s="6"/>
      <c r="AP398" s="6"/>
      <c r="AS398" s="6"/>
      <c r="AU398" s="1"/>
      <c r="BA398" s="6"/>
      <c r="BD398" s="6"/>
      <c r="BG398" s="1"/>
      <c r="BH398" s="6"/>
      <c r="BJ398" s="1"/>
      <c r="BN398" s="1"/>
      <c r="BO398" s="1"/>
    </row>
    <row r="399" spans="1:6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6"/>
      <c r="N399" s="1"/>
      <c r="Q399" s="6"/>
      <c r="S399" s="1"/>
      <c r="T399" s="1"/>
      <c r="U399" s="1"/>
      <c r="V399" s="1"/>
      <c r="W399" s="1"/>
      <c r="X399" s="400"/>
      <c r="Y399" s="6"/>
      <c r="AB399" s="6"/>
      <c r="AE399" s="6"/>
      <c r="AG399" s="1"/>
      <c r="AM399" s="6"/>
      <c r="AP399" s="6"/>
      <c r="AS399" s="6"/>
      <c r="AU399" s="1"/>
      <c r="BA399" s="6"/>
      <c r="BD399" s="6"/>
      <c r="BG399" s="1"/>
      <c r="BH399" s="6"/>
      <c r="BJ399" s="1"/>
      <c r="BN399" s="1"/>
      <c r="BO399" s="1"/>
    </row>
    <row r="400" spans="1:6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6"/>
      <c r="N400" s="1"/>
      <c r="Q400" s="6"/>
      <c r="S400" s="1"/>
      <c r="T400" s="1"/>
      <c r="U400" s="1"/>
      <c r="V400" s="1"/>
      <c r="W400" s="1"/>
      <c r="X400" s="400"/>
      <c r="Y400" s="6"/>
      <c r="AB400" s="6"/>
      <c r="AE400" s="6"/>
      <c r="AG400" s="1"/>
      <c r="AM400" s="6"/>
      <c r="AP400" s="6"/>
      <c r="AS400" s="6"/>
      <c r="AU400" s="1"/>
      <c r="BA400" s="6"/>
      <c r="BD400" s="6"/>
      <c r="BG400" s="1"/>
      <c r="BH400" s="6"/>
      <c r="BJ400" s="1"/>
      <c r="BN400" s="1"/>
      <c r="BO400" s="1"/>
    </row>
    <row r="401" spans="1:6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6"/>
      <c r="N401" s="1"/>
      <c r="Q401" s="6"/>
      <c r="S401" s="1"/>
      <c r="T401" s="1"/>
      <c r="U401" s="1"/>
      <c r="V401" s="1"/>
      <c r="W401" s="1"/>
      <c r="X401" s="400"/>
      <c r="Y401" s="6"/>
      <c r="AB401" s="6"/>
      <c r="AE401" s="6"/>
      <c r="AG401" s="1"/>
      <c r="AM401" s="6"/>
      <c r="AP401" s="6"/>
      <c r="AS401" s="6"/>
      <c r="AU401" s="1"/>
      <c r="BA401" s="6"/>
      <c r="BD401" s="6"/>
      <c r="BG401" s="1"/>
      <c r="BH401" s="6"/>
      <c r="BJ401" s="1"/>
      <c r="BN401" s="1"/>
      <c r="BO401" s="1"/>
    </row>
    <row r="402" spans="1:6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6"/>
      <c r="N402" s="1"/>
      <c r="Q402" s="6"/>
      <c r="S402" s="1"/>
      <c r="T402" s="1"/>
      <c r="U402" s="1"/>
      <c r="V402" s="1"/>
      <c r="W402" s="1"/>
      <c r="X402" s="400"/>
      <c r="Y402" s="6"/>
      <c r="AB402" s="6"/>
      <c r="AE402" s="6"/>
      <c r="AG402" s="1"/>
      <c r="AM402" s="6"/>
      <c r="AP402" s="6"/>
      <c r="AS402" s="6"/>
      <c r="AU402" s="1"/>
      <c r="BA402" s="6"/>
      <c r="BD402" s="6"/>
      <c r="BG402" s="1"/>
      <c r="BH402" s="6"/>
      <c r="BJ402" s="1"/>
      <c r="BN402" s="1"/>
      <c r="BO402" s="1"/>
    </row>
    <row r="403" spans="1:6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6"/>
      <c r="N403" s="1"/>
      <c r="Q403" s="6"/>
      <c r="S403" s="1"/>
      <c r="T403" s="1"/>
      <c r="U403" s="1"/>
      <c r="V403" s="1"/>
      <c r="W403" s="1"/>
      <c r="X403" s="400"/>
      <c r="Y403" s="6"/>
      <c r="AB403" s="6"/>
      <c r="AE403" s="6"/>
      <c r="AG403" s="1"/>
      <c r="AM403" s="6"/>
      <c r="AP403" s="6"/>
      <c r="AS403" s="6"/>
      <c r="AU403" s="1"/>
      <c r="BA403" s="6"/>
      <c r="BD403" s="6"/>
      <c r="BG403" s="1"/>
      <c r="BH403" s="6"/>
      <c r="BJ403" s="1"/>
      <c r="BN403" s="1"/>
      <c r="BO403" s="1"/>
    </row>
    <row r="404" spans="1:6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6"/>
      <c r="N404" s="1"/>
      <c r="Q404" s="6"/>
      <c r="S404" s="1"/>
      <c r="T404" s="1"/>
      <c r="U404" s="1"/>
      <c r="V404" s="1"/>
      <c r="W404" s="1"/>
      <c r="X404" s="400"/>
      <c r="Y404" s="6"/>
      <c r="AB404" s="6"/>
      <c r="AE404" s="6"/>
      <c r="AG404" s="1"/>
      <c r="AM404" s="6"/>
      <c r="AP404" s="6"/>
      <c r="AS404" s="6"/>
      <c r="AU404" s="1"/>
      <c r="BA404" s="6"/>
      <c r="BD404" s="6"/>
      <c r="BG404" s="1"/>
      <c r="BH404" s="6"/>
      <c r="BJ404" s="1"/>
      <c r="BN404" s="1"/>
      <c r="BO404" s="1"/>
    </row>
    <row r="405" spans="1:6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6"/>
      <c r="N405" s="1"/>
      <c r="Q405" s="6"/>
      <c r="S405" s="1"/>
      <c r="T405" s="1"/>
      <c r="U405" s="1"/>
      <c r="V405" s="1"/>
      <c r="W405" s="1"/>
      <c r="X405" s="400"/>
      <c r="Y405" s="6"/>
      <c r="AB405" s="6"/>
      <c r="AE405" s="6"/>
      <c r="AG405" s="1"/>
      <c r="AM405" s="6"/>
      <c r="AP405" s="6"/>
      <c r="AS405" s="6"/>
      <c r="AU405" s="1"/>
      <c r="BA405" s="6"/>
      <c r="BD405" s="6"/>
      <c r="BG405" s="1"/>
      <c r="BH405" s="6"/>
      <c r="BJ405" s="1"/>
      <c r="BN405" s="1"/>
      <c r="BO405" s="1"/>
    </row>
    <row r="406" spans="1:6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6"/>
      <c r="N406" s="1"/>
      <c r="Q406" s="6"/>
      <c r="S406" s="1"/>
      <c r="T406" s="1"/>
      <c r="U406" s="1"/>
      <c r="V406" s="1"/>
      <c r="W406" s="1"/>
      <c r="X406" s="400"/>
      <c r="Y406" s="6"/>
      <c r="AB406" s="6"/>
      <c r="AE406" s="6"/>
      <c r="AG406" s="1"/>
      <c r="AM406" s="6"/>
      <c r="AP406" s="6"/>
      <c r="AS406" s="6"/>
      <c r="AU406" s="1"/>
      <c r="BA406" s="6"/>
      <c r="BD406" s="6"/>
      <c r="BG406" s="1"/>
      <c r="BH406" s="6"/>
      <c r="BJ406" s="1"/>
      <c r="BN406" s="1"/>
      <c r="BO406" s="1"/>
    </row>
    <row r="407" spans="1:6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6"/>
      <c r="N407" s="1"/>
      <c r="Q407" s="6"/>
      <c r="S407" s="1"/>
      <c r="T407" s="1"/>
      <c r="U407" s="1"/>
      <c r="V407" s="1"/>
      <c r="W407" s="1"/>
      <c r="X407" s="400"/>
      <c r="Y407" s="6"/>
      <c r="AB407" s="6"/>
      <c r="AE407" s="6"/>
      <c r="AG407" s="1"/>
      <c r="AM407" s="6"/>
      <c r="AP407" s="6"/>
      <c r="AS407" s="6"/>
      <c r="AU407" s="1"/>
      <c r="BA407" s="6"/>
      <c r="BD407" s="6"/>
      <c r="BG407" s="1"/>
      <c r="BH407" s="6"/>
      <c r="BJ407" s="1"/>
      <c r="BN407" s="1"/>
      <c r="BO407" s="1"/>
    </row>
    <row r="408" spans="1:6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6"/>
      <c r="N408" s="1"/>
      <c r="Q408" s="6"/>
      <c r="S408" s="1"/>
      <c r="T408" s="1"/>
      <c r="U408" s="1"/>
      <c r="V408" s="1"/>
      <c r="W408" s="1"/>
      <c r="X408" s="400"/>
      <c r="Y408" s="6"/>
      <c r="AB408" s="6"/>
      <c r="AE408" s="6"/>
      <c r="AG408" s="1"/>
      <c r="AM408" s="6"/>
      <c r="AP408" s="6"/>
      <c r="AS408" s="6"/>
      <c r="AU408" s="1"/>
      <c r="BA408" s="6"/>
      <c r="BD408" s="6"/>
      <c r="BG408" s="1"/>
      <c r="BH408" s="6"/>
      <c r="BJ408" s="1"/>
      <c r="BN408" s="1"/>
      <c r="BO408" s="1"/>
    </row>
    <row r="409" spans="1:6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6"/>
      <c r="N409" s="1"/>
      <c r="Q409" s="6"/>
      <c r="S409" s="1"/>
      <c r="T409" s="1"/>
      <c r="U409" s="1"/>
      <c r="V409" s="1"/>
      <c r="W409" s="1"/>
      <c r="X409" s="400"/>
      <c r="Y409" s="6"/>
      <c r="AB409" s="6"/>
      <c r="AE409" s="6"/>
      <c r="AG409" s="1"/>
      <c r="AM409" s="6"/>
      <c r="AP409" s="6"/>
      <c r="AS409" s="6"/>
      <c r="AU409" s="1"/>
      <c r="BA409" s="6"/>
      <c r="BD409" s="6"/>
      <c r="BG409" s="1"/>
      <c r="BH409" s="6"/>
      <c r="BJ409" s="1"/>
      <c r="BN409" s="1"/>
      <c r="BO409" s="1"/>
    </row>
    <row r="410" spans="1:6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6"/>
      <c r="N410" s="1"/>
      <c r="Q410" s="6"/>
      <c r="S410" s="1"/>
      <c r="T410" s="1"/>
      <c r="U410" s="1"/>
      <c r="V410" s="1"/>
      <c r="W410" s="1"/>
      <c r="X410" s="400"/>
      <c r="Y410" s="6"/>
      <c r="AB410" s="6"/>
      <c r="AE410" s="6"/>
      <c r="AG410" s="1"/>
      <c r="AM410" s="6"/>
      <c r="AP410" s="6"/>
      <c r="AS410" s="6"/>
      <c r="AU410" s="1"/>
      <c r="BA410" s="6"/>
      <c r="BD410" s="6"/>
      <c r="BG410" s="1"/>
      <c r="BH410" s="6"/>
      <c r="BJ410" s="1"/>
      <c r="BN410" s="1"/>
      <c r="BO410" s="1"/>
    </row>
    <row r="411" spans="1:6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6"/>
      <c r="N411" s="1"/>
      <c r="Q411" s="6"/>
      <c r="S411" s="1"/>
      <c r="T411" s="1"/>
      <c r="U411" s="1"/>
      <c r="V411" s="1"/>
      <c r="W411" s="1"/>
      <c r="X411" s="400"/>
      <c r="Y411" s="6"/>
      <c r="AB411" s="6"/>
      <c r="AE411" s="6"/>
      <c r="AG411" s="1"/>
      <c r="AM411" s="6"/>
      <c r="AP411" s="6"/>
      <c r="AS411" s="6"/>
      <c r="AU411" s="1"/>
      <c r="BA411" s="6"/>
      <c r="BD411" s="6"/>
      <c r="BG411" s="1"/>
      <c r="BH411" s="6"/>
      <c r="BJ411" s="1"/>
      <c r="BN411" s="1"/>
      <c r="BO411" s="1"/>
    </row>
    <row r="412" spans="1:6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6"/>
      <c r="N412" s="1"/>
      <c r="Q412" s="6"/>
      <c r="S412" s="1"/>
      <c r="T412" s="1"/>
      <c r="U412" s="1"/>
      <c r="V412" s="1"/>
      <c r="W412" s="1"/>
      <c r="X412" s="400"/>
      <c r="Y412" s="6"/>
      <c r="AB412" s="6"/>
      <c r="AE412" s="6"/>
      <c r="AG412" s="1"/>
      <c r="AM412" s="6"/>
      <c r="AP412" s="6"/>
      <c r="AS412" s="6"/>
      <c r="AU412" s="1"/>
      <c r="BA412" s="6"/>
      <c r="BD412" s="6"/>
      <c r="BG412" s="1"/>
      <c r="BH412" s="6"/>
      <c r="BJ412" s="1"/>
      <c r="BN412" s="1"/>
      <c r="BO412" s="1"/>
    </row>
    <row r="413" spans="1:6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6"/>
      <c r="N413" s="1"/>
      <c r="Q413" s="6"/>
      <c r="S413" s="1"/>
      <c r="T413" s="1"/>
      <c r="U413" s="1"/>
      <c r="V413" s="1"/>
      <c r="W413" s="1"/>
      <c r="X413" s="400"/>
      <c r="Y413" s="6"/>
      <c r="AB413" s="6"/>
      <c r="AE413" s="6"/>
      <c r="AG413" s="1"/>
      <c r="AM413" s="6"/>
      <c r="AP413" s="6"/>
      <c r="AS413" s="6"/>
      <c r="AU413" s="1"/>
      <c r="BA413" s="6"/>
      <c r="BD413" s="6"/>
      <c r="BG413" s="1"/>
      <c r="BH413" s="6"/>
      <c r="BJ413" s="1"/>
      <c r="BN413" s="1"/>
      <c r="BO413" s="1"/>
    </row>
    <row r="414" spans="1:6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6"/>
      <c r="N414" s="1"/>
      <c r="Q414" s="6"/>
      <c r="S414" s="1"/>
      <c r="T414" s="1"/>
      <c r="U414" s="1"/>
      <c r="V414" s="1"/>
      <c r="W414" s="1"/>
      <c r="X414" s="400"/>
      <c r="Y414" s="6"/>
      <c r="AB414" s="6"/>
      <c r="AE414" s="6"/>
      <c r="AG414" s="1"/>
      <c r="AM414" s="6"/>
      <c r="AP414" s="6"/>
      <c r="AS414" s="6"/>
      <c r="AU414" s="1"/>
      <c r="BA414" s="6"/>
      <c r="BD414" s="6"/>
      <c r="BG414" s="1"/>
      <c r="BH414" s="6"/>
      <c r="BJ414" s="1"/>
      <c r="BN414" s="1"/>
      <c r="BO414" s="1"/>
    </row>
    <row r="415" spans="1:6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6"/>
      <c r="N415" s="1"/>
      <c r="Q415" s="6"/>
      <c r="S415" s="1"/>
      <c r="T415" s="1"/>
      <c r="U415" s="1"/>
      <c r="V415" s="1"/>
      <c r="W415" s="1"/>
      <c r="X415" s="400"/>
      <c r="Y415" s="6"/>
      <c r="AB415" s="6"/>
      <c r="AE415" s="6"/>
      <c r="AG415" s="1"/>
      <c r="AM415" s="6"/>
      <c r="AP415" s="6"/>
      <c r="AS415" s="6"/>
      <c r="AU415" s="1"/>
      <c r="BA415" s="6"/>
      <c r="BD415" s="6"/>
      <c r="BG415" s="1"/>
      <c r="BH415" s="6"/>
      <c r="BJ415" s="1"/>
      <c r="BN415" s="1"/>
      <c r="BO415" s="1"/>
    </row>
    <row r="416" spans="1:6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6"/>
      <c r="N416" s="1"/>
      <c r="Q416" s="6"/>
      <c r="S416" s="1"/>
      <c r="T416" s="1"/>
      <c r="U416" s="1"/>
      <c r="V416" s="1"/>
      <c r="W416" s="1"/>
      <c r="X416" s="400"/>
      <c r="Y416" s="6"/>
      <c r="AB416" s="6"/>
      <c r="AE416" s="6"/>
      <c r="AG416" s="1"/>
      <c r="AM416" s="6"/>
      <c r="AP416" s="6"/>
      <c r="AS416" s="6"/>
      <c r="AU416" s="1"/>
      <c r="BA416" s="6"/>
      <c r="BD416" s="6"/>
      <c r="BG416" s="1"/>
      <c r="BH416" s="6"/>
      <c r="BJ416" s="1"/>
      <c r="BN416" s="1"/>
      <c r="BO416" s="1"/>
    </row>
    <row r="417" spans="1:6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6"/>
      <c r="N417" s="1"/>
      <c r="Q417" s="6"/>
      <c r="S417" s="1"/>
      <c r="T417" s="1"/>
      <c r="U417" s="1"/>
      <c r="V417" s="1"/>
      <c r="W417" s="1"/>
      <c r="X417" s="400"/>
      <c r="Y417" s="6"/>
      <c r="AB417" s="6"/>
      <c r="AE417" s="6"/>
      <c r="AG417" s="1"/>
      <c r="AM417" s="6"/>
      <c r="AP417" s="6"/>
      <c r="AS417" s="6"/>
      <c r="AU417" s="1"/>
      <c r="BA417" s="6"/>
      <c r="BD417" s="6"/>
      <c r="BG417" s="1"/>
      <c r="BH417" s="6"/>
      <c r="BJ417" s="1"/>
      <c r="BN417" s="1"/>
      <c r="BO417" s="1"/>
    </row>
    <row r="418" spans="1:6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6"/>
      <c r="N418" s="1"/>
      <c r="Q418" s="6"/>
      <c r="S418" s="1"/>
      <c r="T418" s="1"/>
      <c r="U418" s="1"/>
      <c r="V418" s="1"/>
      <c r="W418" s="1"/>
      <c r="X418" s="400"/>
      <c r="Y418" s="6"/>
      <c r="AB418" s="6"/>
      <c r="AE418" s="6"/>
      <c r="AG418" s="1"/>
      <c r="AM418" s="6"/>
      <c r="AP418" s="6"/>
      <c r="AS418" s="6"/>
      <c r="AU418" s="1"/>
      <c r="BA418" s="6"/>
      <c r="BD418" s="6"/>
      <c r="BG418" s="1"/>
      <c r="BH418" s="6"/>
      <c r="BJ418" s="1"/>
      <c r="BN418" s="1"/>
      <c r="BO418" s="1"/>
    </row>
    <row r="419" spans="1:6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6"/>
      <c r="N419" s="1"/>
      <c r="Q419" s="6"/>
      <c r="S419" s="1"/>
      <c r="T419" s="1"/>
      <c r="U419" s="1"/>
      <c r="V419" s="1"/>
      <c r="W419" s="1"/>
      <c r="X419" s="400"/>
      <c r="Y419" s="6"/>
      <c r="AB419" s="6"/>
      <c r="AE419" s="6"/>
      <c r="AG419" s="1"/>
      <c r="AM419" s="6"/>
      <c r="AP419" s="6"/>
      <c r="AS419" s="6"/>
      <c r="AU419" s="1"/>
      <c r="BA419" s="6"/>
      <c r="BD419" s="6"/>
      <c r="BG419" s="1"/>
      <c r="BH419" s="6"/>
      <c r="BJ419" s="1"/>
      <c r="BN419" s="1"/>
      <c r="BO419" s="1"/>
    </row>
    <row r="420" spans="1:6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6"/>
      <c r="N420" s="1"/>
      <c r="Q420" s="6"/>
      <c r="S420" s="1"/>
      <c r="T420" s="1"/>
      <c r="U420" s="1"/>
      <c r="V420" s="1"/>
      <c r="W420" s="1"/>
      <c r="X420" s="400"/>
      <c r="Y420" s="6"/>
      <c r="AB420" s="6"/>
      <c r="AE420" s="6"/>
      <c r="AG420" s="1"/>
      <c r="AM420" s="6"/>
      <c r="AP420" s="6"/>
      <c r="AS420" s="6"/>
      <c r="AU420" s="1"/>
      <c r="BA420" s="6"/>
      <c r="BD420" s="6"/>
      <c r="BG420" s="1"/>
      <c r="BH420" s="6"/>
      <c r="BJ420" s="1"/>
      <c r="BN420" s="1"/>
      <c r="BO420" s="1"/>
    </row>
    <row r="421" spans="1:6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6"/>
      <c r="N421" s="1"/>
      <c r="Q421" s="6"/>
      <c r="S421" s="1"/>
      <c r="T421" s="1"/>
      <c r="U421" s="1"/>
      <c r="V421" s="1"/>
      <c r="W421" s="1"/>
      <c r="X421" s="400"/>
      <c r="Y421" s="6"/>
      <c r="AB421" s="6"/>
      <c r="AE421" s="6"/>
      <c r="AG421" s="1"/>
      <c r="AM421" s="6"/>
      <c r="AP421" s="6"/>
      <c r="AS421" s="6"/>
      <c r="AU421" s="1"/>
      <c r="BA421" s="6"/>
      <c r="BD421" s="6"/>
      <c r="BG421" s="1"/>
      <c r="BH421" s="6"/>
      <c r="BJ421" s="1"/>
      <c r="BN421" s="1"/>
      <c r="BO421" s="1"/>
    </row>
    <row r="422" spans="1:6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6"/>
      <c r="N422" s="1"/>
      <c r="Q422" s="6"/>
      <c r="S422" s="1"/>
      <c r="T422" s="1"/>
      <c r="U422" s="1"/>
      <c r="V422" s="1"/>
      <c r="W422" s="1"/>
      <c r="X422" s="400"/>
      <c r="Y422" s="6"/>
      <c r="AB422" s="6"/>
      <c r="AE422" s="6"/>
      <c r="AG422" s="1"/>
      <c r="AM422" s="6"/>
      <c r="AP422" s="6"/>
      <c r="AS422" s="6"/>
      <c r="AU422" s="1"/>
      <c r="BA422" s="6"/>
      <c r="BD422" s="6"/>
      <c r="BG422" s="1"/>
      <c r="BH422" s="6"/>
      <c r="BJ422" s="1"/>
      <c r="BN422" s="1"/>
      <c r="BO422" s="1"/>
    </row>
    <row r="423" spans="1:6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6"/>
      <c r="N423" s="1"/>
      <c r="Q423" s="6"/>
      <c r="S423" s="1"/>
      <c r="T423" s="1"/>
      <c r="U423" s="1"/>
      <c r="V423" s="1"/>
      <c r="W423" s="1"/>
      <c r="X423" s="400"/>
      <c r="Y423" s="6"/>
      <c r="AB423" s="6"/>
      <c r="AE423" s="6"/>
      <c r="AG423" s="1"/>
      <c r="AM423" s="6"/>
      <c r="AP423" s="6"/>
      <c r="AS423" s="6"/>
      <c r="AU423" s="1"/>
      <c r="BA423" s="6"/>
      <c r="BD423" s="6"/>
      <c r="BG423" s="1"/>
      <c r="BH423" s="6"/>
      <c r="BJ423" s="1"/>
      <c r="BN423" s="1"/>
      <c r="BO423" s="1"/>
    </row>
    <row r="424" spans="1:6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6"/>
      <c r="N424" s="1"/>
      <c r="Q424" s="6"/>
      <c r="S424" s="1"/>
      <c r="T424" s="1"/>
      <c r="U424" s="1"/>
      <c r="V424" s="1"/>
      <c r="W424" s="1"/>
      <c r="X424" s="400"/>
      <c r="Y424" s="6"/>
      <c r="AB424" s="6"/>
      <c r="AE424" s="6"/>
      <c r="AG424" s="1"/>
      <c r="AM424" s="6"/>
      <c r="AP424" s="6"/>
      <c r="AS424" s="6"/>
      <c r="AU424" s="1"/>
      <c r="BA424" s="6"/>
      <c r="BD424" s="6"/>
      <c r="BG424" s="1"/>
      <c r="BH424" s="6"/>
      <c r="BJ424" s="1"/>
      <c r="BN424" s="1"/>
      <c r="BO424" s="1"/>
    </row>
    <row r="425" spans="1:6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6"/>
      <c r="N425" s="1"/>
      <c r="Q425" s="6"/>
      <c r="S425" s="1"/>
      <c r="T425" s="1"/>
      <c r="U425" s="1"/>
      <c r="V425" s="1"/>
      <c r="W425" s="1"/>
      <c r="X425" s="400"/>
      <c r="Y425" s="6"/>
      <c r="AB425" s="6"/>
      <c r="AE425" s="6"/>
      <c r="AG425" s="1"/>
      <c r="AM425" s="6"/>
      <c r="AP425" s="6"/>
      <c r="AS425" s="6"/>
      <c r="AU425" s="1"/>
      <c r="BA425" s="6"/>
      <c r="BD425" s="6"/>
      <c r="BG425" s="1"/>
      <c r="BH425" s="6"/>
      <c r="BJ425" s="1"/>
      <c r="BN425" s="1"/>
      <c r="BO425" s="1"/>
    </row>
    <row r="426" spans="1:6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6"/>
      <c r="N426" s="1"/>
      <c r="Q426" s="6"/>
      <c r="S426" s="1"/>
      <c r="T426" s="1"/>
      <c r="U426" s="1"/>
      <c r="V426" s="1"/>
      <c r="W426" s="1"/>
      <c r="X426" s="400"/>
      <c r="Y426" s="6"/>
      <c r="AB426" s="6"/>
      <c r="AE426" s="6"/>
      <c r="AG426" s="1"/>
      <c r="AM426" s="6"/>
      <c r="AP426" s="6"/>
      <c r="AS426" s="6"/>
      <c r="AU426" s="1"/>
      <c r="BA426" s="6"/>
      <c r="BD426" s="6"/>
      <c r="BG426" s="1"/>
      <c r="BH426" s="6"/>
      <c r="BJ426" s="1"/>
      <c r="BN426" s="1"/>
      <c r="BO426" s="1"/>
    </row>
    <row r="427" spans="1:6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6"/>
      <c r="N427" s="1"/>
      <c r="Q427" s="6"/>
      <c r="S427" s="1"/>
      <c r="T427" s="1"/>
      <c r="U427" s="1"/>
      <c r="V427" s="1"/>
      <c r="W427" s="1"/>
      <c r="X427" s="400"/>
      <c r="Y427" s="6"/>
      <c r="AB427" s="6"/>
      <c r="AE427" s="6"/>
      <c r="AG427" s="1"/>
      <c r="AM427" s="6"/>
      <c r="AP427" s="6"/>
      <c r="AS427" s="6"/>
      <c r="AU427" s="1"/>
      <c r="BA427" s="6"/>
      <c r="BD427" s="6"/>
      <c r="BG427" s="1"/>
      <c r="BH427" s="6"/>
      <c r="BJ427" s="1"/>
      <c r="BN427" s="1"/>
      <c r="BO427" s="1"/>
    </row>
    <row r="428" spans="1:6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6"/>
      <c r="N428" s="1"/>
      <c r="Q428" s="6"/>
      <c r="S428" s="1"/>
      <c r="T428" s="1"/>
      <c r="U428" s="1"/>
      <c r="V428" s="1"/>
      <c r="W428" s="1"/>
      <c r="X428" s="400"/>
      <c r="Y428" s="6"/>
      <c r="AB428" s="6"/>
      <c r="AE428" s="6"/>
      <c r="AG428" s="1"/>
      <c r="AM428" s="6"/>
      <c r="AP428" s="6"/>
      <c r="AS428" s="6"/>
      <c r="AU428" s="1"/>
      <c r="BA428" s="6"/>
      <c r="BD428" s="6"/>
      <c r="BG428" s="1"/>
      <c r="BH428" s="6"/>
      <c r="BJ428" s="1"/>
      <c r="BN428" s="1"/>
      <c r="BO428" s="1"/>
    </row>
    <row r="429" spans="1:6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6"/>
      <c r="N429" s="1"/>
      <c r="Q429" s="6"/>
      <c r="S429" s="1"/>
      <c r="T429" s="1"/>
      <c r="U429" s="1"/>
      <c r="V429" s="1"/>
      <c r="W429" s="1"/>
      <c r="X429" s="400"/>
      <c r="Y429" s="6"/>
      <c r="AB429" s="6"/>
      <c r="AE429" s="6"/>
      <c r="AG429" s="1"/>
      <c r="AM429" s="6"/>
      <c r="AP429" s="6"/>
      <c r="AS429" s="6"/>
      <c r="AU429" s="1"/>
      <c r="BA429" s="6"/>
      <c r="BD429" s="6"/>
      <c r="BG429" s="1"/>
      <c r="BH429" s="6"/>
      <c r="BJ429" s="1"/>
      <c r="BN429" s="1"/>
      <c r="BO429" s="1"/>
    </row>
    <row r="430" spans="1:6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6"/>
      <c r="N430" s="1"/>
      <c r="Q430" s="6"/>
      <c r="S430" s="1"/>
      <c r="T430" s="1"/>
      <c r="U430" s="1"/>
      <c r="V430" s="1"/>
      <c r="W430" s="1"/>
      <c r="X430" s="400"/>
      <c r="Y430" s="6"/>
      <c r="AB430" s="6"/>
      <c r="AE430" s="6"/>
      <c r="AG430" s="1"/>
      <c r="AM430" s="6"/>
      <c r="AP430" s="6"/>
      <c r="AS430" s="6"/>
      <c r="AU430" s="1"/>
      <c r="BA430" s="6"/>
      <c r="BD430" s="6"/>
      <c r="BG430" s="1"/>
      <c r="BH430" s="6"/>
      <c r="BJ430" s="1"/>
      <c r="BN430" s="1"/>
      <c r="BO430" s="1"/>
    </row>
    <row r="431" spans="1:6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6"/>
      <c r="N431" s="1"/>
      <c r="Q431" s="6"/>
      <c r="S431" s="1"/>
      <c r="T431" s="1"/>
      <c r="U431" s="1"/>
      <c r="V431" s="1"/>
      <c r="W431" s="1"/>
      <c r="X431" s="400"/>
      <c r="Y431" s="6"/>
      <c r="AB431" s="6"/>
      <c r="AE431" s="6"/>
      <c r="AG431" s="1"/>
      <c r="AM431" s="6"/>
      <c r="AP431" s="6"/>
      <c r="AS431" s="6"/>
      <c r="AU431" s="1"/>
      <c r="BA431" s="6"/>
      <c r="BD431" s="6"/>
      <c r="BG431" s="1"/>
      <c r="BH431" s="6"/>
      <c r="BJ431" s="1"/>
      <c r="BN431" s="1"/>
      <c r="BO431" s="1"/>
    </row>
    <row r="432" spans="1:6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6"/>
      <c r="N432" s="1"/>
      <c r="Q432" s="6"/>
      <c r="S432" s="1"/>
      <c r="T432" s="1"/>
      <c r="U432" s="1"/>
      <c r="V432" s="1"/>
      <c r="W432" s="1"/>
      <c r="X432" s="400"/>
      <c r="Y432" s="6"/>
      <c r="AB432" s="6"/>
      <c r="AE432" s="6"/>
      <c r="AG432" s="1"/>
      <c r="AM432" s="6"/>
      <c r="AP432" s="6"/>
      <c r="AS432" s="6"/>
      <c r="AU432" s="1"/>
      <c r="BA432" s="6"/>
      <c r="BD432" s="6"/>
      <c r="BG432" s="1"/>
      <c r="BH432" s="6"/>
      <c r="BJ432" s="1"/>
      <c r="BN432" s="1"/>
      <c r="BO432" s="1"/>
    </row>
    <row r="433" spans="1:6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6"/>
      <c r="N433" s="1"/>
      <c r="Q433" s="6"/>
      <c r="S433" s="1"/>
      <c r="T433" s="1"/>
      <c r="U433" s="1"/>
      <c r="V433" s="1"/>
      <c r="W433" s="1"/>
      <c r="X433" s="400"/>
      <c r="Y433" s="6"/>
      <c r="AB433" s="6"/>
      <c r="AE433" s="6"/>
      <c r="AG433" s="1"/>
      <c r="AM433" s="6"/>
      <c r="AP433" s="6"/>
      <c r="AS433" s="6"/>
      <c r="AU433" s="1"/>
      <c r="BA433" s="6"/>
      <c r="BD433" s="6"/>
      <c r="BG433" s="1"/>
      <c r="BH433" s="6"/>
      <c r="BJ433" s="1"/>
      <c r="BN433" s="1"/>
      <c r="BO433" s="1"/>
    </row>
    <row r="434" spans="1:6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6"/>
      <c r="N434" s="1"/>
      <c r="Q434" s="6"/>
      <c r="S434" s="1"/>
      <c r="T434" s="1"/>
      <c r="U434" s="1"/>
      <c r="V434" s="1"/>
      <c r="W434" s="1"/>
      <c r="X434" s="400"/>
      <c r="Y434" s="6"/>
      <c r="AB434" s="6"/>
      <c r="AE434" s="6"/>
      <c r="AG434" s="1"/>
      <c r="AM434" s="6"/>
      <c r="AP434" s="6"/>
      <c r="AS434" s="6"/>
      <c r="AU434" s="1"/>
      <c r="BA434" s="6"/>
      <c r="BD434" s="6"/>
      <c r="BG434" s="1"/>
      <c r="BH434" s="6"/>
      <c r="BJ434" s="1"/>
      <c r="BN434" s="1"/>
      <c r="BO434" s="1"/>
    </row>
    <row r="435" spans="1:6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6"/>
      <c r="N435" s="1"/>
      <c r="Q435" s="6"/>
      <c r="S435" s="1"/>
      <c r="T435" s="1"/>
      <c r="U435" s="1"/>
      <c r="V435" s="1"/>
      <c r="W435" s="1"/>
      <c r="X435" s="400"/>
      <c r="Y435" s="6"/>
      <c r="AB435" s="6"/>
      <c r="AE435" s="6"/>
      <c r="AG435" s="1"/>
      <c r="AM435" s="6"/>
      <c r="AP435" s="6"/>
      <c r="AS435" s="6"/>
      <c r="AU435" s="1"/>
      <c r="BA435" s="6"/>
      <c r="BD435" s="6"/>
      <c r="BG435" s="1"/>
      <c r="BH435" s="6"/>
      <c r="BJ435" s="1"/>
      <c r="BN435" s="1"/>
      <c r="BO435" s="1"/>
    </row>
    <row r="436" spans="1:6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6"/>
      <c r="N436" s="1"/>
      <c r="Q436" s="6"/>
      <c r="S436" s="1"/>
      <c r="T436" s="1"/>
      <c r="U436" s="1"/>
      <c r="V436" s="1"/>
      <c r="W436" s="1"/>
      <c r="X436" s="400"/>
      <c r="Y436" s="6"/>
      <c r="AB436" s="6"/>
      <c r="AE436" s="6"/>
      <c r="AG436" s="1"/>
      <c r="AM436" s="6"/>
      <c r="AP436" s="6"/>
      <c r="AS436" s="6"/>
      <c r="AU436" s="1"/>
      <c r="BA436" s="6"/>
      <c r="BD436" s="6"/>
      <c r="BG436" s="1"/>
      <c r="BH436" s="6"/>
      <c r="BJ436" s="1"/>
      <c r="BN436" s="1"/>
      <c r="BO436" s="1"/>
    </row>
    <row r="437" spans="1:6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6"/>
      <c r="N437" s="1"/>
      <c r="Q437" s="6"/>
      <c r="S437" s="1"/>
      <c r="T437" s="1"/>
      <c r="U437" s="1"/>
      <c r="V437" s="1"/>
      <c r="W437" s="1"/>
      <c r="X437" s="400"/>
      <c r="Y437" s="6"/>
      <c r="AB437" s="6"/>
      <c r="AE437" s="6"/>
      <c r="AG437" s="1"/>
      <c r="AM437" s="6"/>
      <c r="AP437" s="6"/>
      <c r="AS437" s="6"/>
      <c r="AU437" s="1"/>
      <c r="BA437" s="6"/>
      <c r="BD437" s="6"/>
      <c r="BG437" s="1"/>
      <c r="BH437" s="6"/>
      <c r="BJ437" s="1"/>
      <c r="BN437" s="1"/>
      <c r="BO437" s="1"/>
    </row>
    <row r="438" spans="1:6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6"/>
      <c r="N438" s="1"/>
      <c r="Q438" s="6"/>
      <c r="S438" s="1"/>
      <c r="T438" s="1"/>
      <c r="U438" s="1"/>
      <c r="V438" s="1"/>
      <c r="W438" s="1"/>
      <c r="X438" s="400"/>
      <c r="Y438" s="6"/>
      <c r="AB438" s="6"/>
      <c r="AE438" s="6"/>
      <c r="AG438" s="1"/>
      <c r="AM438" s="6"/>
      <c r="AP438" s="6"/>
      <c r="AS438" s="6"/>
      <c r="AU438" s="1"/>
      <c r="BA438" s="6"/>
      <c r="BD438" s="6"/>
      <c r="BG438" s="1"/>
      <c r="BH438" s="6"/>
      <c r="BJ438" s="1"/>
      <c r="BN438" s="1"/>
      <c r="BO438" s="1"/>
    </row>
    <row r="439" spans="1:6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6"/>
      <c r="N439" s="1"/>
      <c r="Q439" s="6"/>
      <c r="S439" s="1"/>
      <c r="T439" s="1"/>
      <c r="U439" s="1"/>
      <c r="V439" s="1"/>
      <c r="W439" s="1"/>
      <c r="X439" s="400"/>
      <c r="Y439" s="6"/>
      <c r="AB439" s="6"/>
      <c r="AE439" s="6"/>
      <c r="AG439" s="1"/>
      <c r="AM439" s="6"/>
      <c r="AP439" s="6"/>
      <c r="AS439" s="6"/>
      <c r="AU439" s="1"/>
      <c r="BA439" s="6"/>
      <c r="BD439" s="6"/>
      <c r="BG439" s="1"/>
      <c r="BH439" s="6"/>
      <c r="BJ439" s="1"/>
      <c r="BN439" s="1"/>
      <c r="BO439" s="1"/>
    </row>
    <row r="440" spans="1:6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6"/>
      <c r="N440" s="1"/>
      <c r="Q440" s="6"/>
      <c r="S440" s="1"/>
      <c r="T440" s="1"/>
      <c r="U440" s="1"/>
      <c r="V440" s="1"/>
      <c r="W440" s="1"/>
      <c r="X440" s="400"/>
      <c r="Y440" s="6"/>
      <c r="AB440" s="6"/>
      <c r="AE440" s="6"/>
      <c r="AG440" s="1"/>
      <c r="AM440" s="6"/>
      <c r="AP440" s="6"/>
      <c r="AS440" s="6"/>
      <c r="AU440" s="1"/>
      <c r="BA440" s="6"/>
      <c r="BD440" s="6"/>
      <c r="BG440" s="1"/>
      <c r="BH440" s="6"/>
      <c r="BJ440" s="1"/>
      <c r="BN440" s="1"/>
      <c r="BO440" s="1"/>
    </row>
    <row r="441" spans="1:6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6"/>
      <c r="N441" s="1"/>
      <c r="Q441" s="6"/>
      <c r="S441" s="1"/>
      <c r="T441" s="1"/>
      <c r="U441" s="1"/>
      <c r="V441" s="1"/>
      <c r="W441" s="1"/>
      <c r="X441" s="400"/>
      <c r="Y441" s="6"/>
      <c r="AB441" s="6"/>
      <c r="AE441" s="6"/>
      <c r="AG441" s="1"/>
      <c r="AM441" s="6"/>
      <c r="AP441" s="6"/>
      <c r="AS441" s="6"/>
      <c r="AU441" s="1"/>
      <c r="BA441" s="6"/>
      <c r="BD441" s="6"/>
      <c r="BG441" s="1"/>
      <c r="BH441" s="6"/>
      <c r="BJ441" s="1"/>
      <c r="BN441" s="1"/>
      <c r="BO441" s="1"/>
    </row>
    <row r="442" spans="1:6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6"/>
      <c r="N442" s="1"/>
      <c r="Q442" s="6"/>
      <c r="S442" s="1"/>
      <c r="T442" s="1"/>
      <c r="U442" s="1"/>
      <c r="V442" s="1"/>
      <c r="W442" s="1"/>
      <c r="X442" s="400"/>
      <c r="Y442" s="6"/>
      <c r="AB442" s="6"/>
      <c r="AE442" s="6"/>
      <c r="AG442" s="1"/>
      <c r="AM442" s="6"/>
      <c r="AP442" s="6"/>
      <c r="AS442" s="6"/>
      <c r="AU442" s="1"/>
      <c r="BA442" s="6"/>
      <c r="BD442" s="6"/>
      <c r="BG442" s="1"/>
      <c r="BH442" s="6"/>
      <c r="BJ442" s="1"/>
      <c r="BN442" s="1"/>
      <c r="BO442" s="1"/>
    </row>
    <row r="443" spans="1:6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6"/>
      <c r="N443" s="1"/>
      <c r="Q443" s="6"/>
      <c r="S443" s="1"/>
      <c r="T443" s="1"/>
      <c r="U443" s="1"/>
      <c r="V443" s="1"/>
      <c r="W443" s="1"/>
      <c r="X443" s="400"/>
      <c r="Y443" s="6"/>
      <c r="AB443" s="6"/>
      <c r="AE443" s="6"/>
      <c r="AG443" s="1"/>
      <c r="AM443" s="6"/>
      <c r="AP443" s="6"/>
      <c r="AS443" s="6"/>
      <c r="AU443" s="1"/>
      <c r="BA443" s="6"/>
      <c r="BD443" s="6"/>
      <c r="BG443" s="1"/>
      <c r="BH443" s="6"/>
      <c r="BJ443" s="1"/>
      <c r="BN443" s="1"/>
      <c r="BO443" s="1"/>
    </row>
    <row r="444" spans="1:6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6"/>
      <c r="N444" s="1"/>
      <c r="Q444" s="6"/>
      <c r="S444" s="1"/>
      <c r="T444" s="1"/>
      <c r="U444" s="1"/>
      <c r="V444" s="1"/>
      <c r="W444" s="1"/>
      <c r="X444" s="400"/>
      <c r="Y444" s="6"/>
      <c r="AB444" s="6"/>
      <c r="AE444" s="6"/>
      <c r="AG444" s="1"/>
      <c r="AM444" s="6"/>
      <c r="AP444" s="6"/>
      <c r="AS444" s="6"/>
      <c r="AU444" s="1"/>
      <c r="BA444" s="6"/>
      <c r="BD444" s="6"/>
      <c r="BG444" s="1"/>
      <c r="BH444" s="6"/>
      <c r="BJ444" s="1"/>
      <c r="BN444" s="1"/>
      <c r="BO444" s="1"/>
    </row>
    <row r="445" spans="1:6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6"/>
      <c r="N445" s="1"/>
      <c r="Q445" s="6"/>
      <c r="S445" s="1"/>
      <c r="T445" s="1"/>
      <c r="U445" s="1"/>
      <c r="V445" s="1"/>
      <c r="W445" s="1"/>
      <c r="X445" s="400"/>
      <c r="Y445" s="6"/>
      <c r="AB445" s="6"/>
      <c r="AE445" s="6"/>
      <c r="AG445" s="1"/>
      <c r="AM445" s="6"/>
      <c r="AP445" s="6"/>
      <c r="AS445" s="6"/>
      <c r="AU445" s="1"/>
      <c r="BA445" s="6"/>
      <c r="BD445" s="6"/>
      <c r="BG445" s="1"/>
      <c r="BH445" s="6"/>
      <c r="BJ445" s="1"/>
      <c r="BN445" s="1"/>
      <c r="BO445" s="1"/>
    </row>
    <row r="446" spans="1:6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6"/>
      <c r="N446" s="1"/>
      <c r="Q446" s="6"/>
      <c r="S446" s="1"/>
      <c r="T446" s="1"/>
      <c r="U446" s="1"/>
      <c r="V446" s="1"/>
      <c r="W446" s="1"/>
      <c r="X446" s="400"/>
      <c r="Y446" s="6"/>
      <c r="AB446" s="6"/>
      <c r="AE446" s="6"/>
      <c r="AG446" s="1"/>
      <c r="AM446" s="6"/>
      <c r="AP446" s="6"/>
      <c r="AS446" s="6"/>
      <c r="AU446" s="1"/>
      <c r="BA446" s="6"/>
      <c r="BD446" s="6"/>
      <c r="BG446" s="1"/>
      <c r="BH446" s="6"/>
      <c r="BJ446" s="1"/>
      <c r="BN446" s="1"/>
      <c r="BO446" s="1"/>
    </row>
    <row r="447" spans="1:6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6"/>
      <c r="N447" s="1"/>
      <c r="Q447" s="6"/>
      <c r="S447" s="1"/>
      <c r="T447" s="1"/>
      <c r="U447" s="1"/>
      <c r="V447" s="1"/>
      <c r="W447" s="1"/>
      <c r="X447" s="400"/>
      <c r="Y447" s="6"/>
      <c r="AB447" s="6"/>
      <c r="AE447" s="6"/>
      <c r="AG447" s="1"/>
      <c r="AM447" s="6"/>
      <c r="AP447" s="6"/>
      <c r="AS447" s="6"/>
      <c r="AU447" s="1"/>
      <c r="BA447" s="6"/>
      <c r="BD447" s="6"/>
      <c r="BG447" s="1"/>
      <c r="BH447" s="6"/>
      <c r="BJ447" s="1"/>
      <c r="BN447" s="1"/>
      <c r="BO447" s="1"/>
    </row>
    <row r="448" spans="1:6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6"/>
      <c r="N448" s="1"/>
      <c r="Q448" s="6"/>
      <c r="S448" s="1"/>
      <c r="T448" s="1"/>
      <c r="U448" s="1"/>
      <c r="V448" s="1"/>
      <c r="W448" s="1"/>
      <c r="X448" s="400"/>
      <c r="Y448" s="6"/>
      <c r="AB448" s="6"/>
      <c r="AE448" s="6"/>
      <c r="AG448" s="1"/>
      <c r="AM448" s="6"/>
      <c r="AP448" s="6"/>
      <c r="AS448" s="6"/>
      <c r="AU448" s="1"/>
      <c r="BA448" s="6"/>
      <c r="BD448" s="6"/>
      <c r="BG448" s="1"/>
      <c r="BH448" s="6"/>
      <c r="BJ448" s="1"/>
      <c r="BN448" s="1"/>
      <c r="BO448" s="1"/>
    </row>
    <row r="449" spans="1:6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6"/>
      <c r="N449" s="1"/>
      <c r="Q449" s="6"/>
      <c r="S449" s="1"/>
      <c r="T449" s="1"/>
      <c r="U449" s="1"/>
      <c r="V449" s="1"/>
      <c r="W449" s="1"/>
      <c r="X449" s="400"/>
      <c r="Y449" s="6"/>
      <c r="AB449" s="6"/>
      <c r="AE449" s="6"/>
      <c r="AG449" s="1"/>
      <c r="AM449" s="6"/>
      <c r="AP449" s="6"/>
      <c r="AS449" s="6"/>
      <c r="AU449" s="1"/>
      <c r="BA449" s="6"/>
      <c r="BD449" s="6"/>
      <c r="BG449" s="1"/>
      <c r="BH449" s="6"/>
      <c r="BJ449" s="1"/>
      <c r="BN449" s="1"/>
      <c r="BO449" s="1"/>
    </row>
    <row r="450" spans="1:6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6"/>
      <c r="N450" s="1"/>
      <c r="Q450" s="6"/>
      <c r="S450" s="1"/>
      <c r="T450" s="1"/>
      <c r="U450" s="1"/>
      <c r="V450" s="1"/>
      <c r="W450" s="1"/>
      <c r="X450" s="400"/>
      <c r="Y450" s="6"/>
      <c r="AB450" s="6"/>
      <c r="AE450" s="6"/>
      <c r="AG450" s="1"/>
      <c r="AM450" s="6"/>
      <c r="AP450" s="6"/>
      <c r="AS450" s="6"/>
      <c r="AU450" s="1"/>
      <c r="BA450" s="6"/>
      <c r="BD450" s="6"/>
      <c r="BG450" s="1"/>
      <c r="BH450" s="6"/>
      <c r="BJ450" s="1"/>
      <c r="BN450" s="1"/>
      <c r="BO450" s="1"/>
    </row>
    <row r="451" spans="1:6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6"/>
      <c r="N451" s="1"/>
      <c r="Q451" s="6"/>
      <c r="S451" s="1"/>
      <c r="T451" s="1"/>
      <c r="U451" s="1"/>
      <c r="V451" s="1"/>
      <c r="W451" s="1"/>
      <c r="X451" s="400"/>
      <c r="Y451" s="6"/>
      <c r="AB451" s="6"/>
      <c r="AE451" s="6"/>
      <c r="AG451" s="1"/>
      <c r="AM451" s="6"/>
      <c r="AP451" s="6"/>
      <c r="AS451" s="6"/>
      <c r="AU451" s="1"/>
      <c r="BA451" s="6"/>
      <c r="BD451" s="6"/>
      <c r="BG451" s="1"/>
      <c r="BH451" s="6"/>
      <c r="BJ451" s="1"/>
      <c r="BN451" s="1"/>
      <c r="BO451" s="1"/>
    </row>
    <row r="452" spans="1:6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6"/>
      <c r="N452" s="1"/>
      <c r="Q452" s="6"/>
      <c r="S452" s="1"/>
      <c r="T452" s="1"/>
      <c r="U452" s="1"/>
      <c r="V452" s="1"/>
      <c r="W452" s="1"/>
      <c r="X452" s="400"/>
      <c r="Y452" s="6"/>
      <c r="AB452" s="6"/>
      <c r="AE452" s="6"/>
      <c r="AG452" s="1"/>
      <c r="AM452" s="6"/>
      <c r="AP452" s="6"/>
      <c r="AS452" s="6"/>
      <c r="AU452" s="1"/>
      <c r="BA452" s="6"/>
      <c r="BD452" s="6"/>
      <c r="BG452" s="1"/>
      <c r="BH452" s="6"/>
      <c r="BJ452" s="1"/>
      <c r="BN452" s="1"/>
      <c r="BO452" s="1"/>
    </row>
    <row r="453" spans="1:6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6"/>
      <c r="N453" s="1"/>
      <c r="Q453" s="6"/>
      <c r="S453" s="1"/>
      <c r="T453" s="1"/>
      <c r="U453" s="1"/>
      <c r="V453" s="1"/>
      <c r="W453" s="1"/>
      <c r="X453" s="400"/>
      <c r="Y453" s="6"/>
      <c r="AB453" s="6"/>
      <c r="AE453" s="6"/>
      <c r="AG453" s="1"/>
      <c r="AM453" s="6"/>
      <c r="AP453" s="6"/>
      <c r="AS453" s="6"/>
      <c r="AU453" s="1"/>
      <c r="BA453" s="6"/>
      <c r="BD453" s="6"/>
      <c r="BG453" s="1"/>
      <c r="BH453" s="6"/>
      <c r="BJ453" s="1"/>
      <c r="BN453" s="1"/>
      <c r="BO453" s="1"/>
    </row>
    <row r="454" spans="1:6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6"/>
      <c r="N454" s="1"/>
      <c r="Q454" s="6"/>
      <c r="S454" s="1"/>
      <c r="T454" s="1"/>
      <c r="U454" s="1"/>
      <c r="V454" s="1"/>
      <c r="W454" s="1"/>
      <c r="X454" s="400"/>
      <c r="Y454" s="6"/>
      <c r="AB454" s="6"/>
      <c r="AE454" s="6"/>
      <c r="AG454" s="1"/>
      <c r="AM454" s="6"/>
      <c r="AP454" s="6"/>
      <c r="AS454" s="6"/>
      <c r="AU454" s="1"/>
      <c r="BA454" s="6"/>
      <c r="BD454" s="6"/>
      <c r="BG454" s="1"/>
      <c r="BH454" s="6"/>
      <c r="BJ454" s="1"/>
      <c r="BN454" s="1"/>
      <c r="BO454" s="1"/>
    </row>
    <row r="455" spans="1:6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6"/>
      <c r="N455" s="1"/>
      <c r="Q455" s="6"/>
      <c r="S455" s="1"/>
      <c r="T455" s="1"/>
      <c r="U455" s="1"/>
      <c r="V455" s="1"/>
      <c r="W455" s="1"/>
      <c r="X455" s="400"/>
      <c r="Y455" s="6"/>
      <c r="AB455" s="6"/>
      <c r="AE455" s="6"/>
      <c r="AG455" s="1"/>
      <c r="AM455" s="6"/>
      <c r="AP455" s="6"/>
      <c r="AS455" s="6"/>
      <c r="AU455" s="1"/>
      <c r="BA455" s="6"/>
      <c r="BD455" s="6"/>
      <c r="BG455" s="1"/>
      <c r="BH455" s="6"/>
      <c r="BJ455" s="1"/>
      <c r="BN455" s="1"/>
      <c r="BO455" s="1"/>
    </row>
    <row r="456" spans="1:6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6"/>
      <c r="N456" s="1"/>
      <c r="Q456" s="6"/>
      <c r="S456" s="1"/>
      <c r="T456" s="1"/>
      <c r="U456" s="1"/>
      <c r="V456" s="1"/>
      <c r="W456" s="1"/>
      <c r="X456" s="400"/>
      <c r="Y456" s="6"/>
      <c r="AB456" s="6"/>
      <c r="AE456" s="6"/>
      <c r="AG456" s="1"/>
      <c r="AM456" s="6"/>
      <c r="AP456" s="6"/>
      <c r="AS456" s="6"/>
      <c r="AU456" s="1"/>
      <c r="BA456" s="6"/>
      <c r="BD456" s="6"/>
      <c r="BG456" s="1"/>
      <c r="BH456" s="6"/>
      <c r="BJ456" s="1"/>
      <c r="BN456" s="1"/>
      <c r="BO456" s="1"/>
    </row>
    <row r="457" spans="1:6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6"/>
      <c r="N457" s="1"/>
      <c r="Q457" s="6"/>
      <c r="S457" s="1"/>
      <c r="T457" s="1"/>
      <c r="U457" s="1"/>
      <c r="V457" s="1"/>
      <c r="W457" s="1"/>
      <c r="X457" s="400"/>
      <c r="Y457" s="6"/>
      <c r="AB457" s="6"/>
      <c r="AE457" s="6"/>
      <c r="AG457" s="1"/>
      <c r="AM457" s="6"/>
      <c r="AP457" s="6"/>
      <c r="AS457" s="6"/>
      <c r="AU457" s="1"/>
      <c r="BA457" s="6"/>
      <c r="BD457" s="6"/>
      <c r="BG457" s="1"/>
      <c r="BH457" s="6"/>
      <c r="BJ457" s="1"/>
      <c r="BN457" s="1"/>
      <c r="BO457" s="1"/>
    </row>
    <row r="458" spans="1:6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6"/>
      <c r="N458" s="1"/>
      <c r="Q458" s="6"/>
      <c r="S458" s="1"/>
      <c r="T458" s="1"/>
      <c r="U458" s="1"/>
      <c r="V458" s="1"/>
      <c r="W458" s="1"/>
      <c r="X458" s="400"/>
      <c r="Y458" s="6"/>
      <c r="AB458" s="6"/>
      <c r="AE458" s="6"/>
      <c r="AG458" s="1"/>
      <c r="AM458" s="6"/>
      <c r="AP458" s="6"/>
      <c r="AS458" s="6"/>
      <c r="AU458" s="1"/>
      <c r="BA458" s="6"/>
      <c r="BD458" s="6"/>
      <c r="BG458" s="1"/>
      <c r="BH458" s="6"/>
      <c r="BJ458" s="1"/>
      <c r="BN458" s="1"/>
      <c r="BO458" s="1"/>
    </row>
    <row r="459" spans="1:6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6"/>
      <c r="N459" s="1"/>
      <c r="Q459" s="6"/>
      <c r="S459" s="1"/>
      <c r="T459" s="1"/>
      <c r="U459" s="1"/>
      <c r="V459" s="1"/>
      <c r="W459" s="1"/>
      <c r="X459" s="400"/>
      <c r="Y459" s="6"/>
      <c r="AB459" s="6"/>
      <c r="AE459" s="6"/>
      <c r="AG459" s="1"/>
      <c r="AM459" s="6"/>
      <c r="AP459" s="6"/>
      <c r="AS459" s="6"/>
      <c r="AU459" s="1"/>
      <c r="BA459" s="6"/>
      <c r="BD459" s="6"/>
      <c r="BG459" s="1"/>
      <c r="BH459" s="6"/>
      <c r="BJ459" s="1"/>
      <c r="BN459" s="1"/>
      <c r="BO459" s="1"/>
    </row>
    <row r="460" spans="1:6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6"/>
      <c r="N460" s="1"/>
      <c r="Q460" s="6"/>
      <c r="S460" s="1"/>
      <c r="T460" s="1"/>
      <c r="U460" s="1"/>
      <c r="V460" s="1"/>
      <c r="W460" s="1"/>
      <c r="X460" s="400"/>
      <c r="Y460" s="6"/>
      <c r="AB460" s="6"/>
      <c r="AE460" s="6"/>
      <c r="AG460" s="1"/>
      <c r="AM460" s="6"/>
      <c r="AP460" s="6"/>
      <c r="AS460" s="6"/>
      <c r="AU460" s="1"/>
      <c r="BA460" s="6"/>
      <c r="BD460" s="6"/>
      <c r="BG460" s="1"/>
      <c r="BH460" s="6"/>
      <c r="BJ460" s="1"/>
      <c r="BN460" s="1"/>
      <c r="BO460" s="1"/>
    </row>
    <row r="461" spans="1:6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6"/>
      <c r="N461" s="1"/>
      <c r="Q461" s="6"/>
      <c r="S461" s="1"/>
      <c r="T461" s="1"/>
      <c r="U461" s="1"/>
      <c r="V461" s="1"/>
      <c r="W461" s="1"/>
      <c r="X461" s="400"/>
      <c r="Y461" s="6"/>
      <c r="AB461" s="6"/>
      <c r="AE461" s="6"/>
      <c r="AG461" s="1"/>
      <c r="AM461" s="6"/>
      <c r="AP461" s="6"/>
      <c r="AS461" s="6"/>
      <c r="AU461" s="1"/>
      <c r="BA461" s="6"/>
      <c r="BD461" s="6"/>
      <c r="BG461" s="1"/>
      <c r="BH461" s="6"/>
      <c r="BJ461" s="1"/>
      <c r="BN461" s="1"/>
      <c r="BO461" s="1"/>
    </row>
    <row r="462" spans="1:6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6"/>
      <c r="N462" s="1"/>
      <c r="Q462" s="6"/>
      <c r="S462" s="1"/>
      <c r="T462" s="1"/>
      <c r="U462" s="1"/>
      <c r="V462" s="1"/>
      <c r="W462" s="1"/>
      <c r="X462" s="400"/>
      <c r="Y462" s="6"/>
      <c r="AB462" s="6"/>
      <c r="AE462" s="6"/>
      <c r="AG462" s="1"/>
      <c r="AM462" s="6"/>
      <c r="AP462" s="6"/>
      <c r="AS462" s="6"/>
      <c r="AU462" s="1"/>
      <c r="BA462" s="6"/>
      <c r="BD462" s="6"/>
      <c r="BG462" s="1"/>
      <c r="BH462" s="6"/>
      <c r="BJ462" s="1"/>
      <c r="BN462" s="1"/>
      <c r="BO462" s="1"/>
    </row>
    <row r="463" spans="1:6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6"/>
      <c r="N463" s="1"/>
      <c r="Q463" s="6"/>
      <c r="S463" s="1"/>
      <c r="T463" s="1"/>
      <c r="U463" s="1"/>
      <c r="V463" s="1"/>
      <c r="W463" s="1"/>
      <c r="X463" s="400"/>
      <c r="Y463" s="6"/>
      <c r="AB463" s="6"/>
      <c r="AE463" s="6"/>
      <c r="AG463" s="1"/>
      <c r="AM463" s="6"/>
      <c r="AP463" s="6"/>
      <c r="AS463" s="6"/>
      <c r="AU463" s="1"/>
      <c r="BA463" s="6"/>
      <c r="BD463" s="6"/>
      <c r="BG463" s="1"/>
      <c r="BH463" s="6"/>
      <c r="BJ463" s="1"/>
      <c r="BN463" s="1"/>
      <c r="BO463" s="1"/>
    </row>
    <row r="464" spans="1:6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6"/>
      <c r="N464" s="1"/>
      <c r="Q464" s="6"/>
      <c r="S464" s="1"/>
      <c r="T464" s="1"/>
      <c r="U464" s="1"/>
      <c r="V464" s="1"/>
      <c r="W464" s="1"/>
      <c r="X464" s="400"/>
      <c r="Y464" s="6"/>
      <c r="AB464" s="6"/>
      <c r="AE464" s="6"/>
      <c r="AG464" s="1"/>
      <c r="AM464" s="6"/>
      <c r="AP464" s="6"/>
      <c r="AS464" s="6"/>
      <c r="AU464" s="1"/>
      <c r="BA464" s="6"/>
      <c r="BD464" s="6"/>
      <c r="BG464" s="1"/>
      <c r="BH464" s="6"/>
      <c r="BJ464" s="1"/>
      <c r="BN464" s="1"/>
      <c r="BO464" s="1"/>
    </row>
    <row r="465" spans="1:6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6"/>
      <c r="N465" s="1"/>
      <c r="Q465" s="6"/>
      <c r="S465" s="1"/>
      <c r="T465" s="1"/>
      <c r="U465" s="1"/>
      <c r="V465" s="1"/>
      <c r="W465" s="1"/>
      <c r="X465" s="400"/>
      <c r="Y465" s="6"/>
      <c r="AB465" s="6"/>
      <c r="AE465" s="6"/>
      <c r="AG465" s="1"/>
      <c r="AM465" s="6"/>
      <c r="AP465" s="6"/>
      <c r="AS465" s="6"/>
      <c r="AU465" s="1"/>
      <c r="BA465" s="6"/>
      <c r="BD465" s="6"/>
      <c r="BG465" s="1"/>
      <c r="BH465" s="6"/>
      <c r="BJ465" s="1"/>
      <c r="BN465" s="1"/>
      <c r="BO465" s="1"/>
    </row>
    <row r="466" spans="1:6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6"/>
      <c r="N466" s="1"/>
      <c r="Q466" s="6"/>
      <c r="S466" s="1"/>
      <c r="T466" s="1"/>
      <c r="U466" s="1"/>
      <c r="V466" s="1"/>
      <c r="W466" s="1"/>
      <c r="X466" s="400"/>
      <c r="Y466" s="6"/>
      <c r="AB466" s="6"/>
      <c r="AE466" s="6"/>
      <c r="AG466" s="1"/>
      <c r="AM466" s="6"/>
      <c r="AP466" s="6"/>
      <c r="AS466" s="6"/>
      <c r="AU466" s="1"/>
      <c r="BA466" s="6"/>
      <c r="BD466" s="6"/>
      <c r="BG466" s="1"/>
      <c r="BH466" s="6"/>
      <c r="BJ466" s="1"/>
      <c r="BN466" s="1"/>
      <c r="BO466" s="1"/>
    </row>
    <row r="467" spans="1: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6"/>
      <c r="N467" s="1"/>
      <c r="Q467" s="6"/>
      <c r="S467" s="1"/>
      <c r="T467" s="1"/>
      <c r="U467" s="1"/>
      <c r="V467" s="1"/>
      <c r="W467" s="1"/>
      <c r="X467" s="400"/>
      <c r="Y467" s="6"/>
      <c r="AB467" s="6"/>
      <c r="AE467" s="6"/>
      <c r="AG467" s="1"/>
      <c r="AM467" s="6"/>
      <c r="AP467" s="6"/>
      <c r="AS467" s="6"/>
      <c r="AU467" s="1"/>
      <c r="BA467" s="6"/>
      <c r="BD467" s="6"/>
      <c r="BG467" s="1"/>
      <c r="BH467" s="6"/>
      <c r="BJ467" s="1"/>
      <c r="BN467" s="1"/>
      <c r="BO467" s="1"/>
    </row>
    <row r="468" spans="1:6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6"/>
      <c r="N468" s="1"/>
      <c r="Q468" s="6"/>
      <c r="S468" s="1"/>
      <c r="T468" s="1"/>
      <c r="U468" s="1"/>
      <c r="V468" s="1"/>
      <c r="W468" s="1"/>
      <c r="X468" s="400"/>
      <c r="Y468" s="6"/>
      <c r="AB468" s="6"/>
      <c r="AE468" s="6"/>
      <c r="AG468" s="1"/>
      <c r="AM468" s="6"/>
      <c r="AP468" s="6"/>
      <c r="AS468" s="6"/>
      <c r="AU468" s="1"/>
      <c r="BA468" s="6"/>
      <c r="BD468" s="6"/>
      <c r="BG468" s="1"/>
      <c r="BH468" s="6"/>
      <c r="BJ468" s="1"/>
      <c r="BN468" s="1"/>
      <c r="BO468" s="1"/>
    </row>
    <row r="469" spans="1:6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6"/>
      <c r="N469" s="1"/>
      <c r="Q469" s="6"/>
      <c r="S469" s="1"/>
      <c r="T469" s="1"/>
      <c r="U469" s="1"/>
      <c r="V469" s="1"/>
      <c r="W469" s="1"/>
      <c r="X469" s="400"/>
      <c r="Y469" s="6"/>
      <c r="AB469" s="6"/>
      <c r="AE469" s="6"/>
      <c r="AG469" s="1"/>
      <c r="AM469" s="6"/>
      <c r="AP469" s="6"/>
      <c r="AS469" s="6"/>
      <c r="AU469" s="1"/>
      <c r="BA469" s="6"/>
      <c r="BD469" s="6"/>
      <c r="BG469" s="1"/>
      <c r="BH469" s="6"/>
      <c r="BJ469" s="1"/>
      <c r="BN469" s="1"/>
      <c r="BO469" s="1"/>
    </row>
    <row r="470" spans="1:6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6"/>
      <c r="N470" s="1"/>
      <c r="Q470" s="6"/>
      <c r="S470" s="1"/>
      <c r="T470" s="1"/>
      <c r="U470" s="1"/>
      <c r="V470" s="1"/>
      <c r="W470" s="1"/>
      <c r="X470" s="400"/>
      <c r="Y470" s="6"/>
      <c r="AB470" s="6"/>
      <c r="AE470" s="6"/>
      <c r="AG470" s="1"/>
      <c r="AM470" s="6"/>
      <c r="AP470" s="6"/>
      <c r="AS470" s="6"/>
      <c r="AU470" s="1"/>
      <c r="BA470" s="6"/>
      <c r="BD470" s="6"/>
      <c r="BG470" s="1"/>
      <c r="BH470" s="6"/>
      <c r="BJ470" s="1"/>
      <c r="BN470" s="1"/>
      <c r="BO470" s="1"/>
    </row>
    <row r="471" spans="1:6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6"/>
      <c r="N471" s="1"/>
      <c r="Q471" s="6"/>
      <c r="S471" s="1"/>
      <c r="T471" s="1"/>
      <c r="U471" s="1"/>
      <c r="V471" s="1"/>
      <c r="W471" s="1"/>
      <c r="X471" s="400"/>
      <c r="Y471" s="6"/>
      <c r="AB471" s="6"/>
      <c r="AE471" s="6"/>
      <c r="AG471" s="1"/>
      <c r="AM471" s="6"/>
      <c r="AP471" s="6"/>
      <c r="AS471" s="6"/>
      <c r="AU471" s="1"/>
      <c r="BA471" s="6"/>
      <c r="BD471" s="6"/>
      <c r="BG471" s="1"/>
      <c r="BH471" s="6"/>
      <c r="BJ471" s="1"/>
      <c r="BN471" s="1"/>
      <c r="BO471" s="1"/>
    </row>
    <row r="472" spans="1:6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6"/>
      <c r="N472" s="1"/>
      <c r="Q472" s="6"/>
      <c r="S472" s="1"/>
      <c r="T472" s="1"/>
      <c r="U472" s="1"/>
      <c r="V472" s="1"/>
      <c r="W472" s="1"/>
      <c r="X472" s="400"/>
      <c r="Y472" s="6"/>
      <c r="AB472" s="6"/>
      <c r="AE472" s="6"/>
      <c r="AG472" s="1"/>
      <c r="AM472" s="6"/>
      <c r="AP472" s="6"/>
      <c r="AS472" s="6"/>
      <c r="AU472" s="1"/>
      <c r="BA472" s="6"/>
      <c r="BD472" s="6"/>
      <c r="BG472" s="1"/>
      <c r="BH472" s="6"/>
      <c r="BJ472" s="1"/>
      <c r="BN472" s="1"/>
      <c r="BO472" s="1"/>
    </row>
    <row r="473" spans="1:6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6"/>
      <c r="N473" s="1"/>
      <c r="Q473" s="6"/>
      <c r="S473" s="1"/>
      <c r="T473" s="1"/>
      <c r="U473" s="1"/>
      <c r="V473" s="1"/>
      <c r="W473" s="1"/>
      <c r="X473" s="400"/>
      <c r="Y473" s="6"/>
      <c r="AB473" s="6"/>
      <c r="AE473" s="6"/>
      <c r="AG473" s="1"/>
      <c r="AM473" s="6"/>
      <c r="AP473" s="6"/>
      <c r="AS473" s="6"/>
      <c r="AU473" s="1"/>
      <c r="BA473" s="6"/>
      <c r="BD473" s="6"/>
      <c r="BG473" s="1"/>
      <c r="BH473" s="6"/>
      <c r="BJ473" s="1"/>
      <c r="BN473" s="1"/>
      <c r="BO473" s="1"/>
    </row>
    <row r="474" spans="1:6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6"/>
      <c r="N474" s="1"/>
      <c r="Q474" s="6"/>
      <c r="S474" s="1"/>
      <c r="T474" s="1"/>
      <c r="U474" s="1"/>
      <c r="V474" s="1"/>
      <c r="W474" s="1"/>
      <c r="X474" s="400"/>
      <c r="Y474" s="6"/>
      <c r="AB474" s="6"/>
      <c r="AE474" s="6"/>
      <c r="AG474" s="1"/>
      <c r="AM474" s="6"/>
      <c r="AP474" s="6"/>
      <c r="AS474" s="6"/>
      <c r="AU474" s="1"/>
      <c r="BA474" s="6"/>
      <c r="BD474" s="6"/>
      <c r="BG474" s="1"/>
      <c r="BH474" s="6"/>
      <c r="BJ474" s="1"/>
      <c r="BN474" s="1"/>
      <c r="BO474" s="1"/>
    </row>
    <row r="475" spans="1:6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6"/>
      <c r="N475" s="1"/>
      <c r="Q475" s="6"/>
      <c r="S475" s="1"/>
      <c r="T475" s="1"/>
      <c r="U475" s="1"/>
      <c r="V475" s="1"/>
      <c r="W475" s="1"/>
      <c r="X475" s="400"/>
      <c r="Y475" s="6"/>
      <c r="AB475" s="6"/>
      <c r="AE475" s="6"/>
      <c r="AG475" s="1"/>
      <c r="AM475" s="6"/>
      <c r="AP475" s="6"/>
      <c r="AS475" s="6"/>
      <c r="AU475" s="1"/>
      <c r="BA475" s="6"/>
      <c r="BD475" s="6"/>
      <c r="BG475" s="1"/>
      <c r="BH475" s="6"/>
      <c r="BJ475" s="1"/>
      <c r="BN475" s="1"/>
      <c r="BO475" s="1"/>
    </row>
    <row r="476" spans="1:6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6"/>
      <c r="N476" s="1"/>
      <c r="Q476" s="6"/>
      <c r="S476" s="1"/>
      <c r="T476" s="1"/>
      <c r="U476" s="1"/>
      <c r="V476" s="1"/>
      <c r="W476" s="1"/>
      <c r="X476" s="400"/>
      <c r="Y476" s="6"/>
      <c r="AB476" s="6"/>
      <c r="AE476" s="6"/>
      <c r="AG476" s="1"/>
      <c r="AM476" s="6"/>
      <c r="AP476" s="6"/>
      <c r="AS476" s="6"/>
      <c r="AU476" s="1"/>
      <c r="BA476" s="6"/>
      <c r="BD476" s="6"/>
      <c r="BG476" s="1"/>
      <c r="BH476" s="6"/>
      <c r="BJ476" s="1"/>
      <c r="BN476" s="1"/>
      <c r="BO476" s="1"/>
    </row>
    <row r="477" spans="1:6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6"/>
      <c r="N477" s="1"/>
      <c r="Q477" s="6"/>
      <c r="S477" s="1"/>
      <c r="T477" s="1"/>
      <c r="U477" s="1"/>
      <c r="V477" s="1"/>
      <c r="W477" s="1"/>
      <c r="X477" s="400"/>
      <c r="Y477" s="6"/>
      <c r="AB477" s="6"/>
      <c r="AE477" s="6"/>
      <c r="AG477" s="1"/>
      <c r="AM477" s="6"/>
      <c r="AP477" s="6"/>
      <c r="AS477" s="6"/>
      <c r="AU477" s="1"/>
      <c r="BA477" s="6"/>
      <c r="BD477" s="6"/>
      <c r="BG477" s="1"/>
      <c r="BH477" s="6"/>
      <c r="BJ477" s="1"/>
      <c r="BN477" s="1"/>
      <c r="BO477" s="1"/>
    </row>
    <row r="478" spans="1:6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6"/>
      <c r="N478" s="1"/>
      <c r="Q478" s="6"/>
      <c r="S478" s="1"/>
      <c r="T478" s="1"/>
      <c r="U478" s="1"/>
      <c r="V478" s="1"/>
      <c r="W478" s="1"/>
      <c r="X478" s="400"/>
      <c r="Y478" s="6"/>
      <c r="AB478" s="6"/>
      <c r="AE478" s="6"/>
      <c r="AG478" s="1"/>
      <c r="AM478" s="6"/>
      <c r="AP478" s="6"/>
      <c r="AS478" s="6"/>
      <c r="AU478" s="1"/>
      <c r="BA478" s="6"/>
      <c r="BD478" s="6"/>
      <c r="BG478" s="1"/>
      <c r="BH478" s="6"/>
      <c r="BJ478" s="1"/>
      <c r="BN478" s="1"/>
      <c r="BO478" s="1"/>
    </row>
    <row r="479" spans="1:6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6"/>
      <c r="N479" s="1"/>
      <c r="Q479" s="6"/>
      <c r="S479" s="1"/>
      <c r="T479" s="1"/>
      <c r="U479" s="1"/>
      <c r="V479" s="1"/>
      <c r="W479" s="1"/>
      <c r="X479" s="400"/>
      <c r="Y479" s="6"/>
      <c r="AB479" s="6"/>
      <c r="AE479" s="6"/>
      <c r="AG479" s="1"/>
      <c r="AM479" s="6"/>
      <c r="AP479" s="6"/>
      <c r="AS479" s="6"/>
      <c r="AU479" s="1"/>
      <c r="BA479" s="6"/>
      <c r="BD479" s="6"/>
      <c r="BG479" s="1"/>
      <c r="BH479" s="6"/>
      <c r="BJ479" s="1"/>
      <c r="BN479" s="1"/>
      <c r="BO479" s="1"/>
    </row>
    <row r="480" spans="1:6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6"/>
      <c r="N480" s="1"/>
      <c r="Q480" s="6"/>
      <c r="S480" s="1"/>
      <c r="T480" s="1"/>
      <c r="U480" s="1"/>
      <c r="V480" s="1"/>
      <c r="W480" s="1"/>
      <c r="X480" s="400"/>
      <c r="Y480" s="6"/>
      <c r="AB480" s="6"/>
      <c r="AE480" s="6"/>
      <c r="AG480" s="1"/>
      <c r="AM480" s="6"/>
      <c r="AP480" s="6"/>
      <c r="AS480" s="6"/>
      <c r="AU480" s="1"/>
      <c r="BA480" s="6"/>
      <c r="BD480" s="6"/>
      <c r="BG480" s="1"/>
      <c r="BH480" s="6"/>
      <c r="BJ480" s="1"/>
      <c r="BN480" s="1"/>
      <c r="BO480" s="1"/>
    </row>
    <row r="481" spans="1:6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6"/>
      <c r="N481" s="1"/>
      <c r="Q481" s="6"/>
      <c r="S481" s="1"/>
      <c r="T481" s="1"/>
      <c r="U481" s="1"/>
      <c r="V481" s="1"/>
      <c r="W481" s="1"/>
      <c r="X481" s="400"/>
      <c r="Y481" s="6"/>
      <c r="AB481" s="6"/>
      <c r="AE481" s="6"/>
      <c r="AG481" s="1"/>
      <c r="AM481" s="6"/>
      <c r="AP481" s="6"/>
      <c r="AS481" s="6"/>
      <c r="AU481" s="1"/>
      <c r="BA481" s="6"/>
      <c r="BD481" s="6"/>
      <c r="BG481" s="1"/>
      <c r="BH481" s="6"/>
      <c r="BJ481" s="1"/>
      <c r="BN481" s="1"/>
      <c r="BO481" s="1"/>
    </row>
    <row r="482" spans="1:6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6"/>
      <c r="N482" s="1"/>
      <c r="Q482" s="6"/>
      <c r="S482" s="1"/>
      <c r="T482" s="1"/>
      <c r="U482" s="1"/>
      <c r="V482" s="1"/>
      <c r="W482" s="1"/>
      <c r="X482" s="400"/>
      <c r="Y482" s="6"/>
      <c r="AB482" s="6"/>
      <c r="AE482" s="6"/>
      <c r="AG482" s="1"/>
      <c r="AM482" s="6"/>
      <c r="AP482" s="6"/>
      <c r="AS482" s="6"/>
      <c r="AU482" s="1"/>
      <c r="BA482" s="6"/>
      <c r="BD482" s="6"/>
      <c r="BG482" s="1"/>
      <c r="BH482" s="6"/>
      <c r="BJ482" s="1"/>
      <c r="BN482" s="1"/>
      <c r="BO482" s="1"/>
    </row>
    <row r="483" spans="1:6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6"/>
      <c r="N483" s="1"/>
      <c r="Q483" s="6"/>
      <c r="S483" s="1"/>
      <c r="T483" s="1"/>
      <c r="U483" s="1"/>
      <c r="V483" s="1"/>
      <c r="W483" s="1"/>
      <c r="X483" s="400"/>
      <c r="Y483" s="6"/>
      <c r="AB483" s="6"/>
      <c r="AE483" s="6"/>
      <c r="AG483" s="1"/>
      <c r="AM483" s="6"/>
      <c r="AP483" s="6"/>
      <c r="AS483" s="6"/>
      <c r="AU483" s="1"/>
      <c r="BA483" s="6"/>
      <c r="BD483" s="6"/>
      <c r="BG483" s="1"/>
      <c r="BH483" s="6"/>
      <c r="BJ483" s="1"/>
      <c r="BN483" s="1"/>
      <c r="BO483" s="1"/>
    </row>
    <row r="484" spans="1:6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6"/>
      <c r="N484" s="1"/>
      <c r="Q484" s="6"/>
      <c r="S484" s="1"/>
      <c r="T484" s="1"/>
      <c r="U484" s="1"/>
      <c r="V484" s="1"/>
      <c r="W484" s="1"/>
      <c r="X484" s="400"/>
      <c r="Y484" s="6"/>
      <c r="AB484" s="6"/>
      <c r="AE484" s="6"/>
      <c r="AG484" s="1"/>
      <c r="AM484" s="6"/>
      <c r="AP484" s="6"/>
      <c r="AS484" s="6"/>
      <c r="AU484" s="1"/>
      <c r="BA484" s="6"/>
      <c r="BD484" s="6"/>
      <c r="BG484" s="1"/>
      <c r="BH484" s="6"/>
      <c r="BJ484" s="1"/>
      <c r="BN484" s="1"/>
      <c r="BO484" s="1"/>
    </row>
    <row r="485" spans="1:6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6"/>
      <c r="N485" s="1"/>
      <c r="Q485" s="6"/>
      <c r="S485" s="1"/>
      <c r="T485" s="1"/>
      <c r="U485" s="1"/>
      <c r="V485" s="1"/>
      <c r="W485" s="1"/>
      <c r="X485" s="400"/>
      <c r="Y485" s="6"/>
      <c r="AB485" s="6"/>
      <c r="AE485" s="6"/>
      <c r="AG485" s="1"/>
      <c r="AM485" s="6"/>
      <c r="AP485" s="6"/>
      <c r="AS485" s="6"/>
      <c r="AU485" s="1"/>
      <c r="BA485" s="6"/>
      <c r="BD485" s="6"/>
      <c r="BG485" s="1"/>
      <c r="BH485" s="6"/>
      <c r="BJ485" s="1"/>
      <c r="BN485" s="1"/>
      <c r="BO485" s="1"/>
    </row>
    <row r="486" spans="1:6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6"/>
      <c r="N486" s="1"/>
      <c r="Q486" s="6"/>
      <c r="S486" s="1"/>
      <c r="T486" s="1"/>
      <c r="U486" s="1"/>
      <c r="V486" s="1"/>
      <c r="W486" s="1"/>
      <c r="X486" s="400"/>
      <c r="Y486" s="6"/>
      <c r="AB486" s="6"/>
      <c r="AE486" s="6"/>
      <c r="AG486" s="1"/>
      <c r="AM486" s="6"/>
      <c r="AP486" s="6"/>
      <c r="AS486" s="6"/>
      <c r="AU486" s="1"/>
      <c r="BA486" s="6"/>
      <c r="BD486" s="6"/>
      <c r="BG486" s="1"/>
      <c r="BH486" s="6"/>
      <c r="BJ486" s="1"/>
      <c r="BN486" s="1"/>
      <c r="BO486" s="1"/>
    </row>
    <row r="487" spans="1:6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6"/>
      <c r="N487" s="1"/>
      <c r="Q487" s="6"/>
      <c r="S487" s="1"/>
      <c r="T487" s="1"/>
      <c r="U487" s="1"/>
      <c r="V487" s="1"/>
      <c r="W487" s="1"/>
      <c r="X487" s="400"/>
      <c r="Y487" s="6"/>
      <c r="AB487" s="6"/>
      <c r="AE487" s="6"/>
      <c r="AG487" s="1"/>
      <c r="AM487" s="6"/>
      <c r="AP487" s="6"/>
      <c r="AS487" s="6"/>
      <c r="AU487" s="1"/>
      <c r="BA487" s="6"/>
      <c r="BD487" s="6"/>
      <c r="BG487" s="1"/>
      <c r="BH487" s="6"/>
      <c r="BJ487" s="1"/>
      <c r="BN487" s="1"/>
      <c r="BO487" s="1"/>
    </row>
    <row r="488" spans="1:6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6"/>
      <c r="N488" s="1"/>
      <c r="Q488" s="6"/>
      <c r="S488" s="1"/>
      <c r="T488" s="1"/>
      <c r="U488" s="1"/>
      <c r="V488" s="1"/>
      <c r="W488" s="1"/>
      <c r="X488" s="400"/>
      <c r="Y488" s="6"/>
      <c r="AB488" s="6"/>
      <c r="AE488" s="6"/>
      <c r="AG488" s="1"/>
      <c r="AM488" s="6"/>
      <c r="AP488" s="6"/>
      <c r="AS488" s="6"/>
      <c r="AU488" s="1"/>
      <c r="BA488" s="6"/>
      <c r="BD488" s="6"/>
      <c r="BG488" s="1"/>
      <c r="BH488" s="6"/>
      <c r="BJ488" s="1"/>
      <c r="BN488" s="1"/>
      <c r="BO488" s="1"/>
    </row>
    <row r="489" spans="1:6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6"/>
      <c r="N489" s="1"/>
      <c r="Q489" s="6"/>
      <c r="S489" s="1"/>
      <c r="T489" s="1"/>
      <c r="U489" s="1"/>
      <c r="V489" s="1"/>
      <c r="W489" s="1"/>
      <c r="X489" s="400"/>
      <c r="Y489" s="6"/>
      <c r="AB489" s="6"/>
      <c r="AE489" s="6"/>
      <c r="AG489" s="1"/>
      <c r="AM489" s="6"/>
      <c r="AP489" s="6"/>
      <c r="AS489" s="6"/>
      <c r="AU489" s="1"/>
      <c r="BA489" s="6"/>
      <c r="BD489" s="6"/>
      <c r="BG489" s="1"/>
      <c r="BH489" s="6"/>
      <c r="BJ489" s="1"/>
      <c r="BN489" s="1"/>
      <c r="BO489" s="1"/>
    </row>
    <row r="490" spans="1:6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6"/>
      <c r="N490" s="1"/>
      <c r="Q490" s="6"/>
      <c r="S490" s="1"/>
      <c r="T490" s="1"/>
      <c r="U490" s="1"/>
      <c r="V490" s="1"/>
      <c r="W490" s="1"/>
      <c r="X490" s="400"/>
      <c r="Y490" s="6"/>
      <c r="AB490" s="6"/>
      <c r="AE490" s="6"/>
      <c r="AG490" s="1"/>
      <c r="AM490" s="6"/>
      <c r="AP490" s="6"/>
      <c r="AS490" s="6"/>
      <c r="AU490" s="1"/>
      <c r="BA490" s="6"/>
      <c r="BD490" s="6"/>
      <c r="BG490" s="1"/>
      <c r="BH490" s="6"/>
      <c r="BJ490" s="1"/>
      <c r="BN490" s="1"/>
      <c r="BO490" s="1"/>
    </row>
    <row r="491" spans="1:6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6"/>
      <c r="N491" s="1"/>
      <c r="Q491" s="6"/>
      <c r="S491" s="1"/>
      <c r="T491" s="1"/>
      <c r="U491" s="1"/>
      <c r="V491" s="1"/>
      <c r="W491" s="1"/>
      <c r="X491" s="400"/>
      <c r="Y491" s="6"/>
      <c r="AB491" s="6"/>
      <c r="AE491" s="6"/>
      <c r="AG491" s="1"/>
      <c r="AM491" s="6"/>
      <c r="AP491" s="6"/>
      <c r="AS491" s="6"/>
      <c r="AU491" s="1"/>
      <c r="BA491" s="6"/>
      <c r="BD491" s="6"/>
      <c r="BG491" s="1"/>
      <c r="BH491" s="6"/>
      <c r="BJ491" s="1"/>
      <c r="BN491" s="1"/>
      <c r="BO491" s="1"/>
    </row>
    <row r="492" spans="1:6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6"/>
      <c r="N492" s="1"/>
      <c r="Q492" s="6"/>
      <c r="S492" s="1"/>
      <c r="T492" s="1"/>
      <c r="U492" s="1"/>
      <c r="V492" s="1"/>
      <c r="W492" s="1"/>
      <c r="X492" s="400"/>
      <c r="Y492" s="6"/>
      <c r="AB492" s="6"/>
      <c r="AE492" s="6"/>
      <c r="AG492" s="1"/>
      <c r="AM492" s="6"/>
      <c r="AP492" s="6"/>
      <c r="AS492" s="6"/>
      <c r="AU492" s="1"/>
      <c r="BA492" s="6"/>
      <c r="BD492" s="6"/>
      <c r="BG492" s="1"/>
      <c r="BH492" s="6"/>
      <c r="BJ492" s="1"/>
      <c r="BN492" s="1"/>
      <c r="BO492" s="1"/>
    </row>
    <row r="493" spans="1:6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6"/>
      <c r="N493" s="1"/>
      <c r="Q493" s="6"/>
      <c r="S493" s="1"/>
      <c r="T493" s="1"/>
      <c r="U493" s="1"/>
      <c r="V493" s="1"/>
      <c r="W493" s="1"/>
      <c r="X493" s="400"/>
      <c r="Y493" s="6"/>
      <c r="AB493" s="6"/>
      <c r="AE493" s="6"/>
      <c r="AG493" s="1"/>
      <c r="AM493" s="6"/>
      <c r="AP493" s="6"/>
      <c r="AS493" s="6"/>
      <c r="AU493" s="1"/>
      <c r="BA493" s="6"/>
      <c r="BD493" s="6"/>
      <c r="BG493" s="1"/>
      <c r="BH493" s="6"/>
      <c r="BJ493" s="1"/>
      <c r="BN493" s="1"/>
      <c r="BO493" s="1"/>
    </row>
    <row r="494" spans="1:6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6"/>
      <c r="N494" s="1"/>
      <c r="Q494" s="6"/>
      <c r="S494" s="1"/>
      <c r="T494" s="1"/>
      <c r="U494" s="1"/>
      <c r="V494" s="1"/>
      <c r="W494" s="1"/>
      <c r="X494" s="400"/>
      <c r="Y494" s="6"/>
      <c r="AB494" s="6"/>
      <c r="AE494" s="6"/>
      <c r="AG494" s="1"/>
      <c r="AM494" s="6"/>
      <c r="AP494" s="6"/>
      <c r="AS494" s="6"/>
      <c r="AU494" s="1"/>
      <c r="BA494" s="6"/>
      <c r="BD494" s="6"/>
      <c r="BG494" s="1"/>
      <c r="BH494" s="6"/>
      <c r="BJ494" s="1"/>
      <c r="BN494" s="1"/>
      <c r="BO494" s="1"/>
    </row>
    <row r="495" spans="1:6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6"/>
      <c r="N495" s="1"/>
      <c r="Q495" s="6"/>
      <c r="S495" s="1"/>
      <c r="T495" s="1"/>
      <c r="U495" s="1"/>
      <c r="V495" s="1"/>
      <c r="W495" s="1"/>
      <c r="X495" s="400"/>
      <c r="Y495" s="6"/>
      <c r="AB495" s="6"/>
      <c r="AE495" s="6"/>
      <c r="AG495" s="1"/>
      <c r="AM495" s="6"/>
      <c r="AP495" s="6"/>
      <c r="AS495" s="6"/>
      <c r="AU495" s="1"/>
      <c r="BA495" s="6"/>
      <c r="BD495" s="6"/>
      <c r="BG495" s="1"/>
      <c r="BH495" s="6"/>
      <c r="BJ495" s="1"/>
      <c r="BN495" s="1"/>
      <c r="BO495" s="1"/>
    </row>
    <row r="496" spans="1:6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6"/>
      <c r="N496" s="1"/>
      <c r="Q496" s="6"/>
      <c r="S496" s="1"/>
      <c r="T496" s="1"/>
      <c r="U496" s="1"/>
      <c r="V496" s="1"/>
      <c r="W496" s="1"/>
      <c r="X496" s="400"/>
      <c r="Y496" s="6"/>
      <c r="AB496" s="6"/>
      <c r="AE496" s="6"/>
      <c r="AG496" s="1"/>
      <c r="AM496" s="6"/>
      <c r="AP496" s="6"/>
      <c r="AS496" s="6"/>
      <c r="AU496" s="1"/>
      <c r="BA496" s="6"/>
      <c r="BD496" s="6"/>
      <c r="BG496" s="1"/>
      <c r="BH496" s="6"/>
      <c r="BJ496" s="1"/>
      <c r="BN496" s="1"/>
      <c r="BO496" s="1"/>
    </row>
    <row r="497" spans="1:6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6"/>
      <c r="N497" s="1"/>
      <c r="Q497" s="6"/>
      <c r="S497" s="1"/>
      <c r="T497" s="1"/>
      <c r="U497" s="1"/>
      <c r="V497" s="1"/>
      <c r="W497" s="1"/>
      <c r="X497" s="400"/>
      <c r="Y497" s="6"/>
      <c r="AB497" s="6"/>
      <c r="AE497" s="6"/>
      <c r="AG497" s="1"/>
      <c r="AM497" s="6"/>
      <c r="AP497" s="6"/>
      <c r="AS497" s="6"/>
      <c r="AU497" s="1"/>
      <c r="BA497" s="6"/>
      <c r="BD497" s="6"/>
      <c r="BG497" s="1"/>
      <c r="BH497" s="6"/>
      <c r="BJ497" s="1"/>
      <c r="BN497" s="1"/>
      <c r="BO497" s="1"/>
    </row>
    <row r="498" spans="1:6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6"/>
      <c r="N498" s="1"/>
      <c r="Q498" s="6"/>
      <c r="S498" s="1"/>
      <c r="T498" s="1"/>
      <c r="U498" s="1"/>
      <c r="V498" s="1"/>
      <c r="W498" s="1"/>
      <c r="X498" s="400"/>
      <c r="Y498" s="6"/>
      <c r="AB498" s="6"/>
      <c r="AE498" s="6"/>
      <c r="AG498" s="1"/>
      <c r="AM498" s="6"/>
      <c r="AP498" s="6"/>
      <c r="AS498" s="6"/>
      <c r="AU498" s="1"/>
      <c r="BA498" s="6"/>
      <c r="BD498" s="6"/>
      <c r="BG498" s="1"/>
      <c r="BH498" s="6"/>
      <c r="BJ498" s="1"/>
      <c r="BN498" s="1"/>
      <c r="BO498" s="1"/>
    </row>
    <row r="499" spans="1:6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6"/>
      <c r="N499" s="1"/>
      <c r="Q499" s="6"/>
      <c r="S499" s="1"/>
      <c r="T499" s="1"/>
      <c r="U499" s="1"/>
      <c r="V499" s="1"/>
      <c r="W499" s="1"/>
      <c r="X499" s="400"/>
      <c r="Y499" s="6"/>
      <c r="AB499" s="6"/>
      <c r="AE499" s="6"/>
      <c r="AG499" s="1"/>
      <c r="AM499" s="6"/>
      <c r="AP499" s="6"/>
      <c r="AS499" s="6"/>
      <c r="AU499" s="1"/>
      <c r="BA499" s="6"/>
      <c r="BD499" s="6"/>
      <c r="BG499" s="1"/>
      <c r="BH499" s="6"/>
      <c r="BJ499" s="1"/>
      <c r="BN499" s="1"/>
      <c r="BO499" s="1"/>
    </row>
    <row r="500" spans="1:6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6"/>
      <c r="N500" s="1"/>
      <c r="Q500" s="6"/>
      <c r="S500" s="1"/>
      <c r="T500" s="1"/>
      <c r="U500" s="1"/>
      <c r="V500" s="1"/>
      <c r="W500" s="1"/>
      <c r="X500" s="400"/>
      <c r="Y500" s="6"/>
      <c r="AB500" s="6"/>
      <c r="AE500" s="6"/>
      <c r="AG500" s="1"/>
      <c r="AM500" s="6"/>
      <c r="AP500" s="6"/>
      <c r="AS500" s="6"/>
      <c r="AU500" s="1"/>
      <c r="BA500" s="6"/>
      <c r="BD500" s="6"/>
      <c r="BG500" s="1"/>
      <c r="BH500" s="6"/>
      <c r="BJ500" s="1"/>
      <c r="BN500" s="1"/>
      <c r="BO500" s="1"/>
    </row>
    <row r="501" spans="1:6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6"/>
      <c r="N501" s="1"/>
      <c r="Q501" s="6"/>
      <c r="S501" s="1"/>
      <c r="T501" s="1"/>
      <c r="U501" s="1"/>
      <c r="V501" s="1"/>
      <c r="W501" s="1"/>
      <c r="X501" s="400"/>
      <c r="Y501" s="6"/>
      <c r="AB501" s="6"/>
      <c r="AE501" s="6"/>
      <c r="AG501" s="1"/>
      <c r="AM501" s="6"/>
      <c r="AP501" s="6"/>
      <c r="AS501" s="6"/>
      <c r="AU501" s="1"/>
      <c r="BA501" s="6"/>
      <c r="BD501" s="6"/>
      <c r="BG501" s="1"/>
      <c r="BH501" s="6"/>
      <c r="BJ501" s="1"/>
      <c r="BN501" s="1"/>
      <c r="BO501" s="1"/>
    </row>
    <row r="502" spans="1:6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6"/>
      <c r="N502" s="1"/>
      <c r="Q502" s="6"/>
      <c r="S502" s="1"/>
      <c r="T502" s="1"/>
      <c r="U502" s="1"/>
      <c r="V502" s="1"/>
      <c r="W502" s="1"/>
      <c r="X502" s="400"/>
      <c r="Y502" s="6"/>
      <c r="AB502" s="6"/>
      <c r="AE502" s="6"/>
      <c r="AG502" s="1"/>
      <c r="AM502" s="6"/>
      <c r="AP502" s="6"/>
      <c r="AS502" s="6"/>
      <c r="AU502" s="1"/>
      <c r="BA502" s="6"/>
      <c r="BD502" s="6"/>
      <c r="BG502" s="1"/>
      <c r="BH502" s="6"/>
      <c r="BJ502" s="1"/>
      <c r="BN502" s="1"/>
      <c r="BO502" s="1"/>
    </row>
    <row r="503" spans="1:6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6"/>
      <c r="N503" s="1"/>
      <c r="Q503" s="6"/>
      <c r="S503" s="1"/>
      <c r="T503" s="1"/>
      <c r="U503" s="1"/>
      <c r="V503" s="1"/>
      <c r="W503" s="1"/>
      <c r="X503" s="400"/>
      <c r="Y503" s="6"/>
      <c r="AB503" s="6"/>
      <c r="AE503" s="6"/>
      <c r="AG503" s="1"/>
      <c r="AM503" s="6"/>
      <c r="AP503" s="6"/>
      <c r="AS503" s="6"/>
      <c r="AU503" s="1"/>
      <c r="BA503" s="6"/>
      <c r="BD503" s="6"/>
      <c r="BG503" s="1"/>
      <c r="BH503" s="6"/>
      <c r="BJ503" s="1"/>
      <c r="BN503" s="1"/>
      <c r="BO503" s="1"/>
    </row>
    <row r="504" spans="1:6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6"/>
      <c r="N504" s="1"/>
      <c r="Q504" s="6"/>
      <c r="S504" s="1"/>
      <c r="T504" s="1"/>
      <c r="U504" s="1"/>
      <c r="V504" s="1"/>
      <c r="W504" s="1"/>
      <c r="X504" s="400"/>
      <c r="Y504" s="6"/>
      <c r="AB504" s="6"/>
      <c r="AE504" s="6"/>
      <c r="AG504" s="1"/>
      <c r="AM504" s="6"/>
      <c r="AP504" s="6"/>
      <c r="AS504" s="6"/>
      <c r="AU504" s="1"/>
      <c r="BA504" s="6"/>
      <c r="BD504" s="6"/>
      <c r="BG504" s="1"/>
      <c r="BH504" s="6"/>
      <c r="BJ504" s="1"/>
      <c r="BN504" s="1"/>
      <c r="BO504" s="1"/>
    </row>
    <row r="505" spans="1:6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6"/>
      <c r="N505" s="1"/>
      <c r="Q505" s="6"/>
      <c r="S505" s="1"/>
      <c r="T505" s="1"/>
      <c r="U505" s="1"/>
      <c r="V505" s="1"/>
      <c r="W505" s="1"/>
      <c r="X505" s="400"/>
      <c r="Y505" s="6"/>
      <c r="AB505" s="6"/>
      <c r="AE505" s="6"/>
      <c r="AG505" s="1"/>
      <c r="AM505" s="6"/>
      <c r="AP505" s="6"/>
      <c r="AS505" s="6"/>
      <c r="AU505" s="1"/>
      <c r="BA505" s="6"/>
      <c r="BD505" s="6"/>
      <c r="BG505" s="1"/>
      <c r="BH505" s="6"/>
      <c r="BJ505" s="1"/>
      <c r="BN505" s="1"/>
      <c r="BO505" s="1"/>
    </row>
    <row r="506" spans="1:6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6"/>
      <c r="N506" s="1"/>
      <c r="Q506" s="6"/>
      <c r="S506" s="1"/>
      <c r="T506" s="1"/>
      <c r="U506" s="1"/>
      <c r="V506" s="1"/>
      <c r="W506" s="1"/>
      <c r="X506" s="400"/>
      <c r="Y506" s="6"/>
      <c r="AB506" s="6"/>
      <c r="AE506" s="6"/>
      <c r="AG506" s="1"/>
      <c r="AM506" s="6"/>
      <c r="AP506" s="6"/>
      <c r="AS506" s="6"/>
      <c r="AU506" s="1"/>
      <c r="BA506" s="6"/>
      <c r="BD506" s="6"/>
      <c r="BG506" s="1"/>
      <c r="BH506" s="6"/>
      <c r="BJ506" s="1"/>
      <c r="BN506" s="1"/>
      <c r="BO506" s="1"/>
    </row>
    <row r="507" spans="1:6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6"/>
      <c r="N507" s="1"/>
      <c r="Q507" s="6"/>
      <c r="S507" s="1"/>
      <c r="T507" s="1"/>
      <c r="U507" s="1"/>
      <c r="V507" s="1"/>
      <c r="W507" s="1"/>
      <c r="X507" s="400"/>
      <c r="Y507" s="6"/>
      <c r="AB507" s="6"/>
      <c r="AE507" s="6"/>
      <c r="AG507" s="1"/>
      <c r="AM507" s="6"/>
      <c r="AP507" s="6"/>
      <c r="AS507" s="6"/>
      <c r="AU507" s="1"/>
      <c r="BA507" s="6"/>
      <c r="BD507" s="6"/>
      <c r="BG507" s="1"/>
      <c r="BH507" s="6"/>
      <c r="BJ507" s="1"/>
      <c r="BN507" s="1"/>
      <c r="BO507" s="1"/>
    </row>
    <row r="508" spans="1:6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6"/>
      <c r="N508" s="1"/>
      <c r="Q508" s="6"/>
      <c r="S508" s="1"/>
      <c r="T508" s="1"/>
      <c r="U508" s="1"/>
      <c r="V508" s="1"/>
      <c r="W508" s="1"/>
      <c r="X508" s="400"/>
      <c r="Y508" s="6"/>
      <c r="AB508" s="6"/>
      <c r="AE508" s="6"/>
      <c r="AG508" s="1"/>
      <c r="AM508" s="6"/>
      <c r="AP508" s="6"/>
      <c r="AS508" s="6"/>
      <c r="AU508" s="1"/>
      <c r="BA508" s="6"/>
      <c r="BD508" s="6"/>
      <c r="BG508" s="1"/>
      <c r="BH508" s="6"/>
      <c r="BJ508" s="1"/>
      <c r="BN508" s="1"/>
      <c r="BO508" s="1"/>
    </row>
    <row r="509" spans="1:6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6"/>
      <c r="N509" s="1"/>
      <c r="Q509" s="6"/>
      <c r="S509" s="1"/>
      <c r="T509" s="1"/>
      <c r="U509" s="1"/>
      <c r="V509" s="1"/>
      <c r="W509" s="1"/>
      <c r="X509" s="400"/>
      <c r="Y509" s="6"/>
      <c r="AB509" s="6"/>
      <c r="AE509" s="6"/>
      <c r="AG509" s="1"/>
      <c r="AM509" s="6"/>
      <c r="AP509" s="6"/>
      <c r="AS509" s="6"/>
      <c r="AU509" s="1"/>
      <c r="BA509" s="6"/>
      <c r="BD509" s="6"/>
      <c r="BG509" s="1"/>
      <c r="BH509" s="6"/>
      <c r="BJ509" s="1"/>
      <c r="BN509" s="1"/>
      <c r="BO509" s="1"/>
    </row>
    <row r="510" spans="1:6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6"/>
      <c r="N510" s="1"/>
      <c r="Q510" s="6"/>
      <c r="S510" s="1"/>
      <c r="T510" s="1"/>
      <c r="U510" s="1"/>
      <c r="V510" s="1"/>
      <c r="W510" s="1"/>
      <c r="X510" s="400"/>
      <c r="Y510" s="6"/>
      <c r="AB510" s="6"/>
      <c r="AE510" s="6"/>
      <c r="AG510" s="1"/>
      <c r="AM510" s="6"/>
      <c r="AP510" s="6"/>
      <c r="AS510" s="6"/>
      <c r="AU510" s="1"/>
      <c r="BA510" s="6"/>
      <c r="BD510" s="6"/>
      <c r="BG510" s="1"/>
      <c r="BH510" s="6"/>
      <c r="BJ510" s="1"/>
      <c r="BN510" s="1"/>
      <c r="BO510" s="1"/>
    </row>
    <row r="511" spans="1:6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6"/>
      <c r="N511" s="1"/>
      <c r="Q511" s="6"/>
      <c r="S511" s="1"/>
      <c r="T511" s="1"/>
      <c r="U511" s="1"/>
      <c r="V511" s="1"/>
      <c r="W511" s="1"/>
      <c r="X511" s="400"/>
      <c r="Y511" s="6"/>
      <c r="AB511" s="6"/>
      <c r="AE511" s="6"/>
      <c r="AG511" s="1"/>
      <c r="AM511" s="6"/>
      <c r="AP511" s="6"/>
      <c r="AS511" s="6"/>
      <c r="AU511" s="1"/>
      <c r="BA511" s="6"/>
      <c r="BD511" s="6"/>
      <c r="BG511" s="1"/>
      <c r="BH511" s="6"/>
      <c r="BJ511" s="1"/>
      <c r="BN511" s="1"/>
      <c r="BO511" s="1"/>
    </row>
    <row r="512" spans="1:6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6"/>
      <c r="N512" s="1"/>
      <c r="Q512" s="6"/>
      <c r="S512" s="1"/>
      <c r="T512" s="1"/>
      <c r="U512" s="1"/>
      <c r="V512" s="1"/>
      <c r="W512" s="1"/>
      <c r="X512" s="400"/>
      <c r="Y512" s="6"/>
      <c r="AB512" s="6"/>
      <c r="AE512" s="6"/>
      <c r="AG512" s="1"/>
      <c r="AM512" s="6"/>
      <c r="AP512" s="6"/>
      <c r="AS512" s="6"/>
      <c r="AU512" s="1"/>
      <c r="BA512" s="6"/>
      <c r="BD512" s="6"/>
      <c r="BG512" s="1"/>
      <c r="BH512" s="6"/>
      <c r="BJ512" s="1"/>
      <c r="BN512" s="1"/>
      <c r="BO512" s="1"/>
    </row>
    <row r="513" spans="1:6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6"/>
      <c r="N513" s="1"/>
      <c r="Q513" s="6"/>
      <c r="S513" s="1"/>
      <c r="T513" s="1"/>
      <c r="U513" s="1"/>
      <c r="V513" s="1"/>
      <c r="W513" s="1"/>
      <c r="X513" s="400"/>
      <c r="Y513" s="6"/>
      <c r="AB513" s="6"/>
      <c r="AE513" s="6"/>
      <c r="AG513" s="1"/>
      <c r="AM513" s="6"/>
      <c r="AP513" s="6"/>
      <c r="AS513" s="6"/>
      <c r="AU513" s="1"/>
      <c r="BA513" s="6"/>
      <c r="BD513" s="6"/>
      <c r="BG513" s="1"/>
      <c r="BH513" s="6"/>
      <c r="BJ513" s="1"/>
      <c r="BN513" s="1"/>
      <c r="BO513" s="1"/>
    </row>
    <row r="514" spans="1:6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6"/>
      <c r="N514" s="1"/>
      <c r="Q514" s="6"/>
      <c r="S514" s="1"/>
      <c r="T514" s="1"/>
      <c r="U514" s="1"/>
      <c r="V514" s="1"/>
      <c r="W514" s="1"/>
      <c r="X514" s="400"/>
      <c r="Y514" s="6"/>
      <c r="AB514" s="6"/>
      <c r="AE514" s="6"/>
      <c r="AG514" s="1"/>
      <c r="AM514" s="6"/>
      <c r="AP514" s="6"/>
      <c r="AS514" s="6"/>
      <c r="AU514" s="1"/>
      <c r="BA514" s="6"/>
      <c r="BD514" s="6"/>
      <c r="BG514" s="1"/>
      <c r="BH514" s="6"/>
      <c r="BJ514" s="1"/>
      <c r="BN514" s="1"/>
      <c r="BO514" s="1"/>
    </row>
    <row r="515" spans="1:6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6"/>
      <c r="N515" s="1"/>
      <c r="Q515" s="6"/>
      <c r="S515" s="1"/>
      <c r="T515" s="1"/>
      <c r="U515" s="1"/>
      <c r="V515" s="1"/>
      <c r="W515" s="1"/>
      <c r="X515" s="400"/>
      <c r="Y515" s="6"/>
      <c r="AB515" s="6"/>
      <c r="AE515" s="6"/>
      <c r="AG515" s="1"/>
      <c r="AM515" s="6"/>
      <c r="AP515" s="6"/>
      <c r="AS515" s="6"/>
      <c r="AU515" s="1"/>
      <c r="BA515" s="6"/>
      <c r="BD515" s="6"/>
      <c r="BG515" s="1"/>
      <c r="BH515" s="6"/>
      <c r="BJ515" s="1"/>
      <c r="BN515" s="1"/>
      <c r="BO515" s="1"/>
    </row>
    <row r="516" spans="1:6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6"/>
      <c r="N516" s="1"/>
      <c r="Q516" s="6"/>
      <c r="S516" s="1"/>
      <c r="T516" s="1"/>
      <c r="U516" s="1"/>
      <c r="V516" s="1"/>
      <c r="W516" s="1"/>
      <c r="X516" s="400"/>
      <c r="Y516" s="6"/>
      <c r="AB516" s="6"/>
      <c r="AE516" s="6"/>
      <c r="AG516" s="1"/>
      <c r="AM516" s="6"/>
      <c r="AP516" s="6"/>
      <c r="AS516" s="6"/>
      <c r="AU516" s="1"/>
      <c r="BA516" s="6"/>
      <c r="BD516" s="6"/>
      <c r="BG516" s="1"/>
      <c r="BH516" s="6"/>
      <c r="BJ516" s="1"/>
      <c r="BN516" s="1"/>
      <c r="BO516" s="1"/>
    </row>
    <row r="517" spans="1:6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6"/>
      <c r="N517" s="1"/>
      <c r="Q517" s="6"/>
      <c r="S517" s="1"/>
      <c r="T517" s="1"/>
      <c r="U517" s="1"/>
      <c r="V517" s="1"/>
      <c r="W517" s="1"/>
      <c r="X517" s="400"/>
      <c r="Y517" s="6"/>
      <c r="AB517" s="6"/>
      <c r="AE517" s="6"/>
      <c r="AG517" s="1"/>
      <c r="AM517" s="6"/>
      <c r="AP517" s="6"/>
      <c r="AS517" s="6"/>
      <c r="AU517" s="1"/>
      <c r="BA517" s="6"/>
      <c r="BD517" s="6"/>
      <c r="BG517" s="1"/>
      <c r="BH517" s="6"/>
      <c r="BJ517" s="1"/>
      <c r="BN517" s="1"/>
      <c r="BO517" s="1"/>
    </row>
    <row r="518" spans="1:6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6"/>
      <c r="N518" s="1"/>
      <c r="Q518" s="6"/>
      <c r="S518" s="1"/>
      <c r="T518" s="1"/>
      <c r="U518" s="1"/>
      <c r="V518" s="1"/>
      <c r="W518" s="1"/>
      <c r="X518" s="400"/>
      <c r="Y518" s="6"/>
      <c r="AB518" s="6"/>
      <c r="AE518" s="6"/>
      <c r="AG518" s="1"/>
      <c r="AM518" s="6"/>
      <c r="AP518" s="6"/>
      <c r="AS518" s="6"/>
      <c r="AU518" s="1"/>
      <c r="BA518" s="6"/>
      <c r="BD518" s="6"/>
      <c r="BG518" s="1"/>
      <c r="BH518" s="6"/>
      <c r="BJ518" s="1"/>
      <c r="BN518" s="1"/>
      <c r="BO518" s="1"/>
    </row>
    <row r="519" spans="1:6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6"/>
      <c r="N519" s="1"/>
      <c r="Q519" s="6"/>
      <c r="S519" s="1"/>
      <c r="T519" s="1"/>
      <c r="U519" s="1"/>
      <c r="V519" s="1"/>
      <c r="W519" s="1"/>
      <c r="X519" s="400"/>
      <c r="Y519" s="6"/>
      <c r="AB519" s="6"/>
      <c r="AE519" s="6"/>
      <c r="AG519" s="1"/>
      <c r="AM519" s="6"/>
      <c r="AP519" s="6"/>
      <c r="AS519" s="6"/>
      <c r="AU519" s="1"/>
      <c r="BA519" s="6"/>
      <c r="BD519" s="6"/>
      <c r="BG519" s="1"/>
      <c r="BH519" s="6"/>
      <c r="BJ519" s="1"/>
      <c r="BN519" s="1"/>
      <c r="BO519" s="1"/>
    </row>
    <row r="520" spans="1:6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6"/>
      <c r="N520" s="1"/>
      <c r="Q520" s="6"/>
      <c r="S520" s="1"/>
      <c r="T520" s="1"/>
      <c r="U520" s="1"/>
      <c r="V520" s="1"/>
      <c r="W520" s="1"/>
      <c r="X520" s="400"/>
      <c r="Y520" s="6"/>
      <c r="AB520" s="6"/>
      <c r="AE520" s="6"/>
      <c r="AG520" s="1"/>
      <c r="AM520" s="6"/>
      <c r="AP520" s="6"/>
      <c r="AS520" s="6"/>
      <c r="AU520" s="1"/>
      <c r="BA520" s="6"/>
      <c r="BD520" s="6"/>
      <c r="BG520" s="1"/>
      <c r="BH520" s="6"/>
      <c r="BJ520" s="1"/>
      <c r="BN520" s="1"/>
      <c r="BO520" s="1"/>
    </row>
    <row r="521" spans="1:6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6"/>
      <c r="N521" s="1"/>
      <c r="Q521" s="6"/>
      <c r="S521" s="1"/>
      <c r="T521" s="1"/>
      <c r="U521" s="1"/>
      <c r="V521" s="1"/>
      <c r="W521" s="1"/>
      <c r="X521" s="400"/>
      <c r="Y521" s="6"/>
      <c r="AB521" s="6"/>
      <c r="AE521" s="6"/>
      <c r="AG521" s="1"/>
      <c r="AM521" s="6"/>
      <c r="AP521" s="6"/>
      <c r="AS521" s="6"/>
      <c r="AU521" s="1"/>
      <c r="BA521" s="6"/>
      <c r="BD521" s="6"/>
      <c r="BG521" s="1"/>
      <c r="BH521" s="6"/>
      <c r="BJ521" s="1"/>
      <c r="BN521" s="1"/>
      <c r="BO521" s="1"/>
    </row>
    <row r="522" spans="1:6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6"/>
      <c r="N522" s="1"/>
      <c r="Q522" s="6"/>
      <c r="S522" s="1"/>
      <c r="T522" s="1"/>
      <c r="U522" s="1"/>
      <c r="V522" s="1"/>
      <c r="W522" s="1"/>
      <c r="X522" s="400"/>
      <c r="Y522" s="6"/>
      <c r="AB522" s="6"/>
      <c r="AE522" s="6"/>
      <c r="AG522" s="1"/>
      <c r="AM522" s="6"/>
      <c r="AP522" s="6"/>
      <c r="AS522" s="6"/>
      <c r="AU522" s="1"/>
      <c r="BA522" s="6"/>
      <c r="BD522" s="6"/>
      <c r="BG522" s="1"/>
      <c r="BH522" s="6"/>
      <c r="BJ522" s="1"/>
      <c r="BN522" s="1"/>
      <c r="BO522" s="1"/>
    </row>
    <row r="523" spans="1:6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6"/>
      <c r="N523" s="1"/>
      <c r="Q523" s="6"/>
      <c r="S523" s="1"/>
      <c r="T523" s="1"/>
      <c r="U523" s="1"/>
      <c r="V523" s="1"/>
      <c r="W523" s="1"/>
      <c r="X523" s="400"/>
      <c r="Y523" s="6"/>
      <c r="AB523" s="6"/>
      <c r="AE523" s="6"/>
      <c r="AG523" s="1"/>
      <c r="AM523" s="6"/>
      <c r="AP523" s="6"/>
      <c r="AS523" s="6"/>
      <c r="AU523" s="1"/>
      <c r="BA523" s="6"/>
      <c r="BD523" s="6"/>
      <c r="BG523" s="1"/>
      <c r="BH523" s="6"/>
      <c r="BJ523" s="1"/>
      <c r="BN523" s="1"/>
      <c r="BO523" s="1"/>
    </row>
    <row r="524" spans="1:6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6"/>
      <c r="N524" s="1"/>
      <c r="Q524" s="6"/>
      <c r="S524" s="1"/>
      <c r="T524" s="1"/>
      <c r="U524" s="1"/>
      <c r="V524" s="1"/>
      <c r="W524" s="1"/>
      <c r="X524" s="400"/>
      <c r="Y524" s="6"/>
      <c r="AB524" s="6"/>
      <c r="AE524" s="6"/>
      <c r="AG524" s="1"/>
      <c r="AM524" s="6"/>
      <c r="AP524" s="6"/>
      <c r="AS524" s="6"/>
      <c r="AU524" s="1"/>
      <c r="BA524" s="6"/>
      <c r="BD524" s="6"/>
      <c r="BG524" s="1"/>
      <c r="BH524" s="6"/>
      <c r="BJ524" s="1"/>
      <c r="BN524" s="1"/>
      <c r="BO524" s="1"/>
    </row>
    <row r="525" spans="1:6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6"/>
      <c r="N525" s="1"/>
      <c r="Q525" s="6"/>
      <c r="S525" s="1"/>
      <c r="T525" s="1"/>
      <c r="U525" s="1"/>
      <c r="V525" s="1"/>
      <c r="W525" s="1"/>
      <c r="X525" s="400"/>
      <c r="Y525" s="6"/>
      <c r="AB525" s="6"/>
      <c r="AE525" s="6"/>
      <c r="AG525" s="1"/>
      <c r="AM525" s="6"/>
      <c r="AP525" s="6"/>
      <c r="AS525" s="6"/>
      <c r="AU525" s="1"/>
      <c r="BA525" s="6"/>
      <c r="BD525" s="6"/>
      <c r="BG525" s="1"/>
      <c r="BH525" s="6"/>
      <c r="BJ525" s="1"/>
      <c r="BN525" s="1"/>
      <c r="BO525" s="1"/>
    </row>
    <row r="526" spans="1:6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6"/>
      <c r="N526" s="1"/>
      <c r="Q526" s="6"/>
      <c r="S526" s="1"/>
      <c r="T526" s="1"/>
      <c r="U526" s="1"/>
      <c r="V526" s="1"/>
      <c r="W526" s="1"/>
      <c r="X526" s="400"/>
      <c r="Y526" s="6"/>
      <c r="AB526" s="6"/>
      <c r="AE526" s="6"/>
      <c r="AG526" s="1"/>
      <c r="AM526" s="6"/>
      <c r="AP526" s="6"/>
      <c r="AS526" s="6"/>
      <c r="AU526" s="1"/>
      <c r="BA526" s="6"/>
      <c r="BD526" s="6"/>
      <c r="BG526" s="1"/>
      <c r="BH526" s="6"/>
      <c r="BJ526" s="1"/>
      <c r="BN526" s="1"/>
      <c r="BO526" s="1"/>
    </row>
    <row r="527" spans="1:6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6"/>
      <c r="N527" s="1"/>
      <c r="Q527" s="6"/>
      <c r="S527" s="1"/>
      <c r="T527" s="1"/>
      <c r="U527" s="1"/>
      <c r="V527" s="1"/>
      <c r="W527" s="1"/>
      <c r="X527" s="400"/>
      <c r="Y527" s="6"/>
      <c r="AB527" s="6"/>
      <c r="AE527" s="6"/>
      <c r="AG527" s="1"/>
      <c r="AM527" s="6"/>
      <c r="AP527" s="6"/>
      <c r="AS527" s="6"/>
      <c r="AU527" s="1"/>
      <c r="BA527" s="6"/>
      <c r="BD527" s="6"/>
      <c r="BG527" s="1"/>
      <c r="BH527" s="6"/>
      <c r="BJ527" s="1"/>
      <c r="BN527" s="1"/>
      <c r="BO527" s="1"/>
    </row>
    <row r="528" spans="1:6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6"/>
      <c r="N528" s="1"/>
      <c r="Q528" s="6"/>
      <c r="S528" s="1"/>
      <c r="T528" s="1"/>
      <c r="U528" s="1"/>
      <c r="V528" s="1"/>
      <c r="W528" s="1"/>
      <c r="X528" s="400"/>
      <c r="Y528" s="6"/>
      <c r="AB528" s="6"/>
      <c r="AE528" s="6"/>
      <c r="AG528" s="1"/>
      <c r="AM528" s="6"/>
      <c r="AP528" s="6"/>
      <c r="AS528" s="6"/>
      <c r="AU528" s="1"/>
      <c r="BA528" s="6"/>
      <c r="BD528" s="6"/>
      <c r="BG528" s="1"/>
      <c r="BH528" s="6"/>
      <c r="BJ528" s="1"/>
      <c r="BN528" s="1"/>
      <c r="BO528" s="1"/>
    </row>
    <row r="529" spans="1:6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6"/>
      <c r="N529" s="1"/>
      <c r="Q529" s="6"/>
      <c r="S529" s="1"/>
      <c r="T529" s="1"/>
      <c r="U529" s="1"/>
      <c r="V529" s="1"/>
      <c r="W529" s="1"/>
      <c r="X529" s="400"/>
      <c r="Y529" s="6"/>
      <c r="AB529" s="6"/>
      <c r="AE529" s="6"/>
      <c r="AG529" s="1"/>
      <c r="AM529" s="6"/>
      <c r="AP529" s="6"/>
      <c r="AS529" s="6"/>
      <c r="AU529" s="1"/>
      <c r="BA529" s="6"/>
      <c r="BD529" s="6"/>
      <c r="BG529" s="1"/>
      <c r="BH529" s="6"/>
      <c r="BJ529" s="1"/>
      <c r="BN529" s="1"/>
      <c r="BO529" s="1"/>
    </row>
    <row r="530" spans="1:6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6"/>
      <c r="N530" s="1"/>
      <c r="Q530" s="6"/>
      <c r="S530" s="1"/>
      <c r="T530" s="1"/>
      <c r="U530" s="1"/>
      <c r="V530" s="1"/>
      <c r="W530" s="1"/>
      <c r="X530" s="400"/>
      <c r="Y530" s="6"/>
      <c r="AB530" s="6"/>
      <c r="AE530" s="6"/>
      <c r="AG530" s="1"/>
      <c r="AM530" s="6"/>
      <c r="AP530" s="6"/>
      <c r="AS530" s="6"/>
      <c r="AU530" s="1"/>
      <c r="BA530" s="6"/>
      <c r="BD530" s="6"/>
      <c r="BG530" s="1"/>
      <c r="BH530" s="6"/>
      <c r="BJ530" s="1"/>
      <c r="BN530" s="1"/>
      <c r="BO530" s="1"/>
    </row>
    <row r="531" spans="1:6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6"/>
      <c r="N531" s="1"/>
      <c r="Q531" s="6"/>
      <c r="S531" s="1"/>
      <c r="T531" s="1"/>
      <c r="U531" s="1"/>
      <c r="V531" s="1"/>
      <c r="W531" s="1"/>
      <c r="X531" s="400"/>
      <c r="Y531" s="6"/>
      <c r="AB531" s="6"/>
      <c r="AE531" s="6"/>
      <c r="AG531" s="1"/>
      <c r="AM531" s="6"/>
      <c r="AP531" s="6"/>
      <c r="AS531" s="6"/>
      <c r="AU531" s="1"/>
      <c r="BA531" s="6"/>
      <c r="BD531" s="6"/>
      <c r="BG531" s="1"/>
      <c r="BH531" s="6"/>
      <c r="BJ531" s="1"/>
      <c r="BN531" s="1"/>
      <c r="BO531" s="1"/>
    </row>
    <row r="532" spans="1:6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6"/>
      <c r="N532" s="1"/>
      <c r="Q532" s="6"/>
      <c r="S532" s="1"/>
      <c r="T532" s="1"/>
      <c r="U532" s="1"/>
      <c r="V532" s="1"/>
      <c r="W532" s="1"/>
      <c r="X532" s="400"/>
      <c r="Y532" s="6"/>
      <c r="AB532" s="6"/>
      <c r="AE532" s="6"/>
      <c r="AG532" s="1"/>
      <c r="AM532" s="6"/>
      <c r="AP532" s="6"/>
      <c r="AS532" s="6"/>
      <c r="AU532" s="1"/>
      <c r="BA532" s="6"/>
      <c r="BD532" s="6"/>
      <c r="BG532" s="1"/>
      <c r="BH532" s="6"/>
      <c r="BJ532" s="1"/>
      <c r="BN532" s="1"/>
      <c r="BO532" s="1"/>
    </row>
    <row r="533" spans="1:6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6"/>
      <c r="N533" s="1"/>
      <c r="Q533" s="6"/>
      <c r="S533" s="1"/>
      <c r="T533" s="1"/>
      <c r="U533" s="1"/>
      <c r="V533" s="1"/>
      <c r="W533" s="1"/>
      <c r="X533" s="400"/>
      <c r="Y533" s="6"/>
      <c r="AB533" s="6"/>
      <c r="AE533" s="6"/>
      <c r="AG533" s="1"/>
      <c r="AM533" s="6"/>
      <c r="AP533" s="6"/>
      <c r="AS533" s="6"/>
      <c r="AU533" s="1"/>
      <c r="BA533" s="6"/>
      <c r="BD533" s="6"/>
      <c r="BG533" s="1"/>
      <c r="BH533" s="6"/>
      <c r="BJ533" s="1"/>
      <c r="BN533" s="1"/>
      <c r="BO533" s="1"/>
    </row>
    <row r="534" spans="1:6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6"/>
      <c r="N534" s="1"/>
      <c r="Q534" s="6"/>
      <c r="S534" s="1"/>
      <c r="T534" s="1"/>
      <c r="U534" s="1"/>
      <c r="V534" s="1"/>
      <c r="W534" s="1"/>
      <c r="X534" s="400"/>
      <c r="Y534" s="6"/>
      <c r="AB534" s="6"/>
      <c r="AE534" s="6"/>
      <c r="AG534" s="1"/>
      <c r="AM534" s="6"/>
      <c r="AP534" s="6"/>
      <c r="AS534" s="6"/>
      <c r="AU534" s="1"/>
      <c r="BA534" s="6"/>
      <c r="BD534" s="6"/>
      <c r="BG534" s="1"/>
      <c r="BH534" s="6"/>
      <c r="BJ534" s="1"/>
      <c r="BN534" s="1"/>
      <c r="BO534" s="1"/>
    </row>
    <row r="535" spans="1:6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6"/>
      <c r="N535" s="1"/>
      <c r="Q535" s="6"/>
      <c r="S535" s="1"/>
      <c r="T535" s="1"/>
      <c r="U535" s="1"/>
      <c r="V535" s="1"/>
      <c r="W535" s="1"/>
      <c r="X535" s="400"/>
      <c r="Y535" s="6"/>
      <c r="AB535" s="6"/>
      <c r="AE535" s="6"/>
      <c r="AG535" s="1"/>
      <c r="AM535" s="6"/>
      <c r="AP535" s="6"/>
      <c r="AS535" s="6"/>
      <c r="AU535" s="1"/>
      <c r="BA535" s="6"/>
      <c r="BD535" s="6"/>
      <c r="BG535" s="1"/>
      <c r="BH535" s="6"/>
      <c r="BJ535" s="1"/>
      <c r="BN535" s="1"/>
      <c r="BO535" s="1"/>
    </row>
    <row r="536" spans="1:6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6"/>
      <c r="N536" s="1"/>
      <c r="Q536" s="6"/>
      <c r="S536" s="1"/>
      <c r="T536" s="1"/>
      <c r="U536" s="1"/>
      <c r="V536" s="1"/>
      <c r="W536" s="1"/>
      <c r="X536" s="400"/>
      <c r="Y536" s="6"/>
      <c r="AB536" s="6"/>
      <c r="AE536" s="6"/>
      <c r="AG536" s="1"/>
      <c r="AM536" s="6"/>
      <c r="AP536" s="6"/>
      <c r="AS536" s="6"/>
      <c r="AU536" s="1"/>
      <c r="BA536" s="6"/>
      <c r="BD536" s="6"/>
      <c r="BG536" s="1"/>
      <c r="BH536" s="6"/>
      <c r="BJ536" s="1"/>
      <c r="BN536" s="1"/>
      <c r="BO536" s="1"/>
    </row>
    <row r="537" spans="1:6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6"/>
      <c r="N537" s="1"/>
      <c r="Q537" s="6"/>
      <c r="S537" s="1"/>
      <c r="T537" s="1"/>
      <c r="U537" s="1"/>
      <c r="V537" s="1"/>
      <c r="W537" s="1"/>
      <c r="X537" s="400"/>
      <c r="Y537" s="6"/>
      <c r="AB537" s="6"/>
      <c r="AE537" s="6"/>
      <c r="AG537" s="1"/>
      <c r="AM537" s="6"/>
      <c r="AP537" s="6"/>
      <c r="AS537" s="6"/>
      <c r="AU537" s="1"/>
      <c r="BA537" s="6"/>
      <c r="BD537" s="6"/>
      <c r="BG537" s="1"/>
      <c r="BH537" s="6"/>
      <c r="BJ537" s="1"/>
      <c r="BN537" s="1"/>
      <c r="BO537" s="1"/>
    </row>
    <row r="538" spans="1:6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6"/>
      <c r="N538" s="1"/>
      <c r="Q538" s="6"/>
      <c r="S538" s="1"/>
      <c r="T538" s="1"/>
      <c r="U538" s="1"/>
      <c r="V538" s="1"/>
      <c r="W538" s="1"/>
      <c r="X538" s="400"/>
      <c r="Y538" s="6"/>
      <c r="AB538" s="6"/>
      <c r="AE538" s="6"/>
      <c r="AG538" s="1"/>
      <c r="AM538" s="6"/>
      <c r="AP538" s="6"/>
      <c r="AS538" s="6"/>
      <c r="AU538" s="1"/>
      <c r="BA538" s="6"/>
      <c r="BD538" s="6"/>
      <c r="BG538" s="1"/>
      <c r="BH538" s="6"/>
      <c r="BJ538" s="1"/>
      <c r="BN538" s="1"/>
      <c r="BO538" s="1"/>
    </row>
    <row r="539" spans="1:6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6"/>
      <c r="N539" s="1"/>
      <c r="Q539" s="6"/>
      <c r="S539" s="1"/>
      <c r="T539" s="1"/>
      <c r="U539" s="1"/>
      <c r="V539" s="1"/>
      <c r="W539" s="1"/>
      <c r="X539" s="400"/>
      <c r="Y539" s="6"/>
      <c r="AB539" s="6"/>
      <c r="AE539" s="6"/>
      <c r="AG539" s="1"/>
      <c r="AM539" s="6"/>
      <c r="AP539" s="6"/>
      <c r="AS539" s="6"/>
      <c r="AU539" s="1"/>
      <c r="BA539" s="6"/>
      <c r="BD539" s="6"/>
      <c r="BG539" s="1"/>
      <c r="BH539" s="6"/>
      <c r="BJ539" s="1"/>
      <c r="BN539" s="1"/>
      <c r="BO539" s="1"/>
    </row>
    <row r="540" spans="1:6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6"/>
      <c r="N540" s="1"/>
      <c r="Q540" s="6"/>
      <c r="S540" s="1"/>
      <c r="T540" s="1"/>
      <c r="U540" s="1"/>
      <c r="V540" s="1"/>
      <c r="W540" s="1"/>
      <c r="X540" s="400"/>
      <c r="Y540" s="6"/>
      <c r="AB540" s="6"/>
      <c r="AE540" s="6"/>
      <c r="AG540" s="1"/>
      <c r="AM540" s="6"/>
      <c r="AP540" s="6"/>
      <c r="AS540" s="6"/>
      <c r="AU540" s="1"/>
      <c r="BA540" s="6"/>
      <c r="BD540" s="6"/>
      <c r="BG540" s="1"/>
      <c r="BH540" s="6"/>
      <c r="BJ540" s="1"/>
      <c r="BN540" s="1"/>
      <c r="BO540" s="1"/>
    </row>
    <row r="541" spans="1:6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6"/>
      <c r="N541" s="1"/>
      <c r="Q541" s="6"/>
      <c r="S541" s="1"/>
      <c r="T541" s="1"/>
      <c r="U541" s="1"/>
      <c r="V541" s="1"/>
      <c r="W541" s="1"/>
      <c r="X541" s="400"/>
      <c r="Y541" s="6"/>
      <c r="AB541" s="6"/>
      <c r="AE541" s="6"/>
      <c r="AG541" s="1"/>
      <c r="AM541" s="6"/>
      <c r="AP541" s="6"/>
      <c r="AS541" s="6"/>
      <c r="AU541" s="1"/>
      <c r="BA541" s="6"/>
      <c r="BD541" s="6"/>
      <c r="BG541" s="1"/>
      <c r="BH541" s="6"/>
      <c r="BJ541" s="1"/>
      <c r="BN541" s="1"/>
      <c r="BO541" s="1"/>
    </row>
    <row r="542" spans="1:6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6"/>
      <c r="N542" s="1"/>
      <c r="Q542" s="6"/>
      <c r="S542" s="1"/>
      <c r="T542" s="1"/>
      <c r="U542" s="1"/>
      <c r="V542" s="1"/>
      <c r="W542" s="1"/>
      <c r="X542" s="400"/>
      <c r="Y542" s="6"/>
      <c r="AB542" s="6"/>
      <c r="AE542" s="6"/>
      <c r="AG542" s="1"/>
      <c r="AM542" s="6"/>
      <c r="AP542" s="6"/>
      <c r="AS542" s="6"/>
      <c r="AU542" s="1"/>
      <c r="BA542" s="6"/>
      <c r="BD542" s="6"/>
      <c r="BG542" s="1"/>
      <c r="BH542" s="6"/>
      <c r="BJ542" s="1"/>
      <c r="BN542" s="1"/>
      <c r="BO542" s="1"/>
    </row>
    <row r="543" spans="1:6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6"/>
      <c r="N543" s="1"/>
      <c r="Q543" s="6"/>
      <c r="S543" s="1"/>
      <c r="T543" s="1"/>
      <c r="U543" s="1"/>
      <c r="V543" s="1"/>
      <c r="W543" s="1"/>
      <c r="X543" s="400"/>
      <c r="Y543" s="6"/>
      <c r="AB543" s="6"/>
      <c r="AE543" s="6"/>
      <c r="AG543" s="1"/>
      <c r="AM543" s="6"/>
      <c r="AP543" s="6"/>
      <c r="AS543" s="6"/>
      <c r="AU543" s="1"/>
      <c r="BA543" s="6"/>
      <c r="BD543" s="6"/>
      <c r="BG543" s="1"/>
      <c r="BH543" s="6"/>
      <c r="BJ543" s="1"/>
      <c r="BN543" s="1"/>
      <c r="BO543" s="1"/>
    </row>
    <row r="544" spans="1:6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6"/>
      <c r="N544" s="1"/>
      <c r="Q544" s="6"/>
      <c r="S544" s="1"/>
      <c r="T544" s="1"/>
      <c r="U544" s="1"/>
      <c r="V544" s="1"/>
      <c r="W544" s="1"/>
      <c r="X544" s="400"/>
      <c r="Y544" s="6"/>
      <c r="AB544" s="6"/>
      <c r="AE544" s="6"/>
      <c r="AG544" s="1"/>
      <c r="AM544" s="6"/>
      <c r="AP544" s="6"/>
      <c r="AS544" s="6"/>
      <c r="AU544" s="1"/>
      <c r="BA544" s="6"/>
      <c r="BD544" s="6"/>
      <c r="BG544" s="1"/>
      <c r="BH544" s="6"/>
      <c r="BJ544" s="1"/>
      <c r="BN544" s="1"/>
      <c r="BO544" s="1"/>
    </row>
    <row r="545" spans="1:6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6"/>
      <c r="N545" s="1"/>
      <c r="Q545" s="6"/>
      <c r="S545" s="1"/>
      <c r="T545" s="1"/>
      <c r="U545" s="1"/>
      <c r="V545" s="1"/>
      <c r="W545" s="1"/>
      <c r="X545" s="400"/>
      <c r="Y545" s="6"/>
      <c r="AB545" s="6"/>
      <c r="AE545" s="6"/>
      <c r="AG545" s="1"/>
      <c r="AM545" s="6"/>
      <c r="AP545" s="6"/>
      <c r="AS545" s="6"/>
      <c r="AU545" s="1"/>
      <c r="BA545" s="6"/>
      <c r="BD545" s="6"/>
      <c r="BG545" s="1"/>
      <c r="BH545" s="6"/>
      <c r="BJ545" s="1"/>
      <c r="BN545" s="1"/>
      <c r="BO545" s="1"/>
    </row>
    <row r="546" spans="1:6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6"/>
      <c r="N546" s="1"/>
      <c r="Q546" s="6"/>
      <c r="S546" s="1"/>
      <c r="T546" s="1"/>
      <c r="U546" s="1"/>
      <c r="V546" s="1"/>
      <c r="W546" s="1"/>
      <c r="X546" s="400"/>
      <c r="Y546" s="6"/>
      <c r="AB546" s="6"/>
      <c r="AE546" s="6"/>
      <c r="AG546" s="1"/>
      <c r="AM546" s="6"/>
      <c r="AP546" s="6"/>
      <c r="AS546" s="6"/>
      <c r="AU546" s="1"/>
      <c r="BA546" s="6"/>
      <c r="BD546" s="6"/>
      <c r="BG546" s="1"/>
      <c r="BH546" s="6"/>
      <c r="BJ546" s="1"/>
      <c r="BN546" s="1"/>
      <c r="BO546" s="1"/>
    </row>
    <row r="547" spans="1:6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6"/>
      <c r="N547" s="1"/>
      <c r="Q547" s="6"/>
      <c r="S547" s="1"/>
      <c r="T547" s="1"/>
      <c r="U547" s="1"/>
      <c r="V547" s="1"/>
      <c r="W547" s="1"/>
      <c r="X547" s="400"/>
      <c r="Y547" s="6"/>
      <c r="AB547" s="6"/>
      <c r="AE547" s="6"/>
      <c r="AG547" s="1"/>
      <c r="AM547" s="6"/>
      <c r="AP547" s="6"/>
      <c r="AS547" s="6"/>
      <c r="AU547" s="1"/>
      <c r="BA547" s="6"/>
      <c r="BD547" s="6"/>
      <c r="BG547" s="1"/>
      <c r="BH547" s="6"/>
      <c r="BJ547" s="1"/>
      <c r="BN547" s="1"/>
      <c r="BO547" s="1"/>
    </row>
    <row r="548" spans="1:6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6"/>
      <c r="N548" s="1"/>
      <c r="Q548" s="6"/>
      <c r="S548" s="1"/>
      <c r="T548" s="1"/>
      <c r="U548" s="1"/>
      <c r="V548" s="1"/>
      <c r="W548" s="1"/>
      <c r="X548" s="400"/>
      <c r="Y548" s="6"/>
      <c r="AB548" s="6"/>
      <c r="AE548" s="6"/>
      <c r="AG548" s="1"/>
      <c r="AM548" s="6"/>
      <c r="AP548" s="6"/>
      <c r="AS548" s="6"/>
      <c r="AU548" s="1"/>
      <c r="BA548" s="6"/>
      <c r="BD548" s="6"/>
      <c r="BG548" s="1"/>
      <c r="BH548" s="6"/>
      <c r="BJ548" s="1"/>
      <c r="BN548" s="1"/>
      <c r="BO548" s="1"/>
    </row>
    <row r="549" spans="1:6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6"/>
      <c r="N549" s="1"/>
      <c r="Q549" s="6"/>
      <c r="S549" s="1"/>
      <c r="T549" s="1"/>
      <c r="U549" s="1"/>
      <c r="V549" s="1"/>
      <c r="W549" s="1"/>
      <c r="X549" s="400"/>
      <c r="Y549" s="6"/>
      <c r="AB549" s="6"/>
      <c r="AE549" s="6"/>
      <c r="AG549" s="1"/>
      <c r="AM549" s="6"/>
      <c r="AP549" s="6"/>
      <c r="AS549" s="6"/>
      <c r="AU549" s="1"/>
      <c r="BA549" s="6"/>
      <c r="BD549" s="6"/>
      <c r="BG549" s="1"/>
      <c r="BH549" s="6"/>
      <c r="BJ549" s="1"/>
      <c r="BN549" s="1"/>
      <c r="BO549" s="1"/>
    </row>
    <row r="550" spans="1:6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6"/>
      <c r="N550" s="1"/>
      <c r="Q550" s="6"/>
      <c r="S550" s="1"/>
      <c r="T550" s="1"/>
      <c r="U550" s="1"/>
      <c r="V550" s="1"/>
      <c r="W550" s="1"/>
      <c r="X550" s="400"/>
      <c r="Y550" s="6"/>
      <c r="AB550" s="6"/>
      <c r="AE550" s="6"/>
      <c r="AG550" s="1"/>
      <c r="AM550" s="6"/>
      <c r="AP550" s="6"/>
      <c r="AS550" s="6"/>
      <c r="AU550" s="1"/>
      <c r="BA550" s="6"/>
      <c r="BD550" s="6"/>
      <c r="BG550" s="1"/>
      <c r="BH550" s="6"/>
      <c r="BJ550" s="1"/>
      <c r="BN550" s="1"/>
      <c r="BO550" s="1"/>
    </row>
    <row r="551" spans="1:6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6"/>
      <c r="N551" s="1"/>
      <c r="Q551" s="6"/>
      <c r="S551" s="1"/>
      <c r="T551" s="1"/>
      <c r="U551" s="1"/>
      <c r="V551" s="1"/>
      <c r="W551" s="1"/>
      <c r="X551" s="400"/>
      <c r="Y551" s="6"/>
      <c r="AB551" s="6"/>
      <c r="AE551" s="6"/>
      <c r="AG551" s="1"/>
      <c r="AM551" s="6"/>
      <c r="AP551" s="6"/>
      <c r="AS551" s="6"/>
      <c r="AU551" s="1"/>
      <c r="BA551" s="6"/>
      <c r="BD551" s="6"/>
      <c r="BG551" s="1"/>
      <c r="BH551" s="6"/>
      <c r="BJ551" s="1"/>
      <c r="BN551" s="1"/>
      <c r="BO551" s="1"/>
    </row>
    <row r="552" spans="1:6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6"/>
      <c r="N552" s="1"/>
      <c r="Q552" s="6"/>
      <c r="S552" s="1"/>
      <c r="T552" s="1"/>
      <c r="U552" s="1"/>
      <c r="V552" s="1"/>
      <c r="W552" s="1"/>
      <c r="X552" s="400"/>
      <c r="Y552" s="6"/>
      <c r="AB552" s="6"/>
      <c r="AE552" s="6"/>
      <c r="AG552" s="1"/>
      <c r="AM552" s="6"/>
      <c r="AP552" s="6"/>
      <c r="AS552" s="6"/>
      <c r="AU552" s="1"/>
      <c r="BA552" s="6"/>
      <c r="BD552" s="6"/>
      <c r="BG552" s="1"/>
      <c r="BH552" s="6"/>
      <c r="BJ552" s="1"/>
      <c r="BN552" s="1"/>
      <c r="BO552" s="1"/>
    </row>
    <row r="553" spans="1:6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6"/>
      <c r="N553" s="1"/>
      <c r="Q553" s="6"/>
      <c r="S553" s="1"/>
      <c r="T553" s="1"/>
      <c r="U553" s="1"/>
      <c r="V553" s="1"/>
      <c r="W553" s="1"/>
      <c r="X553" s="400"/>
      <c r="Y553" s="6"/>
      <c r="AB553" s="6"/>
      <c r="AE553" s="6"/>
      <c r="AG553" s="1"/>
      <c r="AM553" s="6"/>
      <c r="AP553" s="6"/>
      <c r="AS553" s="6"/>
      <c r="AU553" s="1"/>
      <c r="BA553" s="6"/>
      <c r="BD553" s="6"/>
      <c r="BG553" s="1"/>
      <c r="BH553" s="6"/>
      <c r="BJ553" s="1"/>
      <c r="BN553" s="1"/>
      <c r="BO553" s="1"/>
    </row>
    <row r="554" spans="1:6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6"/>
      <c r="N554" s="1"/>
      <c r="Q554" s="6"/>
      <c r="S554" s="1"/>
      <c r="T554" s="1"/>
      <c r="U554" s="1"/>
      <c r="V554" s="1"/>
      <c r="W554" s="1"/>
      <c r="X554" s="400"/>
      <c r="Y554" s="6"/>
      <c r="AB554" s="6"/>
      <c r="AE554" s="6"/>
      <c r="AG554" s="1"/>
      <c r="AM554" s="6"/>
      <c r="AP554" s="6"/>
      <c r="AS554" s="6"/>
      <c r="AU554" s="1"/>
      <c r="BA554" s="6"/>
      <c r="BD554" s="6"/>
      <c r="BG554" s="1"/>
      <c r="BH554" s="6"/>
      <c r="BJ554" s="1"/>
      <c r="BN554" s="1"/>
      <c r="BO554" s="1"/>
    </row>
    <row r="555" spans="1:6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6"/>
      <c r="N555" s="1"/>
      <c r="Q555" s="6"/>
      <c r="S555" s="1"/>
      <c r="T555" s="1"/>
      <c r="U555" s="1"/>
      <c r="V555" s="1"/>
      <c r="W555" s="1"/>
      <c r="X555" s="400"/>
      <c r="Y555" s="6"/>
      <c r="AB555" s="6"/>
      <c r="AE555" s="6"/>
      <c r="AG555" s="1"/>
      <c r="AM555" s="6"/>
      <c r="AP555" s="6"/>
      <c r="AS555" s="6"/>
      <c r="AU555" s="1"/>
      <c r="BA555" s="6"/>
      <c r="BD555" s="6"/>
      <c r="BG555" s="1"/>
      <c r="BH555" s="6"/>
      <c r="BJ555" s="1"/>
      <c r="BN555" s="1"/>
      <c r="BO555" s="1"/>
    </row>
    <row r="556" spans="1:6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6"/>
      <c r="N556" s="1"/>
      <c r="Q556" s="6"/>
      <c r="S556" s="1"/>
      <c r="T556" s="1"/>
      <c r="U556" s="1"/>
      <c r="V556" s="1"/>
      <c r="W556" s="1"/>
      <c r="X556" s="400"/>
      <c r="Y556" s="6"/>
      <c r="AB556" s="6"/>
      <c r="AE556" s="6"/>
      <c r="AG556" s="1"/>
      <c r="AM556" s="6"/>
      <c r="AP556" s="6"/>
      <c r="AS556" s="6"/>
      <c r="AU556" s="1"/>
      <c r="BA556" s="6"/>
      <c r="BD556" s="6"/>
      <c r="BG556" s="1"/>
      <c r="BH556" s="6"/>
      <c r="BJ556" s="1"/>
      <c r="BN556" s="1"/>
      <c r="BO556" s="1"/>
    </row>
    <row r="557" spans="1:6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6"/>
      <c r="N557" s="1"/>
      <c r="Q557" s="6"/>
      <c r="S557" s="1"/>
      <c r="T557" s="1"/>
      <c r="U557" s="1"/>
      <c r="V557" s="1"/>
      <c r="W557" s="1"/>
      <c r="X557" s="400"/>
      <c r="Y557" s="6"/>
      <c r="AB557" s="6"/>
      <c r="AE557" s="6"/>
      <c r="AG557" s="1"/>
      <c r="AM557" s="6"/>
      <c r="AP557" s="6"/>
      <c r="AS557" s="6"/>
      <c r="AU557" s="1"/>
      <c r="BA557" s="6"/>
      <c r="BD557" s="6"/>
      <c r="BG557" s="1"/>
      <c r="BH557" s="6"/>
      <c r="BJ557" s="1"/>
      <c r="BN557" s="1"/>
      <c r="BO557" s="1"/>
    </row>
    <row r="558" spans="1:6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6"/>
      <c r="N558" s="1"/>
      <c r="Q558" s="6"/>
      <c r="S558" s="1"/>
      <c r="T558" s="1"/>
      <c r="U558" s="1"/>
      <c r="V558" s="1"/>
      <c r="W558" s="1"/>
      <c r="X558" s="400"/>
      <c r="Y558" s="6"/>
      <c r="AB558" s="6"/>
      <c r="AE558" s="6"/>
      <c r="AG558" s="1"/>
      <c r="AM558" s="6"/>
      <c r="AP558" s="6"/>
      <c r="AS558" s="6"/>
      <c r="AU558" s="1"/>
      <c r="BA558" s="6"/>
      <c r="BD558" s="6"/>
      <c r="BG558" s="1"/>
      <c r="BH558" s="6"/>
      <c r="BJ558" s="1"/>
      <c r="BN558" s="1"/>
      <c r="BO558" s="1"/>
    </row>
    <row r="559" spans="1:6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6"/>
      <c r="N559" s="1"/>
      <c r="Q559" s="6"/>
      <c r="S559" s="1"/>
      <c r="T559" s="1"/>
      <c r="U559" s="1"/>
      <c r="V559" s="1"/>
      <c r="W559" s="1"/>
      <c r="X559" s="400"/>
      <c r="Y559" s="6"/>
      <c r="AB559" s="6"/>
      <c r="AE559" s="6"/>
      <c r="AG559" s="1"/>
      <c r="AM559" s="6"/>
      <c r="AP559" s="6"/>
      <c r="AS559" s="6"/>
      <c r="AU559" s="1"/>
      <c r="BA559" s="6"/>
      <c r="BD559" s="6"/>
      <c r="BG559" s="1"/>
      <c r="BH559" s="6"/>
      <c r="BJ559" s="1"/>
      <c r="BN559" s="1"/>
      <c r="BO559" s="1"/>
    </row>
    <row r="560" spans="1:6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6"/>
      <c r="N560" s="1"/>
      <c r="Q560" s="6"/>
      <c r="S560" s="1"/>
      <c r="T560" s="1"/>
      <c r="U560" s="1"/>
      <c r="V560" s="1"/>
      <c r="W560" s="1"/>
      <c r="X560" s="400"/>
      <c r="Y560" s="6"/>
      <c r="AB560" s="6"/>
      <c r="AE560" s="6"/>
      <c r="AG560" s="1"/>
      <c r="AM560" s="6"/>
      <c r="AP560" s="6"/>
      <c r="AS560" s="6"/>
      <c r="AU560" s="1"/>
      <c r="BA560" s="6"/>
      <c r="BD560" s="6"/>
      <c r="BG560" s="1"/>
      <c r="BH560" s="6"/>
      <c r="BJ560" s="1"/>
      <c r="BN560" s="1"/>
      <c r="BO560" s="1"/>
    </row>
    <row r="561" spans="1:6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6"/>
      <c r="N561" s="1"/>
      <c r="Q561" s="6"/>
      <c r="S561" s="1"/>
      <c r="T561" s="1"/>
      <c r="U561" s="1"/>
      <c r="V561" s="1"/>
      <c r="W561" s="1"/>
      <c r="X561" s="400"/>
      <c r="Y561" s="6"/>
      <c r="AB561" s="6"/>
      <c r="AE561" s="6"/>
      <c r="AG561" s="1"/>
      <c r="AM561" s="6"/>
      <c r="AP561" s="6"/>
      <c r="AS561" s="6"/>
      <c r="AU561" s="1"/>
      <c r="BA561" s="6"/>
      <c r="BD561" s="6"/>
      <c r="BG561" s="1"/>
      <c r="BH561" s="6"/>
      <c r="BJ561" s="1"/>
      <c r="BN561" s="1"/>
      <c r="BO561" s="1"/>
    </row>
    <row r="562" spans="1:6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6"/>
      <c r="N562" s="1"/>
      <c r="Q562" s="6"/>
      <c r="S562" s="1"/>
      <c r="T562" s="1"/>
      <c r="U562" s="1"/>
      <c r="V562" s="1"/>
      <c r="W562" s="1"/>
      <c r="X562" s="400"/>
      <c r="Y562" s="6"/>
      <c r="AB562" s="6"/>
      <c r="AE562" s="6"/>
      <c r="AG562" s="1"/>
      <c r="AM562" s="6"/>
      <c r="AP562" s="6"/>
      <c r="AS562" s="6"/>
      <c r="AU562" s="1"/>
      <c r="BA562" s="6"/>
      <c r="BD562" s="6"/>
      <c r="BG562" s="1"/>
      <c r="BH562" s="6"/>
      <c r="BJ562" s="1"/>
      <c r="BN562" s="1"/>
      <c r="BO562" s="1"/>
    </row>
    <row r="563" spans="1:6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6"/>
      <c r="N563" s="1"/>
      <c r="Q563" s="6"/>
      <c r="S563" s="1"/>
      <c r="T563" s="1"/>
      <c r="U563" s="1"/>
      <c r="V563" s="1"/>
      <c r="W563" s="1"/>
      <c r="X563" s="400"/>
      <c r="Y563" s="6"/>
      <c r="AB563" s="6"/>
      <c r="AE563" s="6"/>
      <c r="AG563" s="1"/>
      <c r="AM563" s="6"/>
      <c r="AP563" s="6"/>
      <c r="AS563" s="6"/>
      <c r="AU563" s="1"/>
      <c r="BA563" s="6"/>
      <c r="BD563" s="6"/>
      <c r="BG563" s="1"/>
      <c r="BH563" s="6"/>
      <c r="BJ563" s="1"/>
      <c r="BN563" s="1"/>
      <c r="BO563" s="1"/>
    </row>
    <row r="564" spans="1:6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6"/>
      <c r="N564" s="1"/>
      <c r="Q564" s="6"/>
      <c r="S564" s="1"/>
      <c r="T564" s="1"/>
      <c r="U564" s="1"/>
      <c r="V564" s="1"/>
      <c r="W564" s="1"/>
      <c r="X564" s="400"/>
      <c r="Y564" s="6"/>
      <c r="AB564" s="6"/>
      <c r="AE564" s="6"/>
      <c r="AG564" s="1"/>
      <c r="AM564" s="6"/>
      <c r="AP564" s="6"/>
      <c r="AS564" s="6"/>
      <c r="AU564" s="1"/>
      <c r="BA564" s="6"/>
      <c r="BD564" s="6"/>
      <c r="BG564" s="1"/>
      <c r="BH564" s="6"/>
      <c r="BJ564" s="1"/>
      <c r="BN564" s="1"/>
      <c r="BO564" s="1"/>
    </row>
    <row r="565" spans="1:6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6"/>
      <c r="N565" s="1"/>
      <c r="Q565" s="6"/>
      <c r="S565" s="1"/>
      <c r="T565" s="1"/>
      <c r="U565" s="1"/>
      <c r="V565" s="1"/>
      <c r="W565" s="1"/>
      <c r="X565" s="400"/>
      <c r="Y565" s="6"/>
      <c r="AB565" s="6"/>
      <c r="AE565" s="6"/>
      <c r="AG565" s="1"/>
      <c r="AM565" s="6"/>
      <c r="AP565" s="6"/>
      <c r="AS565" s="6"/>
      <c r="AU565" s="1"/>
      <c r="BA565" s="6"/>
      <c r="BD565" s="6"/>
      <c r="BG565" s="1"/>
      <c r="BH565" s="6"/>
      <c r="BJ565" s="1"/>
      <c r="BN565" s="1"/>
      <c r="BO565" s="1"/>
    </row>
    <row r="566" spans="1:6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6"/>
      <c r="N566" s="1"/>
      <c r="Q566" s="6"/>
      <c r="S566" s="1"/>
      <c r="T566" s="1"/>
      <c r="U566" s="1"/>
      <c r="V566" s="1"/>
      <c r="W566" s="1"/>
      <c r="X566" s="400"/>
      <c r="Y566" s="6"/>
      <c r="AB566" s="6"/>
      <c r="AE566" s="6"/>
      <c r="AG566" s="1"/>
      <c r="AM566" s="6"/>
      <c r="AP566" s="6"/>
      <c r="AS566" s="6"/>
      <c r="AU566" s="1"/>
      <c r="BA566" s="6"/>
      <c r="BD566" s="6"/>
      <c r="BG566" s="1"/>
      <c r="BH566" s="6"/>
      <c r="BJ566" s="1"/>
      <c r="BN566" s="1"/>
      <c r="BO566" s="1"/>
    </row>
    <row r="567" spans="1: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6"/>
      <c r="N567" s="1"/>
      <c r="Q567" s="6"/>
      <c r="S567" s="1"/>
      <c r="T567" s="1"/>
      <c r="U567" s="1"/>
      <c r="V567" s="1"/>
      <c r="W567" s="1"/>
      <c r="X567" s="400"/>
      <c r="Y567" s="6"/>
      <c r="AB567" s="6"/>
      <c r="AE567" s="6"/>
      <c r="AG567" s="1"/>
      <c r="AM567" s="6"/>
      <c r="AP567" s="6"/>
      <c r="AS567" s="6"/>
      <c r="AU567" s="1"/>
      <c r="BA567" s="6"/>
      <c r="BD567" s="6"/>
      <c r="BG567" s="1"/>
      <c r="BH567" s="6"/>
      <c r="BJ567" s="1"/>
      <c r="BN567" s="1"/>
      <c r="BO567" s="1"/>
    </row>
    <row r="568" spans="1:6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6"/>
      <c r="N568" s="1"/>
      <c r="Q568" s="6"/>
      <c r="S568" s="1"/>
      <c r="T568" s="1"/>
      <c r="U568" s="1"/>
      <c r="V568" s="1"/>
      <c r="W568" s="1"/>
      <c r="X568" s="400"/>
      <c r="Y568" s="6"/>
      <c r="AB568" s="6"/>
      <c r="AE568" s="6"/>
      <c r="AG568" s="1"/>
      <c r="AM568" s="6"/>
      <c r="AP568" s="6"/>
      <c r="AS568" s="6"/>
      <c r="AU568" s="1"/>
      <c r="BA568" s="6"/>
      <c r="BD568" s="6"/>
      <c r="BG568" s="1"/>
      <c r="BH568" s="6"/>
      <c r="BJ568" s="1"/>
      <c r="BN568" s="1"/>
      <c r="BO568" s="1"/>
    </row>
    <row r="569" spans="1:6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6"/>
      <c r="N569" s="1"/>
      <c r="Q569" s="6"/>
      <c r="S569" s="1"/>
      <c r="T569" s="1"/>
      <c r="U569" s="1"/>
      <c r="V569" s="1"/>
      <c r="W569" s="1"/>
      <c r="X569" s="400"/>
      <c r="Y569" s="6"/>
      <c r="AB569" s="6"/>
      <c r="AE569" s="6"/>
      <c r="AG569" s="1"/>
      <c r="AM569" s="6"/>
      <c r="AP569" s="6"/>
      <c r="AS569" s="6"/>
      <c r="AU569" s="1"/>
      <c r="BA569" s="6"/>
      <c r="BD569" s="6"/>
      <c r="BG569" s="1"/>
      <c r="BH569" s="6"/>
      <c r="BJ569" s="1"/>
      <c r="BN569" s="1"/>
      <c r="BO569" s="1"/>
    </row>
    <row r="570" spans="1:6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6"/>
      <c r="N570" s="1"/>
      <c r="Q570" s="6"/>
      <c r="S570" s="1"/>
      <c r="T570" s="1"/>
      <c r="U570" s="1"/>
      <c r="V570" s="1"/>
      <c r="W570" s="1"/>
      <c r="X570" s="400"/>
      <c r="Y570" s="6"/>
      <c r="AB570" s="6"/>
      <c r="AE570" s="6"/>
      <c r="AG570" s="1"/>
      <c r="AM570" s="6"/>
      <c r="AP570" s="6"/>
      <c r="AS570" s="6"/>
      <c r="AU570" s="1"/>
      <c r="BA570" s="6"/>
      <c r="BD570" s="6"/>
      <c r="BG570" s="1"/>
      <c r="BH570" s="6"/>
      <c r="BJ570" s="1"/>
      <c r="BN570" s="1"/>
      <c r="BO570" s="1"/>
    </row>
    <row r="571" spans="1:6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6"/>
      <c r="N571" s="1"/>
      <c r="Q571" s="6"/>
      <c r="S571" s="1"/>
      <c r="T571" s="1"/>
      <c r="U571" s="1"/>
      <c r="V571" s="1"/>
      <c r="W571" s="1"/>
      <c r="X571" s="400"/>
      <c r="Y571" s="6"/>
      <c r="AB571" s="6"/>
      <c r="AE571" s="6"/>
      <c r="AG571" s="1"/>
      <c r="AM571" s="6"/>
      <c r="AP571" s="6"/>
      <c r="AS571" s="6"/>
      <c r="AU571" s="1"/>
      <c r="BA571" s="6"/>
      <c r="BD571" s="6"/>
      <c r="BG571" s="1"/>
      <c r="BH571" s="6"/>
      <c r="BJ571" s="1"/>
      <c r="BN571" s="1"/>
      <c r="BO571" s="1"/>
    </row>
    <row r="572" spans="1:6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6"/>
      <c r="N572" s="1"/>
      <c r="Q572" s="6"/>
      <c r="S572" s="1"/>
      <c r="T572" s="1"/>
      <c r="U572" s="1"/>
      <c r="V572" s="1"/>
      <c r="W572" s="1"/>
      <c r="X572" s="400"/>
      <c r="Y572" s="6"/>
      <c r="AB572" s="6"/>
      <c r="AE572" s="6"/>
      <c r="AG572" s="1"/>
      <c r="AM572" s="6"/>
      <c r="AP572" s="6"/>
      <c r="AS572" s="6"/>
      <c r="AU572" s="1"/>
      <c r="BA572" s="6"/>
      <c r="BD572" s="6"/>
      <c r="BG572" s="1"/>
      <c r="BH572" s="6"/>
      <c r="BJ572" s="1"/>
      <c r="BN572" s="1"/>
      <c r="BO572" s="1"/>
    </row>
    <row r="573" spans="1:6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6"/>
      <c r="N573" s="1"/>
      <c r="Q573" s="6"/>
      <c r="S573" s="1"/>
      <c r="T573" s="1"/>
      <c r="U573" s="1"/>
      <c r="V573" s="1"/>
      <c r="W573" s="1"/>
      <c r="X573" s="400"/>
      <c r="Y573" s="6"/>
      <c r="AB573" s="6"/>
      <c r="AE573" s="6"/>
      <c r="AG573" s="1"/>
      <c r="AM573" s="6"/>
      <c r="AP573" s="6"/>
      <c r="AS573" s="6"/>
      <c r="AU573" s="1"/>
      <c r="BA573" s="6"/>
      <c r="BD573" s="6"/>
      <c r="BG573" s="1"/>
      <c r="BH573" s="6"/>
      <c r="BJ573" s="1"/>
      <c r="BN573" s="1"/>
      <c r="BO573" s="1"/>
    </row>
    <row r="574" spans="1:6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6"/>
      <c r="N574" s="1"/>
      <c r="Q574" s="6"/>
      <c r="S574" s="1"/>
      <c r="T574" s="1"/>
      <c r="U574" s="1"/>
      <c r="V574" s="1"/>
      <c r="W574" s="1"/>
      <c r="X574" s="400"/>
      <c r="Y574" s="6"/>
      <c r="AB574" s="6"/>
      <c r="AE574" s="6"/>
      <c r="AG574" s="1"/>
      <c r="AM574" s="6"/>
      <c r="AP574" s="6"/>
      <c r="AS574" s="6"/>
      <c r="AU574" s="1"/>
      <c r="BA574" s="6"/>
      <c r="BD574" s="6"/>
      <c r="BG574" s="1"/>
      <c r="BH574" s="6"/>
      <c r="BJ574" s="1"/>
      <c r="BN574" s="1"/>
      <c r="BO574" s="1"/>
    </row>
    <row r="575" spans="1:6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6"/>
      <c r="N575" s="1"/>
      <c r="Q575" s="6"/>
      <c r="S575" s="1"/>
      <c r="T575" s="1"/>
      <c r="U575" s="1"/>
      <c r="V575" s="1"/>
      <c r="W575" s="1"/>
      <c r="X575" s="400"/>
      <c r="Y575" s="6"/>
      <c r="AB575" s="6"/>
      <c r="AE575" s="6"/>
      <c r="AG575" s="1"/>
      <c r="AM575" s="6"/>
      <c r="AP575" s="6"/>
      <c r="AS575" s="6"/>
      <c r="AU575" s="1"/>
      <c r="BA575" s="6"/>
      <c r="BD575" s="6"/>
      <c r="BG575" s="1"/>
      <c r="BH575" s="6"/>
      <c r="BJ575" s="1"/>
      <c r="BN575" s="1"/>
      <c r="BO575" s="1"/>
    </row>
    <row r="576" spans="1:6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6"/>
      <c r="N576" s="1"/>
      <c r="Q576" s="6"/>
      <c r="S576" s="1"/>
      <c r="T576" s="1"/>
      <c r="U576" s="1"/>
      <c r="V576" s="1"/>
      <c r="W576" s="1"/>
      <c r="X576" s="400"/>
      <c r="Y576" s="6"/>
      <c r="AB576" s="6"/>
      <c r="AE576" s="6"/>
      <c r="AG576" s="1"/>
      <c r="AM576" s="6"/>
      <c r="AP576" s="6"/>
      <c r="AS576" s="6"/>
      <c r="AU576" s="1"/>
      <c r="BA576" s="6"/>
      <c r="BD576" s="6"/>
      <c r="BG576" s="1"/>
      <c r="BH576" s="6"/>
      <c r="BJ576" s="1"/>
      <c r="BN576" s="1"/>
      <c r="BO576" s="1"/>
    </row>
    <row r="577" spans="1:6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6"/>
      <c r="N577" s="1"/>
      <c r="Q577" s="6"/>
      <c r="S577" s="1"/>
      <c r="T577" s="1"/>
      <c r="U577" s="1"/>
      <c r="V577" s="1"/>
      <c r="W577" s="1"/>
      <c r="X577" s="400"/>
      <c r="Y577" s="6"/>
      <c r="AB577" s="6"/>
      <c r="AE577" s="6"/>
      <c r="AG577" s="1"/>
      <c r="AM577" s="6"/>
      <c r="AP577" s="6"/>
      <c r="AS577" s="6"/>
      <c r="AU577" s="1"/>
      <c r="BA577" s="6"/>
      <c r="BD577" s="6"/>
      <c r="BG577" s="1"/>
      <c r="BH577" s="6"/>
      <c r="BJ577" s="1"/>
      <c r="BN577" s="1"/>
      <c r="BO577" s="1"/>
    </row>
    <row r="578" spans="1:6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6"/>
      <c r="N578" s="1"/>
      <c r="Q578" s="6"/>
      <c r="S578" s="1"/>
      <c r="T578" s="1"/>
      <c r="U578" s="1"/>
      <c r="V578" s="1"/>
      <c r="W578" s="1"/>
      <c r="X578" s="400"/>
      <c r="Y578" s="6"/>
      <c r="AB578" s="6"/>
      <c r="AE578" s="6"/>
      <c r="AG578" s="1"/>
      <c r="AM578" s="6"/>
      <c r="AP578" s="6"/>
      <c r="AS578" s="6"/>
      <c r="AU578" s="1"/>
      <c r="BA578" s="6"/>
      <c r="BD578" s="6"/>
      <c r="BG578" s="1"/>
      <c r="BH578" s="6"/>
      <c r="BJ578" s="1"/>
      <c r="BN578" s="1"/>
      <c r="BO578" s="1"/>
    </row>
    <row r="579" spans="1:6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6"/>
      <c r="N579" s="1"/>
      <c r="Q579" s="6"/>
      <c r="S579" s="1"/>
      <c r="T579" s="1"/>
      <c r="U579" s="1"/>
      <c r="V579" s="1"/>
      <c r="W579" s="1"/>
      <c r="X579" s="400"/>
      <c r="Y579" s="6"/>
      <c r="AB579" s="6"/>
      <c r="AE579" s="6"/>
      <c r="AG579" s="1"/>
      <c r="AM579" s="6"/>
      <c r="AP579" s="6"/>
      <c r="AS579" s="6"/>
      <c r="AU579" s="1"/>
      <c r="BA579" s="6"/>
      <c r="BD579" s="6"/>
      <c r="BG579" s="1"/>
      <c r="BH579" s="6"/>
      <c r="BJ579" s="1"/>
      <c r="BN579" s="1"/>
      <c r="BO579" s="1"/>
    </row>
    <row r="580" spans="1:6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6"/>
      <c r="N580" s="1"/>
      <c r="Q580" s="6"/>
      <c r="S580" s="1"/>
      <c r="T580" s="1"/>
      <c r="U580" s="1"/>
      <c r="V580" s="1"/>
      <c r="W580" s="1"/>
      <c r="X580" s="400"/>
      <c r="Y580" s="6"/>
      <c r="AB580" s="6"/>
      <c r="AE580" s="6"/>
      <c r="AG580" s="1"/>
      <c r="AM580" s="6"/>
      <c r="AP580" s="6"/>
      <c r="AS580" s="6"/>
      <c r="AU580" s="1"/>
      <c r="BA580" s="6"/>
      <c r="BD580" s="6"/>
      <c r="BG580" s="1"/>
      <c r="BH580" s="6"/>
      <c r="BJ580" s="1"/>
      <c r="BN580" s="1"/>
      <c r="BO580" s="1"/>
    </row>
    <row r="581" spans="1:6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6"/>
      <c r="N581" s="1"/>
      <c r="Q581" s="6"/>
      <c r="S581" s="1"/>
      <c r="T581" s="1"/>
      <c r="U581" s="1"/>
      <c r="V581" s="1"/>
      <c r="W581" s="1"/>
      <c r="X581" s="400"/>
      <c r="Y581" s="6"/>
      <c r="AB581" s="6"/>
      <c r="AE581" s="6"/>
      <c r="AG581" s="1"/>
      <c r="AM581" s="6"/>
      <c r="AP581" s="6"/>
      <c r="AS581" s="6"/>
      <c r="AU581" s="1"/>
      <c r="BA581" s="6"/>
      <c r="BD581" s="6"/>
      <c r="BG581" s="1"/>
      <c r="BH581" s="6"/>
      <c r="BJ581" s="1"/>
      <c r="BN581" s="1"/>
      <c r="BO581" s="1"/>
    </row>
    <row r="582" spans="1:6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6"/>
      <c r="N582" s="1"/>
      <c r="Q582" s="6"/>
      <c r="S582" s="1"/>
      <c r="T582" s="1"/>
      <c r="U582" s="1"/>
      <c r="V582" s="1"/>
      <c r="W582" s="1"/>
      <c r="X582" s="400"/>
      <c r="Y582" s="6"/>
      <c r="AB582" s="6"/>
      <c r="AE582" s="6"/>
      <c r="AG582" s="1"/>
      <c r="AM582" s="6"/>
      <c r="AP582" s="6"/>
      <c r="AS582" s="6"/>
      <c r="AU582" s="1"/>
      <c r="BA582" s="6"/>
      <c r="BD582" s="6"/>
      <c r="BG582" s="1"/>
      <c r="BH582" s="6"/>
      <c r="BJ582" s="1"/>
      <c r="BN582" s="1"/>
      <c r="BO582" s="1"/>
    </row>
    <row r="583" spans="1:6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6"/>
      <c r="N583" s="1"/>
      <c r="Q583" s="6"/>
      <c r="S583" s="1"/>
      <c r="T583" s="1"/>
      <c r="U583" s="1"/>
      <c r="V583" s="1"/>
      <c r="W583" s="1"/>
      <c r="X583" s="400"/>
      <c r="Y583" s="6"/>
      <c r="AB583" s="6"/>
      <c r="AE583" s="6"/>
      <c r="AG583" s="1"/>
      <c r="AM583" s="6"/>
      <c r="AP583" s="6"/>
      <c r="AS583" s="6"/>
      <c r="AU583" s="1"/>
      <c r="BA583" s="6"/>
      <c r="BD583" s="6"/>
      <c r="BG583" s="1"/>
      <c r="BH583" s="6"/>
      <c r="BJ583" s="1"/>
      <c r="BN583" s="1"/>
      <c r="BO583" s="1"/>
    </row>
    <row r="584" spans="1:6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6"/>
      <c r="N584" s="1"/>
      <c r="Q584" s="6"/>
      <c r="S584" s="1"/>
      <c r="T584" s="1"/>
      <c r="U584" s="1"/>
      <c r="V584" s="1"/>
      <c r="W584" s="1"/>
      <c r="X584" s="400"/>
      <c r="Y584" s="6"/>
      <c r="AB584" s="6"/>
      <c r="AE584" s="6"/>
      <c r="AG584" s="1"/>
      <c r="AM584" s="6"/>
      <c r="AP584" s="6"/>
      <c r="AS584" s="6"/>
      <c r="AU584" s="1"/>
      <c r="BA584" s="6"/>
      <c r="BD584" s="6"/>
      <c r="BG584" s="1"/>
      <c r="BH584" s="6"/>
      <c r="BJ584" s="1"/>
      <c r="BN584" s="1"/>
      <c r="BO584" s="1"/>
    </row>
    <row r="585" spans="1:6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6"/>
      <c r="N585" s="1"/>
      <c r="Q585" s="6"/>
      <c r="S585" s="1"/>
      <c r="T585" s="1"/>
      <c r="U585" s="1"/>
      <c r="V585" s="1"/>
      <c r="W585" s="1"/>
      <c r="X585" s="400"/>
      <c r="Y585" s="6"/>
      <c r="AB585" s="6"/>
      <c r="AE585" s="6"/>
      <c r="AG585" s="1"/>
      <c r="AM585" s="6"/>
      <c r="AP585" s="6"/>
      <c r="AS585" s="6"/>
      <c r="AU585" s="1"/>
      <c r="BA585" s="6"/>
      <c r="BD585" s="6"/>
      <c r="BG585" s="1"/>
      <c r="BH585" s="6"/>
      <c r="BJ585" s="1"/>
      <c r="BN585" s="1"/>
      <c r="BO585" s="1"/>
    </row>
    <row r="586" spans="1:6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6"/>
      <c r="N586" s="1"/>
      <c r="Q586" s="6"/>
      <c r="S586" s="1"/>
      <c r="T586" s="1"/>
      <c r="U586" s="1"/>
      <c r="V586" s="1"/>
      <c r="W586" s="1"/>
      <c r="X586" s="400"/>
      <c r="Y586" s="6"/>
      <c r="AB586" s="6"/>
      <c r="AE586" s="6"/>
      <c r="AG586" s="1"/>
      <c r="AM586" s="6"/>
      <c r="AP586" s="6"/>
      <c r="AS586" s="6"/>
      <c r="AU586" s="1"/>
      <c r="BA586" s="6"/>
      <c r="BD586" s="6"/>
      <c r="BG586" s="1"/>
      <c r="BH586" s="6"/>
      <c r="BJ586" s="1"/>
      <c r="BN586" s="1"/>
      <c r="BO586" s="1"/>
    </row>
    <row r="587" spans="1:6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6"/>
      <c r="N587" s="1"/>
      <c r="Q587" s="6"/>
      <c r="S587" s="1"/>
      <c r="T587" s="1"/>
      <c r="U587" s="1"/>
      <c r="V587" s="1"/>
      <c r="W587" s="1"/>
      <c r="X587" s="400"/>
      <c r="Y587" s="6"/>
      <c r="AB587" s="6"/>
      <c r="AE587" s="6"/>
      <c r="AG587" s="1"/>
      <c r="AM587" s="6"/>
      <c r="AP587" s="6"/>
      <c r="AS587" s="6"/>
      <c r="AU587" s="1"/>
      <c r="BA587" s="6"/>
      <c r="BD587" s="6"/>
      <c r="BG587" s="1"/>
      <c r="BH587" s="6"/>
      <c r="BJ587" s="1"/>
      <c r="BN587" s="1"/>
      <c r="BO587" s="1"/>
    </row>
    <row r="588" spans="1:6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6"/>
      <c r="N588" s="1"/>
      <c r="Q588" s="6"/>
      <c r="S588" s="1"/>
      <c r="T588" s="1"/>
      <c r="U588" s="1"/>
      <c r="V588" s="1"/>
      <c r="W588" s="1"/>
      <c r="X588" s="400"/>
      <c r="Y588" s="6"/>
      <c r="AB588" s="6"/>
      <c r="AE588" s="6"/>
      <c r="AG588" s="1"/>
      <c r="AM588" s="6"/>
      <c r="AP588" s="6"/>
      <c r="AS588" s="6"/>
      <c r="AU588" s="1"/>
      <c r="BA588" s="6"/>
      <c r="BD588" s="6"/>
      <c r="BG588" s="1"/>
      <c r="BH588" s="6"/>
      <c r="BJ588" s="1"/>
      <c r="BN588" s="1"/>
      <c r="BO588" s="1"/>
    </row>
    <row r="589" spans="1:6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6"/>
      <c r="N589" s="1"/>
      <c r="Q589" s="6"/>
      <c r="S589" s="1"/>
      <c r="T589" s="1"/>
      <c r="U589" s="1"/>
      <c r="V589" s="1"/>
      <c r="W589" s="1"/>
      <c r="X589" s="400"/>
      <c r="Y589" s="6"/>
      <c r="AB589" s="6"/>
      <c r="AE589" s="6"/>
      <c r="AG589" s="1"/>
      <c r="AM589" s="6"/>
      <c r="AP589" s="6"/>
      <c r="AS589" s="6"/>
      <c r="AU589" s="1"/>
      <c r="BA589" s="6"/>
      <c r="BD589" s="6"/>
      <c r="BG589" s="1"/>
      <c r="BH589" s="6"/>
      <c r="BJ589" s="1"/>
      <c r="BN589" s="1"/>
      <c r="BO589" s="1"/>
    </row>
    <row r="590" spans="1:6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6"/>
      <c r="N590" s="1"/>
      <c r="Q590" s="6"/>
      <c r="S590" s="1"/>
      <c r="T590" s="1"/>
      <c r="U590" s="1"/>
      <c r="V590" s="1"/>
      <c r="W590" s="1"/>
      <c r="X590" s="400"/>
      <c r="Y590" s="6"/>
      <c r="AB590" s="6"/>
      <c r="AE590" s="6"/>
      <c r="AG590" s="1"/>
      <c r="AM590" s="6"/>
      <c r="AP590" s="6"/>
      <c r="AS590" s="6"/>
      <c r="AU590" s="1"/>
      <c r="BA590" s="6"/>
      <c r="BD590" s="6"/>
      <c r="BG590" s="1"/>
      <c r="BH590" s="6"/>
      <c r="BJ590" s="1"/>
      <c r="BN590" s="1"/>
      <c r="BO590" s="1"/>
    </row>
    <row r="591" spans="1:6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6"/>
      <c r="N591" s="1"/>
      <c r="Q591" s="6"/>
      <c r="S591" s="1"/>
      <c r="T591" s="1"/>
      <c r="U591" s="1"/>
      <c r="V591" s="1"/>
      <c r="W591" s="1"/>
      <c r="X591" s="400"/>
      <c r="Y591" s="6"/>
      <c r="AB591" s="6"/>
      <c r="AE591" s="6"/>
      <c r="AG591" s="1"/>
      <c r="AM591" s="6"/>
      <c r="AP591" s="6"/>
      <c r="AS591" s="6"/>
      <c r="AU591" s="1"/>
      <c r="BA591" s="6"/>
      <c r="BD591" s="6"/>
      <c r="BG591" s="1"/>
      <c r="BH591" s="6"/>
      <c r="BJ591" s="1"/>
      <c r="BN591" s="1"/>
      <c r="BO591" s="1"/>
    </row>
    <row r="592" spans="1:6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6"/>
      <c r="N592" s="1"/>
      <c r="Q592" s="6"/>
      <c r="S592" s="1"/>
      <c r="T592" s="1"/>
      <c r="U592" s="1"/>
      <c r="V592" s="1"/>
      <c r="W592" s="1"/>
      <c r="X592" s="400"/>
      <c r="Y592" s="6"/>
      <c r="AB592" s="6"/>
      <c r="AE592" s="6"/>
      <c r="AG592" s="1"/>
      <c r="AM592" s="6"/>
      <c r="AP592" s="6"/>
      <c r="AS592" s="6"/>
      <c r="AU592" s="1"/>
      <c r="BA592" s="6"/>
      <c r="BD592" s="6"/>
      <c r="BG592" s="1"/>
      <c r="BH592" s="6"/>
      <c r="BJ592" s="1"/>
      <c r="BN592" s="1"/>
      <c r="BO592" s="1"/>
    </row>
    <row r="593" spans="1:6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6"/>
      <c r="N593" s="1"/>
      <c r="Q593" s="6"/>
      <c r="S593" s="1"/>
      <c r="T593" s="1"/>
      <c r="U593" s="1"/>
      <c r="V593" s="1"/>
      <c r="W593" s="1"/>
      <c r="X593" s="400"/>
      <c r="Y593" s="6"/>
      <c r="AB593" s="6"/>
      <c r="AE593" s="6"/>
      <c r="AG593" s="1"/>
      <c r="AM593" s="6"/>
      <c r="AP593" s="6"/>
      <c r="AS593" s="6"/>
      <c r="AU593" s="1"/>
      <c r="BA593" s="6"/>
      <c r="BD593" s="6"/>
      <c r="BG593" s="1"/>
      <c r="BH593" s="6"/>
      <c r="BJ593" s="1"/>
      <c r="BN593" s="1"/>
      <c r="BO593" s="1"/>
    </row>
    <row r="594" spans="1:6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6"/>
      <c r="N594" s="1"/>
      <c r="Q594" s="6"/>
      <c r="S594" s="1"/>
      <c r="T594" s="1"/>
      <c r="U594" s="1"/>
      <c r="V594" s="1"/>
      <c r="W594" s="1"/>
      <c r="X594" s="400"/>
      <c r="Y594" s="6"/>
      <c r="AB594" s="6"/>
      <c r="AE594" s="6"/>
      <c r="AG594" s="1"/>
      <c r="AM594" s="6"/>
      <c r="AP594" s="6"/>
      <c r="AS594" s="6"/>
      <c r="AU594" s="1"/>
      <c r="BA594" s="6"/>
      <c r="BD594" s="6"/>
      <c r="BG594" s="1"/>
      <c r="BH594" s="6"/>
      <c r="BJ594" s="1"/>
      <c r="BN594" s="1"/>
      <c r="BO594" s="1"/>
    </row>
    <row r="595" spans="1:6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6"/>
      <c r="N595" s="1"/>
      <c r="Q595" s="6"/>
      <c r="S595" s="1"/>
      <c r="T595" s="1"/>
      <c r="U595" s="1"/>
      <c r="V595" s="1"/>
      <c r="W595" s="1"/>
      <c r="X595" s="400"/>
      <c r="Y595" s="6"/>
      <c r="AB595" s="6"/>
      <c r="AE595" s="6"/>
      <c r="AG595" s="1"/>
      <c r="AM595" s="6"/>
      <c r="AP595" s="6"/>
      <c r="AS595" s="6"/>
      <c r="AU595" s="1"/>
      <c r="BA595" s="6"/>
      <c r="BD595" s="6"/>
      <c r="BG595" s="1"/>
      <c r="BH595" s="6"/>
      <c r="BJ595" s="1"/>
      <c r="BN595" s="1"/>
      <c r="BO595" s="1"/>
    </row>
    <row r="596" spans="1:6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6"/>
      <c r="N596" s="1"/>
      <c r="Q596" s="6"/>
      <c r="S596" s="1"/>
      <c r="T596" s="1"/>
      <c r="U596" s="1"/>
      <c r="V596" s="1"/>
      <c r="W596" s="1"/>
      <c r="X596" s="400"/>
      <c r="Y596" s="6"/>
      <c r="AB596" s="6"/>
      <c r="AE596" s="6"/>
      <c r="AG596" s="1"/>
      <c r="AM596" s="6"/>
      <c r="AP596" s="6"/>
      <c r="AS596" s="6"/>
      <c r="AU596" s="1"/>
      <c r="BA596" s="6"/>
      <c r="BD596" s="6"/>
      <c r="BG596" s="1"/>
      <c r="BH596" s="6"/>
      <c r="BJ596" s="1"/>
      <c r="BN596" s="1"/>
      <c r="BO596" s="1"/>
    </row>
    <row r="597" spans="1:6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6"/>
      <c r="N597" s="1"/>
      <c r="Q597" s="6"/>
      <c r="S597" s="1"/>
      <c r="T597" s="1"/>
      <c r="U597" s="1"/>
      <c r="V597" s="1"/>
      <c r="W597" s="1"/>
      <c r="X597" s="400"/>
      <c r="Y597" s="6"/>
      <c r="AB597" s="6"/>
      <c r="AE597" s="6"/>
      <c r="AG597" s="1"/>
      <c r="AM597" s="6"/>
      <c r="AP597" s="6"/>
      <c r="AS597" s="6"/>
      <c r="AU597" s="1"/>
      <c r="BA597" s="6"/>
      <c r="BD597" s="6"/>
      <c r="BG597" s="1"/>
      <c r="BH597" s="6"/>
      <c r="BJ597" s="1"/>
      <c r="BN597" s="1"/>
      <c r="BO597" s="1"/>
    </row>
    <row r="598" spans="1:6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6"/>
      <c r="N598" s="1"/>
      <c r="Q598" s="6"/>
      <c r="S598" s="1"/>
      <c r="T598" s="1"/>
      <c r="U598" s="1"/>
      <c r="V598" s="1"/>
      <c r="W598" s="1"/>
      <c r="X598" s="400"/>
      <c r="Y598" s="6"/>
      <c r="AB598" s="6"/>
      <c r="AE598" s="6"/>
      <c r="AG598" s="1"/>
      <c r="AM598" s="6"/>
      <c r="AP598" s="6"/>
      <c r="AS598" s="6"/>
      <c r="AU598" s="1"/>
      <c r="BA598" s="6"/>
      <c r="BD598" s="6"/>
      <c r="BG598" s="1"/>
      <c r="BH598" s="6"/>
      <c r="BJ598" s="1"/>
      <c r="BN598" s="1"/>
      <c r="BO598" s="1"/>
    </row>
    <row r="599" spans="1:6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6"/>
      <c r="N599" s="1"/>
      <c r="Q599" s="6"/>
      <c r="S599" s="1"/>
      <c r="T599" s="1"/>
      <c r="U599" s="1"/>
      <c r="V599" s="1"/>
      <c r="W599" s="1"/>
      <c r="X599" s="400"/>
      <c r="Y599" s="6"/>
      <c r="AB599" s="6"/>
      <c r="AE599" s="6"/>
      <c r="AG599" s="1"/>
      <c r="AM599" s="6"/>
      <c r="AP599" s="6"/>
      <c r="AS599" s="6"/>
      <c r="AU599" s="1"/>
      <c r="BA599" s="6"/>
      <c r="BD599" s="6"/>
      <c r="BG599" s="1"/>
      <c r="BH599" s="6"/>
      <c r="BJ599" s="1"/>
      <c r="BN599" s="1"/>
      <c r="BO599" s="1"/>
    </row>
    <row r="600" spans="1:6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6"/>
      <c r="N600" s="1"/>
      <c r="Q600" s="6"/>
      <c r="S600" s="1"/>
      <c r="T600" s="1"/>
      <c r="U600" s="1"/>
      <c r="V600" s="1"/>
      <c r="W600" s="1"/>
      <c r="X600" s="400"/>
      <c r="Y600" s="6"/>
      <c r="AB600" s="6"/>
      <c r="AE600" s="6"/>
      <c r="AG600" s="1"/>
      <c r="AM600" s="6"/>
      <c r="AP600" s="6"/>
      <c r="AS600" s="6"/>
      <c r="AU600" s="1"/>
      <c r="BA600" s="6"/>
      <c r="BD600" s="6"/>
      <c r="BG600" s="1"/>
      <c r="BH600" s="6"/>
      <c r="BJ600" s="1"/>
      <c r="BN600" s="1"/>
      <c r="BO600" s="1"/>
    </row>
    <row r="601" spans="1:6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6"/>
      <c r="N601" s="1"/>
      <c r="Q601" s="6"/>
      <c r="S601" s="1"/>
      <c r="T601" s="1"/>
      <c r="U601" s="1"/>
      <c r="V601" s="1"/>
      <c r="W601" s="1"/>
      <c r="X601" s="400"/>
      <c r="Y601" s="6"/>
      <c r="AB601" s="6"/>
      <c r="AE601" s="6"/>
      <c r="AG601" s="1"/>
      <c r="AM601" s="6"/>
      <c r="AP601" s="6"/>
      <c r="AS601" s="6"/>
      <c r="AU601" s="1"/>
      <c r="BA601" s="6"/>
      <c r="BD601" s="6"/>
      <c r="BG601" s="1"/>
      <c r="BH601" s="6"/>
      <c r="BJ601" s="1"/>
      <c r="BN601" s="1"/>
      <c r="BO601" s="1"/>
    </row>
    <row r="602" spans="1:6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6"/>
      <c r="N602" s="1"/>
      <c r="Q602" s="6"/>
      <c r="S602" s="1"/>
      <c r="T602" s="1"/>
      <c r="U602" s="1"/>
      <c r="V602" s="1"/>
      <c r="W602" s="1"/>
      <c r="X602" s="400"/>
      <c r="Y602" s="6"/>
      <c r="AB602" s="6"/>
      <c r="AE602" s="6"/>
      <c r="AG602" s="1"/>
      <c r="AM602" s="6"/>
      <c r="AP602" s="6"/>
      <c r="AS602" s="6"/>
      <c r="AU602" s="1"/>
      <c r="BA602" s="6"/>
      <c r="BD602" s="6"/>
      <c r="BG602" s="1"/>
      <c r="BH602" s="6"/>
      <c r="BJ602" s="1"/>
      <c r="BN602" s="1"/>
      <c r="BO602" s="1"/>
    </row>
    <row r="603" spans="1:6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6"/>
      <c r="N603" s="1"/>
      <c r="Q603" s="6"/>
      <c r="S603" s="1"/>
      <c r="T603" s="1"/>
      <c r="U603" s="1"/>
      <c r="V603" s="1"/>
      <c r="W603" s="1"/>
      <c r="X603" s="400"/>
      <c r="Y603" s="6"/>
      <c r="AB603" s="6"/>
      <c r="AE603" s="6"/>
      <c r="AG603" s="1"/>
      <c r="AM603" s="6"/>
      <c r="AP603" s="6"/>
      <c r="AS603" s="6"/>
      <c r="AU603" s="1"/>
      <c r="BA603" s="6"/>
      <c r="BD603" s="6"/>
      <c r="BG603" s="1"/>
      <c r="BH603" s="6"/>
      <c r="BJ603" s="1"/>
      <c r="BN603" s="1"/>
      <c r="BO603" s="1"/>
    </row>
    <row r="604" spans="1:6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6"/>
      <c r="N604" s="1"/>
      <c r="Q604" s="6"/>
      <c r="S604" s="1"/>
      <c r="T604" s="1"/>
      <c r="U604" s="1"/>
      <c r="V604" s="1"/>
      <c r="W604" s="1"/>
      <c r="X604" s="400"/>
      <c r="Y604" s="6"/>
      <c r="AB604" s="6"/>
      <c r="AE604" s="6"/>
      <c r="AG604" s="1"/>
      <c r="AM604" s="6"/>
      <c r="AP604" s="6"/>
      <c r="AS604" s="6"/>
      <c r="AU604" s="1"/>
      <c r="BA604" s="6"/>
      <c r="BD604" s="6"/>
      <c r="BG604" s="1"/>
      <c r="BH604" s="6"/>
      <c r="BJ604" s="1"/>
      <c r="BN604" s="1"/>
      <c r="BO604" s="1"/>
    </row>
    <row r="605" spans="1:6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6"/>
      <c r="N605" s="1"/>
      <c r="Q605" s="6"/>
      <c r="S605" s="1"/>
      <c r="T605" s="1"/>
      <c r="U605" s="1"/>
      <c r="V605" s="1"/>
      <c r="W605" s="1"/>
      <c r="X605" s="400"/>
      <c r="Y605" s="6"/>
      <c r="AB605" s="6"/>
      <c r="AE605" s="6"/>
      <c r="AG605" s="1"/>
      <c r="AM605" s="6"/>
      <c r="AP605" s="6"/>
      <c r="AS605" s="6"/>
      <c r="AU605" s="1"/>
      <c r="BA605" s="6"/>
      <c r="BD605" s="6"/>
      <c r="BG605" s="1"/>
      <c r="BH605" s="6"/>
      <c r="BJ605" s="1"/>
      <c r="BN605" s="1"/>
      <c r="BO605" s="1"/>
    </row>
    <row r="606" spans="1:6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6"/>
      <c r="N606" s="1"/>
      <c r="Q606" s="6"/>
      <c r="S606" s="1"/>
      <c r="T606" s="1"/>
      <c r="U606" s="1"/>
      <c r="V606" s="1"/>
      <c r="W606" s="1"/>
      <c r="X606" s="400"/>
      <c r="Y606" s="6"/>
      <c r="AB606" s="6"/>
      <c r="AE606" s="6"/>
      <c r="AG606" s="1"/>
      <c r="AM606" s="6"/>
      <c r="AP606" s="6"/>
      <c r="AS606" s="6"/>
      <c r="AU606" s="1"/>
      <c r="BA606" s="6"/>
      <c r="BD606" s="6"/>
      <c r="BG606" s="1"/>
      <c r="BH606" s="6"/>
      <c r="BJ606" s="1"/>
      <c r="BN606" s="1"/>
      <c r="BO606" s="1"/>
    </row>
    <row r="607" spans="1:6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6"/>
      <c r="N607" s="1"/>
      <c r="Q607" s="6"/>
      <c r="S607" s="1"/>
      <c r="T607" s="1"/>
      <c r="U607" s="1"/>
      <c r="V607" s="1"/>
      <c r="W607" s="1"/>
      <c r="X607" s="400"/>
      <c r="Y607" s="6"/>
      <c r="AB607" s="6"/>
      <c r="AE607" s="6"/>
      <c r="AG607" s="1"/>
      <c r="AM607" s="6"/>
      <c r="AP607" s="6"/>
      <c r="AS607" s="6"/>
      <c r="AU607" s="1"/>
      <c r="BA607" s="6"/>
      <c r="BD607" s="6"/>
      <c r="BG607" s="1"/>
      <c r="BH607" s="6"/>
      <c r="BJ607" s="1"/>
      <c r="BN607" s="1"/>
      <c r="BO607" s="1"/>
    </row>
    <row r="608" spans="1:6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6"/>
      <c r="N608" s="1"/>
      <c r="Q608" s="6"/>
      <c r="S608" s="1"/>
      <c r="T608" s="1"/>
      <c r="U608" s="1"/>
      <c r="V608" s="1"/>
      <c r="W608" s="1"/>
      <c r="X608" s="400"/>
      <c r="Y608" s="6"/>
      <c r="AB608" s="6"/>
      <c r="AE608" s="6"/>
      <c r="AG608" s="1"/>
      <c r="AM608" s="6"/>
      <c r="AP608" s="6"/>
      <c r="AS608" s="6"/>
      <c r="AU608" s="1"/>
      <c r="BA608" s="6"/>
      <c r="BD608" s="6"/>
      <c r="BG608" s="1"/>
      <c r="BH608" s="6"/>
      <c r="BJ608" s="1"/>
      <c r="BN608" s="1"/>
      <c r="BO608" s="1"/>
    </row>
    <row r="609" spans="1:6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6"/>
      <c r="N609" s="1"/>
      <c r="Q609" s="6"/>
      <c r="S609" s="1"/>
      <c r="T609" s="1"/>
      <c r="U609" s="1"/>
      <c r="V609" s="1"/>
      <c r="W609" s="1"/>
      <c r="X609" s="400"/>
      <c r="Y609" s="6"/>
      <c r="AB609" s="6"/>
      <c r="AE609" s="6"/>
      <c r="AG609" s="1"/>
      <c r="AM609" s="6"/>
      <c r="AP609" s="6"/>
      <c r="AS609" s="6"/>
      <c r="AU609" s="1"/>
      <c r="BA609" s="6"/>
      <c r="BD609" s="6"/>
      <c r="BG609" s="1"/>
      <c r="BH609" s="6"/>
      <c r="BJ609" s="1"/>
      <c r="BN609" s="1"/>
      <c r="BO609" s="1"/>
    </row>
    <row r="610" spans="1:6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6"/>
      <c r="N610" s="1"/>
      <c r="Q610" s="6"/>
      <c r="S610" s="1"/>
      <c r="T610" s="1"/>
      <c r="U610" s="1"/>
      <c r="V610" s="1"/>
      <c r="W610" s="1"/>
      <c r="X610" s="400"/>
      <c r="Y610" s="6"/>
      <c r="AB610" s="6"/>
      <c r="AE610" s="6"/>
      <c r="AG610" s="1"/>
      <c r="AM610" s="6"/>
      <c r="AP610" s="6"/>
      <c r="AS610" s="6"/>
      <c r="AU610" s="1"/>
      <c r="BA610" s="6"/>
      <c r="BD610" s="6"/>
      <c r="BG610" s="1"/>
      <c r="BH610" s="6"/>
      <c r="BJ610" s="1"/>
      <c r="BN610" s="1"/>
      <c r="BO610" s="1"/>
    </row>
    <row r="611" spans="1:6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6"/>
      <c r="N611" s="1"/>
      <c r="Q611" s="6"/>
      <c r="S611" s="1"/>
      <c r="T611" s="1"/>
      <c r="U611" s="1"/>
      <c r="V611" s="1"/>
      <c r="W611" s="1"/>
      <c r="X611" s="400"/>
      <c r="Y611" s="6"/>
      <c r="AB611" s="6"/>
      <c r="AE611" s="6"/>
      <c r="AG611" s="1"/>
      <c r="AM611" s="6"/>
      <c r="AP611" s="6"/>
      <c r="AS611" s="6"/>
      <c r="AU611" s="1"/>
      <c r="BA611" s="6"/>
      <c r="BD611" s="6"/>
      <c r="BG611" s="1"/>
      <c r="BH611" s="6"/>
      <c r="BJ611" s="1"/>
      <c r="BN611" s="1"/>
      <c r="BO611" s="1"/>
    </row>
    <row r="612" spans="1:6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6"/>
      <c r="N612" s="1"/>
      <c r="Q612" s="6"/>
      <c r="S612" s="1"/>
      <c r="T612" s="1"/>
      <c r="U612" s="1"/>
      <c r="V612" s="1"/>
      <c r="W612" s="1"/>
      <c r="X612" s="400"/>
      <c r="Y612" s="6"/>
      <c r="AB612" s="6"/>
      <c r="AE612" s="6"/>
      <c r="AG612" s="1"/>
      <c r="AM612" s="6"/>
      <c r="AP612" s="6"/>
      <c r="AS612" s="6"/>
      <c r="AU612" s="1"/>
      <c r="BA612" s="6"/>
      <c r="BD612" s="6"/>
      <c r="BG612" s="1"/>
      <c r="BH612" s="6"/>
      <c r="BJ612" s="1"/>
      <c r="BN612" s="1"/>
      <c r="BO612" s="1"/>
    </row>
    <row r="613" spans="1:6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6"/>
      <c r="N613" s="1"/>
      <c r="Q613" s="6"/>
      <c r="S613" s="1"/>
      <c r="T613" s="1"/>
      <c r="U613" s="1"/>
      <c r="V613" s="1"/>
      <c r="W613" s="1"/>
      <c r="X613" s="400"/>
      <c r="Y613" s="6"/>
      <c r="AB613" s="6"/>
      <c r="AE613" s="6"/>
      <c r="AG613" s="1"/>
      <c r="AM613" s="6"/>
      <c r="AP613" s="6"/>
      <c r="AS613" s="6"/>
      <c r="AU613" s="1"/>
      <c r="BA613" s="6"/>
      <c r="BD613" s="6"/>
      <c r="BG613" s="1"/>
      <c r="BH613" s="6"/>
      <c r="BJ613" s="1"/>
      <c r="BN613" s="1"/>
      <c r="BO613" s="1"/>
    </row>
    <row r="614" spans="1:6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6"/>
      <c r="N614" s="1"/>
      <c r="Q614" s="6"/>
      <c r="S614" s="1"/>
      <c r="T614" s="1"/>
      <c r="U614" s="1"/>
      <c r="V614" s="1"/>
      <c r="W614" s="1"/>
      <c r="X614" s="400"/>
      <c r="Y614" s="6"/>
      <c r="AB614" s="6"/>
      <c r="AE614" s="6"/>
      <c r="AG614" s="1"/>
      <c r="AM614" s="6"/>
      <c r="AP614" s="6"/>
      <c r="AS614" s="6"/>
      <c r="AU614" s="1"/>
      <c r="BA614" s="6"/>
      <c r="BD614" s="6"/>
      <c r="BG614" s="1"/>
      <c r="BH614" s="6"/>
      <c r="BJ614" s="1"/>
      <c r="BN614" s="1"/>
      <c r="BO614" s="1"/>
    </row>
    <row r="615" spans="1:6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6"/>
      <c r="N615" s="1"/>
      <c r="Q615" s="6"/>
      <c r="S615" s="1"/>
      <c r="T615" s="1"/>
      <c r="U615" s="1"/>
      <c r="V615" s="1"/>
      <c r="W615" s="1"/>
      <c r="X615" s="400"/>
      <c r="Y615" s="6"/>
      <c r="AB615" s="6"/>
      <c r="AE615" s="6"/>
      <c r="AG615" s="1"/>
      <c r="AM615" s="6"/>
      <c r="AP615" s="6"/>
      <c r="AS615" s="6"/>
      <c r="AU615" s="1"/>
      <c r="BA615" s="6"/>
      <c r="BD615" s="6"/>
      <c r="BG615" s="1"/>
      <c r="BH615" s="6"/>
      <c r="BJ615" s="1"/>
      <c r="BN615" s="1"/>
      <c r="BO615" s="1"/>
    </row>
    <row r="616" spans="1:6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6"/>
      <c r="N616" s="1"/>
      <c r="Q616" s="6"/>
      <c r="S616" s="1"/>
      <c r="T616" s="1"/>
      <c r="U616" s="1"/>
      <c r="V616" s="1"/>
      <c r="W616" s="1"/>
      <c r="X616" s="400"/>
      <c r="Y616" s="6"/>
      <c r="AB616" s="6"/>
      <c r="AE616" s="6"/>
      <c r="AG616" s="1"/>
      <c r="AM616" s="6"/>
      <c r="AP616" s="6"/>
      <c r="AS616" s="6"/>
      <c r="AU616" s="1"/>
      <c r="BA616" s="6"/>
      <c r="BD616" s="6"/>
      <c r="BG616" s="1"/>
      <c r="BH616" s="6"/>
      <c r="BJ616" s="1"/>
      <c r="BN616" s="1"/>
      <c r="BO616" s="1"/>
    </row>
    <row r="617" spans="1:6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6"/>
      <c r="N617" s="1"/>
      <c r="Q617" s="6"/>
      <c r="S617" s="1"/>
      <c r="T617" s="1"/>
      <c r="U617" s="1"/>
      <c r="V617" s="1"/>
      <c r="W617" s="1"/>
      <c r="X617" s="400"/>
      <c r="Y617" s="6"/>
      <c r="AB617" s="6"/>
      <c r="AE617" s="6"/>
      <c r="AG617" s="1"/>
      <c r="AM617" s="6"/>
      <c r="AP617" s="6"/>
      <c r="AS617" s="6"/>
      <c r="AU617" s="1"/>
      <c r="BA617" s="6"/>
      <c r="BD617" s="6"/>
      <c r="BG617" s="1"/>
      <c r="BH617" s="6"/>
      <c r="BJ617" s="1"/>
      <c r="BN617" s="1"/>
      <c r="BO617" s="1"/>
    </row>
    <row r="618" spans="1:6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6"/>
      <c r="N618" s="1"/>
      <c r="Q618" s="6"/>
      <c r="S618" s="1"/>
      <c r="T618" s="1"/>
      <c r="U618" s="1"/>
      <c r="V618" s="1"/>
      <c r="W618" s="1"/>
      <c r="X618" s="400"/>
      <c r="Y618" s="6"/>
      <c r="AB618" s="6"/>
      <c r="AE618" s="6"/>
      <c r="AG618" s="1"/>
      <c r="AM618" s="6"/>
      <c r="AP618" s="6"/>
      <c r="AS618" s="6"/>
      <c r="AU618" s="1"/>
      <c r="BA618" s="6"/>
      <c r="BD618" s="6"/>
      <c r="BG618" s="1"/>
      <c r="BH618" s="6"/>
      <c r="BJ618" s="1"/>
      <c r="BN618" s="1"/>
      <c r="BO618" s="1"/>
    </row>
    <row r="619" spans="1:6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6"/>
      <c r="N619" s="1"/>
      <c r="Q619" s="6"/>
      <c r="S619" s="1"/>
      <c r="T619" s="1"/>
      <c r="U619" s="1"/>
      <c r="V619" s="1"/>
      <c r="W619" s="1"/>
      <c r="X619" s="400"/>
      <c r="Y619" s="6"/>
      <c r="AB619" s="6"/>
      <c r="AE619" s="6"/>
      <c r="AG619" s="1"/>
      <c r="AM619" s="6"/>
      <c r="AP619" s="6"/>
      <c r="AS619" s="6"/>
      <c r="AU619" s="1"/>
      <c r="BA619" s="6"/>
      <c r="BD619" s="6"/>
      <c r="BG619" s="1"/>
      <c r="BH619" s="6"/>
      <c r="BJ619" s="1"/>
      <c r="BN619" s="1"/>
      <c r="BO619" s="1"/>
    </row>
    <row r="620" spans="1:6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6"/>
      <c r="N620" s="1"/>
      <c r="Q620" s="6"/>
      <c r="S620" s="1"/>
      <c r="T620" s="1"/>
      <c r="U620" s="1"/>
      <c r="V620" s="1"/>
      <c r="W620" s="1"/>
      <c r="X620" s="400"/>
      <c r="Y620" s="6"/>
      <c r="AB620" s="6"/>
      <c r="AE620" s="6"/>
      <c r="AG620" s="1"/>
      <c r="AM620" s="6"/>
      <c r="AP620" s="6"/>
      <c r="AS620" s="6"/>
      <c r="AU620" s="1"/>
      <c r="BA620" s="6"/>
      <c r="BD620" s="6"/>
      <c r="BG620" s="1"/>
      <c r="BH620" s="6"/>
      <c r="BJ620" s="1"/>
      <c r="BN620" s="1"/>
      <c r="BO620" s="1"/>
    </row>
    <row r="621" spans="1:6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6"/>
      <c r="N621" s="1"/>
      <c r="Q621" s="6"/>
      <c r="S621" s="1"/>
      <c r="T621" s="1"/>
      <c r="U621" s="1"/>
      <c r="V621" s="1"/>
      <c r="W621" s="1"/>
      <c r="X621" s="400"/>
      <c r="Y621" s="6"/>
      <c r="AB621" s="6"/>
      <c r="AE621" s="6"/>
      <c r="AG621" s="1"/>
      <c r="AM621" s="6"/>
      <c r="AP621" s="6"/>
      <c r="AS621" s="6"/>
      <c r="AU621" s="1"/>
      <c r="BA621" s="6"/>
      <c r="BD621" s="6"/>
      <c r="BG621" s="1"/>
      <c r="BH621" s="6"/>
      <c r="BJ621" s="1"/>
      <c r="BN621" s="1"/>
      <c r="BO621" s="1"/>
    </row>
    <row r="622" spans="1:6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6"/>
      <c r="N622" s="1"/>
      <c r="Q622" s="6"/>
      <c r="S622" s="1"/>
      <c r="T622" s="1"/>
      <c r="U622" s="1"/>
      <c r="V622" s="1"/>
      <c r="W622" s="1"/>
      <c r="X622" s="400"/>
      <c r="Y622" s="6"/>
      <c r="AB622" s="6"/>
      <c r="AE622" s="6"/>
      <c r="AG622" s="1"/>
      <c r="AM622" s="6"/>
      <c r="AP622" s="6"/>
      <c r="AS622" s="6"/>
      <c r="AU622" s="1"/>
      <c r="BA622" s="6"/>
      <c r="BD622" s="6"/>
      <c r="BG622" s="1"/>
      <c r="BH622" s="6"/>
      <c r="BJ622" s="1"/>
      <c r="BN622" s="1"/>
      <c r="BO622" s="1"/>
    </row>
    <row r="623" spans="1:6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6"/>
      <c r="N623" s="1"/>
      <c r="Q623" s="6"/>
      <c r="S623" s="1"/>
      <c r="T623" s="1"/>
      <c r="U623" s="1"/>
      <c r="V623" s="1"/>
      <c r="W623" s="1"/>
      <c r="X623" s="400"/>
      <c r="Y623" s="6"/>
      <c r="AB623" s="6"/>
      <c r="AE623" s="6"/>
      <c r="AG623" s="1"/>
      <c r="AM623" s="6"/>
      <c r="AP623" s="6"/>
      <c r="AS623" s="6"/>
      <c r="AU623" s="1"/>
      <c r="BA623" s="6"/>
      <c r="BD623" s="6"/>
      <c r="BG623" s="1"/>
      <c r="BH623" s="6"/>
      <c r="BJ623" s="1"/>
      <c r="BN623" s="1"/>
      <c r="BO623" s="1"/>
    </row>
    <row r="624" spans="1:6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6"/>
      <c r="N624" s="1"/>
      <c r="Q624" s="6"/>
      <c r="S624" s="1"/>
      <c r="T624" s="1"/>
      <c r="U624" s="1"/>
      <c r="V624" s="1"/>
      <c r="W624" s="1"/>
      <c r="X624" s="400"/>
      <c r="Y624" s="6"/>
      <c r="AB624" s="6"/>
      <c r="AE624" s="6"/>
      <c r="AG624" s="1"/>
      <c r="AM624" s="6"/>
      <c r="AP624" s="6"/>
      <c r="AS624" s="6"/>
      <c r="AU624" s="1"/>
      <c r="BA624" s="6"/>
      <c r="BD624" s="6"/>
      <c r="BG624" s="1"/>
      <c r="BH624" s="6"/>
      <c r="BJ624" s="1"/>
      <c r="BN624" s="1"/>
      <c r="BO624" s="1"/>
    </row>
    <row r="625" spans="1:6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6"/>
      <c r="N625" s="1"/>
      <c r="Q625" s="6"/>
      <c r="S625" s="1"/>
      <c r="T625" s="1"/>
      <c r="U625" s="1"/>
      <c r="V625" s="1"/>
      <c r="W625" s="1"/>
      <c r="X625" s="400"/>
      <c r="Y625" s="6"/>
      <c r="AB625" s="6"/>
      <c r="AE625" s="6"/>
      <c r="AG625" s="1"/>
      <c r="AM625" s="6"/>
      <c r="AP625" s="6"/>
      <c r="AS625" s="6"/>
      <c r="AU625" s="1"/>
      <c r="BA625" s="6"/>
      <c r="BD625" s="6"/>
      <c r="BG625" s="1"/>
      <c r="BH625" s="6"/>
      <c r="BJ625" s="1"/>
      <c r="BN625" s="1"/>
      <c r="BO625" s="1"/>
    </row>
    <row r="626" spans="1:6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6"/>
      <c r="N626" s="1"/>
      <c r="Q626" s="6"/>
      <c r="S626" s="1"/>
      <c r="T626" s="1"/>
      <c r="U626" s="1"/>
      <c r="V626" s="1"/>
      <c r="W626" s="1"/>
      <c r="X626" s="400"/>
      <c r="Y626" s="6"/>
      <c r="AB626" s="6"/>
      <c r="AE626" s="6"/>
      <c r="AG626" s="1"/>
      <c r="AM626" s="6"/>
      <c r="AP626" s="6"/>
      <c r="AS626" s="6"/>
      <c r="AU626" s="1"/>
      <c r="BA626" s="6"/>
      <c r="BD626" s="6"/>
      <c r="BG626" s="1"/>
      <c r="BH626" s="6"/>
      <c r="BJ626" s="1"/>
      <c r="BN626" s="1"/>
      <c r="BO626" s="1"/>
    </row>
    <row r="627" spans="1:6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6"/>
      <c r="N627" s="1"/>
      <c r="Q627" s="6"/>
      <c r="S627" s="1"/>
      <c r="T627" s="1"/>
      <c r="U627" s="1"/>
      <c r="V627" s="1"/>
      <c r="W627" s="1"/>
      <c r="X627" s="400"/>
      <c r="Y627" s="6"/>
      <c r="AB627" s="6"/>
      <c r="AE627" s="6"/>
      <c r="AG627" s="1"/>
      <c r="AM627" s="6"/>
      <c r="AP627" s="6"/>
      <c r="AS627" s="6"/>
      <c r="AU627" s="1"/>
      <c r="BA627" s="6"/>
      <c r="BD627" s="6"/>
      <c r="BG627" s="1"/>
      <c r="BH627" s="6"/>
      <c r="BJ627" s="1"/>
      <c r="BN627" s="1"/>
      <c r="BO627" s="1"/>
    </row>
    <row r="628" spans="1:6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6"/>
      <c r="N628" s="1"/>
      <c r="Q628" s="6"/>
      <c r="S628" s="1"/>
      <c r="T628" s="1"/>
      <c r="U628" s="1"/>
      <c r="V628" s="1"/>
      <c r="W628" s="1"/>
      <c r="X628" s="400"/>
      <c r="Y628" s="6"/>
      <c r="AB628" s="6"/>
      <c r="AE628" s="6"/>
      <c r="AG628" s="1"/>
      <c r="AM628" s="6"/>
      <c r="AP628" s="6"/>
      <c r="AS628" s="6"/>
      <c r="AU628" s="1"/>
      <c r="BA628" s="6"/>
      <c r="BD628" s="6"/>
      <c r="BG628" s="1"/>
      <c r="BH628" s="6"/>
      <c r="BJ628" s="1"/>
      <c r="BN628" s="1"/>
      <c r="BO628" s="1"/>
    </row>
    <row r="629" spans="1:6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6"/>
      <c r="N629" s="1"/>
      <c r="Q629" s="6"/>
      <c r="S629" s="1"/>
      <c r="T629" s="1"/>
      <c r="U629" s="1"/>
      <c r="V629" s="1"/>
      <c r="W629" s="1"/>
      <c r="X629" s="400"/>
      <c r="Y629" s="6"/>
      <c r="AB629" s="6"/>
      <c r="AE629" s="6"/>
      <c r="AG629" s="1"/>
      <c r="AM629" s="6"/>
      <c r="AP629" s="6"/>
      <c r="AS629" s="6"/>
      <c r="AU629" s="1"/>
      <c r="BA629" s="6"/>
      <c r="BD629" s="6"/>
      <c r="BG629" s="1"/>
      <c r="BH629" s="6"/>
      <c r="BJ629" s="1"/>
      <c r="BN629" s="1"/>
      <c r="BO629" s="1"/>
    </row>
    <row r="630" spans="1:6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6"/>
      <c r="N630" s="1"/>
      <c r="Q630" s="6"/>
      <c r="S630" s="1"/>
      <c r="T630" s="1"/>
      <c r="U630" s="1"/>
      <c r="V630" s="1"/>
      <c r="W630" s="1"/>
      <c r="X630" s="400"/>
      <c r="Y630" s="6"/>
      <c r="AB630" s="6"/>
      <c r="AE630" s="6"/>
      <c r="AG630" s="1"/>
      <c r="AM630" s="6"/>
      <c r="AP630" s="6"/>
      <c r="AS630" s="6"/>
      <c r="AU630" s="1"/>
      <c r="BA630" s="6"/>
      <c r="BD630" s="6"/>
      <c r="BG630" s="1"/>
      <c r="BH630" s="6"/>
      <c r="BJ630" s="1"/>
      <c r="BN630" s="1"/>
      <c r="BO630" s="1"/>
    </row>
    <row r="631" spans="1:6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6"/>
      <c r="N631" s="1"/>
      <c r="Q631" s="6"/>
      <c r="S631" s="1"/>
      <c r="T631" s="1"/>
      <c r="U631" s="1"/>
      <c r="V631" s="1"/>
      <c r="W631" s="1"/>
      <c r="X631" s="400"/>
      <c r="Y631" s="6"/>
      <c r="AB631" s="6"/>
      <c r="AE631" s="6"/>
      <c r="AG631" s="1"/>
      <c r="AM631" s="6"/>
      <c r="AP631" s="6"/>
      <c r="AS631" s="6"/>
      <c r="AU631" s="1"/>
      <c r="BA631" s="6"/>
      <c r="BD631" s="6"/>
      <c r="BG631" s="1"/>
      <c r="BH631" s="6"/>
      <c r="BJ631" s="1"/>
      <c r="BN631" s="1"/>
      <c r="BO631" s="1"/>
    </row>
    <row r="632" spans="1:6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6"/>
      <c r="N632" s="1"/>
      <c r="Q632" s="6"/>
      <c r="S632" s="1"/>
      <c r="T632" s="1"/>
      <c r="U632" s="1"/>
      <c r="V632" s="1"/>
      <c r="W632" s="1"/>
      <c r="X632" s="400"/>
      <c r="Y632" s="6"/>
      <c r="AB632" s="6"/>
      <c r="AE632" s="6"/>
      <c r="AG632" s="1"/>
      <c r="AM632" s="6"/>
      <c r="AP632" s="6"/>
      <c r="AS632" s="6"/>
      <c r="AU632" s="1"/>
      <c r="BA632" s="6"/>
      <c r="BD632" s="6"/>
      <c r="BG632" s="1"/>
      <c r="BH632" s="6"/>
      <c r="BJ632" s="1"/>
      <c r="BN632" s="1"/>
      <c r="BO632" s="1"/>
    </row>
    <row r="633" spans="1:6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6"/>
      <c r="N633" s="1"/>
      <c r="Q633" s="6"/>
      <c r="S633" s="1"/>
      <c r="T633" s="1"/>
      <c r="U633" s="1"/>
      <c r="V633" s="1"/>
      <c r="W633" s="1"/>
      <c r="X633" s="400"/>
      <c r="Y633" s="6"/>
      <c r="AB633" s="6"/>
      <c r="AE633" s="6"/>
      <c r="AG633" s="1"/>
      <c r="AM633" s="6"/>
      <c r="AP633" s="6"/>
      <c r="AS633" s="6"/>
      <c r="AU633" s="1"/>
      <c r="BA633" s="6"/>
      <c r="BD633" s="6"/>
      <c r="BG633" s="1"/>
      <c r="BH633" s="6"/>
      <c r="BJ633" s="1"/>
      <c r="BN633" s="1"/>
      <c r="BO633" s="1"/>
    </row>
    <row r="634" spans="1:6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6"/>
      <c r="N634" s="1"/>
      <c r="Q634" s="6"/>
      <c r="S634" s="1"/>
      <c r="T634" s="1"/>
      <c r="U634" s="1"/>
      <c r="V634" s="1"/>
      <c r="W634" s="1"/>
      <c r="X634" s="400"/>
      <c r="Y634" s="6"/>
      <c r="AB634" s="6"/>
      <c r="AE634" s="6"/>
      <c r="AG634" s="1"/>
      <c r="AM634" s="6"/>
      <c r="AP634" s="6"/>
      <c r="AS634" s="6"/>
      <c r="AU634" s="1"/>
      <c r="BA634" s="6"/>
      <c r="BD634" s="6"/>
      <c r="BG634" s="1"/>
      <c r="BH634" s="6"/>
      <c r="BJ634" s="1"/>
      <c r="BN634" s="1"/>
      <c r="BO634" s="1"/>
    </row>
    <row r="635" spans="1:6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6"/>
      <c r="N635" s="1"/>
      <c r="Q635" s="6"/>
      <c r="S635" s="1"/>
      <c r="T635" s="1"/>
      <c r="U635" s="1"/>
      <c r="V635" s="1"/>
      <c r="W635" s="1"/>
      <c r="X635" s="400"/>
      <c r="Y635" s="6"/>
      <c r="AB635" s="6"/>
      <c r="AE635" s="6"/>
      <c r="AG635" s="1"/>
      <c r="AM635" s="6"/>
      <c r="AP635" s="6"/>
      <c r="AS635" s="6"/>
      <c r="AU635" s="1"/>
      <c r="BA635" s="6"/>
      <c r="BD635" s="6"/>
      <c r="BG635" s="1"/>
      <c r="BH635" s="6"/>
      <c r="BJ635" s="1"/>
      <c r="BN635" s="1"/>
      <c r="BO635" s="1"/>
    </row>
    <row r="636" spans="1:6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6"/>
      <c r="N636" s="1"/>
      <c r="Q636" s="6"/>
      <c r="S636" s="1"/>
      <c r="T636" s="1"/>
      <c r="U636" s="1"/>
      <c r="V636" s="1"/>
      <c r="W636" s="1"/>
      <c r="X636" s="400"/>
      <c r="Y636" s="6"/>
      <c r="AB636" s="6"/>
      <c r="AE636" s="6"/>
      <c r="AG636" s="1"/>
      <c r="AM636" s="6"/>
      <c r="AP636" s="6"/>
      <c r="AS636" s="6"/>
      <c r="AU636" s="1"/>
      <c r="BA636" s="6"/>
      <c r="BD636" s="6"/>
      <c r="BG636" s="1"/>
      <c r="BH636" s="6"/>
      <c r="BJ636" s="1"/>
      <c r="BN636" s="1"/>
      <c r="BO636" s="1"/>
    </row>
    <row r="637" spans="1:6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6"/>
      <c r="N637" s="1"/>
      <c r="Q637" s="6"/>
      <c r="S637" s="1"/>
      <c r="T637" s="1"/>
      <c r="U637" s="1"/>
      <c r="V637" s="1"/>
      <c r="W637" s="1"/>
      <c r="X637" s="400"/>
      <c r="Y637" s="6"/>
      <c r="AB637" s="6"/>
      <c r="AE637" s="6"/>
      <c r="AG637" s="1"/>
      <c r="AM637" s="6"/>
      <c r="AP637" s="6"/>
      <c r="AS637" s="6"/>
      <c r="AU637" s="1"/>
      <c r="BA637" s="6"/>
      <c r="BD637" s="6"/>
      <c r="BG637" s="1"/>
      <c r="BH637" s="6"/>
      <c r="BJ637" s="1"/>
      <c r="BN637" s="1"/>
      <c r="BO637" s="1"/>
    </row>
    <row r="638" spans="1:6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6"/>
      <c r="N638" s="1"/>
      <c r="Q638" s="6"/>
      <c r="S638" s="1"/>
      <c r="T638" s="1"/>
      <c r="U638" s="1"/>
      <c r="V638" s="1"/>
      <c r="W638" s="1"/>
      <c r="X638" s="400"/>
      <c r="Y638" s="6"/>
      <c r="AB638" s="6"/>
      <c r="AE638" s="6"/>
      <c r="AG638" s="1"/>
      <c r="AM638" s="6"/>
      <c r="AP638" s="6"/>
      <c r="AS638" s="6"/>
      <c r="AU638" s="1"/>
      <c r="BA638" s="6"/>
      <c r="BD638" s="6"/>
      <c r="BG638" s="1"/>
      <c r="BH638" s="6"/>
      <c r="BJ638" s="1"/>
      <c r="BN638" s="1"/>
      <c r="BO638" s="1"/>
    </row>
    <row r="639" spans="1:6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6"/>
      <c r="N639" s="1"/>
      <c r="Q639" s="6"/>
      <c r="S639" s="1"/>
      <c r="T639" s="1"/>
      <c r="U639" s="1"/>
      <c r="V639" s="1"/>
      <c r="W639" s="1"/>
      <c r="X639" s="400"/>
      <c r="Y639" s="6"/>
      <c r="AB639" s="6"/>
      <c r="AE639" s="6"/>
      <c r="AG639" s="1"/>
      <c r="AM639" s="6"/>
      <c r="AP639" s="6"/>
      <c r="AS639" s="6"/>
      <c r="AU639" s="1"/>
      <c r="BA639" s="6"/>
      <c r="BD639" s="6"/>
      <c r="BG639" s="1"/>
      <c r="BH639" s="6"/>
      <c r="BJ639" s="1"/>
      <c r="BN639" s="1"/>
      <c r="BO639" s="1"/>
    </row>
    <row r="640" spans="1:6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6"/>
      <c r="N640" s="1"/>
      <c r="Q640" s="6"/>
      <c r="S640" s="1"/>
      <c r="T640" s="1"/>
      <c r="U640" s="1"/>
      <c r="V640" s="1"/>
      <c r="W640" s="1"/>
      <c r="X640" s="400"/>
      <c r="Y640" s="6"/>
      <c r="AB640" s="6"/>
      <c r="AE640" s="6"/>
      <c r="AG640" s="1"/>
      <c r="AM640" s="6"/>
      <c r="AP640" s="6"/>
      <c r="AS640" s="6"/>
      <c r="AU640" s="1"/>
      <c r="BA640" s="6"/>
      <c r="BD640" s="6"/>
      <c r="BG640" s="1"/>
      <c r="BH640" s="6"/>
      <c r="BJ640" s="1"/>
      <c r="BN640" s="1"/>
      <c r="BO640" s="1"/>
    </row>
    <row r="641" spans="1:6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6"/>
      <c r="N641" s="1"/>
      <c r="Q641" s="6"/>
      <c r="S641" s="1"/>
      <c r="T641" s="1"/>
      <c r="U641" s="1"/>
      <c r="V641" s="1"/>
      <c r="W641" s="1"/>
      <c r="X641" s="400"/>
      <c r="Y641" s="6"/>
      <c r="AB641" s="6"/>
      <c r="AE641" s="6"/>
      <c r="AG641" s="1"/>
      <c r="AM641" s="6"/>
      <c r="AP641" s="6"/>
      <c r="AS641" s="6"/>
      <c r="AU641" s="1"/>
      <c r="BA641" s="6"/>
      <c r="BD641" s="6"/>
      <c r="BG641" s="1"/>
      <c r="BH641" s="6"/>
      <c r="BJ641" s="1"/>
      <c r="BN641" s="1"/>
      <c r="BO641" s="1"/>
    </row>
    <row r="642" spans="1:6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6"/>
      <c r="N642" s="1"/>
      <c r="Q642" s="6"/>
      <c r="S642" s="1"/>
      <c r="T642" s="1"/>
      <c r="U642" s="1"/>
      <c r="V642" s="1"/>
      <c r="W642" s="1"/>
      <c r="X642" s="400"/>
      <c r="Y642" s="6"/>
      <c r="AB642" s="6"/>
      <c r="AE642" s="6"/>
      <c r="AG642" s="1"/>
      <c r="AM642" s="6"/>
      <c r="AP642" s="6"/>
      <c r="AS642" s="6"/>
      <c r="AU642" s="1"/>
      <c r="BA642" s="6"/>
      <c r="BD642" s="6"/>
      <c r="BG642" s="1"/>
      <c r="BH642" s="6"/>
      <c r="BJ642" s="1"/>
      <c r="BN642" s="1"/>
      <c r="BO642" s="1"/>
    </row>
    <row r="643" spans="1:6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6"/>
      <c r="N643" s="1"/>
      <c r="Q643" s="6"/>
      <c r="S643" s="1"/>
      <c r="T643" s="1"/>
      <c r="U643" s="1"/>
      <c r="V643" s="1"/>
      <c r="W643" s="1"/>
      <c r="X643" s="400"/>
      <c r="Y643" s="6"/>
      <c r="AB643" s="6"/>
      <c r="AE643" s="6"/>
      <c r="AG643" s="1"/>
      <c r="AM643" s="6"/>
      <c r="AP643" s="6"/>
      <c r="AS643" s="6"/>
      <c r="AU643" s="1"/>
      <c r="BA643" s="6"/>
      <c r="BD643" s="6"/>
      <c r="BG643" s="1"/>
      <c r="BH643" s="6"/>
      <c r="BJ643" s="1"/>
      <c r="BN643" s="1"/>
      <c r="BO643" s="1"/>
    </row>
    <row r="644" spans="1:6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6"/>
      <c r="N644" s="1"/>
      <c r="Q644" s="6"/>
      <c r="S644" s="1"/>
      <c r="T644" s="1"/>
      <c r="U644" s="1"/>
      <c r="V644" s="1"/>
      <c r="W644" s="1"/>
      <c r="X644" s="400"/>
      <c r="Y644" s="6"/>
      <c r="AB644" s="6"/>
      <c r="AE644" s="6"/>
      <c r="AG644" s="1"/>
      <c r="AM644" s="6"/>
      <c r="AP644" s="6"/>
      <c r="AS644" s="6"/>
      <c r="AU644" s="1"/>
      <c r="BA644" s="6"/>
      <c r="BD644" s="6"/>
      <c r="BG644" s="1"/>
      <c r="BH644" s="6"/>
      <c r="BJ644" s="1"/>
      <c r="BN644" s="1"/>
      <c r="BO644" s="1"/>
    </row>
    <row r="645" spans="1:6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6"/>
      <c r="N645" s="1"/>
      <c r="Q645" s="6"/>
      <c r="S645" s="1"/>
      <c r="T645" s="1"/>
      <c r="U645" s="1"/>
      <c r="V645" s="1"/>
      <c r="W645" s="1"/>
      <c r="X645" s="400"/>
      <c r="Y645" s="6"/>
      <c r="AB645" s="6"/>
      <c r="AE645" s="6"/>
      <c r="AG645" s="1"/>
      <c r="AM645" s="6"/>
      <c r="AP645" s="6"/>
      <c r="AS645" s="6"/>
      <c r="AU645" s="1"/>
      <c r="BA645" s="6"/>
      <c r="BD645" s="6"/>
      <c r="BG645" s="1"/>
      <c r="BH645" s="6"/>
      <c r="BJ645" s="1"/>
      <c r="BN645" s="1"/>
      <c r="BO645" s="1"/>
    </row>
    <row r="646" spans="1:6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6"/>
      <c r="N646" s="1"/>
      <c r="Q646" s="6"/>
      <c r="S646" s="1"/>
      <c r="T646" s="1"/>
      <c r="U646" s="1"/>
      <c r="V646" s="1"/>
      <c r="W646" s="1"/>
      <c r="X646" s="400"/>
      <c r="Y646" s="6"/>
      <c r="AB646" s="6"/>
      <c r="AE646" s="6"/>
      <c r="AG646" s="1"/>
      <c r="AM646" s="6"/>
      <c r="AP646" s="6"/>
      <c r="AS646" s="6"/>
      <c r="AU646" s="1"/>
      <c r="BA646" s="6"/>
      <c r="BD646" s="6"/>
      <c r="BG646" s="1"/>
      <c r="BH646" s="6"/>
      <c r="BJ646" s="1"/>
      <c r="BN646" s="1"/>
      <c r="BO646" s="1"/>
    </row>
    <row r="647" spans="1:6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6"/>
      <c r="N647" s="1"/>
      <c r="Q647" s="6"/>
      <c r="S647" s="1"/>
      <c r="T647" s="1"/>
      <c r="U647" s="1"/>
      <c r="V647" s="1"/>
      <c r="W647" s="1"/>
      <c r="X647" s="400"/>
      <c r="Y647" s="6"/>
      <c r="AB647" s="6"/>
      <c r="AE647" s="6"/>
      <c r="AG647" s="1"/>
      <c r="AM647" s="6"/>
      <c r="AP647" s="6"/>
      <c r="AS647" s="6"/>
      <c r="AU647" s="1"/>
      <c r="BA647" s="6"/>
      <c r="BD647" s="6"/>
      <c r="BG647" s="1"/>
      <c r="BH647" s="6"/>
      <c r="BJ647" s="1"/>
      <c r="BN647" s="1"/>
      <c r="BO647" s="1"/>
    </row>
    <row r="648" spans="1:6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6"/>
      <c r="N648" s="1"/>
      <c r="Q648" s="6"/>
      <c r="S648" s="1"/>
      <c r="T648" s="1"/>
      <c r="U648" s="1"/>
      <c r="V648" s="1"/>
      <c r="W648" s="1"/>
      <c r="X648" s="400"/>
      <c r="Y648" s="6"/>
      <c r="AB648" s="6"/>
      <c r="AE648" s="6"/>
      <c r="AG648" s="1"/>
      <c r="AM648" s="6"/>
      <c r="AP648" s="6"/>
      <c r="AS648" s="6"/>
      <c r="AU648" s="1"/>
      <c r="BA648" s="6"/>
      <c r="BD648" s="6"/>
      <c r="BG648" s="1"/>
      <c r="BH648" s="6"/>
      <c r="BJ648" s="1"/>
      <c r="BN648" s="1"/>
      <c r="BO648" s="1"/>
    </row>
    <row r="649" spans="1:6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6"/>
      <c r="N649" s="1"/>
      <c r="Q649" s="6"/>
      <c r="S649" s="1"/>
      <c r="T649" s="1"/>
      <c r="U649" s="1"/>
      <c r="V649" s="1"/>
      <c r="W649" s="1"/>
      <c r="X649" s="400"/>
      <c r="Y649" s="6"/>
      <c r="AB649" s="6"/>
      <c r="AE649" s="6"/>
      <c r="AG649" s="1"/>
      <c r="AM649" s="6"/>
      <c r="AP649" s="6"/>
      <c r="AS649" s="6"/>
      <c r="AU649" s="1"/>
      <c r="BA649" s="6"/>
      <c r="BD649" s="6"/>
      <c r="BG649" s="1"/>
      <c r="BH649" s="6"/>
      <c r="BJ649" s="1"/>
      <c r="BN649" s="1"/>
      <c r="BO649" s="1"/>
    </row>
    <row r="650" spans="1:6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6"/>
      <c r="N650" s="1"/>
      <c r="Q650" s="6"/>
      <c r="S650" s="1"/>
      <c r="T650" s="1"/>
      <c r="U650" s="1"/>
      <c r="V650" s="1"/>
      <c r="W650" s="1"/>
      <c r="X650" s="400"/>
      <c r="Y650" s="6"/>
      <c r="AB650" s="6"/>
      <c r="AE650" s="6"/>
      <c r="AG650" s="1"/>
      <c r="AM650" s="6"/>
      <c r="AP650" s="6"/>
      <c r="AS650" s="6"/>
      <c r="AU650" s="1"/>
      <c r="BA650" s="6"/>
      <c r="BD650" s="6"/>
      <c r="BG650" s="1"/>
      <c r="BH650" s="6"/>
      <c r="BJ650" s="1"/>
      <c r="BN650" s="1"/>
      <c r="BO650" s="1"/>
    </row>
    <row r="651" spans="1:6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6"/>
      <c r="N651" s="1"/>
      <c r="Q651" s="6"/>
      <c r="S651" s="1"/>
      <c r="T651" s="1"/>
      <c r="U651" s="1"/>
      <c r="V651" s="1"/>
      <c r="W651" s="1"/>
      <c r="X651" s="400"/>
      <c r="Y651" s="6"/>
      <c r="AB651" s="6"/>
      <c r="AE651" s="6"/>
      <c r="AG651" s="1"/>
      <c r="AM651" s="6"/>
      <c r="AP651" s="6"/>
      <c r="AS651" s="6"/>
      <c r="AU651" s="1"/>
      <c r="BA651" s="6"/>
      <c r="BD651" s="6"/>
      <c r="BG651" s="1"/>
      <c r="BH651" s="6"/>
      <c r="BJ651" s="1"/>
      <c r="BN651" s="1"/>
      <c r="BO651" s="1"/>
    </row>
    <row r="652" spans="1:6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6"/>
      <c r="N652" s="1"/>
      <c r="Q652" s="6"/>
      <c r="S652" s="1"/>
      <c r="T652" s="1"/>
      <c r="U652" s="1"/>
      <c r="V652" s="1"/>
      <c r="W652" s="1"/>
      <c r="X652" s="400"/>
      <c r="Y652" s="6"/>
      <c r="AB652" s="6"/>
      <c r="AE652" s="6"/>
      <c r="AG652" s="1"/>
      <c r="AM652" s="6"/>
      <c r="AP652" s="6"/>
      <c r="AS652" s="6"/>
      <c r="AU652" s="1"/>
      <c r="BA652" s="6"/>
      <c r="BD652" s="6"/>
      <c r="BG652" s="1"/>
      <c r="BH652" s="6"/>
      <c r="BJ652" s="1"/>
      <c r="BN652" s="1"/>
      <c r="BO652" s="1"/>
    </row>
    <row r="653" spans="1:6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6"/>
      <c r="N653" s="1"/>
      <c r="Q653" s="6"/>
      <c r="S653" s="1"/>
      <c r="T653" s="1"/>
      <c r="U653" s="1"/>
      <c r="V653" s="1"/>
      <c r="W653" s="1"/>
      <c r="X653" s="400"/>
      <c r="Y653" s="6"/>
      <c r="AB653" s="6"/>
      <c r="AE653" s="6"/>
      <c r="AG653" s="1"/>
      <c r="AM653" s="6"/>
      <c r="AP653" s="6"/>
      <c r="AS653" s="6"/>
      <c r="AU653" s="1"/>
      <c r="BA653" s="6"/>
      <c r="BD653" s="6"/>
      <c r="BG653" s="1"/>
      <c r="BH653" s="6"/>
      <c r="BJ653" s="1"/>
      <c r="BN653" s="1"/>
      <c r="BO653" s="1"/>
    </row>
    <row r="654" spans="1:6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6"/>
      <c r="N654" s="1"/>
      <c r="Q654" s="6"/>
      <c r="S654" s="1"/>
      <c r="T654" s="1"/>
      <c r="U654" s="1"/>
      <c r="V654" s="1"/>
      <c r="W654" s="1"/>
      <c r="X654" s="400"/>
      <c r="Y654" s="6"/>
      <c r="AB654" s="6"/>
      <c r="AE654" s="6"/>
      <c r="AG654" s="1"/>
      <c r="AM654" s="6"/>
      <c r="AP654" s="6"/>
      <c r="AS654" s="6"/>
      <c r="AU654" s="1"/>
      <c r="BA654" s="6"/>
      <c r="BD654" s="6"/>
      <c r="BG654" s="1"/>
      <c r="BH654" s="6"/>
      <c r="BJ654" s="1"/>
      <c r="BN654" s="1"/>
      <c r="BO654" s="1"/>
    </row>
    <row r="655" spans="1:6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6"/>
      <c r="N655" s="1"/>
      <c r="Q655" s="6"/>
      <c r="S655" s="1"/>
      <c r="T655" s="1"/>
      <c r="U655" s="1"/>
      <c r="V655" s="1"/>
      <c r="W655" s="1"/>
      <c r="X655" s="400"/>
      <c r="Y655" s="6"/>
      <c r="AB655" s="6"/>
      <c r="AE655" s="6"/>
      <c r="AG655" s="1"/>
      <c r="AM655" s="6"/>
      <c r="AP655" s="6"/>
      <c r="AS655" s="6"/>
      <c r="AU655" s="1"/>
      <c r="BA655" s="6"/>
      <c r="BD655" s="6"/>
      <c r="BG655" s="1"/>
      <c r="BH655" s="6"/>
      <c r="BJ655" s="1"/>
      <c r="BN655" s="1"/>
      <c r="BO655" s="1"/>
    </row>
    <row r="656" spans="1:6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6"/>
      <c r="N656" s="1"/>
      <c r="Q656" s="6"/>
      <c r="S656" s="1"/>
      <c r="T656" s="1"/>
      <c r="U656" s="1"/>
      <c r="V656" s="1"/>
      <c r="W656" s="1"/>
      <c r="X656" s="400"/>
      <c r="Y656" s="6"/>
      <c r="AB656" s="6"/>
      <c r="AE656" s="6"/>
      <c r="AG656" s="1"/>
      <c r="AM656" s="6"/>
      <c r="AP656" s="6"/>
      <c r="AS656" s="6"/>
      <c r="AU656" s="1"/>
      <c r="BA656" s="6"/>
      <c r="BD656" s="6"/>
      <c r="BG656" s="1"/>
      <c r="BH656" s="6"/>
      <c r="BJ656" s="1"/>
      <c r="BN656" s="1"/>
      <c r="BO656" s="1"/>
    </row>
    <row r="657" spans="1:6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6"/>
      <c r="N657" s="1"/>
      <c r="Q657" s="6"/>
      <c r="S657" s="1"/>
      <c r="T657" s="1"/>
      <c r="U657" s="1"/>
      <c r="V657" s="1"/>
      <c r="W657" s="1"/>
      <c r="X657" s="400"/>
      <c r="Y657" s="6"/>
      <c r="AB657" s="6"/>
      <c r="AE657" s="6"/>
      <c r="AG657" s="1"/>
      <c r="AM657" s="6"/>
      <c r="AP657" s="6"/>
      <c r="AS657" s="6"/>
      <c r="AU657" s="1"/>
      <c r="BA657" s="6"/>
      <c r="BD657" s="6"/>
      <c r="BG657" s="1"/>
      <c r="BH657" s="6"/>
      <c r="BJ657" s="1"/>
      <c r="BN657" s="1"/>
      <c r="BO657" s="1"/>
    </row>
    <row r="658" spans="1:6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6"/>
      <c r="N658" s="1"/>
      <c r="Q658" s="6"/>
      <c r="S658" s="1"/>
      <c r="T658" s="1"/>
      <c r="U658" s="1"/>
      <c r="V658" s="1"/>
      <c r="W658" s="1"/>
      <c r="X658" s="400"/>
      <c r="Y658" s="6"/>
      <c r="AB658" s="6"/>
      <c r="AE658" s="6"/>
      <c r="AG658" s="1"/>
      <c r="AM658" s="6"/>
      <c r="AP658" s="6"/>
      <c r="AS658" s="6"/>
      <c r="AU658" s="1"/>
      <c r="BA658" s="6"/>
      <c r="BD658" s="6"/>
      <c r="BG658" s="1"/>
      <c r="BH658" s="6"/>
      <c r="BJ658" s="1"/>
      <c r="BN658" s="1"/>
      <c r="BO658" s="1"/>
    </row>
    <row r="659" spans="1:6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6"/>
      <c r="N659" s="1"/>
      <c r="Q659" s="6"/>
      <c r="S659" s="1"/>
      <c r="T659" s="1"/>
      <c r="U659" s="1"/>
      <c r="V659" s="1"/>
      <c r="W659" s="1"/>
      <c r="X659" s="400"/>
      <c r="Y659" s="6"/>
      <c r="AB659" s="6"/>
      <c r="AE659" s="6"/>
      <c r="AG659" s="1"/>
      <c r="AM659" s="6"/>
      <c r="AP659" s="6"/>
      <c r="AS659" s="6"/>
      <c r="AU659" s="1"/>
      <c r="BA659" s="6"/>
      <c r="BD659" s="6"/>
      <c r="BG659" s="1"/>
      <c r="BH659" s="6"/>
      <c r="BJ659" s="1"/>
      <c r="BN659" s="1"/>
      <c r="BO659" s="1"/>
    </row>
    <row r="660" spans="1:6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6"/>
      <c r="N660" s="1"/>
      <c r="Q660" s="6"/>
      <c r="S660" s="1"/>
      <c r="T660" s="1"/>
      <c r="U660" s="1"/>
      <c r="V660" s="1"/>
      <c r="W660" s="1"/>
      <c r="X660" s="400"/>
      <c r="Y660" s="6"/>
      <c r="AB660" s="6"/>
      <c r="AE660" s="6"/>
      <c r="AG660" s="1"/>
      <c r="AM660" s="6"/>
      <c r="AP660" s="6"/>
      <c r="AS660" s="6"/>
      <c r="AU660" s="1"/>
      <c r="BA660" s="6"/>
      <c r="BD660" s="6"/>
      <c r="BG660" s="1"/>
      <c r="BH660" s="6"/>
      <c r="BJ660" s="1"/>
      <c r="BN660" s="1"/>
      <c r="BO660" s="1"/>
    </row>
    <row r="661" spans="1:6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6"/>
      <c r="N661" s="1"/>
      <c r="Q661" s="6"/>
      <c r="S661" s="1"/>
      <c r="T661" s="1"/>
      <c r="U661" s="1"/>
      <c r="V661" s="1"/>
      <c r="W661" s="1"/>
      <c r="X661" s="400"/>
      <c r="Y661" s="6"/>
      <c r="AB661" s="6"/>
      <c r="AE661" s="6"/>
      <c r="AG661" s="1"/>
      <c r="AM661" s="6"/>
      <c r="AP661" s="6"/>
      <c r="AS661" s="6"/>
      <c r="AU661" s="1"/>
      <c r="BA661" s="6"/>
      <c r="BD661" s="6"/>
      <c r="BG661" s="1"/>
      <c r="BH661" s="6"/>
      <c r="BJ661" s="1"/>
      <c r="BN661" s="1"/>
      <c r="BO661" s="1"/>
    </row>
    <row r="662" spans="1:6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6"/>
      <c r="N662" s="1"/>
      <c r="Q662" s="6"/>
      <c r="S662" s="1"/>
      <c r="T662" s="1"/>
      <c r="U662" s="1"/>
      <c r="V662" s="1"/>
      <c r="W662" s="1"/>
      <c r="X662" s="400"/>
      <c r="Y662" s="6"/>
      <c r="AB662" s="6"/>
      <c r="AE662" s="6"/>
      <c r="AG662" s="1"/>
      <c r="AM662" s="6"/>
      <c r="AP662" s="6"/>
      <c r="AS662" s="6"/>
      <c r="AU662" s="1"/>
      <c r="BA662" s="6"/>
      <c r="BD662" s="6"/>
      <c r="BG662" s="1"/>
      <c r="BH662" s="6"/>
      <c r="BJ662" s="1"/>
      <c r="BN662" s="1"/>
      <c r="BO662" s="1"/>
    </row>
    <row r="663" spans="1:6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6"/>
      <c r="N663" s="1"/>
      <c r="Q663" s="6"/>
      <c r="S663" s="1"/>
      <c r="T663" s="1"/>
      <c r="U663" s="1"/>
      <c r="V663" s="1"/>
      <c r="W663" s="1"/>
      <c r="X663" s="400"/>
      <c r="Y663" s="6"/>
      <c r="AB663" s="6"/>
      <c r="AE663" s="6"/>
      <c r="AG663" s="1"/>
      <c r="AM663" s="6"/>
      <c r="AP663" s="6"/>
      <c r="AS663" s="6"/>
      <c r="AU663" s="1"/>
      <c r="BA663" s="6"/>
      <c r="BD663" s="6"/>
      <c r="BG663" s="1"/>
      <c r="BH663" s="6"/>
      <c r="BJ663" s="1"/>
      <c r="BN663" s="1"/>
      <c r="BO663" s="1"/>
    </row>
    <row r="664" spans="1:6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6"/>
      <c r="N664" s="1"/>
      <c r="Q664" s="6"/>
      <c r="S664" s="1"/>
      <c r="T664" s="1"/>
      <c r="U664" s="1"/>
      <c r="V664" s="1"/>
      <c r="W664" s="1"/>
      <c r="X664" s="400"/>
      <c r="Y664" s="6"/>
      <c r="AB664" s="6"/>
      <c r="AE664" s="6"/>
      <c r="AG664" s="1"/>
      <c r="AM664" s="6"/>
      <c r="AP664" s="6"/>
      <c r="AS664" s="6"/>
      <c r="AU664" s="1"/>
      <c r="BA664" s="6"/>
      <c r="BD664" s="6"/>
      <c r="BG664" s="1"/>
      <c r="BH664" s="6"/>
      <c r="BJ664" s="1"/>
      <c r="BN664" s="1"/>
      <c r="BO664" s="1"/>
    </row>
    <row r="665" spans="1:6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6"/>
      <c r="N665" s="1"/>
      <c r="Q665" s="6"/>
      <c r="S665" s="1"/>
      <c r="T665" s="1"/>
      <c r="U665" s="1"/>
      <c r="V665" s="1"/>
      <c r="W665" s="1"/>
      <c r="X665" s="400"/>
      <c r="Y665" s="6"/>
      <c r="AB665" s="6"/>
      <c r="AE665" s="6"/>
      <c r="AG665" s="1"/>
      <c r="AM665" s="6"/>
      <c r="AP665" s="6"/>
      <c r="AS665" s="6"/>
      <c r="AU665" s="1"/>
      <c r="BA665" s="6"/>
      <c r="BD665" s="6"/>
      <c r="BG665" s="1"/>
      <c r="BH665" s="6"/>
      <c r="BJ665" s="1"/>
      <c r="BN665" s="1"/>
      <c r="BO665" s="1"/>
    </row>
    <row r="666" spans="1:6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6"/>
      <c r="N666" s="1"/>
      <c r="Q666" s="6"/>
      <c r="S666" s="1"/>
      <c r="T666" s="1"/>
      <c r="U666" s="1"/>
      <c r="V666" s="1"/>
      <c r="W666" s="1"/>
      <c r="X666" s="400"/>
      <c r="Y666" s="6"/>
      <c r="AB666" s="6"/>
      <c r="AE666" s="6"/>
      <c r="AG666" s="1"/>
      <c r="AM666" s="6"/>
      <c r="AP666" s="6"/>
      <c r="AS666" s="6"/>
      <c r="AU666" s="1"/>
      <c r="BA666" s="6"/>
      <c r="BD666" s="6"/>
      <c r="BG666" s="1"/>
      <c r="BH666" s="6"/>
      <c r="BJ666" s="1"/>
      <c r="BN666" s="1"/>
      <c r="BO666" s="1"/>
    </row>
    <row r="667" spans="1: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6"/>
      <c r="N667" s="1"/>
      <c r="Q667" s="6"/>
      <c r="S667" s="1"/>
      <c r="T667" s="1"/>
      <c r="U667" s="1"/>
      <c r="V667" s="1"/>
      <c r="W667" s="1"/>
      <c r="X667" s="400"/>
      <c r="Y667" s="6"/>
      <c r="AB667" s="6"/>
      <c r="AE667" s="6"/>
      <c r="AG667" s="1"/>
      <c r="AM667" s="6"/>
      <c r="AP667" s="6"/>
      <c r="AS667" s="6"/>
      <c r="AU667" s="1"/>
      <c r="BA667" s="6"/>
      <c r="BD667" s="6"/>
      <c r="BG667" s="1"/>
      <c r="BH667" s="6"/>
      <c r="BJ667" s="1"/>
      <c r="BN667" s="1"/>
      <c r="BO667" s="1"/>
    </row>
    <row r="668" spans="1:6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6"/>
      <c r="N668" s="1"/>
      <c r="Q668" s="6"/>
      <c r="S668" s="1"/>
      <c r="T668" s="1"/>
      <c r="U668" s="1"/>
      <c r="V668" s="1"/>
      <c r="W668" s="1"/>
      <c r="X668" s="400"/>
      <c r="Y668" s="6"/>
      <c r="AB668" s="6"/>
      <c r="AE668" s="6"/>
      <c r="AG668" s="1"/>
      <c r="AM668" s="6"/>
      <c r="AP668" s="6"/>
      <c r="AS668" s="6"/>
      <c r="AU668" s="1"/>
      <c r="BA668" s="6"/>
      <c r="BD668" s="6"/>
      <c r="BG668" s="1"/>
      <c r="BH668" s="6"/>
      <c r="BJ668" s="1"/>
      <c r="BN668" s="1"/>
      <c r="BO668" s="1"/>
    </row>
    <row r="669" spans="1:6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6"/>
      <c r="N669" s="1"/>
      <c r="Q669" s="6"/>
      <c r="S669" s="1"/>
      <c r="T669" s="1"/>
      <c r="U669" s="1"/>
      <c r="V669" s="1"/>
      <c r="W669" s="1"/>
      <c r="X669" s="400"/>
      <c r="Y669" s="6"/>
      <c r="AB669" s="6"/>
      <c r="AE669" s="6"/>
      <c r="AG669" s="1"/>
      <c r="AM669" s="6"/>
      <c r="AP669" s="6"/>
      <c r="AS669" s="6"/>
      <c r="AU669" s="1"/>
      <c r="BA669" s="6"/>
      <c r="BD669" s="6"/>
      <c r="BG669" s="1"/>
      <c r="BH669" s="6"/>
      <c r="BJ669" s="1"/>
      <c r="BN669" s="1"/>
      <c r="BO669" s="1"/>
    </row>
    <row r="670" spans="1:6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6"/>
      <c r="N670" s="1"/>
      <c r="Q670" s="6"/>
      <c r="S670" s="1"/>
      <c r="T670" s="1"/>
      <c r="U670" s="1"/>
      <c r="V670" s="1"/>
      <c r="W670" s="1"/>
      <c r="X670" s="400"/>
      <c r="Y670" s="6"/>
      <c r="AB670" s="6"/>
      <c r="AE670" s="6"/>
      <c r="AG670" s="1"/>
      <c r="AM670" s="6"/>
      <c r="AP670" s="6"/>
      <c r="AS670" s="6"/>
      <c r="AU670" s="1"/>
      <c r="BA670" s="6"/>
      <c r="BD670" s="6"/>
      <c r="BG670" s="1"/>
      <c r="BH670" s="6"/>
      <c r="BJ670" s="1"/>
      <c r="BN670" s="1"/>
      <c r="BO670" s="1"/>
    </row>
    <row r="671" spans="1:6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6"/>
      <c r="N671" s="1"/>
      <c r="Q671" s="6"/>
      <c r="S671" s="1"/>
      <c r="T671" s="1"/>
      <c r="U671" s="1"/>
      <c r="V671" s="1"/>
      <c r="W671" s="1"/>
      <c r="X671" s="400"/>
      <c r="Y671" s="6"/>
      <c r="AB671" s="6"/>
      <c r="AE671" s="6"/>
      <c r="AG671" s="1"/>
      <c r="AM671" s="6"/>
      <c r="AP671" s="6"/>
      <c r="AS671" s="6"/>
      <c r="AU671" s="1"/>
      <c r="BA671" s="6"/>
      <c r="BD671" s="6"/>
      <c r="BG671" s="1"/>
      <c r="BH671" s="6"/>
      <c r="BJ671" s="1"/>
      <c r="BN671" s="1"/>
      <c r="BO671" s="1"/>
    </row>
    <row r="672" spans="1:6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6"/>
      <c r="N672" s="1"/>
      <c r="Q672" s="6"/>
      <c r="S672" s="1"/>
      <c r="T672" s="1"/>
      <c r="U672" s="1"/>
      <c r="V672" s="1"/>
      <c r="W672" s="1"/>
      <c r="X672" s="400"/>
      <c r="Y672" s="6"/>
      <c r="AB672" s="6"/>
      <c r="AE672" s="6"/>
      <c r="AG672" s="1"/>
      <c r="AM672" s="6"/>
      <c r="AP672" s="6"/>
      <c r="AS672" s="6"/>
      <c r="AU672" s="1"/>
      <c r="BA672" s="6"/>
      <c r="BD672" s="6"/>
      <c r="BG672" s="1"/>
      <c r="BH672" s="6"/>
      <c r="BJ672" s="1"/>
      <c r="BN672" s="1"/>
      <c r="BO672" s="1"/>
    </row>
    <row r="673" spans="1:6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6"/>
      <c r="N673" s="1"/>
      <c r="Q673" s="6"/>
      <c r="S673" s="1"/>
      <c r="T673" s="1"/>
      <c r="U673" s="1"/>
      <c r="V673" s="1"/>
      <c r="W673" s="1"/>
      <c r="X673" s="400"/>
      <c r="Y673" s="6"/>
      <c r="AB673" s="6"/>
      <c r="AE673" s="6"/>
      <c r="AG673" s="1"/>
      <c r="AM673" s="6"/>
      <c r="AP673" s="6"/>
      <c r="AS673" s="6"/>
      <c r="AU673" s="1"/>
      <c r="BA673" s="6"/>
      <c r="BD673" s="6"/>
      <c r="BG673" s="1"/>
      <c r="BH673" s="6"/>
      <c r="BJ673" s="1"/>
      <c r="BN673" s="1"/>
      <c r="BO673" s="1"/>
    </row>
    <row r="674" spans="1:6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6"/>
      <c r="N674" s="1"/>
      <c r="Q674" s="6"/>
      <c r="S674" s="1"/>
      <c r="T674" s="1"/>
      <c r="U674" s="1"/>
      <c r="V674" s="1"/>
      <c r="W674" s="1"/>
      <c r="X674" s="400"/>
      <c r="Y674" s="6"/>
      <c r="AB674" s="6"/>
      <c r="AE674" s="6"/>
      <c r="AG674" s="1"/>
      <c r="AM674" s="6"/>
      <c r="AP674" s="6"/>
      <c r="AS674" s="6"/>
      <c r="AU674" s="1"/>
      <c r="BA674" s="6"/>
      <c r="BD674" s="6"/>
      <c r="BG674" s="1"/>
      <c r="BH674" s="6"/>
      <c r="BJ674" s="1"/>
      <c r="BN674" s="1"/>
      <c r="BO674" s="1"/>
    </row>
    <row r="675" spans="1:6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6"/>
      <c r="N675" s="1"/>
      <c r="Q675" s="6"/>
      <c r="S675" s="1"/>
      <c r="T675" s="1"/>
      <c r="U675" s="1"/>
      <c r="V675" s="1"/>
      <c r="W675" s="1"/>
      <c r="X675" s="400"/>
      <c r="Y675" s="6"/>
      <c r="AB675" s="6"/>
      <c r="AE675" s="6"/>
      <c r="AG675" s="1"/>
      <c r="AM675" s="6"/>
      <c r="AP675" s="6"/>
      <c r="AS675" s="6"/>
      <c r="AU675" s="1"/>
      <c r="BA675" s="6"/>
      <c r="BD675" s="6"/>
      <c r="BG675" s="1"/>
      <c r="BH675" s="6"/>
      <c r="BJ675" s="1"/>
      <c r="BN675" s="1"/>
      <c r="BO675" s="1"/>
    </row>
    <row r="676" spans="1:6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6"/>
      <c r="N676" s="1"/>
      <c r="Q676" s="6"/>
      <c r="S676" s="1"/>
      <c r="T676" s="1"/>
      <c r="U676" s="1"/>
      <c r="V676" s="1"/>
      <c r="W676" s="1"/>
      <c r="X676" s="400"/>
      <c r="Y676" s="6"/>
      <c r="AB676" s="6"/>
      <c r="AE676" s="6"/>
      <c r="AG676" s="1"/>
      <c r="AM676" s="6"/>
      <c r="AP676" s="6"/>
      <c r="AS676" s="6"/>
      <c r="AU676" s="1"/>
      <c r="BA676" s="6"/>
      <c r="BD676" s="6"/>
      <c r="BG676" s="1"/>
      <c r="BH676" s="6"/>
      <c r="BJ676" s="1"/>
      <c r="BN676" s="1"/>
      <c r="BO676" s="1"/>
    </row>
    <row r="677" spans="1:6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6"/>
      <c r="N677" s="1"/>
      <c r="Q677" s="6"/>
      <c r="S677" s="1"/>
      <c r="T677" s="1"/>
      <c r="U677" s="1"/>
      <c r="V677" s="1"/>
      <c r="W677" s="1"/>
      <c r="X677" s="400"/>
      <c r="Y677" s="6"/>
      <c r="AB677" s="6"/>
      <c r="AE677" s="6"/>
      <c r="AG677" s="1"/>
      <c r="AM677" s="6"/>
      <c r="AP677" s="6"/>
      <c r="AS677" s="6"/>
      <c r="AU677" s="1"/>
      <c r="BA677" s="6"/>
      <c r="BD677" s="6"/>
      <c r="BG677" s="1"/>
      <c r="BH677" s="6"/>
      <c r="BJ677" s="1"/>
      <c r="BN677" s="1"/>
      <c r="BO677" s="1"/>
    </row>
    <row r="678" spans="1:6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6"/>
      <c r="N678" s="1"/>
      <c r="Q678" s="6"/>
      <c r="S678" s="1"/>
      <c r="T678" s="1"/>
      <c r="U678" s="1"/>
      <c r="V678" s="1"/>
      <c r="W678" s="1"/>
      <c r="X678" s="400"/>
      <c r="Y678" s="6"/>
      <c r="AB678" s="6"/>
      <c r="AE678" s="6"/>
      <c r="AG678" s="1"/>
      <c r="AM678" s="6"/>
      <c r="AP678" s="6"/>
      <c r="AS678" s="6"/>
      <c r="AU678" s="1"/>
      <c r="BA678" s="6"/>
      <c r="BD678" s="6"/>
      <c r="BG678" s="1"/>
      <c r="BH678" s="6"/>
      <c r="BJ678" s="1"/>
      <c r="BN678" s="1"/>
      <c r="BO678" s="1"/>
    </row>
    <row r="679" spans="1:6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6"/>
      <c r="N679" s="1"/>
      <c r="Q679" s="6"/>
      <c r="S679" s="1"/>
      <c r="T679" s="1"/>
      <c r="U679" s="1"/>
      <c r="V679" s="1"/>
      <c r="W679" s="1"/>
      <c r="X679" s="400"/>
      <c r="Y679" s="6"/>
      <c r="AB679" s="6"/>
      <c r="AE679" s="6"/>
      <c r="AG679" s="1"/>
      <c r="AM679" s="6"/>
      <c r="AP679" s="6"/>
      <c r="AS679" s="6"/>
      <c r="AU679" s="1"/>
      <c r="BA679" s="6"/>
      <c r="BD679" s="6"/>
      <c r="BG679" s="1"/>
      <c r="BH679" s="6"/>
      <c r="BJ679" s="1"/>
      <c r="BN679" s="1"/>
      <c r="BO679" s="1"/>
    </row>
    <row r="680" spans="1:6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6"/>
      <c r="N680" s="1"/>
      <c r="Q680" s="6"/>
      <c r="S680" s="1"/>
      <c r="T680" s="1"/>
      <c r="U680" s="1"/>
      <c r="V680" s="1"/>
      <c r="W680" s="1"/>
      <c r="X680" s="400"/>
      <c r="Y680" s="6"/>
      <c r="AB680" s="6"/>
      <c r="AE680" s="6"/>
      <c r="AG680" s="1"/>
      <c r="AM680" s="6"/>
      <c r="AP680" s="6"/>
      <c r="AS680" s="6"/>
      <c r="AU680" s="1"/>
      <c r="BA680" s="6"/>
      <c r="BD680" s="6"/>
      <c r="BG680" s="1"/>
      <c r="BH680" s="6"/>
      <c r="BJ680" s="1"/>
      <c r="BN680" s="1"/>
      <c r="BO680" s="1"/>
    </row>
    <row r="681" spans="1:6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6"/>
      <c r="N681" s="1"/>
      <c r="Q681" s="6"/>
      <c r="S681" s="1"/>
      <c r="T681" s="1"/>
      <c r="U681" s="1"/>
      <c r="V681" s="1"/>
      <c r="W681" s="1"/>
      <c r="X681" s="400"/>
      <c r="Y681" s="6"/>
      <c r="AB681" s="6"/>
      <c r="AE681" s="6"/>
      <c r="AG681" s="1"/>
      <c r="AM681" s="6"/>
      <c r="AP681" s="6"/>
      <c r="AS681" s="6"/>
      <c r="AU681" s="1"/>
      <c r="BA681" s="6"/>
      <c r="BD681" s="6"/>
      <c r="BG681" s="1"/>
      <c r="BH681" s="6"/>
      <c r="BJ681" s="1"/>
      <c r="BN681" s="1"/>
      <c r="BO681" s="1"/>
    </row>
    <row r="682" spans="1:6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6"/>
      <c r="N682" s="1"/>
      <c r="Q682" s="6"/>
      <c r="S682" s="1"/>
      <c r="T682" s="1"/>
      <c r="U682" s="1"/>
      <c r="V682" s="1"/>
      <c r="W682" s="1"/>
      <c r="X682" s="400"/>
      <c r="Y682" s="6"/>
      <c r="AB682" s="6"/>
      <c r="AE682" s="6"/>
      <c r="AG682" s="1"/>
      <c r="AM682" s="6"/>
      <c r="AP682" s="6"/>
      <c r="AS682" s="6"/>
      <c r="AU682" s="1"/>
      <c r="BA682" s="6"/>
      <c r="BD682" s="6"/>
      <c r="BG682" s="1"/>
      <c r="BH682" s="6"/>
      <c r="BJ682" s="1"/>
      <c r="BN682" s="1"/>
      <c r="BO682" s="1"/>
    </row>
    <row r="683" spans="1:6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6"/>
      <c r="N683" s="1"/>
      <c r="Q683" s="6"/>
      <c r="S683" s="1"/>
      <c r="T683" s="1"/>
      <c r="U683" s="1"/>
      <c r="V683" s="1"/>
      <c r="W683" s="1"/>
      <c r="X683" s="400"/>
      <c r="Y683" s="6"/>
      <c r="AB683" s="6"/>
      <c r="AE683" s="6"/>
      <c r="AG683" s="1"/>
      <c r="AM683" s="6"/>
      <c r="AP683" s="6"/>
      <c r="AS683" s="6"/>
      <c r="AU683" s="1"/>
      <c r="BA683" s="6"/>
      <c r="BD683" s="6"/>
      <c r="BG683" s="1"/>
      <c r="BH683" s="6"/>
      <c r="BJ683" s="1"/>
      <c r="BN683" s="1"/>
      <c r="BO683" s="1"/>
    </row>
    <row r="684" spans="1:6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6"/>
      <c r="N684" s="1"/>
      <c r="Q684" s="6"/>
      <c r="S684" s="1"/>
      <c r="T684" s="1"/>
      <c r="U684" s="1"/>
      <c r="V684" s="1"/>
      <c r="W684" s="1"/>
      <c r="X684" s="400"/>
      <c r="Y684" s="6"/>
      <c r="AB684" s="6"/>
      <c r="AE684" s="6"/>
      <c r="AG684" s="1"/>
      <c r="AM684" s="6"/>
      <c r="AP684" s="6"/>
      <c r="AS684" s="6"/>
      <c r="AU684" s="1"/>
      <c r="BA684" s="6"/>
      <c r="BD684" s="6"/>
      <c r="BG684" s="1"/>
      <c r="BH684" s="6"/>
      <c r="BJ684" s="1"/>
      <c r="BN684" s="1"/>
      <c r="BO684" s="1"/>
    </row>
    <row r="685" spans="1:6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6"/>
      <c r="N685" s="1"/>
      <c r="Q685" s="6"/>
      <c r="S685" s="1"/>
      <c r="T685" s="1"/>
      <c r="U685" s="1"/>
      <c r="V685" s="1"/>
      <c r="W685" s="1"/>
      <c r="X685" s="400"/>
      <c r="Y685" s="6"/>
      <c r="AB685" s="6"/>
      <c r="AE685" s="6"/>
      <c r="AG685" s="1"/>
      <c r="AM685" s="6"/>
      <c r="AP685" s="6"/>
      <c r="AS685" s="6"/>
      <c r="AU685" s="1"/>
      <c r="BA685" s="6"/>
      <c r="BD685" s="6"/>
      <c r="BG685" s="1"/>
      <c r="BH685" s="6"/>
      <c r="BJ685" s="1"/>
      <c r="BN685" s="1"/>
      <c r="BO685" s="1"/>
    </row>
    <row r="686" spans="1:6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6"/>
      <c r="N686" s="1"/>
      <c r="Q686" s="6"/>
      <c r="S686" s="1"/>
      <c r="T686" s="1"/>
      <c r="U686" s="1"/>
      <c r="V686" s="1"/>
      <c r="W686" s="1"/>
      <c r="X686" s="400"/>
      <c r="Y686" s="6"/>
      <c r="AB686" s="6"/>
      <c r="AE686" s="6"/>
      <c r="AG686" s="1"/>
      <c r="AM686" s="6"/>
      <c r="AP686" s="6"/>
      <c r="AS686" s="6"/>
      <c r="AU686" s="1"/>
      <c r="BA686" s="6"/>
      <c r="BD686" s="6"/>
      <c r="BG686" s="1"/>
      <c r="BH686" s="6"/>
      <c r="BJ686" s="1"/>
      <c r="BN686" s="1"/>
      <c r="BO686" s="1"/>
    </row>
    <row r="687" spans="1:6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6"/>
      <c r="N687" s="1"/>
      <c r="Q687" s="6"/>
      <c r="S687" s="1"/>
      <c r="T687" s="1"/>
      <c r="U687" s="1"/>
      <c r="V687" s="1"/>
      <c r="W687" s="1"/>
      <c r="X687" s="400"/>
      <c r="Y687" s="6"/>
      <c r="AB687" s="6"/>
      <c r="AE687" s="6"/>
      <c r="AG687" s="1"/>
      <c r="AM687" s="6"/>
      <c r="AP687" s="6"/>
      <c r="AS687" s="6"/>
      <c r="AU687" s="1"/>
      <c r="BA687" s="6"/>
      <c r="BD687" s="6"/>
      <c r="BG687" s="1"/>
      <c r="BH687" s="6"/>
      <c r="BJ687" s="1"/>
      <c r="BN687" s="1"/>
      <c r="BO687" s="1"/>
    </row>
    <row r="688" spans="1:6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6"/>
      <c r="N688" s="1"/>
      <c r="Q688" s="6"/>
      <c r="S688" s="1"/>
      <c r="T688" s="1"/>
      <c r="U688" s="1"/>
      <c r="V688" s="1"/>
      <c r="W688" s="1"/>
      <c r="X688" s="400"/>
      <c r="Y688" s="6"/>
      <c r="AB688" s="6"/>
      <c r="AE688" s="6"/>
      <c r="AG688" s="1"/>
      <c r="AM688" s="6"/>
      <c r="AP688" s="6"/>
      <c r="AS688" s="6"/>
      <c r="AU688" s="1"/>
      <c r="BA688" s="6"/>
      <c r="BD688" s="6"/>
      <c r="BG688" s="1"/>
      <c r="BH688" s="6"/>
      <c r="BJ688" s="1"/>
      <c r="BN688" s="1"/>
      <c r="BO688" s="1"/>
    </row>
    <row r="689" spans="1:6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6"/>
      <c r="N689" s="1"/>
      <c r="Q689" s="6"/>
      <c r="S689" s="1"/>
      <c r="T689" s="1"/>
      <c r="U689" s="1"/>
      <c r="V689" s="1"/>
      <c r="W689" s="1"/>
      <c r="X689" s="400"/>
      <c r="Y689" s="6"/>
      <c r="AB689" s="6"/>
      <c r="AE689" s="6"/>
      <c r="AG689" s="1"/>
      <c r="AM689" s="6"/>
      <c r="AP689" s="6"/>
      <c r="AS689" s="6"/>
      <c r="AU689" s="1"/>
      <c r="BA689" s="6"/>
      <c r="BD689" s="6"/>
      <c r="BG689" s="1"/>
      <c r="BH689" s="6"/>
      <c r="BJ689" s="1"/>
      <c r="BN689" s="1"/>
      <c r="BO689" s="1"/>
    </row>
    <row r="690" spans="1:6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6"/>
      <c r="N690" s="1"/>
      <c r="Q690" s="6"/>
      <c r="S690" s="1"/>
      <c r="T690" s="1"/>
      <c r="U690" s="1"/>
      <c r="V690" s="1"/>
      <c r="W690" s="1"/>
      <c r="X690" s="400"/>
      <c r="Y690" s="6"/>
      <c r="AB690" s="6"/>
      <c r="AE690" s="6"/>
      <c r="AG690" s="1"/>
      <c r="AM690" s="6"/>
      <c r="AP690" s="6"/>
      <c r="AS690" s="6"/>
      <c r="AU690" s="1"/>
      <c r="BA690" s="6"/>
      <c r="BD690" s="6"/>
      <c r="BG690" s="1"/>
      <c r="BH690" s="6"/>
      <c r="BJ690" s="1"/>
      <c r="BN690" s="1"/>
      <c r="BO690" s="1"/>
    </row>
    <row r="691" spans="1:6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6"/>
      <c r="N691" s="1"/>
      <c r="Q691" s="6"/>
      <c r="S691" s="1"/>
      <c r="T691" s="1"/>
      <c r="U691" s="1"/>
      <c r="V691" s="1"/>
      <c r="W691" s="1"/>
      <c r="X691" s="400"/>
      <c r="Y691" s="6"/>
      <c r="AB691" s="6"/>
      <c r="AE691" s="6"/>
      <c r="AG691" s="1"/>
      <c r="AM691" s="6"/>
      <c r="AP691" s="6"/>
      <c r="AS691" s="6"/>
      <c r="AU691" s="1"/>
      <c r="BA691" s="6"/>
      <c r="BD691" s="6"/>
      <c r="BG691" s="1"/>
      <c r="BH691" s="6"/>
      <c r="BJ691" s="1"/>
      <c r="BN691" s="1"/>
      <c r="BO691" s="1"/>
    </row>
    <row r="692" spans="1:6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6"/>
      <c r="N692" s="1"/>
      <c r="Q692" s="6"/>
      <c r="S692" s="1"/>
      <c r="T692" s="1"/>
      <c r="U692" s="1"/>
      <c r="V692" s="1"/>
      <c r="W692" s="1"/>
      <c r="X692" s="400"/>
      <c r="Y692" s="6"/>
      <c r="AB692" s="6"/>
      <c r="AE692" s="6"/>
      <c r="AG692" s="1"/>
      <c r="AM692" s="6"/>
      <c r="AP692" s="6"/>
      <c r="AS692" s="6"/>
      <c r="AU692" s="1"/>
      <c r="BA692" s="6"/>
      <c r="BD692" s="6"/>
      <c r="BG692" s="1"/>
      <c r="BH692" s="6"/>
      <c r="BJ692" s="1"/>
      <c r="BN692" s="1"/>
      <c r="BO692" s="1"/>
    </row>
    <row r="693" spans="1:6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6"/>
      <c r="N693" s="1"/>
      <c r="Q693" s="6"/>
      <c r="S693" s="1"/>
      <c r="T693" s="1"/>
      <c r="U693" s="1"/>
      <c r="V693" s="1"/>
      <c r="W693" s="1"/>
      <c r="X693" s="400"/>
      <c r="Y693" s="6"/>
      <c r="AB693" s="6"/>
      <c r="AE693" s="6"/>
      <c r="AG693" s="1"/>
      <c r="AM693" s="6"/>
      <c r="AP693" s="6"/>
      <c r="AS693" s="6"/>
      <c r="AU693" s="1"/>
      <c r="BA693" s="6"/>
      <c r="BD693" s="6"/>
      <c r="BG693" s="1"/>
      <c r="BH693" s="6"/>
      <c r="BJ693" s="1"/>
      <c r="BN693" s="1"/>
      <c r="BO693" s="1"/>
    </row>
    <row r="694" spans="1:6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6"/>
      <c r="N694" s="1"/>
      <c r="Q694" s="6"/>
      <c r="S694" s="1"/>
      <c r="T694" s="1"/>
      <c r="U694" s="1"/>
      <c r="V694" s="1"/>
      <c r="W694" s="1"/>
      <c r="X694" s="400"/>
      <c r="Y694" s="6"/>
      <c r="AB694" s="6"/>
      <c r="AE694" s="6"/>
      <c r="AG694" s="1"/>
      <c r="AM694" s="6"/>
      <c r="AP694" s="6"/>
      <c r="AS694" s="6"/>
      <c r="AU694" s="1"/>
      <c r="BA694" s="6"/>
      <c r="BD694" s="6"/>
      <c r="BG694" s="1"/>
      <c r="BH694" s="6"/>
      <c r="BJ694" s="1"/>
      <c r="BN694" s="1"/>
      <c r="BO694" s="1"/>
    </row>
    <row r="695" spans="1:6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6"/>
      <c r="N695" s="1"/>
      <c r="Q695" s="6"/>
      <c r="S695" s="1"/>
      <c r="T695" s="1"/>
      <c r="U695" s="1"/>
      <c r="V695" s="1"/>
      <c r="W695" s="1"/>
      <c r="X695" s="400"/>
      <c r="Y695" s="6"/>
      <c r="AB695" s="6"/>
      <c r="AE695" s="6"/>
      <c r="AG695" s="1"/>
      <c r="AM695" s="6"/>
      <c r="AP695" s="6"/>
      <c r="AS695" s="6"/>
      <c r="AU695" s="1"/>
      <c r="BA695" s="6"/>
      <c r="BD695" s="6"/>
      <c r="BG695" s="1"/>
      <c r="BH695" s="6"/>
      <c r="BJ695" s="1"/>
      <c r="BN695" s="1"/>
      <c r="BO695" s="1"/>
    </row>
    <row r="696" spans="1:6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6"/>
      <c r="N696" s="1"/>
      <c r="Q696" s="6"/>
      <c r="S696" s="1"/>
      <c r="T696" s="1"/>
      <c r="U696" s="1"/>
      <c r="V696" s="1"/>
      <c r="W696" s="1"/>
      <c r="X696" s="400"/>
      <c r="Y696" s="6"/>
      <c r="AB696" s="6"/>
      <c r="AE696" s="6"/>
      <c r="AG696" s="1"/>
      <c r="AM696" s="6"/>
      <c r="AP696" s="6"/>
      <c r="AS696" s="6"/>
      <c r="AU696" s="1"/>
      <c r="BA696" s="6"/>
      <c r="BD696" s="6"/>
      <c r="BG696" s="1"/>
      <c r="BH696" s="6"/>
      <c r="BJ696" s="1"/>
      <c r="BN696" s="1"/>
      <c r="BO696" s="1"/>
    </row>
    <row r="697" spans="1:6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6"/>
      <c r="N697" s="1"/>
      <c r="Q697" s="6"/>
      <c r="S697" s="1"/>
      <c r="T697" s="1"/>
      <c r="U697" s="1"/>
      <c r="V697" s="1"/>
      <c r="W697" s="1"/>
      <c r="X697" s="400"/>
      <c r="Y697" s="6"/>
      <c r="AB697" s="6"/>
      <c r="AE697" s="6"/>
      <c r="AG697" s="1"/>
      <c r="AM697" s="6"/>
      <c r="AP697" s="6"/>
      <c r="AS697" s="6"/>
      <c r="AU697" s="1"/>
      <c r="BA697" s="6"/>
      <c r="BD697" s="6"/>
      <c r="BG697" s="1"/>
      <c r="BH697" s="6"/>
      <c r="BJ697" s="1"/>
      <c r="BN697" s="1"/>
      <c r="BO697" s="1"/>
    </row>
    <row r="698" spans="1:6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6"/>
      <c r="N698" s="1"/>
      <c r="Q698" s="6"/>
      <c r="S698" s="1"/>
      <c r="T698" s="1"/>
      <c r="U698" s="1"/>
      <c r="V698" s="1"/>
      <c r="W698" s="1"/>
      <c r="X698" s="400"/>
      <c r="Y698" s="6"/>
      <c r="AB698" s="6"/>
      <c r="AE698" s="6"/>
      <c r="AG698" s="1"/>
      <c r="AM698" s="6"/>
      <c r="AP698" s="6"/>
      <c r="AS698" s="6"/>
      <c r="AU698" s="1"/>
      <c r="BA698" s="6"/>
      <c r="BD698" s="6"/>
      <c r="BG698" s="1"/>
      <c r="BH698" s="6"/>
      <c r="BJ698" s="1"/>
      <c r="BN698" s="1"/>
      <c r="BO698" s="1"/>
    </row>
    <row r="699" spans="1:6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6"/>
      <c r="N699" s="1"/>
      <c r="Q699" s="6"/>
      <c r="S699" s="1"/>
      <c r="T699" s="1"/>
      <c r="U699" s="1"/>
      <c r="V699" s="1"/>
      <c r="W699" s="1"/>
      <c r="X699" s="400"/>
      <c r="Y699" s="6"/>
      <c r="AB699" s="6"/>
      <c r="AE699" s="6"/>
      <c r="AG699" s="1"/>
      <c r="AM699" s="6"/>
      <c r="AP699" s="6"/>
      <c r="AS699" s="6"/>
      <c r="AU699" s="1"/>
      <c r="BA699" s="6"/>
      <c r="BD699" s="6"/>
      <c r="BG699" s="1"/>
      <c r="BH699" s="6"/>
      <c r="BJ699" s="1"/>
      <c r="BN699" s="1"/>
      <c r="BO699" s="1"/>
    </row>
    <row r="700" spans="1:6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6"/>
      <c r="N700" s="1"/>
      <c r="Q700" s="6"/>
      <c r="S700" s="1"/>
      <c r="T700" s="1"/>
      <c r="U700" s="1"/>
      <c r="V700" s="1"/>
      <c r="W700" s="1"/>
      <c r="X700" s="400"/>
      <c r="Y700" s="6"/>
      <c r="AB700" s="6"/>
      <c r="AE700" s="6"/>
      <c r="AG700" s="1"/>
      <c r="AM700" s="6"/>
      <c r="AP700" s="6"/>
      <c r="AS700" s="6"/>
      <c r="AU700" s="1"/>
      <c r="BA700" s="6"/>
      <c r="BD700" s="6"/>
      <c r="BG700" s="1"/>
      <c r="BH700" s="6"/>
      <c r="BJ700" s="1"/>
      <c r="BN700" s="1"/>
      <c r="BO700" s="1"/>
    </row>
    <row r="701" spans="1:6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6"/>
      <c r="N701" s="1"/>
      <c r="Q701" s="6"/>
      <c r="S701" s="1"/>
      <c r="T701" s="1"/>
      <c r="U701" s="1"/>
      <c r="V701" s="1"/>
      <c r="W701" s="1"/>
      <c r="X701" s="400"/>
      <c r="Y701" s="6"/>
      <c r="AB701" s="6"/>
      <c r="AE701" s="6"/>
      <c r="AG701" s="1"/>
      <c r="AM701" s="6"/>
      <c r="AP701" s="6"/>
      <c r="AS701" s="6"/>
      <c r="AU701" s="1"/>
      <c r="BA701" s="6"/>
      <c r="BD701" s="6"/>
      <c r="BG701" s="1"/>
      <c r="BH701" s="6"/>
      <c r="BJ701" s="1"/>
      <c r="BN701" s="1"/>
      <c r="BO701" s="1"/>
    </row>
    <row r="702" spans="1:6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6"/>
      <c r="N702" s="1"/>
      <c r="Q702" s="6"/>
      <c r="S702" s="1"/>
      <c r="T702" s="1"/>
      <c r="U702" s="1"/>
      <c r="V702" s="1"/>
      <c r="W702" s="1"/>
      <c r="X702" s="400"/>
      <c r="Y702" s="6"/>
      <c r="AB702" s="6"/>
      <c r="AE702" s="6"/>
      <c r="AG702" s="1"/>
      <c r="AM702" s="6"/>
      <c r="AP702" s="6"/>
      <c r="AS702" s="6"/>
      <c r="AU702" s="1"/>
      <c r="BA702" s="6"/>
      <c r="BD702" s="6"/>
      <c r="BG702" s="1"/>
      <c r="BH702" s="6"/>
      <c r="BJ702" s="1"/>
      <c r="BN702" s="1"/>
      <c r="BO702" s="1"/>
    </row>
    <row r="703" spans="1:6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6"/>
      <c r="N703" s="1"/>
      <c r="Q703" s="6"/>
      <c r="S703" s="1"/>
      <c r="T703" s="1"/>
      <c r="U703" s="1"/>
      <c r="V703" s="1"/>
      <c r="W703" s="1"/>
      <c r="X703" s="400"/>
      <c r="Y703" s="6"/>
      <c r="AB703" s="6"/>
      <c r="AE703" s="6"/>
      <c r="AG703" s="1"/>
      <c r="AM703" s="6"/>
      <c r="AP703" s="6"/>
      <c r="AS703" s="6"/>
      <c r="AU703" s="1"/>
      <c r="BA703" s="6"/>
      <c r="BD703" s="6"/>
      <c r="BG703" s="1"/>
      <c r="BH703" s="6"/>
      <c r="BJ703" s="1"/>
      <c r="BN703" s="1"/>
      <c r="BO703" s="1"/>
    </row>
    <row r="704" spans="1:6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6"/>
      <c r="N704" s="1"/>
      <c r="Q704" s="6"/>
      <c r="S704" s="1"/>
      <c r="T704" s="1"/>
      <c r="U704" s="1"/>
      <c r="V704" s="1"/>
      <c r="W704" s="1"/>
      <c r="X704" s="400"/>
      <c r="Y704" s="6"/>
      <c r="AB704" s="6"/>
      <c r="AE704" s="6"/>
      <c r="AG704" s="1"/>
      <c r="AM704" s="6"/>
      <c r="AP704" s="6"/>
      <c r="AS704" s="6"/>
      <c r="AU704" s="1"/>
      <c r="BA704" s="6"/>
      <c r="BD704" s="6"/>
      <c r="BG704" s="1"/>
      <c r="BH704" s="6"/>
      <c r="BJ704" s="1"/>
      <c r="BN704" s="1"/>
      <c r="BO704" s="1"/>
    </row>
    <row r="705" spans="1:6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6"/>
      <c r="N705" s="1"/>
      <c r="Q705" s="6"/>
      <c r="S705" s="1"/>
      <c r="T705" s="1"/>
      <c r="U705" s="1"/>
      <c r="V705" s="1"/>
      <c r="W705" s="1"/>
      <c r="X705" s="400"/>
      <c r="Y705" s="6"/>
      <c r="AB705" s="6"/>
      <c r="AE705" s="6"/>
      <c r="AG705" s="1"/>
      <c r="AM705" s="6"/>
      <c r="AP705" s="6"/>
      <c r="AS705" s="6"/>
      <c r="AU705" s="1"/>
      <c r="BA705" s="6"/>
      <c r="BD705" s="6"/>
      <c r="BG705" s="1"/>
      <c r="BH705" s="6"/>
      <c r="BJ705" s="1"/>
      <c r="BN705" s="1"/>
      <c r="BO705" s="1"/>
    </row>
    <row r="706" spans="1:6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6"/>
      <c r="N706" s="1"/>
      <c r="Q706" s="6"/>
      <c r="S706" s="1"/>
      <c r="T706" s="1"/>
      <c r="U706" s="1"/>
      <c r="V706" s="1"/>
      <c r="W706" s="1"/>
      <c r="X706" s="400"/>
      <c r="Y706" s="6"/>
      <c r="AB706" s="6"/>
      <c r="AE706" s="6"/>
      <c r="AG706" s="1"/>
      <c r="AM706" s="6"/>
      <c r="AP706" s="6"/>
      <c r="AS706" s="6"/>
      <c r="AU706" s="1"/>
      <c r="BA706" s="6"/>
      <c r="BD706" s="6"/>
      <c r="BG706" s="1"/>
      <c r="BH706" s="6"/>
      <c r="BJ706" s="1"/>
      <c r="BN706" s="1"/>
      <c r="BO706" s="1"/>
    </row>
    <row r="707" spans="1:6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6"/>
      <c r="N707" s="1"/>
      <c r="Q707" s="6"/>
      <c r="S707" s="1"/>
      <c r="T707" s="1"/>
      <c r="U707" s="1"/>
      <c r="V707" s="1"/>
      <c r="W707" s="1"/>
      <c r="X707" s="400"/>
      <c r="Y707" s="6"/>
      <c r="AB707" s="6"/>
      <c r="AE707" s="6"/>
      <c r="AG707" s="1"/>
      <c r="AM707" s="6"/>
      <c r="AP707" s="6"/>
      <c r="AS707" s="6"/>
      <c r="AU707" s="1"/>
      <c r="BA707" s="6"/>
      <c r="BD707" s="6"/>
      <c r="BG707" s="1"/>
      <c r="BH707" s="6"/>
      <c r="BJ707" s="1"/>
      <c r="BN707" s="1"/>
      <c r="BO707" s="1"/>
    </row>
    <row r="708" spans="1:6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6"/>
      <c r="N708" s="1"/>
      <c r="Q708" s="6"/>
      <c r="S708" s="1"/>
      <c r="T708" s="1"/>
      <c r="U708" s="1"/>
      <c r="V708" s="1"/>
      <c r="W708" s="1"/>
      <c r="X708" s="400"/>
      <c r="Y708" s="6"/>
      <c r="AB708" s="6"/>
      <c r="AE708" s="6"/>
      <c r="AG708" s="1"/>
      <c r="AM708" s="6"/>
      <c r="AP708" s="6"/>
      <c r="AS708" s="6"/>
      <c r="AU708" s="1"/>
      <c r="BA708" s="6"/>
      <c r="BD708" s="6"/>
      <c r="BG708" s="1"/>
      <c r="BH708" s="6"/>
      <c r="BJ708" s="1"/>
      <c r="BN708" s="1"/>
      <c r="BO708" s="1"/>
    </row>
    <row r="709" spans="1:6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6"/>
      <c r="N709" s="1"/>
      <c r="Q709" s="6"/>
      <c r="S709" s="1"/>
      <c r="T709" s="1"/>
      <c r="U709" s="1"/>
      <c r="V709" s="1"/>
      <c r="W709" s="1"/>
      <c r="X709" s="400"/>
      <c r="Y709" s="6"/>
      <c r="AB709" s="6"/>
      <c r="AE709" s="6"/>
      <c r="AG709" s="1"/>
      <c r="AM709" s="6"/>
      <c r="AP709" s="6"/>
      <c r="AS709" s="6"/>
      <c r="AU709" s="1"/>
      <c r="BA709" s="6"/>
      <c r="BD709" s="6"/>
      <c r="BG709" s="1"/>
      <c r="BH709" s="6"/>
      <c r="BJ709" s="1"/>
      <c r="BN709" s="1"/>
      <c r="BO709" s="1"/>
    </row>
    <row r="710" spans="1:6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6"/>
      <c r="N710" s="1"/>
      <c r="Q710" s="6"/>
      <c r="S710" s="1"/>
      <c r="T710" s="1"/>
      <c r="U710" s="1"/>
      <c r="V710" s="1"/>
      <c r="W710" s="1"/>
      <c r="X710" s="400"/>
      <c r="Y710" s="6"/>
      <c r="AB710" s="6"/>
      <c r="AE710" s="6"/>
      <c r="AG710" s="1"/>
      <c r="AM710" s="6"/>
      <c r="AP710" s="6"/>
      <c r="AS710" s="6"/>
      <c r="AU710" s="1"/>
      <c r="BA710" s="6"/>
      <c r="BD710" s="6"/>
      <c r="BG710" s="1"/>
      <c r="BH710" s="6"/>
      <c r="BJ710" s="1"/>
      <c r="BN710" s="1"/>
      <c r="BO710" s="1"/>
    </row>
    <row r="711" spans="1:6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6"/>
      <c r="N711" s="1"/>
      <c r="Q711" s="6"/>
      <c r="S711" s="1"/>
      <c r="T711" s="1"/>
      <c r="U711" s="1"/>
      <c r="V711" s="1"/>
      <c r="W711" s="1"/>
      <c r="X711" s="400"/>
      <c r="Y711" s="6"/>
      <c r="AB711" s="6"/>
      <c r="AE711" s="6"/>
      <c r="AG711" s="1"/>
      <c r="AM711" s="6"/>
      <c r="AP711" s="6"/>
      <c r="AS711" s="6"/>
      <c r="AU711" s="1"/>
      <c r="BA711" s="6"/>
      <c r="BD711" s="6"/>
      <c r="BG711" s="1"/>
      <c r="BH711" s="6"/>
      <c r="BJ711" s="1"/>
      <c r="BN711" s="1"/>
      <c r="BO711" s="1"/>
    </row>
    <row r="712" spans="1:6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6"/>
      <c r="N712" s="1"/>
      <c r="Q712" s="6"/>
      <c r="S712" s="1"/>
      <c r="T712" s="1"/>
      <c r="U712" s="1"/>
      <c r="V712" s="1"/>
      <c r="W712" s="1"/>
      <c r="X712" s="400"/>
      <c r="Y712" s="6"/>
      <c r="AB712" s="6"/>
      <c r="AE712" s="6"/>
      <c r="AG712" s="1"/>
      <c r="AM712" s="6"/>
      <c r="AP712" s="6"/>
      <c r="AS712" s="6"/>
      <c r="AU712" s="1"/>
      <c r="BA712" s="6"/>
      <c r="BD712" s="6"/>
      <c r="BG712" s="1"/>
      <c r="BH712" s="6"/>
      <c r="BJ712" s="1"/>
      <c r="BN712" s="1"/>
      <c r="BO712" s="1"/>
    </row>
    <row r="713" spans="1:6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6"/>
      <c r="N713" s="1"/>
      <c r="Q713" s="6"/>
      <c r="S713" s="1"/>
      <c r="T713" s="1"/>
      <c r="U713" s="1"/>
      <c r="V713" s="1"/>
      <c r="W713" s="1"/>
      <c r="X713" s="400"/>
      <c r="Y713" s="6"/>
      <c r="AB713" s="6"/>
      <c r="AE713" s="6"/>
      <c r="AG713" s="1"/>
      <c r="AM713" s="6"/>
      <c r="AP713" s="6"/>
      <c r="AS713" s="6"/>
      <c r="AU713" s="1"/>
      <c r="BA713" s="6"/>
      <c r="BD713" s="6"/>
      <c r="BG713" s="1"/>
      <c r="BH713" s="6"/>
      <c r="BJ713" s="1"/>
      <c r="BN713" s="1"/>
      <c r="BO713" s="1"/>
    </row>
    <row r="714" spans="1:6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6"/>
      <c r="N714" s="1"/>
      <c r="Q714" s="6"/>
      <c r="S714" s="1"/>
      <c r="T714" s="1"/>
      <c r="U714" s="1"/>
      <c r="V714" s="1"/>
      <c r="W714" s="1"/>
      <c r="X714" s="400"/>
      <c r="Y714" s="6"/>
      <c r="AB714" s="6"/>
      <c r="AE714" s="6"/>
      <c r="AG714" s="1"/>
      <c r="AM714" s="6"/>
      <c r="AP714" s="6"/>
      <c r="AS714" s="6"/>
      <c r="AU714" s="1"/>
      <c r="BA714" s="6"/>
      <c r="BD714" s="6"/>
      <c r="BG714" s="1"/>
      <c r="BH714" s="6"/>
      <c r="BJ714" s="1"/>
      <c r="BN714" s="1"/>
      <c r="BO714" s="1"/>
    </row>
    <row r="715" spans="1:6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6"/>
      <c r="N715" s="1"/>
      <c r="Q715" s="6"/>
      <c r="S715" s="1"/>
      <c r="T715" s="1"/>
      <c r="U715" s="1"/>
      <c r="V715" s="1"/>
      <c r="W715" s="1"/>
      <c r="X715" s="400"/>
      <c r="Y715" s="6"/>
      <c r="AB715" s="6"/>
      <c r="AE715" s="6"/>
      <c r="AG715" s="1"/>
      <c r="AM715" s="6"/>
      <c r="AP715" s="6"/>
      <c r="AS715" s="6"/>
      <c r="AU715" s="1"/>
      <c r="BA715" s="6"/>
      <c r="BD715" s="6"/>
      <c r="BG715" s="1"/>
      <c r="BH715" s="6"/>
      <c r="BJ715" s="1"/>
      <c r="BN715" s="1"/>
      <c r="BO715" s="1"/>
    </row>
    <row r="716" spans="1:6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6"/>
      <c r="N716" s="1"/>
      <c r="Q716" s="6"/>
      <c r="S716" s="1"/>
      <c r="T716" s="1"/>
      <c r="U716" s="1"/>
      <c r="V716" s="1"/>
      <c r="W716" s="1"/>
      <c r="X716" s="400"/>
      <c r="Y716" s="6"/>
      <c r="AB716" s="6"/>
      <c r="AE716" s="6"/>
      <c r="AG716" s="1"/>
      <c r="AM716" s="6"/>
      <c r="AP716" s="6"/>
      <c r="AS716" s="6"/>
      <c r="AU716" s="1"/>
      <c r="BA716" s="6"/>
      <c r="BD716" s="6"/>
      <c r="BG716" s="1"/>
      <c r="BH716" s="6"/>
      <c r="BJ716" s="1"/>
      <c r="BN716" s="1"/>
      <c r="BO716" s="1"/>
    </row>
    <row r="717" spans="1:6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6"/>
      <c r="N717" s="1"/>
      <c r="Q717" s="6"/>
      <c r="S717" s="1"/>
      <c r="T717" s="1"/>
      <c r="U717" s="1"/>
      <c r="V717" s="1"/>
      <c r="W717" s="1"/>
      <c r="X717" s="400"/>
      <c r="Y717" s="6"/>
      <c r="AB717" s="6"/>
      <c r="AE717" s="6"/>
      <c r="AG717" s="1"/>
      <c r="AM717" s="6"/>
      <c r="AP717" s="6"/>
      <c r="AS717" s="6"/>
      <c r="AU717" s="1"/>
      <c r="BA717" s="6"/>
      <c r="BD717" s="6"/>
      <c r="BG717" s="1"/>
      <c r="BH717" s="6"/>
      <c r="BJ717" s="1"/>
      <c r="BN717" s="1"/>
      <c r="BO717" s="1"/>
    </row>
    <row r="718" spans="1:6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6"/>
      <c r="N718" s="1"/>
      <c r="Q718" s="6"/>
      <c r="S718" s="1"/>
      <c r="T718" s="1"/>
      <c r="U718" s="1"/>
      <c r="V718" s="1"/>
      <c r="W718" s="1"/>
      <c r="X718" s="400"/>
      <c r="Y718" s="6"/>
      <c r="AB718" s="6"/>
      <c r="AE718" s="6"/>
      <c r="AG718" s="1"/>
      <c r="AM718" s="6"/>
      <c r="AP718" s="6"/>
      <c r="AS718" s="6"/>
      <c r="AU718" s="1"/>
      <c r="BA718" s="6"/>
      <c r="BD718" s="6"/>
      <c r="BG718" s="1"/>
      <c r="BH718" s="6"/>
      <c r="BJ718" s="1"/>
      <c r="BN718" s="1"/>
      <c r="BO718" s="1"/>
    </row>
    <row r="719" spans="1:6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6"/>
      <c r="N719" s="1"/>
      <c r="Q719" s="6"/>
      <c r="S719" s="1"/>
      <c r="T719" s="1"/>
      <c r="U719" s="1"/>
      <c r="V719" s="1"/>
      <c r="W719" s="1"/>
      <c r="X719" s="400"/>
      <c r="Y719" s="6"/>
      <c r="AB719" s="6"/>
      <c r="AE719" s="6"/>
      <c r="AG719" s="1"/>
      <c r="AM719" s="6"/>
      <c r="AP719" s="6"/>
      <c r="AS719" s="6"/>
      <c r="AU719" s="1"/>
      <c r="BA719" s="6"/>
      <c r="BD719" s="6"/>
      <c r="BG719" s="1"/>
      <c r="BH719" s="6"/>
      <c r="BJ719" s="1"/>
      <c r="BN719" s="1"/>
      <c r="BO719" s="1"/>
    </row>
    <row r="720" spans="1:6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6"/>
      <c r="N720" s="1"/>
      <c r="Q720" s="6"/>
      <c r="S720" s="1"/>
      <c r="T720" s="1"/>
      <c r="U720" s="1"/>
      <c r="V720" s="1"/>
      <c r="W720" s="1"/>
      <c r="X720" s="400"/>
      <c r="Y720" s="6"/>
      <c r="AB720" s="6"/>
      <c r="AE720" s="6"/>
      <c r="AG720" s="1"/>
      <c r="AM720" s="6"/>
      <c r="AP720" s="6"/>
      <c r="AS720" s="6"/>
      <c r="AU720" s="1"/>
      <c r="BA720" s="6"/>
      <c r="BD720" s="6"/>
      <c r="BG720" s="1"/>
      <c r="BH720" s="6"/>
      <c r="BJ720" s="1"/>
      <c r="BN720" s="1"/>
      <c r="BO720" s="1"/>
    </row>
    <row r="721" spans="1:6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6"/>
      <c r="N721" s="1"/>
      <c r="Q721" s="6"/>
      <c r="S721" s="1"/>
      <c r="T721" s="1"/>
      <c r="U721" s="1"/>
      <c r="V721" s="1"/>
      <c r="W721" s="1"/>
      <c r="X721" s="400"/>
      <c r="Y721" s="6"/>
      <c r="AB721" s="6"/>
      <c r="AE721" s="6"/>
      <c r="AG721" s="1"/>
      <c r="AM721" s="6"/>
      <c r="AP721" s="6"/>
      <c r="AS721" s="6"/>
      <c r="AU721" s="1"/>
      <c r="BA721" s="6"/>
      <c r="BD721" s="6"/>
      <c r="BG721" s="1"/>
      <c r="BH721" s="6"/>
      <c r="BJ721" s="1"/>
      <c r="BN721" s="1"/>
      <c r="BO721" s="1"/>
    </row>
    <row r="722" spans="1:6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6"/>
      <c r="N722" s="1"/>
      <c r="Q722" s="6"/>
      <c r="S722" s="1"/>
      <c r="T722" s="1"/>
      <c r="U722" s="1"/>
      <c r="V722" s="1"/>
      <c r="W722" s="1"/>
      <c r="X722" s="400"/>
      <c r="Y722" s="6"/>
      <c r="AB722" s="6"/>
      <c r="AE722" s="6"/>
      <c r="AG722" s="1"/>
      <c r="AM722" s="6"/>
      <c r="AP722" s="6"/>
      <c r="AS722" s="6"/>
      <c r="AU722" s="1"/>
      <c r="BA722" s="6"/>
      <c r="BD722" s="6"/>
      <c r="BG722" s="1"/>
      <c r="BH722" s="6"/>
      <c r="BJ722" s="1"/>
      <c r="BN722" s="1"/>
      <c r="BO722" s="1"/>
    </row>
    <row r="723" spans="1:6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6"/>
      <c r="N723" s="1"/>
      <c r="Q723" s="6"/>
      <c r="S723" s="1"/>
      <c r="T723" s="1"/>
      <c r="U723" s="1"/>
      <c r="V723" s="1"/>
      <c r="W723" s="1"/>
      <c r="X723" s="400"/>
      <c r="Y723" s="6"/>
      <c r="AB723" s="6"/>
      <c r="AE723" s="6"/>
      <c r="AG723" s="1"/>
      <c r="AM723" s="6"/>
      <c r="AP723" s="6"/>
      <c r="AS723" s="6"/>
      <c r="AU723" s="1"/>
      <c r="BA723" s="6"/>
      <c r="BD723" s="6"/>
      <c r="BG723" s="1"/>
      <c r="BH723" s="6"/>
      <c r="BJ723" s="1"/>
      <c r="BN723" s="1"/>
      <c r="BO723" s="1"/>
    </row>
    <row r="724" spans="1:6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6"/>
      <c r="N724" s="1"/>
      <c r="Q724" s="6"/>
      <c r="S724" s="1"/>
      <c r="T724" s="1"/>
      <c r="U724" s="1"/>
      <c r="V724" s="1"/>
      <c r="W724" s="1"/>
      <c r="X724" s="400"/>
      <c r="Y724" s="6"/>
      <c r="AB724" s="6"/>
      <c r="AE724" s="6"/>
      <c r="AG724" s="1"/>
      <c r="AM724" s="6"/>
      <c r="AP724" s="6"/>
      <c r="AS724" s="6"/>
      <c r="AU724" s="1"/>
      <c r="BA724" s="6"/>
      <c r="BD724" s="6"/>
      <c r="BG724" s="1"/>
      <c r="BH724" s="6"/>
      <c r="BJ724" s="1"/>
      <c r="BN724" s="1"/>
      <c r="BO724" s="1"/>
    </row>
    <row r="725" spans="1:6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6"/>
      <c r="N725" s="1"/>
      <c r="Q725" s="6"/>
      <c r="S725" s="1"/>
      <c r="T725" s="1"/>
      <c r="U725" s="1"/>
      <c r="V725" s="1"/>
      <c r="W725" s="1"/>
      <c r="X725" s="400"/>
      <c r="Y725" s="6"/>
      <c r="AB725" s="6"/>
      <c r="AE725" s="6"/>
      <c r="AG725" s="1"/>
      <c r="AM725" s="6"/>
      <c r="AP725" s="6"/>
      <c r="AS725" s="6"/>
      <c r="AU725" s="1"/>
      <c r="BA725" s="6"/>
      <c r="BD725" s="6"/>
      <c r="BG725" s="1"/>
      <c r="BH725" s="6"/>
      <c r="BJ725" s="1"/>
      <c r="BN725" s="1"/>
      <c r="BO725" s="1"/>
    </row>
    <row r="726" spans="1:6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6"/>
      <c r="N726" s="1"/>
      <c r="Q726" s="6"/>
      <c r="S726" s="1"/>
      <c r="T726" s="1"/>
      <c r="U726" s="1"/>
      <c r="V726" s="1"/>
      <c r="W726" s="1"/>
      <c r="X726" s="400"/>
      <c r="Y726" s="6"/>
      <c r="AB726" s="6"/>
      <c r="AE726" s="6"/>
      <c r="AG726" s="1"/>
      <c r="AM726" s="6"/>
      <c r="AP726" s="6"/>
      <c r="AS726" s="6"/>
      <c r="AU726" s="1"/>
      <c r="BA726" s="6"/>
      <c r="BD726" s="6"/>
      <c r="BG726" s="1"/>
      <c r="BH726" s="6"/>
      <c r="BJ726" s="1"/>
      <c r="BN726" s="1"/>
      <c r="BO726" s="1"/>
    </row>
    <row r="727" spans="1:6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6"/>
      <c r="N727" s="1"/>
      <c r="Q727" s="6"/>
      <c r="S727" s="1"/>
      <c r="T727" s="1"/>
      <c r="U727" s="1"/>
      <c r="V727" s="1"/>
      <c r="W727" s="1"/>
      <c r="X727" s="400"/>
      <c r="Y727" s="6"/>
      <c r="AB727" s="6"/>
      <c r="AE727" s="6"/>
      <c r="AG727" s="1"/>
      <c r="AM727" s="6"/>
      <c r="AP727" s="6"/>
      <c r="AS727" s="6"/>
      <c r="AU727" s="1"/>
      <c r="BA727" s="6"/>
      <c r="BD727" s="6"/>
      <c r="BG727" s="1"/>
      <c r="BH727" s="6"/>
      <c r="BJ727" s="1"/>
      <c r="BN727" s="1"/>
      <c r="BO727" s="1"/>
    </row>
    <row r="728" spans="1:6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6"/>
      <c r="N728" s="1"/>
      <c r="Q728" s="6"/>
      <c r="S728" s="1"/>
      <c r="T728" s="1"/>
      <c r="U728" s="1"/>
      <c r="V728" s="1"/>
      <c r="W728" s="1"/>
      <c r="X728" s="400"/>
      <c r="Y728" s="6"/>
      <c r="AB728" s="6"/>
      <c r="AE728" s="6"/>
      <c r="AG728" s="1"/>
      <c r="AM728" s="6"/>
      <c r="AP728" s="6"/>
      <c r="AS728" s="6"/>
      <c r="AU728" s="1"/>
      <c r="BA728" s="6"/>
      <c r="BD728" s="6"/>
      <c r="BG728" s="1"/>
      <c r="BH728" s="6"/>
      <c r="BJ728" s="1"/>
      <c r="BN728" s="1"/>
      <c r="BO728" s="1"/>
    </row>
    <row r="729" spans="1:6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6"/>
      <c r="N729" s="1"/>
      <c r="Q729" s="6"/>
      <c r="S729" s="1"/>
      <c r="T729" s="1"/>
      <c r="U729" s="1"/>
      <c r="V729" s="1"/>
      <c r="W729" s="1"/>
      <c r="X729" s="400"/>
      <c r="Y729" s="6"/>
      <c r="AB729" s="6"/>
      <c r="AE729" s="6"/>
      <c r="AG729" s="1"/>
      <c r="AM729" s="6"/>
      <c r="AP729" s="6"/>
      <c r="AS729" s="6"/>
      <c r="AU729" s="1"/>
      <c r="BA729" s="6"/>
      <c r="BD729" s="6"/>
      <c r="BG729" s="1"/>
      <c r="BH729" s="6"/>
      <c r="BJ729" s="1"/>
      <c r="BN729" s="1"/>
      <c r="BO729" s="1"/>
    </row>
    <row r="730" spans="1:6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6"/>
      <c r="N730" s="1"/>
      <c r="Q730" s="6"/>
      <c r="S730" s="1"/>
      <c r="T730" s="1"/>
      <c r="U730" s="1"/>
      <c r="V730" s="1"/>
      <c r="W730" s="1"/>
      <c r="X730" s="400"/>
      <c r="Y730" s="6"/>
      <c r="AB730" s="6"/>
      <c r="AE730" s="6"/>
      <c r="AG730" s="1"/>
      <c r="AM730" s="6"/>
      <c r="AP730" s="6"/>
      <c r="AS730" s="6"/>
      <c r="AU730" s="1"/>
      <c r="BA730" s="6"/>
      <c r="BD730" s="6"/>
      <c r="BG730" s="1"/>
      <c r="BH730" s="6"/>
      <c r="BJ730" s="1"/>
      <c r="BN730" s="1"/>
      <c r="BO730" s="1"/>
    </row>
    <row r="731" spans="1:6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6"/>
      <c r="N731" s="1"/>
      <c r="Q731" s="6"/>
      <c r="S731" s="1"/>
      <c r="T731" s="1"/>
      <c r="U731" s="1"/>
      <c r="V731" s="1"/>
      <c r="W731" s="1"/>
      <c r="X731" s="400"/>
      <c r="Y731" s="6"/>
      <c r="AB731" s="6"/>
      <c r="AE731" s="6"/>
      <c r="AG731" s="1"/>
      <c r="AM731" s="6"/>
      <c r="AP731" s="6"/>
      <c r="AS731" s="6"/>
      <c r="AU731" s="1"/>
      <c r="BA731" s="6"/>
      <c r="BD731" s="6"/>
      <c r="BG731" s="1"/>
      <c r="BH731" s="6"/>
      <c r="BJ731" s="1"/>
      <c r="BN731" s="1"/>
      <c r="BO731" s="1"/>
    </row>
    <row r="732" spans="1:6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6"/>
      <c r="N732" s="1"/>
      <c r="Q732" s="6"/>
      <c r="S732" s="1"/>
      <c r="T732" s="1"/>
      <c r="U732" s="1"/>
      <c r="V732" s="1"/>
      <c r="W732" s="1"/>
      <c r="X732" s="400"/>
      <c r="Y732" s="6"/>
      <c r="AB732" s="6"/>
      <c r="AE732" s="6"/>
      <c r="AG732" s="1"/>
      <c r="AM732" s="6"/>
      <c r="AP732" s="6"/>
      <c r="AS732" s="6"/>
      <c r="AU732" s="1"/>
      <c r="BA732" s="6"/>
      <c r="BD732" s="6"/>
      <c r="BG732" s="1"/>
      <c r="BH732" s="6"/>
      <c r="BJ732" s="1"/>
      <c r="BN732" s="1"/>
      <c r="BO732" s="1"/>
    </row>
    <row r="733" spans="1:6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6"/>
      <c r="N733" s="1"/>
      <c r="Q733" s="6"/>
      <c r="S733" s="1"/>
      <c r="T733" s="1"/>
      <c r="U733" s="1"/>
      <c r="V733" s="1"/>
      <c r="W733" s="1"/>
      <c r="X733" s="400"/>
      <c r="Y733" s="6"/>
      <c r="AB733" s="6"/>
      <c r="AE733" s="6"/>
      <c r="AG733" s="1"/>
      <c r="AM733" s="6"/>
      <c r="AP733" s="6"/>
      <c r="AS733" s="6"/>
      <c r="AU733" s="1"/>
      <c r="BA733" s="6"/>
      <c r="BD733" s="6"/>
      <c r="BG733" s="1"/>
      <c r="BH733" s="6"/>
      <c r="BJ733" s="1"/>
      <c r="BN733" s="1"/>
      <c r="BO733" s="1"/>
    </row>
    <row r="734" spans="1:6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6"/>
      <c r="N734" s="1"/>
      <c r="Q734" s="6"/>
      <c r="S734" s="1"/>
      <c r="T734" s="1"/>
      <c r="U734" s="1"/>
      <c r="V734" s="1"/>
      <c r="W734" s="1"/>
      <c r="X734" s="400"/>
      <c r="Y734" s="6"/>
      <c r="AB734" s="6"/>
      <c r="AE734" s="6"/>
      <c r="AG734" s="1"/>
      <c r="AM734" s="6"/>
      <c r="AP734" s="6"/>
      <c r="AS734" s="6"/>
      <c r="AU734" s="1"/>
      <c r="BA734" s="6"/>
      <c r="BD734" s="6"/>
      <c r="BG734" s="1"/>
      <c r="BH734" s="6"/>
      <c r="BJ734" s="1"/>
      <c r="BN734" s="1"/>
      <c r="BO734" s="1"/>
    </row>
    <row r="735" spans="1:6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6"/>
      <c r="N735" s="1"/>
      <c r="Q735" s="6"/>
      <c r="S735" s="1"/>
      <c r="T735" s="1"/>
      <c r="U735" s="1"/>
      <c r="V735" s="1"/>
      <c r="W735" s="1"/>
      <c r="X735" s="400"/>
      <c r="Y735" s="6"/>
      <c r="AB735" s="6"/>
      <c r="AE735" s="6"/>
      <c r="AG735" s="1"/>
      <c r="AM735" s="6"/>
      <c r="AP735" s="6"/>
      <c r="AS735" s="6"/>
      <c r="AU735" s="1"/>
      <c r="BA735" s="6"/>
      <c r="BD735" s="6"/>
      <c r="BG735" s="1"/>
      <c r="BH735" s="6"/>
      <c r="BJ735" s="1"/>
      <c r="BN735" s="1"/>
      <c r="BO735" s="1"/>
    </row>
    <row r="736" spans="1:6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6"/>
      <c r="N736" s="1"/>
      <c r="Q736" s="6"/>
      <c r="S736" s="1"/>
      <c r="T736" s="1"/>
      <c r="U736" s="1"/>
      <c r="V736" s="1"/>
      <c r="W736" s="1"/>
      <c r="X736" s="400"/>
      <c r="Y736" s="6"/>
      <c r="AB736" s="6"/>
      <c r="AE736" s="6"/>
      <c r="AG736" s="1"/>
      <c r="AM736" s="6"/>
      <c r="AP736" s="6"/>
      <c r="AS736" s="6"/>
      <c r="AU736" s="1"/>
      <c r="BA736" s="6"/>
      <c r="BD736" s="6"/>
      <c r="BG736" s="1"/>
      <c r="BH736" s="6"/>
      <c r="BJ736" s="1"/>
      <c r="BN736" s="1"/>
      <c r="BO736" s="1"/>
    </row>
    <row r="737" spans="1:6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6"/>
      <c r="N737" s="1"/>
      <c r="Q737" s="6"/>
      <c r="S737" s="1"/>
      <c r="T737" s="1"/>
      <c r="U737" s="1"/>
      <c r="V737" s="1"/>
      <c r="W737" s="1"/>
      <c r="X737" s="400"/>
      <c r="Y737" s="6"/>
      <c r="AB737" s="6"/>
      <c r="AE737" s="6"/>
      <c r="AG737" s="1"/>
      <c r="AM737" s="6"/>
      <c r="AP737" s="6"/>
      <c r="AS737" s="6"/>
      <c r="AU737" s="1"/>
      <c r="BA737" s="6"/>
      <c r="BD737" s="6"/>
      <c r="BG737" s="1"/>
      <c r="BH737" s="6"/>
      <c r="BJ737" s="1"/>
      <c r="BN737" s="1"/>
      <c r="BO737" s="1"/>
    </row>
    <row r="738" spans="1:6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6"/>
      <c r="N738" s="1"/>
      <c r="Q738" s="6"/>
      <c r="S738" s="1"/>
      <c r="T738" s="1"/>
      <c r="U738" s="1"/>
      <c r="V738" s="1"/>
      <c r="W738" s="1"/>
      <c r="X738" s="400"/>
      <c r="Y738" s="6"/>
      <c r="AB738" s="6"/>
      <c r="AE738" s="6"/>
      <c r="AG738" s="1"/>
      <c r="AM738" s="6"/>
      <c r="AP738" s="6"/>
      <c r="AS738" s="6"/>
      <c r="AU738" s="1"/>
      <c r="BA738" s="6"/>
      <c r="BD738" s="6"/>
      <c r="BG738" s="1"/>
      <c r="BH738" s="6"/>
      <c r="BJ738" s="1"/>
      <c r="BN738" s="1"/>
      <c r="BO738" s="1"/>
    </row>
    <row r="739" spans="1:6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6"/>
      <c r="N739" s="1"/>
      <c r="Q739" s="6"/>
      <c r="S739" s="1"/>
      <c r="T739" s="1"/>
      <c r="U739" s="1"/>
      <c r="V739" s="1"/>
      <c r="W739" s="1"/>
      <c r="X739" s="400"/>
      <c r="Y739" s="6"/>
      <c r="AB739" s="6"/>
      <c r="AE739" s="6"/>
      <c r="AG739" s="1"/>
      <c r="AM739" s="6"/>
      <c r="AP739" s="6"/>
      <c r="AS739" s="6"/>
      <c r="AU739" s="1"/>
      <c r="BA739" s="6"/>
      <c r="BD739" s="6"/>
      <c r="BG739" s="1"/>
      <c r="BH739" s="6"/>
      <c r="BJ739" s="1"/>
      <c r="BN739" s="1"/>
      <c r="BO739" s="1"/>
    </row>
    <row r="740" spans="1:6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6"/>
      <c r="N740" s="1"/>
      <c r="Q740" s="6"/>
      <c r="S740" s="1"/>
      <c r="T740" s="1"/>
      <c r="U740" s="1"/>
      <c r="V740" s="1"/>
      <c r="W740" s="1"/>
      <c r="X740" s="400"/>
      <c r="Y740" s="6"/>
      <c r="AB740" s="6"/>
      <c r="AE740" s="6"/>
      <c r="AG740" s="1"/>
      <c r="AM740" s="6"/>
      <c r="AP740" s="6"/>
      <c r="AS740" s="6"/>
      <c r="AU740" s="1"/>
      <c r="BA740" s="6"/>
      <c r="BD740" s="6"/>
      <c r="BG740" s="1"/>
      <c r="BH740" s="6"/>
      <c r="BJ740" s="1"/>
      <c r="BN740" s="1"/>
      <c r="BO740" s="1"/>
    </row>
    <row r="741" spans="1:6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6"/>
      <c r="N741" s="1"/>
      <c r="Q741" s="6"/>
      <c r="S741" s="1"/>
      <c r="T741" s="1"/>
      <c r="U741" s="1"/>
      <c r="V741" s="1"/>
      <c r="W741" s="1"/>
      <c r="X741" s="400"/>
      <c r="Y741" s="6"/>
      <c r="AB741" s="6"/>
      <c r="AE741" s="6"/>
      <c r="AG741" s="1"/>
      <c r="AM741" s="6"/>
      <c r="AP741" s="6"/>
      <c r="AS741" s="6"/>
      <c r="AU741" s="1"/>
      <c r="BA741" s="6"/>
      <c r="BD741" s="6"/>
      <c r="BG741" s="1"/>
      <c r="BH741" s="6"/>
      <c r="BJ741" s="1"/>
      <c r="BN741" s="1"/>
      <c r="BO741" s="1"/>
    </row>
    <row r="742" spans="1:6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6"/>
      <c r="N742" s="1"/>
      <c r="Q742" s="6"/>
      <c r="S742" s="1"/>
      <c r="T742" s="1"/>
      <c r="U742" s="1"/>
      <c r="V742" s="1"/>
      <c r="W742" s="1"/>
      <c r="X742" s="400"/>
      <c r="Y742" s="6"/>
      <c r="AB742" s="6"/>
      <c r="AE742" s="6"/>
      <c r="AG742" s="1"/>
      <c r="AM742" s="6"/>
      <c r="AP742" s="6"/>
      <c r="AS742" s="6"/>
      <c r="AU742" s="1"/>
      <c r="BA742" s="6"/>
      <c r="BD742" s="6"/>
      <c r="BG742" s="1"/>
      <c r="BH742" s="6"/>
      <c r="BJ742" s="1"/>
      <c r="BN742" s="1"/>
      <c r="BO742" s="1"/>
    </row>
    <row r="743" spans="1:6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6"/>
      <c r="N743" s="1"/>
      <c r="Q743" s="6"/>
      <c r="S743" s="1"/>
      <c r="T743" s="1"/>
      <c r="U743" s="1"/>
      <c r="V743" s="1"/>
      <c r="W743" s="1"/>
      <c r="X743" s="400"/>
      <c r="Y743" s="6"/>
      <c r="AB743" s="6"/>
      <c r="AE743" s="6"/>
      <c r="AG743" s="1"/>
      <c r="AM743" s="6"/>
      <c r="AP743" s="6"/>
      <c r="AS743" s="6"/>
      <c r="AU743" s="1"/>
      <c r="BA743" s="6"/>
      <c r="BD743" s="6"/>
      <c r="BG743" s="1"/>
      <c r="BH743" s="6"/>
      <c r="BJ743" s="1"/>
      <c r="BN743" s="1"/>
      <c r="BO743" s="1"/>
    </row>
    <row r="744" spans="1:6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6"/>
      <c r="N744" s="1"/>
      <c r="Q744" s="6"/>
      <c r="S744" s="1"/>
      <c r="T744" s="1"/>
      <c r="U744" s="1"/>
      <c r="V744" s="1"/>
      <c r="W744" s="1"/>
      <c r="X744" s="400"/>
      <c r="Y744" s="6"/>
      <c r="AB744" s="6"/>
      <c r="AE744" s="6"/>
      <c r="AG744" s="1"/>
      <c r="AM744" s="6"/>
      <c r="AP744" s="6"/>
      <c r="AS744" s="6"/>
      <c r="AU744" s="1"/>
      <c r="BA744" s="6"/>
      <c r="BD744" s="6"/>
      <c r="BG744" s="1"/>
      <c r="BH744" s="6"/>
      <c r="BJ744" s="1"/>
      <c r="BN744" s="1"/>
      <c r="BO744" s="1"/>
    </row>
    <row r="745" spans="1:6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6"/>
      <c r="N745" s="1"/>
      <c r="Q745" s="6"/>
      <c r="S745" s="1"/>
      <c r="T745" s="1"/>
      <c r="U745" s="1"/>
      <c r="V745" s="1"/>
      <c r="W745" s="1"/>
      <c r="X745" s="400"/>
      <c r="Y745" s="6"/>
      <c r="AB745" s="6"/>
      <c r="AE745" s="6"/>
      <c r="AG745" s="1"/>
      <c r="AM745" s="6"/>
      <c r="AP745" s="6"/>
      <c r="AS745" s="6"/>
      <c r="AU745" s="1"/>
      <c r="BA745" s="6"/>
      <c r="BD745" s="6"/>
      <c r="BG745" s="1"/>
      <c r="BH745" s="6"/>
      <c r="BJ745" s="1"/>
      <c r="BN745" s="1"/>
      <c r="BO745" s="1"/>
    </row>
    <row r="746" spans="1:6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6"/>
      <c r="N746" s="1"/>
      <c r="Q746" s="6"/>
      <c r="S746" s="1"/>
      <c r="T746" s="1"/>
      <c r="U746" s="1"/>
      <c r="V746" s="1"/>
      <c r="W746" s="1"/>
      <c r="X746" s="400"/>
      <c r="Y746" s="6"/>
      <c r="AB746" s="6"/>
      <c r="AE746" s="6"/>
      <c r="AG746" s="1"/>
      <c r="AM746" s="6"/>
      <c r="AP746" s="6"/>
      <c r="AS746" s="6"/>
      <c r="AU746" s="1"/>
      <c r="BA746" s="6"/>
      <c r="BD746" s="6"/>
      <c r="BG746" s="1"/>
      <c r="BH746" s="6"/>
      <c r="BJ746" s="1"/>
      <c r="BN746" s="1"/>
      <c r="BO746" s="1"/>
    </row>
    <row r="747" spans="1:6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6"/>
      <c r="N747" s="1"/>
      <c r="Q747" s="6"/>
      <c r="S747" s="1"/>
      <c r="T747" s="1"/>
      <c r="U747" s="1"/>
      <c r="V747" s="1"/>
      <c r="W747" s="1"/>
      <c r="X747" s="400"/>
      <c r="Y747" s="6"/>
      <c r="AB747" s="6"/>
      <c r="AE747" s="6"/>
      <c r="AG747" s="1"/>
      <c r="AM747" s="6"/>
      <c r="AP747" s="6"/>
      <c r="AS747" s="6"/>
      <c r="AU747" s="1"/>
      <c r="BA747" s="6"/>
      <c r="BD747" s="6"/>
      <c r="BG747" s="1"/>
      <c r="BH747" s="6"/>
      <c r="BJ747" s="1"/>
      <c r="BN747" s="1"/>
      <c r="BO747" s="1"/>
    </row>
    <row r="748" spans="1:6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6"/>
      <c r="N748" s="1"/>
      <c r="Q748" s="6"/>
      <c r="S748" s="1"/>
      <c r="T748" s="1"/>
      <c r="U748" s="1"/>
      <c r="V748" s="1"/>
      <c r="W748" s="1"/>
      <c r="X748" s="400"/>
      <c r="Y748" s="6"/>
      <c r="AB748" s="6"/>
      <c r="AE748" s="6"/>
      <c r="AG748" s="1"/>
      <c r="AM748" s="6"/>
      <c r="AP748" s="6"/>
      <c r="AS748" s="6"/>
      <c r="AU748" s="1"/>
      <c r="BA748" s="6"/>
      <c r="BD748" s="6"/>
      <c r="BG748" s="1"/>
      <c r="BH748" s="6"/>
      <c r="BJ748" s="1"/>
      <c r="BN748" s="1"/>
      <c r="BO748" s="1"/>
    </row>
    <row r="749" spans="1:6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6"/>
      <c r="N749" s="1"/>
      <c r="Q749" s="6"/>
      <c r="S749" s="1"/>
      <c r="T749" s="1"/>
      <c r="U749" s="1"/>
      <c r="V749" s="1"/>
      <c r="W749" s="1"/>
      <c r="X749" s="400"/>
      <c r="Y749" s="6"/>
      <c r="AB749" s="6"/>
      <c r="AE749" s="6"/>
      <c r="AG749" s="1"/>
      <c r="AM749" s="6"/>
      <c r="AP749" s="6"/>
      <c r="AS749" s="6"/>
      <c r="AU749" s="1"/>
      <c r="BA749" s="6"/>
      <c r="BD749" s="6"/>
      <c r="BG749" s="1"/>
      <c r="BH749" s="6"/>
      <c r="BJ749" s="1"/>
      <c r="BN749" s="1"/>
      <c r="BO749" s="1"/>
    </row>
    <row r="750" spans="1:6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6"/>
      <c r="N750" s="1"/>
      <c r="Q750" s="6"/>
      <c r="S750" s="1"/>
      <c r="T750" s="1"/>
      <c r="U750" s="1"/>
      <c r="V750" s="1"/>
      <c r="W750" s="1"/>
      <c r="X750" s="400"/>
      <c r="Y750" s="6"/>
      <c r="AB750" s="6"/>
      <c r="AE750" s="6"/>
      <c r="AG750" s="1"/>
      <c r="AM750" s="6"/>
      <c r="AP750" s="6"/>
      <c r="AS750" s="6"/>
      <c r="AU750" s="1"/>
      <c r="BA750" s="6"/>
      <c r="BD750" s="6"/>
      <c r="BG750" s="1"/>
      <c r="BH750" s="6"/>
      <c r="BJ750" s="1"/>
      <c r="BN750" s="1"/>
      <c r="BO750" s="1"/>
    </row>
    <row r="751" spans="1:6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6"/>
      <c r="N751" s="1"/>
      <c r="Q751" s="6"/>
      <c r="S751" s="1"/>
      <c r="T751" s="1"/>
      <c r="U751" s="1"/>
      <c r="V751" s="1"/>
      <c r="W751" s="1"/>
      <c r="X751" s="400"/>
      <c r="Y751" s="6"/>
      <c r="AB751" s="6"/>
      <c r="AE751" s="6"/>
      <c r="AG751" s="1"/>
      <c r="AM751" s="6"/>
      <c r="AP751" s="6"/>
      <c r="AS751" s="6"/>
      <c r="AU751" s="1"/>
      <c r="BA751" s="6"/>
      <c r="BD751" s="6"/>
      <c r="BG751" s="1"/>
      <c r="BH751" s="6"/>
      <c r="BJ751" s="1"/>
      <c r="BN751" s="1"/>
      <c r="BO751" s="1"/>
    </row>
    <row r="752" spans="1:6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6"/>
      <c r="N752" s="1"/>
      <c r="Q752" s="6"/>
      <c r="S752" s="1"/>
      <c r="T752" s="1"/>
      <c r="U752" s="1"/>
      <c r="V752" s="1"/>
      <c r="W752" s="1"/>
      <c r="X752" s="400"/>
      <c r="Y752" s="6"/>
      <c r="AB752" s="6"/>
      <c r="AE752" s="6"/>
      <c r="AG752" s="1"/>
      <c r="AM752" s="6"/>
      <c r="AP752" s="6"/>
      <c r="AS752" s="6"/>
      <c r="AU752" s="1"/>
      <c r="BA752" s="6"/>
      <c r="BD752" s="6"/>
      <c r="BG752" s="1"/>
      <c r="BH752" s="6"/>
      <c r="BJ752" s="1"/>
      <c r="BN752" s="1"/>
      <c r="BO752" s="1"/>
    </row>
    <row r="753" spans="1:6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6"/>
      <c r="N753" s="1"/>
      <c r="Q753" s="6"/>
      <c r="S753" s="1"/>
      <c r="T753" s="1"/>
      <c r="U753" s="1"/>
      <c r="V753" s="1"/>
      <c r="W753" s="1"/>
      <c r="X753" s="400"/>
      <c r="Y753" s="6"/>
      <c r="AB753" s="6"/>
      <c r="AE753" s="6"/>
      <c r="AG753" s="1"/>
      <c r="AM753" s="6"/>
      <c r="AP753" s="6"/>
      <c r="AS753" s="6"/>
      <c r="AU753" s="1"/>
      <c r="BA753" s="6"/>
      <c r="BD753" s="6"/>
      <c r="BG753" s="1"/>
      <c r="BH753" s="6"/>
      <c r="BJ753" s="1"/>
      <c r="BN753" s="1"/>
      <c r="BO753" s="1"/>
    </row>
    <row r="754" spans="1:6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6"/>
      <c r="N754" s="1"/>
      <c r="Q754" s="6"/>
      <c r="S754" s="1"/>
      <c r="T754" s="1"/>
      <c r="U754" s="1"/>
      <c r="V754" s="1"/>
      <c r="W754" s="1"/>
      <c r="X754" s="400"/>
      <c r="Y754" s="6"/>
      <c r="AB754" s="6"/>
      <c r="AE754" s="6"/>
      <c r="AG754" s="1"/>
      <c r="AM754" s="6"/>
      <c r="AP754" s="6"/>
      <c r="AS754" s="6"/>
      <c r="AU754" s="1"/>
      <c r="BA754" s="6"/>
      <c r="BD754" s="6"/>
      <c r="BG754" s="1"/>
      <c r="BH754" s="6"/>
      <c r="BJ754" s="1"/>
      <c r="BN754" s="1"/>
      <c r="BO754" s="1"/>
    </row>
    <row r="755" spans="1:6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6"/>
      <c r="N755" s="1"/>
      <c r="Q755" s="6"/>
      <c r="S755" s="1"/>
      <c r="T755" s="1"/>
      <c r="U755" s="1"/>
      <c r="V755" s="1"/>
      <c r="W755" s="1"/>
      <c r="X755" s="400"/>
      <c r="Y755" s="6"/>
      <c r="AB755" s="6"/>
      <c r="AE755" s="6"/>
      <c r="AG755" s="1"/>
      <c r="AM755" s="6"/>
      <c r="AP755" s="6"/>
      <c r="AS755" s="6"/>
      <c r="AU755" s="1"/>
      <c r="BA755" s="6"/>
      <c r="BD755" s="6"/>
      <c r="BG755" s="1"/>
      <c r="BH755" s="6"/>
      <c r="BJ755" s="1"/>
      <c r="BN755" s="1"/>
      <c r="BO755" s="1"/>
    </row>
    <row r="756" spans="1:6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6"/>
      <c r="N756" s="1"/>
      <c r="Q756" s="6"/>
      <c r="S756" s="1"/>
      <c r="T756" s="1"/>
      <c r="U756" s="1"/>
      <c r="V756" s="1"/>
      <c r="W756" s="1"/>
      <c r="X756" s="400"/>
      <c r="Y756" s="6"/>
      <c r="AB756" s="6"/>
      <c r="AE756" s="6"/>
      <c r="AG756" s="1"/>
      <c r="AM756" s="6"/>
      <c r="AP756" s="6"/>
      <c r="AS756" s="6"/>
      <c r="AU756" s="1"/>
      <c r="BA756" s="6"/>
      <c r="BD756" s="6"/>
      <c r="BG756" s="1"/>
      <c r="BH756" s="6"/>
      <c r="BJ756" s="1"/>
      <c r="BN756" s="1"/>
      <c r="BO756" s="1"/>
    </row>
    <row r="757" spans="1:6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6"/>
      <c r="N757" s="1"/>
      <c r="Q757" s="6"/>
      <c r="S757" s="1"/>
      <c r="T757" s="1"/>
      <c r="U757" s="1"/>
      <c r="V757" s="1"/>
      <c r="W757" s="1"/>
      <c r="X757" s="400"/>
      <c r="Y757" s="6"/>
      <c r="AB757" s="6"/>
      <c r="AE757" s="6"/>
      <c r="AG757" s="1"/>
      <c r="AM757" s="6"/>
      <c r="AP757" s="6"/>
      <c r="AS757" s="6"/>
      <c r="AU757" s="1"/>
      <c r="BA757" s="6"/>
      <c r="BD757" s="6"/>
      <c r="BG757" s="1"/>
      <c r="BH757" s="6"/>
      <c r="BJ757" s="1"/>
      <c r="BN757" s="1"/>
      <c r="BO757" s="1"/>
    </row>
    <row r="758" spans="1:6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6"/>
      <c r="N758" s="1"/>
      <c r="Q758" s="6"/>
      <c r="S758" s="1"/>
      <c r="T758" s="1"/>
      <c r="U758" s="1"/>
      <c r="V758" s="1"/>
      <c r="W758" s="1"/>
      <c r="X758" s="400"/>
      <c r="Y758" s="6"/>
      <c r="AB758" s="6"/>
      <c r="AE758" s="6"/>
      <c r="AG758" s="1"/>
      <c r="AM758" s="6"/>
      <c r="AP758" s="6"/>
      <c r="AS758" s="6"/>
      <c r="AU758" s="1"/>
      <c r="BA758" s="6"/>
      <c r="BD758" s="6"/>
      <c r="BG758" s="1"/>
      <c r="BH758" s="6"/>
      <c r="BJ758" s="1"/>
      <c r="BN758" s="1"/>
      <c r="BO758" s="1"/>
    </row>
    <row r="759" spans="1:6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6"/>
      <c r="N759" s="1"/>
      <c r="Q759" s="6"/>
      <c r="S759" s="1"/>
      <c r="T759" s="1"/>
      <c r="U759" s="1"/>
      <c r="V759" s="1"/>
      <c r="W759" s="1"/>
      <c r="X759" s="400"/>
      <c r="Y759" s="6"/>
      <c r="AB759" s="6"/>
      <c r="AE759" s="6"/>
      <c r="AG759" s="1"/>
      <c r="AM759" s="6"/>
      <c r="AP759" s="6"/>
      <c r="AS759" s="6"/>
      <c r="AU759" s="1"/>
      <c r="BA759" s="6"/>
      <c r="BD759" s="6"/>
      <c r="BG759" s="1"/>
      <c r="BH759" s="6"/>
      <c r="BJ759" s="1"/>
      <c r="BN759" s="1"/>
      <c r="BO759" s="1"/>
    </row>
    <row r="760" spans="1:6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6"/>
      <c r="N760" s="1"/>
      <c r="Q760" s="6"/>
      <c r="S760" s="1"/>
      <c r="T760" s="1"/>
      <c r="U760" s="1"/>
      <c r="V760" s="1"/>
      <c r="W760" s="1"/>
      <c r="X760" s="400"/>
      <c r="Y760" s="6"/>
      <c r="AB760" s="6"/>
      <c r="AE760" s="6"/>
      <c r="AG760" s="1"/>
      <c r="AM760" s="6"/>
      <c r="AP760" s="6"/>
      <c r="AS760" s="6"/>
      <c r="AU760" s="1"/>
      <c r="BA760" s="6"/>
      <c r="BD760" s="6"/>
      <c r="BG760" s="1"/>
      <c r="BH760" s="6"/>
      <c r="BJ760" s="1"/>
      <c r="BN760" s="1"/>
      <c r="BO760" s="1"/>
    </row>
    <row r="761" spans="1:6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6"/>
      <c r="N761" s="1"/>
      <c r="Q761" s="6"/>
      <c r="S761" s="1"/>
      <c r="T761" s="1"/>
      <c r="U761" s="1"/>
      <c r="V761" s="1"/>
      <c r="W761" s="1"/>
      <c r="X761" s="400"/>
      <c r="Y761" s="6"/>
      <c r="AB761" s="6"/>
      <c r="AE761" s="6"/>
      <c r="AG761" s="1"/>
      <c r="AM761" s="6"/>
      <c r="AP761" s="6"/>
      <c r="AS761" s="6"/>
      <c r="AU761" s="1"/>
      <c r="BA761" s="6"/>
      <c r="BD761" s="6"/>
      <c r="BG761" s="1"/>
      <c r="BH761" s="6"/>
      <c r="BJ761" s="1"/>
      <c r="BN761" s="1"/>
      <c r="BO761" s="1"/>
    </row>
    <row r="762" spans="1:6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6"/>
      <c r="N762" s="1"/>
      <c r="Q762" s="6"/>
      <c r="S762" s="1"/>
      <c r="T762" s="1"/>
      <c r="U762" s="1"/>
      <c r="V762" s="1"/>
      <c r="W762" s="1"/>
      <c r="X762" s="400"/>
      <c r="Y762" s="6"/>
      <c r="AB762" s="6"/>
      <c r="AE762" s="6"/>
      <c r="AG762" s="1"/>
      <c r="AM762" s="6"/>
      <c r="AP762" s="6"/>
      <c r="AS762" s="6"/>
      <c r="AU762" s="1"/>
      <c r="BA762" s="6"/>
      <c r="BD762" s="6"/>
      <c r="BG762" s="1"/>
      <c r="BH762" s="6"/>
      <c r="BJ762" s="1"/>
      <c r="BN762" s="1"/>
      <c r="BO762" s="1"/>
    </row>
    <row r="763" spans="1:6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6"/>
      <c r="N763" s="1"/>
      <c r="Q763" s="6"/>
      <c r="S763" s="1"/>
      <c r="T763" s="1"/>
      <c r="U763" s="1"/>
      <c r="V763" s="1"/>
      <c r="W763" s="1"/>
      <c r="X763" s="400"/>
      <c r="Y763" s="6"/>
      <c r="AB763" s="6"/>
      <c r="AE763" s="6"/>
      <c r="AG763" s="1"/>
      <c r="AM763" s="6"/>
      <c r="AP763" s="6"/>
      <c r="AS763" s="6"/>
      <c r="AU763" s="1"/>
      <c r="BA763" s="6"/>
      <c r="BD763" s="6"/>
      <c r="BG763" s="1"/>
      <c r="BH763" s="6"/>
      <c r="BJ763" s="1"/>
      <c r="BN763" s="1"/>
      <c r="BO763" s="1"/>
    </row>
    <row r="764" spans="1:6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6"/>
      <c r="N764" s="1"/>
      <c r="Q764" s="6"/>
      <c r="S764" s="1"/>
      <c r="T764" s="1"/>
      <c r="U764" s="1"/>
      <c r="V764" s="1"/>
      <c r="W764" s="1"/>
      <c r="X764" s="400"/>
      <c r="Y764" s="6"/>
      <c r="AB764" s="6"/>
      <c r="AE764" s="6"/>
      <c r="AG764" s="1"/>
      <c r="AM764" s="6"/>
      <c r="AP764" s="6"/>
      <c r="AS764" s="6"/>
      <c r="AU764" s="1"/>
      <c r="BA764" s="6"/>
      <c r="BD764" s="6"/>
      <c r="BG764" s="1"/>
      <c r="BH764" s="6"/>
      <c r="BJ764" s="1"/>
      <c r="BN764" s="1"/>
      <c r="BO764" s="1"/>
    </row>
    <row r="765" spans="1:6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6"/>
      <c r="N765" s="1"/>
      <c r="Q765" s="6"/>
      <c r="S765" s="1"/>
      <c r="T765" s="1"/>
      <c r="U765" s="1"/>
      <c r="V765" s="1"/>
      <c r="W765" s="1"/>
      <c r="X765" s="400"/>
      <c r="Y765" s="6"/>
      <c r="AB765" s="6"/>
      <c r="AE765" s="6"/>
      <c r="AG765" s="1"/>
      <c r="AM765" s="6"/>
      <c r="AP765" s="6"/>
      <c r="AS765" s="6"/>
      <c r="AU765" s="1"/>
      <c r="BA765" s="6"/>
      <c r="BD765" s="6"/>
      <c r="BG765" s="1"/>
      <c r="BH765" s="6"/>
      <c r="BJ765" s="1"/>
      <c r="BN765" s="1"/>
      <c r="BO765" s="1"/>
    </row>
    <row r="766" spans="1:6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6"/>
      <c r="N766" s="1"/>
      <c r="Q766" s="6"/>
      <c r="S766" s="1"/>
      <c r="T766" s="1"/>
      <c r="U766" s="1"/>
      <c r="V766" s="1"/>
      <c r="W766" s="1"/>
      <c r="X766" s="400"/>
      <c r="Y766" s="6"/>
      <c r="AB766" s="6"/>
      <c r="AE766" s="6"/>
      <c r="AG766" s="1"/>
      <c r="AM766" s="6"/>
      <c r="AP766" s="6"/>
      <c r="AS766" s="6"/>
      <c r="AU766" s="1"/>
      <c r="BA766" s="6"/>
      <c r="BD766" s="6"/>
      <c r="BG766" s="1"/>
      <c r="BH766" s="6"/>
      <c r="BJ766" s="1"/>
      <c r="BN766" s="1"/>
      <c r="BO766" s="1"/>
    </row>
    <row r="767" spans="1: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6"/>
      <c r="N767" s="1"/>
      <c r="Q767" s="6"/>
      <c r="S767" s="1"/>
      <c r="T767" s="1"/>
      <c r="U767" s="1"/>
      <c r="V767" s="1"/>
      <c r="W767" s="1"/>
      <c r="X767" s="400"/>
      <c r="Y767" s="6"/>
      <c r="AB767" s="6"/>
      <c r="AE767" s="6"/>
      <c r="AG767" s="1"/>
      <c r="AM767" s="6"/>
      <c r="AP767" s="6"/>
      <c r="AS767" s="6"/>
      <c r="AU767" s="1"/>
      <c r="BA767" s="6"/>
      <c r="BD767" s="6"/>
      <c r="BG767" s="1"/>
      <c r="BH767" s="6"/>
      <c r="BJ767" s="1"/>
      <c r="BN767" s="1"/>
      <c r="BO767" s="1"/>
    </row>
    <row r="768" spans="1:6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6"/>
      <c r="N768" s="1"/>
      <c r="Q768" s="6"/>
      <c r="S768" s="1"/>
      <c r="T768" s="1"/>
      <c r="U768" s="1"/>
      <c r="V768" s="1"/>
      <c r="W768" s="1"/>
      <c r="X768" s="400"/>
      <c r="Y768" s="6"/>
      <c r="AB768" s="6"/>
      <c r="AE768" s="6"/>
      <c r="AG768" s="1"/>
      <c r="AM768" s="6"/>
      <c r="AP768" s="6"/>
      <c r="AS768" s="6"/>
      <c r="AU768" s="1"/>
      <c r="BA768" s="6"/>
      <c r="BD768" s="6"/>
      <c r="BG768" s="1"/>
      <c r="BH768" s="6"/>
      <c r="BJ768" s="1"/>
      <c r="BN768" s="1"/>
      <c r="BO768" s="1"/>
    </row>
    <row r="769" spans="1:6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6"/>
      <c r="N769" s="1"/>
      <c r="Q769" s="6"/>
      <c r="S769" s="1"/>
      <c r="T769" s="1"/>
      <c r="U769" s="1"/>
      <c r="V769" s="1"/>
      <c r="W769" s="1"/>
      <c r="X769" s="400"/>
      <c r="Y769" s="6"/>
      <c r="AB769" s="6"/>
      <c r="AE769" s="6"/>
      <c r="AG769" s="1"/>
      <c r="AM769" s="6"/>
      <c r="AP769" s="6"/>
      <c r="AS769" s="6"/>
      <c r="AU769" s="1"/>
      <c r="BA769" s="6"/>
      <c r="BD769" s="6"/>
      <c r="BG769" s="1"/>
      <c r="BH769" s="6"/>
      <c r="BJ769" s="1"/>
      <c r="BN769" s="1"/>
      <c r="BO769" s="1"/>
    </row>
    <row r="770" spans="1:6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6"/>
      <c r="N770" s="1"/>
      <c r="Q770" s="6"/>
      <c r="S770" s="1"/>
      <c r="T770" s="1"/>
      <c r="U770" s="1"/>
      <c r="V770" s="1"/>
      <c r="W770" s="1"/>
      <c r="X770" s="400"/>
      <c r="Y770" s="6"/>
      <c r="AB770" s="6"/>
      <c r="AE770" s="6"/>
      <c r="AG770" s="1"/>
      <c r="AM770" s="6"/>
      <c r="AP770" s="6"/>
      <c r="AS770" s="6"/>
      <c r="AU770" s="1"/>
      <c r="BA770" s="6"/>
      <c r="BD770" s="6"/>
      <c r="BG770" s="1"/>
      <c r="BH770" s="6"/>
      <c r="BJ770" s="1"/>
      <c r="BN770" s="1"/>
      <c r="BO770" s="1"/>
    </row>
    <row r="771" spans="1:6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6"/>
      <c r="N771" s="1"/>
      <c r="Q771" s="6"/>
      <c r="S771" s="1"/>
      <c r="T771" s="1"/>
      <c r="U771" s="1"/>
      <c r="V771" s="1"/>
      <c r="W771" s="1"/>
      <c r="X771" s="400"/>
      <c r="Y771" s="6"/>
      <c r="AB771" s="6"/>
      <c r="AE771" s="6"/>
      <c r="AG771" s="1"/>
      <c r="AM771" s="6"/>
      <c r="AP771" s="6"/>
      <c r="AS771" s="6"/>
      <c r="AU771" s="1"/>
      <c r="BA771" s="6"/>
      <c r="BD771" s="6"/>
      <c r="BG771" s="1"/>
      <c r="BH771" s="6"/>
      <c r="BJ771" s="1"/>
      <c r="BN771" s="1"/>
      <c r="BO771" s="1"/>
    </row>
    <row r="772" spans="1:6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6"/>
      <c r="N772" s="1"/>
      <c r="Q772" s="6"/>
      <c r="S772" s="1"/>
      <c r="T772" s="1"/>
      <c r="U772" s="1"/>
      <c r="V772" s="1"/>
      <c r="W772" s="1"/>
      <c r="X772" s="400"/>
      <c r="Y772" s="6"/>
      <c r="AB772" s="6"/>
      <c r="AE772" s="6"/>
      <c r="AG772" s="1"/>
      <c r="AM772" s="6"/>
      <c r="AP772" s="6"/>
      <c r="AS772" s="6"/>
      <c r="AU772" s="1"/>
      <c r="BA772" s="6"/>
      <c r="BD772" s="6"/>
      <c r="BG772" s="1"/>
      <c r="BH772" s="6"/>
      <c r="BJ772" s="1"/>
      <c r="BN772" s="1"/>
      <c r="BO772" s="1"/>
    </row>
    <row r="773" spans="1:6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6"/>
      <c r="N773" s="1"/>
      <c r="Q773" s="6"/>
      <c r="S773" s="1"/>
      <c r="T773" s="1"/>
      <c r="U773" s="1"/>
      <c r="V773" s="1"/>
      <c r="W773" s="1"/>
      <c r="X773" s="400"/>
      <c r="Y773" s="6"/>
      <c r="AB773" s="6"/>
      <c r="AE773" s="6"/>
      <c r="AG773" s="1"/>
      <c r="AM773" s="6"/>
      <c r="AP773" s="6"/>
      <c r="AS773" s="6"/>
      <c r="AU773" s="1"/>
      <c r="BA773" s="6"/>
      <c r="BD773" s="6"/>
      <c r="BG773" s="1"/>
      <c r="BH773" s="6"/>
      <c r="BJ773" s="1"/>
      <c r="BN773" s="1"/>
      <c r="BO773" s="1"/>
    </row>
    <row r="774" spans="1:6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6"/>
      <c r="N774" s="1"/>
      <c r="Q774" s="6"/>
      <c r="S774" s="1"/>
      <c r="T774" s="1"/>
      <c r="U774" s="1"/>
      <c r="V774" s="1"/>
      <c r="W774" s="1"/>
      <c r="X774" s="400"/>
      <c r="Y774" s="6"/>
      <c r="AB774" s="6"/>
      <c r="AE774" s="6"/>
      <c r="AG774" s="1"/>
      <c r="AM774" s="6"/>
      <c r="AP774" s="6"/>
      <c r="AS774" s="6"/>
      <c r="AU774" s="1"/>
      <c r="BA774" s="6"/>
      <c r="BD774" s="6"/>
      <c r="BG774" s="1"/>
      <c r="BH774" s="6"/>
      <c r="BJ774" s="1"/>
      <c r="BN774" s="1"/>
      <c r="BO774" s="1"/>
    </row>
    <row r="775" spans="1:6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6"/>
      <c r="N775" s="1"/>
      <c r="Q775" s="6"/>
      <c r="S775" s="1"/>
      <c r="T775" s="1"/>
      <c r="U775" s="1"/>
      <c r="V775" s="1"/>
      <c r="W775" s="1"/>
      <c r="X775" s="400"/>
      <c r="Y775" s="6"/>
      <c r="AB775" s="6"/>
      <c r="AE775" s="6"/>
      <c r="AG775" s="1"/>
      <c r="AM775" s="6"/>
      <c r="AP775" s="6"/>
      <c r="AS775" s="6"/>
      <c r="AU775" s="1"/>
      <c r="BA775" s="6"/>
      <c r="BD775" s="6"/>
      <c r="BG775" s="1"/>
      <c r="BH775" s="6"/>
      <c r="BJ775" s="1"/>
      <c r="BN775" s="1"/>
      <c r="BO775" s="1"/>
    </row>
    <row r="776" spans="1:6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6"/>
      <c r="N776" s="1"/>
      <c r="Q776" s="6"/>
      <c r="S776" s="1"/>
      <c r="T776" s="1"/>
      <c r="U776" s="1"/>
      <c r="V776" s="1"/>
      <c r="W776" s="1"/>
      <c r="X776" s="400"/>
      <c r="Y776" s="6"/>
      <c r="AB776" s="6"/>
      <c r="AE776" s="6"/>
      <c r="AG776" s="1"/>
      <c r="AM776" s="6"/>
      <c r="AP776" s="6"/>
      <c r="AS776" s="6"/>
      <c r="AU776" s="1"/>
      <c r="BA776" s="6"/>
      <c r="BD776" s="6"/>
      <c r="BG776" s="1"/>
      <c r="BH776" s="6"/>
      <c r="BJ776" s="1"/>
      <c r="BN776" s="1"/>
      <c r="BO776" s="1"/>
    </row>
    <row r="777" spans="1:6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6"/>
      <c r="N777" s="1"/>
      <c r="Q777" s="6"/>
      <c r="S777" s="1"/>
      <c r="T777" s="1"/>
      <c r="U777" s="1"/>
      <c r="V777" s="1"/>
      <c r="W777" s="1"/>
      <c r="X777" s="400"/>
      <c r="Y777" s="6"/>
      <c r="AB777" s="6"/>
      <c r="AE777" s="6"/>
      <c r="AG777" s="1"/>
      <c r="AM777" s="6"/>
      <c r="AP777" s="6"/>
      <c r="AS777" s="6"/>
      <c r="AU777" s="1"/>
      <c r="BA777" s="6"/>
      <c r="BD777" s="6"/>
      <c r="BG777" s="1"/>
      <c r="BH777" s="6"/>
      <c r="BJ777" s="1"/>
      <c r="BN777" s="1"/>
      <c r="BO777" s="1"/>
    </row>
    <row r="778" spans="1:6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6"/>
      <c r="N778" s="1"/>
      <c r="Q778" s="6"/>
      <c r="S778" s="1"/>
      <c r="T778" s="1"/>
      <c r="U778" s="1"/>
      <c r="V778" s="1"/>
      <c r="W778" s="1"/>
      <c r="X778" s="400"/>
      <c r="Y778" s="6"/>
      <c r="AB778" s="6"/>
      <c r="AE778" s="6"/>
      <c r="AG778" s="1"/>
      <c r="AM778" s="6"/>
      <c r="AP778" s="6"/>
      <c r="AS778" s="6"/>
      <c r="AU778" s="1"/>
      <c r="BA778" s="6"/>
      <c r="BD778" s="6"/>
      <c r="BG778" s="1"/>
      <c r="BH778" s="6"/>
      <c r="BJ778" s="1"/>
      <c r="BN778" s="1"/>
      <c r="BO778" s="1"/>
    </row>
    <row r="779" spans="1:6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6"/>
      <c r="N779" s="1"/>
      <c r="Q779" s="6"/>
      <c r="S779" s="1"/>
      <c r="T779" s="1"/>
      <c r="U779" s="1"/>
      <c r="V779" s="1"/>
      <c r="W779" s="1"/>
      <c r="X779" s="400"/>
      <c r="Y779" s="6"/>
      <c r="AB779" s="6"/>
      <c r="AE779" s="6"/>
      <c r="AG779" s="1"/>
      <c r="AM779" s="6"/>
      <c r="AP779" s="6"/>
      <c r="AS779" s="6"/>
      <c r="AU779" s="1"/>
      <c r="BA779" s="6"/>
      <c r="BD779" s="6"/>
      <c r="BG779" s="1"/>
      <c r="BH779" s="6"/>
      <c r="BJ779" s="1"/>
      <c r="BN779" s="1"/>
      <c r="BO779" s="1"/>
    </row>
    <row r="780" spans="1:6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6"/>
      <c r="N780" s="1"/>
      <c r="Q780" s="6"/>
      <c r="S780" s="1"/>
      <c r="T780" s="1"/>
      <c r="U780" s="1"/>
      <c r="V780" s="1"/>
      <c r="W780" s="1"/>
      <c r="X780" s="400"/>
      <c r="Y780" s="6"/>
      <c r="AB780" s="6"/>
      <c r="AE780" s="6"/>
      <c r="AG780" s="1"/>
      <c r="AM780" s="6"/>
      <c r="AP780" s="6"/>
      <c r="AS780" s="6"/>
      <c r="AU780" s="1"/>
      <c r="BA780" s="6"/>
      <c r="BD780" s="6"/>
      <c r="BG780" s="1"/>
      <c r="BH780" s="6"/>
      <c r="BJ780" s="1"/>
      <c r="BN780" s="1"/>
      <c r="BO780" s="1"/>
    </row>
    <row r="781" spans="1:6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6"/>
      <c r="N781" s="1"/>
      <c r="Q781" s="6"/>
      <c r="S781" s="1"/>
      <c r="T781" s="1"/>
      <c r="U781" s="1"/>
      <c r="V781" s="1"/>
      <c r="W781" s="1"/>
      <c r="X781" s="400"/>
      <c r="Y781" s="6"/>
      <c r="AB781" s="6"/>
      <c r="AE781" s="6"/>
      <c r="AG781" s="1"/>
      <c r="AM781" s="6"/>
      <c r="AP781" s="6"/>
      <c r="AS781" s="6"/>
      <c r="AU781" s="1"/>
      <c r="BA781" s="6"/>
      <c r="BD781" s="6"/>
      <c r="BG781" s="1"/>
      <c r="BH781" s="6"/>
      <c r="BJ781" s="1"/>
      <c r="BN781" s="1"/>
      <c r="BO781" s="1"/>
    </row>
    <row r="782" spans="1:6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6"/>
      <c r="N782" s="1"/>
      <c r="Q782" s="6"/>
      <c r="S782" s="1"/>
      <c r="T782" s="1"/>
      <c r="U782" s="1"/>
      <c r="V782" s="1"/>
      <c r="W782" s="1"/>
      <c r="X782" s="400"/>
      <c r="Y782" s="6"/>
      <c r="AB782" s="6"/>
      <c r="AE782" s="6"/>
      <c r="AG782" s="1"/>
      <c r="AM782" s="6"/>
      <c r="AP782" s="6"/>
      <c r="AS782" s="6"/>
      <c r="AU782" s="1"/>
      <c r="BA782" s="6"/>
      <c r="BD782" s="6"/>
      <c r="BG782" s="1"/>
      <c r="BH782" s="6"/>
      <c r="BJ782" s="1"/>
      <c r="BN782" s="1"/>
      <c r="BO782" s="1"/>
    </row>
    <row r="783" spans="1:6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6"/>
      <c r="N783" s="1"/>
      <c r="Q783" s="6"/>
      <c r="S783" s="1"/>
      <c r="T783" s="1"/>
      <c r="U783" s="1"/>
      <c r="V783" s="1"/>
      <c r="W783" s="1"/>
      <c r="X783" s="400"/>
      <c r="Y783" s="6"/>
      <c r="AB783" s="6"/>
      <c r="AE783" s="6"/>
      <c r="AG783" s="1"/>
      <c r="AM783" s="6"/>
      <c r="AP783" s="6"/>
      <c r="AS783" s="6"/>
      <c r="AU783" s="1"/>
      <c r="BA783" s="6"/>
      <c r="BD783" s="6"/>
      <c r="BG783" s="1"/>
      <c r="BH783" s="6"/>
      <c r="BJ783" s="1"/>
      <c r="BN783" s="1"/>
      <c r="BO783" s="1"/>
    </row>
    <row r="784" spans="1:6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6"/>
      <c r="N784" s="1"/>
      <c r="Q784" s="6"/>
      <c r="S784" s="1"/>
      <c r="T784" s="1"/>
      <c r="U784" s="1"/>
      <c r="V784" s="1"/>
      <c r="W784" s="1"/>
      <c r="X784" s="400"/>
      <c r="Y784" s="6"/>
      <c r="AB784" s="6"/>
      <c r="AE784" s="6"/>
      <c r="AG784" s="1"/>
      <c r="AM784" s="6"/>
      <c r="AP784" s="6"/>
      <c r="AS784" s="6"/>
      <c r="AU784" s="1"/>
      <c r="BA784" s="6"/>
      <c r="BD784" s="6"/>
      <c r="BG784" s="1"/>
      <c r="BH784" s="6"/>
      <c r="BJ784" s="1"/>
      <c r="BN784" s="1"/>
      <c r="BO784" s="1"/>
    </row>
    <row r="785" spans="1:6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6"/>
      <c r="N785" s="1"/>
      <c r="Q785" s="6"/>
      <c r="S785" s="1"/>
      <c r="T785" s="1"/>
      <c r="U785" s="1"/>
      <c r="V785" s="1"/>
      <c r="W785" s="1"/>
      <c r="X785" s="400"/>
      <c r="Y785" s="6"/>
      <c r="AB785" s="6"/>
      <c r="AE785" s="6"/>
      <c r="AG785" s="1"/>
      <c r="AM785" s="6"/>
      <c r="AP785" s="6"/>
      <c r="AS785" s="6"/>
      <c r="AU785" s="1"/>
      <c r="BA785" s="6"/>
      <c r="BD785" s="6"/>
      <c r="BG785" s="1"/>
      <c r="BH785" s="6"/>
      <c r="BJ785" s="1"/>
      <c r="BN785" s="1"/>
      <c r="BO785" s="1"/>
    </row>
    <row r="786" spans="1:6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6"/>
      <c r="N786" s="1"/>
      <c r="Q786" s="6"/>
      <c r="S786" s="1"/>
      <c r="T786" s="1"/>
      <c r="U786" s="1"/>
      <c r="V786" s="1"/>
      <c r="W786" s="1"/>
      <c r="X786" s="400"/>
      <c r="Y786" s="6"/>
      <c r="AB786" s="6"/>
      <c r="AE786" s="6"/>
      <c r="AG786" s="1"/>
      <c r="AM786" s="6"/>
      <c r="AP786" s="6"/>
      <c r="AS786" s="6"/>
      <c r="AU786" s="1"/>
      <c r="BA786" s="6"/>
      <c r="BD786" s="6"/>
      <c r="BG786" s="1"/>
      <c r="BH786" s="6"/>
      <c r="BJ786" s="1"/>
      <c r="BN786" s="1"/>
      <c r="BO786" s="1"/>
    </row>
    <row r="787" spans="1:6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6"/>
      <c r="N787" s="1"/>
      <c r="Q787" s="6"/>
      <c r="S787" s="1"/>
      <c r="T787" s="1"/>
      <c r="U787" s="1"/>
      <c r="V787" s="1"/>
      <c r="W787" s="1"/>
      <c r="X787" s="400"/>
      <c r="Y787" s="6"/>
      <c r="AB787" s="6"/>
      <c r="AE787" s="6"/>
      <c r="AG787" s="1"/>
      <c r="AM787" s="6"/>
      <c r="AP787" s="6"/>
      <c r="AS787" s="6"/>
      <c r="AU787" s="1"/>
      <c r="BA787" s="6"/>
      <c r="BD787" s="6"/>
      <c r="BG787" s="1"/>
      <c r="BH787" s="6"/>
      <c r="BJ787" s="1"/>
      <c r="BN787" s="1"/>
      <c r="BO787" s="1"/>
    </row>
    <row r="788" spans="1:6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6"/>
      <c r="N788" s="1"/>
      <c r="Q788" s="6"/>
      <c r="S788" s="1"/>
      <c r="T788" s="1"/>
      <c r="U788" s="1"/>
      <c r="V788" s="1"/>
      <c r="W788" s="1"/>
      <c r="X788" s="400"/>
      <c r="Y788" s="6"/>
      <c r="AB788" s="6"/>
      <c r="AE788" s="6"/>
      <c r="AG788" s="1"/>
      <c r="AM788" s="6"/>
      <c r="AP788" s="6"/>
      <c r="AS788" s="6"/>
      <c r="AU788" s="1"/>
      <c r="BA788" s="6"/>
      <c r="BD788" s="6"/>
      <c r="BG788" s="1"/>
      <c r="BH788" s="6"/>
      <c r="BJ788" s="1"/>
      <c r="BN788" s="1"/>
      <c r="BO788" s="1"/>
    </row>
    <row r="789" spans="1:6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6"/>
      <c r="N789" s="1"/>
      <c r="Q789" s="6"/>
      <c r="S789" s="1"/>
      <c r="T789" s="1"/>
      <c r="U789" s="1"/>
      <c r="V789" s="1"/>
      <c r="W789" s="1"/>
      <c r="X789" s="400"/>
      <c r="Y789" s="6"/>
      <c r="AB789" s="6"/>
      <c r="AE789" s="6"/>
      <c r="AG789" s="1"/>
      <c r="AM789" s="6"/>
      <c r="AP789" s="6"/>
      <c r="AS789" s="6"/>
      <c r="AU789" s="1"/>
      <c r="BA789" s="6"/>
      <c r="BD789" s="6"/>
      <c r="BG789" s="1"/>
      <c r="BH789" s="6"/>
      <c r="BJ789" s="1"/>
      <c r="BN789" s="1"/>
      <c r="BO789" s="1"/>
    </row>
    <row r="790" spans="1:6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6"/>
      <c r="N790" s="1"/>
      <c r="Q790" s="6"/>
      <c r="S790" s="1"/>
      <c r="T790" s="1"/>
      <c r="U790" s="1"/>
      <c r="V790" s="1"/>
      <c r="W790" s="1"/>
      <c r="X790" s="400"/>
      <c r="Y790" s="6"/>
      <c r="AB790" s="6"/>
      <c r="AE790" s="6"/>
      <c r="AG790" s="1"/>
      <c r="AM790" s="6"/>
      <c r="AP790" s="6"/>
      <c r="AS790" s="6"/>
      <c r="AU790" s="1"/>
      <c r="BA790" s="6"/>
      <c r="BD790" s="6"/>
      <c r="BG790" s="1"/>
      <c r="BH790" s="6"/>
      <c r="BJ790" s="1"/>
      <c r="BN790" s="1"/>
      <c r="BO790" s="1"/>
    </row>
    <row r="791" spans="1:6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6"/>
      <c r="N791" s="1"/>
      <c r="Q791" s="6"/>
      <c r="S791" s="1"/>
      <c r="T791" s="1"/>
      <c r="U791" s="1"/>
      <c r="V791" s="1"/>
      <c r="W791" s="1"/>
      <c r="X791" s="400"/>
      <c r="Y791" s="6"/>
      <c r="AB791" s="6"/>
      <c r="AE791" s="6"/>
      <c r="AG791" s="1"/>
      <c r="AM791" s="6"/>
      <c r="AP791" s="6"/>
      <c r="AS791" s="6"/>
      <c r="AU791" s="1"/>
      <c r="BA791" s="6"/>
      <c r="BD791" s="6"/>
      <c r="BG791" s="1"/>
      <c r="BH791" s="6"/>
      <c r="BJ791" s="1"/>
      <c r="BN791" s="1"/>
      <c r="BO791" s="1"/>
    </row>
    <row r="792" spans="1:6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6"/>
      <c r="N792" s="1"/>
      <c r="Q792" s="6"/>
      <c r="S792" s="1"/>
      <c r="T792" s="1"/>
      <c r="U792" s="1"/>
      <c r="V792" s="1"/>
      <c r="W792" s="1"/>
      <c r="X792" s="400"/>
      <c r="Y792" s="6"/>
      <c r="AB792" s="6"/>
      <c r="AE792" s="6"/>
      <c r="AG792" s="1"/>
      <c r="AM792" s="6"/>
      <c r="AP792" s="6"/>
      <c r="AS792" s="6"/>
      <c r="AU792" s="1"/>
      <c r="BA792" s="6"/>
      <c r="BD792" s="6"/>
      <c r="BG792" s="1"/>
      <c r="BH792" s="6"/>
      <c r="BJ792" s="1"/>
      <c r="BN792" s="1"/>
      <c r="BO792" s="1"/>
    </row>
    <row r="793" spans="1:6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6"/>
      <c r="N793" s="1"/>
      <c r="Q793" s="6"/>
      <c r="S793" s="1"/>
      <c r="T793" s="1"/>
      <c r="U793" s="1"/>
      <c r="V793" s="1"/>
      <c r="W793" s="1"/>
      <c r="X793" s="400"/>
      <c r="Y793" s="6"/>
      <c r="AB793" s="6"/>
      <c r="AE793" s="6"/>
      <c r="AG793" s="1"/>
      <c r="AM793" s="6"/>
      <c r="AP793" s="6"/>
      <c r="AS793" s="6"/>
      <c r="AU793" s="1"/>
      <c r="BA793" s="6"/>
      <c r="BD793" s="6"/>
      <c r="BG793" s="1"/>
      <c r="BH793" s="6"/>
      <c r="BJ793" s="1"/>
      <c r="BN793" s="1"/>
      <c r="BO793" s="1"/>
    </row>
    <row r="794" spans="1:6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6"/>
      <c r="N794" s="1"/>
      <c r="Q794" s="6"/>
      <c r="S794" s="1"/>
      <c r="T794" s="1"/>
      <c r="U794" s="1"/>
      <c r="V794" s="1"/>
      <c r="W794" s="1"/>
      <c r="X794" s="400"/>
      <c r="Y794" s="6"/>
      <c r="AB794" s="6"/>
      <c r="AE794" s="6"/>
      <c r="AG794" s="1"/>
      <c r="AM794" s="6"/>
      <c r="AP794" s="6"/>
      <c r="AS794" s="6"/>
      <c r="AU794" s="1"/>
      <c r="BA794" s="6"/>
      <c r="BD794" s="6"/>
      <c r="BG794" s="1"/>
      <c r="BH794" s="6"/>
      <c r="BJ794" s="1"/>
      <c r="BN794" s="1"/>
      <c r="BO794" s="1"/>
    </row>
    <row r="795" spans="1:6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6"/>
      <c r="N795" s="1"/>
      <c r="Q795" s="6"/>
      <c r="S795" s="1"/>
      <c r="T795" s="1"/>
      <c r="U795" s="1"/>
      <c r="V795" s="1"/>
      <c r="W795" s="1"/>
      <c r="X795" s="400"/>
      <c r="Y795" s="6"/>
      <c r="AB795" s="6"/>
      <c r="AE795" s="6"/>
      <c r="AG795" s="1"/>
      <c r="AM795" s="6"/>
      <c r="AP795" s="6"/>
      <c r="AS795" s="6"/>
      <c r="AU795" s="1"/>
      <c r="BA795" s="6"/>
      <c r="BD795" s="6"/>
      <c r="BG795" s="1"/>
      <c r="BH795" s="6"/>
      <c r="BJ795" s="1"/>
      <c r="BN795" s="1"/>
      <c r="BO795" s="1"/>
    </row>
    <row r="796" spans="1:6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6"/>
      <c r="N796" s="1"/>
      <c r="Q796" s="6"/>
      <c r="S796" s="1"/>
      <c r="T796" s="1"/>
      <c r="U796" s="1"/>
      <c r="V796" s="1"/>
      <c r="W796" s="1"/>
      <c r="X796" s="400"/>
      <c r="Y796" s="6"/>
      <c r="AB796" s="6"/>
      <c r="AE796" s="6"/>
      <c r="AG796" s="1"/>
      <c r="AM796" s="6"/>
      <c r="AP796" s="6"/>
      <c r="AS796" s="6"/>
      <c r="AU796" s="1"/>
      <c r="BA796" s="6"/>
      <c r="BD796" s="6"/>
      <c r="BG796" s="1"/>
      <c r="BH796" s="6"/>
      <c r="BJ796" s="1"/>
      <c r="BN796" s="1"/>
      <c r="BO796" s="1"/>
    </row>
    <row r="797" spans="1:6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6"/>
      <c r="N797" s="1"/>
      <c r="Q797" s="6"/>
      <c r="S797" s="1"/>
      <c r="T797" s="1"/>
      <c r="U797" s="1"/>
      <c r="V797" s="1"/>
      <c r="W797" s="1"/>
      <c r="X797" s="400"/>
      <c r="Y797" s="6"/>
      <c r="AB797" s="6"/>
      <c r="AE797" s="6"/>
      <c r="AG797" s="1"/>
      <c r="AM797" s="6"/>
      <c r="AP797" s="6"/>
      <c r="AS797" s="6"/>
      <c r="AU797" s="1"/>
      <c r="BA797" s="6"/>
      <c r="BD797" s="6"/>
      <c r="BG797" s="1"/>
      <c r="BH797" s="6"/>
      <c r="BJ797" s="1"/>
      <c r="BN797" s="1"/>
      <c r="BO797" s="1"/>
    </row>
    <row r="798" spans="1:6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6"/>
      <c r="N798" s="1"/>
      <c r="Q798" s="6"/>
      <c r="S798" s="1"/>
      <c r="T798" s="1"/>
      <c r="U798" s="1"/>
      <c r="V798" s="1"/>
      <c r="W798" s="1"/>
      <c r="X798" s="400"/>
      <c r="Y798" s="6"/>
      <c r="AB798" s="6"/>
      <c r="AE798" s="6"/>
      <c r="AG798" s="1"/>
      <c r="AM798" s="6"/>
      <c r="AP798" s="6"/>
      <c r="AS798" s="6"/>
      <c r="AU798" s="1"/>
      <c r="BA798" s="6"/>
      <c r="BD798" s="6"/>
      <c r="BG798" s="1"/>
      <c r="BH798" s="6"/>
      <c r="BJ798" s="1"/>
      <c r="BN798" s="1"/>
      <c r="BO798" s="1"/>
    </row>
    <row r="799" spans="1:6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6"/>
      <c r="N799" s="1"/>
      <c r="Q799" s="6"/>
      <c r="S799" s="1"/>
      <c r="T799" s="1"/>
      <c r="U799" s="1"/>
      <c r="V799" s="1"/>
      <c r="W799" s="1"/>
      <c r="X799" s="400"/>
      <c r="Y799" s="6"/>
      <c r="AB799" s="6"/>
      <c r="AE799" s="6"/>
      <c r="AG799" s="1"/>
      <c r="AM799" s="6"/>
      <c r="AP799" s="6"/>
      <c r="AS799" s="6"/>
      <c r="AU799" s="1"/>
      <c r="BA799" s="6"/>
      <c r="BD799" s="6"/>
      <c r="BG799" s="1"/>
      <c r="BH799" s="6"/>
      <c r="BJ799" s="1"/>
      <c r="BN799" s="1"/>
      <c r="BO799" s="1"/>
    </row>
    <row r="800" spans="1:6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6"/>
      <c r="N800" s="1"/>
      <c r="Q800" s="6"/>
      <c r="S800" s="1"/>
      <c r="T800" s="1"/>
      <c r="U800" s="1"/>
      <c r="V800" s="1"/>
      <c r="W800" s="1"/>
      <c r="X800" s="400"/>
      <c r="Y800" s="6"/>
      <c r="AB800" s="6"/>
      <c r="AE800" s="6"/>
      <c r="AG800" s="1"/>
      <c r="AM800" s="6"/>
      <c r="AP800" s="6"/>
      <c r="AS800" s="6"/>
      <c r="AU800" s="1"/>
      <c r="BA800" s="6"/>
      <c r="BD800" s="6"/>
      <c r="BG800" s="1"/>
      <c r="BH800" s="6"/>
      <c r="BJ800" s="1"/>
      <c r="BN800" s="1"/>
      <c r="BO800" s="1"/>
    </row>
    <row r="801" spans="1:6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6"/>
      <c r="N801" s="1"/>
      <c r="Q801" s="6"/>
      <c r="S801" s="1"/>
      <c r="T801" s="1"/>
      <c r="U801" s="1"/>
      <c r="V801" s="1"/>
      <c r="W801" s="1"/>
      <c r="X801" s="400"/>
      <c r="Y801" s="6"/>
      <c r="AB801" s="6"/>
      <c r="AE801" s="6"/>
      <c r="AG801" s="1"/>
      <c r="AM801" s="6"/>
      <c r="AP801" s="6"/>
      <c r="AS801" s="6"/>
      <c r="AU801" s="1"/>
      <c r="BA801" s="6"/>
      <c r="BD801" s="6"/>
      <c r="BG801" s="1"/>
      <c r="BH801" s="6"/>
      <c r="BJ801" s="1"/>
      <c r="BN801" s="1"/>
      <c r="BO801" s="1"/>
    </row>
    <row r="802" spans="1:6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6"/>
      <c r="N802" s="1"/>
      <c r="Q802" s="6"/>
      <c r="S802" s="1"/>
      <c r="T802" s="1"/>
      <c r="U802" s="1"/>
      <c r="V802" s="1"/>
      <c r="W802" s="1"/>
      <c r="X802" s="400"/>
      <c r="Y802" s="6"/>
      <c r="AB802" s="6"/>
      <c r="AE802" s="6"/>
      <c r="AG802" s="1"/>
      <c r="AM802" s="6"/>
      <c r="AP802" s="6"/>
      <c r="AS802" s="6"/>
      <c r="AU802" s="1"/>
      <c r="BA802" s="6"/>
      <c r="BD802" s="6"/>
      <c r="BG802" s="1"/>
      <c r="BH802" s="6"/>
      <c r="BJ802" s="1"/>
      <c r="BN802" s="1"/>
      <c r="BO802" s="1"/>
    </row>
    <row r="803" spans="1:6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6"/>
      <c r="N803" s="1"/>
      <c r="Q803" s="6"/>
      <c r="S803" s="1"/>
      <c r="T803" s="1"/>
      <c r="U803" s="1"/>
      <c r="V803" s="1"/>
      <c r="W803" s="1"/>
      <c r="X803" s="400"/>
      <c r="Y803" s="6"/>
      <c r="AB803" s="6"/>
      <c r="AE803" s="6"/>
      <c r="AG803" s="1"/>
      <c r="AM803" s="6"/>
      <c r="AP803" s="6"/>
      <c r="AS803" s="6"/>
      <c r="AU803" s="1"/>
      <c r="BA803" s="6"/>
      <c r="BD803" s="6"/>
      <c r="BG803" s="1"/>
      <c r="BH803" s="6"/>
      <c r="BJ803" s="1"/>
      <c r="BN803" s="1"/>
      <c r="BO803" s="1"/>
    </row>
    <row r="804" spans="1:6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6"/>
      <c r="N804" s="1"/>
      <c r="Q804" s="6"/>
      <c r="S804" s="1"/>
      <c r="T804" s="1"/>
      <c r="U804" s="1"/>
      <c r="V804" s="1"/>
      <c r="W804" s="1"/>
      <c r="X804" s="400"/>
      <c r="Y804" s="6"/>
      <c r="AB804" s="6"/>
      <c r="AE804" s="6"/>
      <c r="AG804" s="1"/>
      <c r="AM804" s="6"/>
      <c r="AP804" s="6"/>
      <c r="AS804" s="6"/>
      <c r="AU804" s="1"/>
      <c r="BA804" s="6"/>
      <c r="BD804" s="6"/>
      <c r="BG804" s="1"/>
      <c r="BH804" s="6"/>
      <c r="BJ804" s="1"/>
      <c r="BN804" s="1"/>
      <c r="BO804" s="1"/>
    </row>
    <row r="805" spans="1:6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6"/>
      <c r="N805" s="1"/>
      <c r="Q805" s="6"/>
      <c r="S805" s="1"/>
      <c r="T805" s="1"/>
      <c r="U805" s="1"/>
      <c r="V805" s="1"/>
      <c r="W805" s="1"/>
      <c r="X805" s="400"/>
      <c r="Y805" s="6"/>
      <c r="AB805" s="6"/>
      <c r="AE805" s="6"/>
      <c r="AG805" s="1"/>
      <c r="AM805" s="6"/>
      <c r="AP805" s="6"/>
      <c r="AS805" s="6"/>
      <c r="AU805" s="1"/>
      <c r="BA805" s="6"/>
      <c r="BD805" s="6"/>
      <c r="BG805" s="1"/>
      <c r="BH805" s="6"/>
      <c r="BJ805" s="1"/>
      <c r="BN805" s="1"/>
      <c r="BO805" s="1"/>
    </row>
    <row r="806" spans="1:6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6"/>
      <c r="N806" s="1"/>
      <c r="Q806" s="6"/>
      <c r="S806" s="1"/>
      <c r="T806" s="1"/>
      <c r="U806" s="1"/>
      <c r="V806" s="1"/>
      <c r="W806" s="1"/>
      <c r="X806" s="400"/>
      <c r="Y806" s="6"/>
      <c r="AB806" s="6"/>
      <c r="AE806" s="6"/>
      <c r="AG806" s="1"/>
      <c r="AM806" s="6"/>
      <c r="AP806" s="6"/>
      <c r="AS806" s="6"/>
      <c r="AU806" s="1"/>
      <c r="BA806" s="6"/>
      <c r="BD806" s="6"/>
      <c r="BG806" s="1"/>
      <c r="BH806" s="6"/>
      <c r="BJ806" s="1"/>
      <c r="BN806" s="1"/>
      <c r="BO806" s="1"/>
    </row>
    <row r="807" spans="1:6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6"/>
      <c r="N807" s="1"/>
      <c r="Q807" s="6"/>
      <c r="S807" s="1"/>
      <c r="T807" s="1"/>
      <c r="U807" s="1"/>
      <c r="V807" s="1"/>
      <c r="W807" s="1"/>
      <c r="X807" s="400"/>
      <c r="Y807" s="6"/>
      <c r="AB807" s="6"/>
      <c r="AE807" s="6"/>
      <c r="AG807" s="1"/>
      <c r="AM807" s="6"/>
      <c r="AP807" s="6"/>
      <c r="AS807" s="6"/>
      <c r="AU807" s="1"/>
      <c r="BA807" s="6"/>
      <c r="BD807" s="6"/>
      <c r="BG807" s="1"/>
      <c r="BH807" s="6"/>
      <c r="BJ807" s="1"/>
      <c r="BN807" s="1"/>
      <c r="BO807" s="1"/>
    </row>
    <row r="808" spans="1:6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6"/>
      <c r="N808" s="1"/>
      <c r="Q808" s="6"/>
      <c r="S808" s="1"/>
      <c r="T808" s="1"/>
      <c r="U808" s="1"/>
      <c r="V808" s="1"/>
      <c r="W808" s="1"/>
      <c r="X808" s="400"/>
      <c r="Y808" s="6"/>
      <c r="AB808" s="6"/>
      <c r="AE808" s="6"/>
      <c r="AG808" s="1"/>
      <c r="AM808" s="6"/>
      <c r="AP808" s="6"/>
      <c r="AS808" s="6"/>
      <c r="AU808" s="1"/>
      <c r="BA808" s="6"/>
      <c r="BD808" s="6"/>
      <c r="BG808" s="1"/>
      <c r="BH808" s="6"/>
      <c r="BJ808" s="1"/>
      <c r="BN808" s="1"/>
      <c r="BO808" s="1"/>
    </row>
    <row r="809" spans="1:6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6"/>
      <c r="N809" s="1"/>
      <c r="Q809" s="6"/>
      <c r="S809" s="1"/>
      <c r="T809" s="1"/>
      <c r="U809" s="1"/>
      <c r="V809" s="1"/>
      <c r="W809" s="1"/>
      <c r="X809" s="400"/>
      <c r="Y809" s="6"/>
      <c r="AB809" s="6"/>
      <c r="AE809" s="6"/>
      <c r="AG809" s="1"/>
      <c r="AM809" s="6"/>
      <c r="AP809" s="6"/>
      <c r="AS809" s="6"/>
      <c r="AU809" s="1"/>
      <c r="BA809" s="6"/>
      <c r="BD809" s="6"/>
      <c r="BG809" s="1"/>
      <c r="BH809" s="6"/>
      <c r="BJ809" s="1"/>
      <c r="BN809" s="1"/>
      <c r="BO809" s="1"/>
    </row>
    <row r="810" spans="1:6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6"/>
      <c r="N810" s="1"/>
      <c r="Q810" s="6"/>
      <c r="S810" s="1"/>
      <c r="T810" s="1"/>
      <c r="U810" s="1"/>
      <c r="V810" s="1"/>
      <c r="W810" s="1"/>
      <c r="X810" s="400"/>
      <c r="Y810" s="6"/>
      <c r="AB810" s="6"/>
      <c r="AE810" s="6"/>
      <c r="AG810" s="1"/>
      <c r="AM810" s="6"/>
      <c r="AP810" s="6"/>
      <c r="AS810" s="6"/>
      <c r="AU810" s="1"/>
      <c r="BA810" s="6"/>
      <c r="BD810" s="6"/>
      <c r="BG810" s="1"/>
      <c r="BH810" s="6"/>
      <c r="BJ810" s="1"/>
      <c r="BN810" s="1"/>
      <c r="BO810" s="1"/>
    </row>
    <row r="811" spans="1:6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6"/>
      <c r="N811" s="1"/>
      <c r="Q811" s="6"/>
      <c r="S811" s="1"/>
      <c r="T811" s="1"/>
      <c r="U811" s="1"/>
      <c r="V811" s="1"/>
      <c r="W811" s="1"/>
      <c r="X811" s="400"/>
      <c r="Y811" s="6"/>
      <c r="AB811" s="6"/>
      <c r="AE811" s="6"/>
      <c r="AG811" s="1"/>
      <c r="AM811" s="6"/>
      <c r="AP811" s="6"/>
      <c r="AS811" s="6"/>
      <c r="AU811" s="1"/>
      <c r="BA811" s="6"/>
      <c r="BD811" s="6"/>
      <c r="BG811" s="1"/>
      <c r="BH811" s="6"/>
      <c r="BJ811" s="1"/>
      <c r="BN811" s="1"/>
      <c r="BO811" s="1"/>
    </row>
    <row r="812" spans="1:6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6"/>
      <c r="N812" s="1"/>
      <c r="Q812" s="6"/>
      <c r="S812" s="1"/>
      <c r="T812" s="1"/>
      <c r="U812" s="1"/>
      <c r="V812" s="1"/>
      <c r="W812" s="1"/>
      <c r="X812" s="400"/>
      <c r="Y812" s="6"/>
      <c r="AB812" s="6"/>
      <c r="AE812" s="6"/>
      <c r="AG812" s="1"/>
      <c r="AM812" s="6"/>
      <c r="AP812" s="6"/>
      <c r="AS812" s="6"/>
      <c r="AU812" s="1"/>
      <c r="BA812" s="6"/>
      <c r="BD812" s="6"/>
      <c r="BG812" s="1"/>
      <c r="BH812" s="6"/>
      <c r="BJ812" s="1"/>
      <c r="BN812" s="1"/>
      <c r="BO812" s="1"/>
    </row>
    <row r="813" spans="1:6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6"/>
      <c r="N813" s="1"/>
      <c r="Q813" s="6"/>
      <c r="S813" s="1"/>
      <c r="T813" s="1"/>
      <c r="U813" s="1"/>
      <c r="V813" s="1"/>
      <c r="W813" s="1"/>
      <c r="X813" s="400"/>
      <c r="Y813" s="6"/>
      <c r="AB813" s="6"/>
      <c r="AE813" s="6"/>
      <c r="AG813" s="1"/>
      <c r="AM813" s="6"/>
      <c r="AP813" s="6"/>
      <c r="AS813" s="6"/>
      <c r="AU813" s="1"/>
      <c r="BA813" s="6"/>
      <c r="BD813" s="6"/>
      <c r="BG813" s="1"/>
      <c r="BH813" s="6"/>
      <c r="BJ813" s="1"/>
      <c r="BN813" s="1"/>
      <c r="BO813" s="1"/>
    </row>
    <row r="814" spans="1:6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6"/>
      <c r="N814" s="1"/>
      <c r="Q814" s="6"/>
      <c r="S814" s="1"/>
      <c r="T814" s="1"/>
      <c r="U814" s="1"/>
      <c r="V814" s="1"/>
      <c r="W814" s="1"/>
      <c r="X814" s="400"/>
      <c r="Y814" s="6"/>
      <c r="AB814" s="6"/>
      <c r="AE814" s="6"/>
      <c r="AG814" s="1"/>
      <c r="AM814" s="6"/>
      <c r="AP814" s="6"/>
      <c r="AS814" s="6"/>
      <c r="AU814" s="1"/>
      <c r="BA814" s="6"/>
      <c r="BD814" s="6"/>
      <c r="BG814" s="1"/>
      <c r="BH814" s="6"/>
      <c r="BJ814" s="1"/>
      <c r="BN814" s="1"/>
      <c r="BO814" s="1"/>
    </row>
    <row r="815" spans="1:6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6"/>
      <c r="N815" s="1"/>
      <c r="Q815" s="6"/>
      <c r="S815" s="1"/>
      <c r="T815" s="1"/>
      <c r="U815" s="1"/>
      <c r="V815" s="1"/>
      <c r="W815" s="1"/>
      <c r="X815" s="400"/>
      <c r="Y815" s="6"/>
      <c r="AB815" s="6"/>
      <c r="AE815" s="6"/>
      <c r="AG815" s="1"/>
      <c r="AM815" s="6"/>
      <c r="AP815" s="6"/>
      <c r="AS815" s="6"/>
      <c r="AU815" s="1"/>
      <c r="BA815" s="6"/>
      <c r="BD815" s="6"/>
      <c r="BG815" s="1"/>
      <c r="BH815" s="6"/>
      <c r="BJ815" s="1"/>
      <c r="BN815" s="1"/>
      <c r="BO815" s="1"/>
    </row>
    <row r="816" spans="1:6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6"/>
      <c r="N816" s="1"/>
      <c r="Q816" s="6"/>
      <c r="S816" s="1"/>
      <c r="T816" s="1"/>
      <c r="U816" s="1"/>
      <c r="V816" s="1"/>
      <c r="W816" s="1"/>
      <c r="X816" s="400"/>
      <c r="Y816" s="6"/>
      <c r="AB816" s="6"/>
      <c r="AE816" s="6"/>
      <c r="AG816" s="1"/>
      <c r="AM816" s="6"/>
      <c r="AP816" s="6"/>
      <c r="AS816" s="6"/>
      <c r="AU816" s="1"/>
      <c r="BA816" s="6"/>
      <c r="BD816" s="6"/>
      <c r="BG816" s="1"/>
      <c r="BH816" s="6"/>
      <c r="BJ816" s="1"/>
      <c r="BN816" s="1"/>
      <c r="BO816" s="1"/>
    </row>
    <row r="817" spans="1:6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6"/>
      <c r="N817" s="1"/>
      <c r="Q817" s="6"/>
      <c r="S817" s="1"/>
      <c r="T817" s="1"/>
      <c r="U817" s="1"/>
      <c r="V817" s="1"/>
      <c r="W817" s="1"/>
      <c r="X817" s="400"/>
      <c r="Y817" s="6"/>
      <c r="AB817" s="6"/>
      <c r="AE817" s="6"/>
      <c r="AG817" s="1"/>
      <c r="AM817" s="6"/>
      <c r="AP817" s="6"/>
      <c r="AS817" s="6"/>
      <c r="AU817" s="1"/>
      <c r="BA817" s="6"/>
      <c r="BD817" s="6"/>
      <c r="BG817" s="1"/>
      <c r="BH817" s="6"/>
      <c r="BJ817" s="1"/>
      <c r="BN817" s="1"/>
      <c r="BO817" s="1"/>
    </row>
    <row r="818" spans="1:6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6"/>
      <c r="N818" s="1"/>
      <c r="Q818" s="6"/>
      <c r="S818" s="1"/>
      <c r="T818" s="1"/>
      <c r="U818" s="1"/>
      <c r="V818" s="1"/>
      <c r="W818" s="1"/>
      <c r="X818" s="400"/>
      <c r="Y818" s="6"/>
      <c r="AB818" s="6"/>
      <c r="AE818" s="6"/>
      <c r="AG818" s="1"/>
      <c r="AM818" s="6"/>
      <c r="AP818" s="6"/>
      <c r="AS818" s="6"/>
      <c r="AU818" s="1"/>
      <c r="BA818" s="6"/>
      <c r="BD818" s="6"/>
      <c r="BG818" s="1"/>
      <c r="BH818" s="6"/>
      <c r="BJ818" s="1"/>
      <c r="BN818" s="1"/>
      <c r="BO818" s="1"/>
    </row>
    <row r="819" spans="1:6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6"/>
      <c r="N819" s="1"/>
      <c r="Q819" s="6"/>
      <c r="S819" s="1"/>
      <c r="T819" s="1"/>
      <c r="U819" s="1"/>
      <c r="V819" s="1"/>
      <c r="W819" s="1"/>
      <c r="X819" s="400"/>
      <c r="Y819" s="6"/>
      <c r="AB819" s="6"/>
      <c r="AE819" s="6"/>
      <c r="AG819" s="1"/>
      <c r="AM819" s="6"/>
      <c r="AP819" s="6"/>
      <c r="AS819" s="6"/>
      <c r="AU819" s="1"/>
      <c r="BA819" s="6"/>
      <c r="BD819" s="6"/>
      <c r="BG819" s="1"/>
      <c r="BH819" s="6"/>
      <c r="BJ819" s="1"/>
      <c r="BN819" s="1"/>
      <c r="BO819" s="1"/>
    </row>
    <row r="820" spans="1:6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6"/>
      <c r="N820" s="1"/>
      <c r="Q820" s="6"/>
      <c r="S820" s="1"/>
      <c r="T820" s="1"/>
      <c r="U820" s="1"/>
      <c r="V820" s="1"/>
      <c r="W820" s="1"/>
      <c r="X820" s="400"/>
      <c r="Y820" s="6"/>
      <c r="AB820" s="6"/>
      <c r="AE820" s="6"/>
      <c r="AG820" s="1"/>
      <c r="AM820" s="6"/>
      <c r="AP820" s="6"/>
      <c r="AS820" s="6"/>
      <c r="AU820" s="1"/>
      <c r="BA820" s="6"/>
      <c r="BD820" s="6"/>
      <c r="BG820" s="1"/>
      <c r="BH820" s="6"/>
      <c r="BJ820" s="1"/>
      <c r="BN820" s="1"/>
      <c r="BO820" s="1"/>
    </row>
    <row r="821" spans="1:6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6"/>
      <c r="N821" s="1"/>
      <c r="Q821" s="6"/>
      <c r="S821" s="1"/>
      <c r="T821" s="1"/>
      <c r="U821" s="1"/>
      <c r="V821" s="1"/>
      <c r="W821" s="1"/>
      <c r="X821" s="400"/>
      <c r="Y821" s="6"/>
      <c r="AB821" s="6"/>
      <c r="AE821" s="6"/>
      <c r="AG821" s="1"/>
      <c r="AM821" s="6"/>
      <c r="AP821" s="6"/>
      <c r="AS821" s="6"/>
      <c r="AU821" s="1"/>
      <c r="BA821" s="6"/>
      <c r="BD821" s="6"/>
      <c r="BG821" s="1"/>
      <c r="BH821" s="6"/>
      <c r="BJ821" s="1"/>
      <c r="BN821" s="1"/>
      <c r="BO821" s="1"/>
    </row>
    <row r="822" spans="1:6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6"/>
      <c r="N822" s="1"/>
      <c r="Q822" s="6"/>
      <c r="S822" s="1"/>
      <c r="T822" s="1"/>
      <c r="U822" s="1"/>
      <c r="V822" s="1"/>
      <c r="W822" s="1"/>
      <c r="X822" s="400"/>
      <c r="Y822" s="6"/>
      <c r="AB822" s="6"/>
      <c r="AE822" s="6"/>
      <c r="AG822" s="1"/>
      <c r="AM822" s="6"/>
      <c r="AP822" s="6"/>
      <c r="AS822" s="6"/>
      <c r="AU822" s="1"/>
      <c r="BA822" s="6"/>
      <c r="BD822" s="6"/>
      <c r="BG822" s="1"/>
      <c r="BH822" s="6"/>
      <c r="BJ822" s="1"/>
      <c r="BN822" s="1"/>
      <c r="BO822" s="1"/>
    </row>
    <row r="823" spans="1:6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6"/>
      <c r="N823" s="1"/>
      <c r="Q823" s="6"/>
      <c r="S823" s="1"/>
      <c r="T823" s="1"/>
      <c r="U823" s="1"/>
      <c r="V823" s="1"/>
      <c r="W823" s="1"/>
      <c r="X823" s="400"/>
      <c r="Y823" s="6"/>
      <c r="AB823" s="6"/>
      <c r="AE823" s="6"/>
      <c r="AG823" s="1"/>
      <c r="AM823" s="6"/>
      <c r="AP823" s="6"/>
      <c r="AS823" s="6"/>
      <c r="AU823" s="1"/>
      <c r="BA823" s="6"/>
      <c r="BD823" s="6"/>
      <c r="BG823" s="1"/>
      <c r="BH823" s="6"/>
      <c r="BJ823" s="1"/>
      <c r="BN823" s="1"/>
      <c r="BO823" s="1"/>
    </row>
    <row r="824" spans="1:6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6"/>
      <c r="N824" s="1"/>
      <c r="Q824" s="6"/>
      <c r="S824" s="1"/>
      <c r="T824" s="1"/>
      <c r="U824" s="1"/>
      <c r="V824" s="1"/>
      <c r="W824" s="1"/>
      <c r="X824" s="400"/>
      <c r="Y824" s="6"/>
      <c r="AB824" s="6"/>
      <c r="AE824" s="6"/>
      <c r="AG824" s="1"/>
      <c r="AM824" s="6"/>
      <c r="AP824" s="6"/>
      <c r="AS824" s="6"/>
      <c r="AU824" s="1"/>
      <c r="BA824" s="6"/>
      <c r="BD824" s="6"/>
      <c r="BG824" s="1"/>
      <c r="BH824" s="6"/>
      <c r="BJ824" s="1"/>
      <c r="BN824" s="1"/>
      <c r="BO824" s="1"/>
    </row>
    <row r="825" spans="1:6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6"/>
      <c r="N825" s="1"/>
      <c r="Q825" s="6"/>
      <c r="S825" s="1"/>
      <c r="T825" s="1"/>
      <c r="U825" s="1"/>
      <c r="V825" s="1"/>
      <c r="W825" s="1"/>
      <c r="X825" s="400"/>
      <c r="Y825" s="6"/>
      <c r="AB825" s="6"/>
      <c r="AE825" s="6"/>
      <c r="AG825" s="1"/>
      <c r="AM825" s="6"/>
      <c r="AP825" s="6"/>
      <c r="AS825" s="6"/>
      <c r="AU825" s="1"/>
      <c r="BA825" s="6"/>
      <c r="BD825" s="6"/>
      <c r="BG825" s="1"/>
      <c r="BH825" s="6"/>
      <c r="BJ825" s="1"/>
      <c r="BN825" s="1"/>
      <c r="BO825" s="1"/>
    </row>
    <row r="826" spans="1:6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6"/>
      <c r="N826" s="1"/>
      <c r="Q826" s="6"/>
      <c r="S826" s="1"/>
      <c r="T826" s="1"/>
      <c r="U826" s="1"/>
      <c r="V826" s="1"/>
      <c r="W826" s="1"/>
      <c r="X826" s="400"/>
      <c r="Y826" s="6"/>
      <c r="AB826" s="6"/>
      <c r="AE826" s="6"/>
      <c r="AG826" s="1"/>
      <c r="AM826" s="6"/>
      <c r="AP826" s="6"/>
      <c r="AS826" s="6"/>
      <c r="AU826" s="1"/>
      <c r="BA826" s="6"/>
      <c r="BD826" s="6"/>
      <c r="BG826" s="1"/>
      <c r="BH826" s="6"/>
      <c r="BJ826" s="1"/>
      <c r="BN826" s="1"/>
      <c r="BO826" s="1"/>
    </row>
    <row r="827" spans="1:6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6"/>
      <c r="N827" s="1"/>
      <c r="Q827" s="6"/>
      <c r="S827" s="1"/>
      <c r="T827" s="1"/>
      <c r="U827" s="1"/>
      <c r="V827" s="1"/>
      <c r="W827" s="1"/>
      <c r="X827" s="400"/>
      <c r="Y827" s="6"/>
      <c r="AB827" s="6"/>
      <c r="AE827" s="6"/>
      <c r="AG827" s="1"/>
      <c r="AM827" s="6"/>
      <c r="AP827" s="6"/>
      <c r="AS827" s="6"/>
      <c r="AU827" s="1"/>
      <c r="BA827" s="6"/>
      <c r="BD827" s="6"/>
      <c r="BG827" s="1"/>
      <c r="BH827" s="6"/>
      <c r="BJ827" s="1"/>
      <c r="BN827" s="1"/>
      <c r="BO827" s="1"/>
    </row>
    <row r="828" spans="1:6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6"/>
      <c r="N828" s="1"/>
      <c r="Q828" s="6"/>
      <c r="S828" s="1"/>
      <c r="T828" s="1"/>
      <c r="U828" s="1"/>
      <c r="V828" s="1"/>
      <c r="W828" s="1"/>
      <c r="X828" s="400"/>
      <c r="Y828" s="6"/>
      <c r="AB828" s="6"/>
      <c r="AE828" s="6"/>
      <c r="AG828" s="1"/>
      <c r="AM828" s="6"/>
      <c r="AP828" s="6"/>
      <c r="AS828" s="6"/>
      <c r="AU828" s="1"/>
      <c r="BA828" s="6"/>
      <c r="BD828" s="6"/>
      <c r="BG828" s="1"/>
      <c r="BH828" s="6"/>
      <c r="BJ828" s="1"/>
      <c r="BN828" s="1"/>
      <c r="BO828" s="1"/>
    </row>
    <row r="829" spans="1:6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6"/>
      <c r="N829" s="1"/>
      <c r="Q829" s="6"/>
      <c r="S829" s="1"/>
      <c r="T829" s="1"/>
      <c r="U829" s="1"/>
      <c r="V829" s="1"/>
      <c r="W829" s="1"/>
      <c r="X829" s="400"/>
      <c r="Y829" s="6"/>
      <c r="AB829" s="6"/>
      <c r="AE829" s="6"/>
      <c r="AG829" s="1"/>
      <c r="AM829" s="6"/>
      <c r="AP829" s="6"/>
      <c r="AS829" s="6"/>
      <c r="AU829" s="1"/>
      <c r="BA829" s="6"/>
      <c r="BD829" s="6"/>
      <c r="BG829" s="1"/>
      <c r="BH829" s="6"/>
      <c r="BJ829" s="1"/>
      <c r="BN829" s="1"/>
      <c r="BO829" s="1"/>
    </row>
    <row r="830" spans="1:6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6"/>
      <c r="N830" s="1"/>
      <c r="Q830" s="6"/>
      <c r="S830" s="1"/>
      <c r="T830" s="1"/>
      <c r="U830" s="1"/>
      <c r="V830" s="1"/>
      <c r="W830" s="1"/>
      <c r="X830" s="400"/>
      <c r="Y830" s="6"/>
      <c r="AB830" s="6"/>
      <c r="AE830" s="6"/>
      <c r="AG830" s="1"/>
      <c r="AM830" s="6"/>
      <c r="AP830" s="6"/>
      <c r="AS830" s="6"/>
      <c r="AU830" s="1"/>
      <c r="BA830" s="6"/>
      <c r="BD830" s="6"/>
      <c r="BG830" s="1"/>
      <c r="BH830" s="6"/>
      <c r="BJ830" s="1"/>
      <c r="BN830" s="1"/>
      <c r="BO830" s="1"/>
    </row>
    <row r="831" spans="1:6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6"/>
      <c r="N831" s="1"/>
      <c r="Q831" s="6"/>
      <c r="S831" s="1"/>
      <c r="T831" s="1"/>
      <c r="U831" s="1"/>
      <c r="V831" s="1"/>
      <c r="W831" s="1"/>
      <c r="X831" s="400"/>
      <c r="Y831" s="6"/>
      <c r="AB831" s="6"/>
      <c r="AE831" s="6"/>
      <c r="AG831" s="1"/>
      <c r="AM831" s="6"/>
      <c r="AP831" s="6"/>
      <c r="AS831" s="6"/>
      <c r="AU831" s="1"/>
      <c r="BA831" s="6"/>
      <c r="BD831" s="6"/>
      <c r="BG831" s="1"/>
      <c r="BH831" s="6"/>
      <c r="BJ831" s="1"/>
      <c r="BN831" s="1"/>
      <c r="BO831" s="1"/>
    </row>
    <row r="832" spans="1:6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6"/>
      <c r="N832" s="1"/>
      <c r="Q832" s="6"/>
      <c r="S832" s="1"/>
      <c r="T832" s="1"/>
      <c r="U832" s="1"/>
      <c r="V832" s="1"/>
      <c r="W832" s="1"/>
      <c r="X832" s="400"/>
      <c r="Y832" s="6"/>
      <c r="AB832" s="6"/>
      <c r="AE832" s="6"/>
      <c r="AG832" s="1"/>
      <c r="AM832" s="6"/>
      <c r="AP832" s="6"/>
      <c r="AS832" s="6"/>
      <c r="AU832" s="1"/>
      <c r="BA832" s="6"/>
      <c r="BD832" s="6"/>
      <c r="BG832" s="1"/>
      <c r="BH832" s="6"/>
      <c r="BJ832" s="1"/>
      <c r="BN832" s="1"/>
      <c r="BO832" s="1"/>
    </row>
    <row r="833" spans="1:6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6"/>
      <c r="N833" s="1"/>
      <c r="Q833" s="6"/>
      <c r="S833" s="1"/>
      <c r="T833" s="1"/>
      <c r="U833" s="1"/>
      <c r="V833" s="1"/>
      <c r="W833" s="1"/>
      <c r="X833" s="400"/>
      <c r="Y833" s="6"/>
      <c r="AB833" s="6"/>
      <c r="AE833" s="6"/>
      <c r="AG833" s="1"/>
      <c r="AM833" s="6"/>
      <c r="AP833" s="6"/>
      <c r="AS833" s="6"/>
      <c r="AU833" s="1"/>
      <c r="BA833" s="6"/>
      <c r="BD833" s="6"/>
      <c r="BG833" s="1"/>
      <c r="BH833" s="6"/>
      <c r="BJ833" s="1"/>
      <c r="BN833" s="1"/>
      <c r="BO833" s="1"/>
    </row>
    <row r="834" spans="1:6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6"/>
      <c r="N834" s="1"/>
      <c r="Q834" s="6"/>
      <c r="S834" s="1"/>
      <c r="T834" s="1"/>
      <c r="U834" s="1"/>
      <c r="V834" s="1"/>
      <c r="W834" s="1"/>
      <c r="X834" s="400"/>
      <c r="Y834" s="6"/>
      <c r="AB834" s="6"/>
      <c r="AE834" s="6"/>
      <c r="AG834" s="1"/>
      <c r="AM834" s="6"/>
      <c r="AP834" s="6"/>
      <c r="AS834" s="6"/>
      <c r="AU834" s="1"/>
      <c r="BA834" s="6"/>
      <c r="BD834" s="6"/>
      <c r="BG834" s="1"/>
      <c r="BH834" s="6"/>
      <c r="BJ834" s="1"/>
      <c r="BN834" s="1"/>
      <c r="BO834" s="1"/>
    </row>
    <row r="835" spans="1:6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6"/>
      <c r="N835" s="1"/>
      <c r="Q835" s="6"/>
      <c r="S835" s="1"/>
      <c r="T835" s="1"/>
      <c r="U835" s="1"/>
      <c r="V835" s="1"/>
      <c r="W835" s="1"/>
      <c r="X835" s="400"/>
      <c r="Y835" s="6"/>
      <c r="AB835" s="6"/>
      <c r="AE835" s="6"/>
      <c r="AG835" s="1"/>
      <c r="AM835" s="6"/>
      <c r="AP835" s="6"/>
      <c r="AS835" s="6"/>
      <c r="AU835" s="1"/>
      <c r="BA835" s="6"/>
      <c r="BD835" s="6"/>
      <c r="BG835" s="1"/>
      <c r="BH835" s="6"/>
      <c r="BJ835" s="1"/>
      <c r="BN835" s="1"/>
      <c r="BO835" s="1"/>
    </row>
    <row r="836" spans="1:6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6"/>
      <c r="N836" s="1"/>
      <c r="Q836" s="6"/>
      <c r="S836" s="1"/>
      <c r="T836" s="1"/>
      <c r="U836" s="1"/>
      <c r="V836" s="1"/>
      <c r="W836" s="1"/>
      <c r="X836" s="400"/>
      <c r="Y836" s="6"/>
      <c r="AB836" s="6"/>
      <c r="AE836" s="6"/>
      <c r="AG836" s="1"/>
      <c r="AM836" s="6"/>
      <c r="AP836" s="6"/>
      <c r="AS836" s="6"/>
      <c r="AU836" s="1"/>
      <c r="BA836" s="6"/>
      <c r="BD836" s="6"/>
      <c r="BG836" s="1"/>
      <c r="BH836" s="6"/>
      <c r="BJ836" s="1"/>
      <c r="BN836" s="1"/>
      <c r="BO836" s="1"/>
    </row>
    <row r="837" spans="1:6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6"/>
      <c r="N837" s="1"/>
      <c r="Q837" s="6"/>
      <c r="S837" s="1"/>
      <c r="T837" s="1"/>
      <c r="U837" s="1"/>
      <c r="V837" s="1"/>
      <c r="W837" s="1"/>
      <c r="X837" s="400"/>
      <c r="Y837" s="6"/>
      <c r="AB837" s="6"/>
      <c r="AE837" s="6"/>
      <c r="AG837" s="1"/>
      <c r="AM837" s="6"/>
      <c r="AP837" s="6"/>
      <c r="AS837" s="6"/>
      <c r="AU837" s="1"/>
      <c r="BA837" s="6"/>
      <c r="BD837" s="6"/>
      <c r="BG837" s="1"/>
      <c r="BH837" s="6"/>
      <c r="BJ837" s="1"/>
      <c r="BN837" s="1"/>
      <c r="BO837" s="1"/>
    </row>
    <row r="838" spans="1:6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6"/>
      <c r="N838" s="1"/>
      <c r="Q838" s="6"/>
      <c r="S838" s="1"/>
      <c r="T838" s="1"/>
      <c r="U838" s="1"/>
      <c r="V838" s="1"/>
      <c r="W838" s="1"/>
      <c r="X838" s="400"/>
      <c r="Y838" s="6"/>
      <c r="AB838" s="6"/>
      <c r="AE838" s="6"/>
      <c r="AG838" s="1"/>
      <c r="AM838" s="6"/>
      <c r="AP838" s="6"/>
      <c r="AS838" s="6"/>
      <c r="AU838" s="1"/>
      <c r="BA838" s="6"/>
      <c r="BD838" s="6"/>
      <c r="BG838" s="1"/>
      <c r="BH838" s="6"/>
      <c r="BJ838" s="1"/>
      <c r="BN838" s="1"/>
      <c r="BO838" s="1"/>
    </row>
    <row r="839" spans="1:6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6"/>
      <c r="N839" s="1"/>
      <c r="Q839" s="6"/>
      <c r="S839" s="1"/>
      <c r="T839" s="1"/>
      <c r="U839" s="1"/>
      <c r="V839" s="1"/>
      <c r="W839" s="1"/>
      <c r="X839" s="400"/>
      <c r="Y839" s="6"/>
      <c r="AB839" s="6"/>
      <c r="AE839" s="6"/>
      <c r="AG839" s="1"/>
      <c r="AM839" s="6"/>
      <c r="AP839" s="6"/>
      <c r="AS839" s="6"/>
      <c r="AU839" s="1"/>
      <c r="BA839" s="6"/>
      <c r="BD839" s="6"/>
      <c r="BG839" s="1"/>
      <c r="BH839" s="6"/>
      <c r="BJ839" s="1"/>
      <c r="BN839" s="1"/>
      <c r="BO839" s="1"/>
    </row>
    <row r="840" spans="1:6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6"/>
      <c r="N840" s="1"/>
      <c r="Q840" s="6"/>
      <c r="S840" s="1"/>
      <c r="T840" s="1"/>
      <c r="U840" s="1"/>
      <c r="V840" s="1"/>
      <c r="W840" s="1"/>
      <c r="X840" s="400"/>
      <c r="Y840" s="6"/>
      <c r="AB840" s="6"/>
      <c r="AE840" s="6"/>
      <c r="AG840" s="1"/>
      <c r="AM840" s="6"/>
      <c r="AP840" s="6"/>
      <c r="AS840" s="6"/>
      <c r="AU840" s="1"/>
      <c r="BA840" s="6"/>
      <c r="BD840" s="6"/>
      <c r="BG840" s="1"/>
      <c r="BH840" s="6"/>
      <c r="BJ840" s="1"/>
      <c r="BN840" s="1"/>
      <c r="BO840" s="1"/>
    </row>
    <row r="841" spans="1:6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6"/>
      <c r="N841" s="1"/>
      <c r="Q841" s="6"/>
      <c r="S841" s="1"/>
      <c r="T841" s="1"/>
      <c r="U841" s="1"/>
      <c r="V841" s="1"/>
      <c r="W841" s="1"/>
      <c r="X841" s="400"/>
      <c r="Y841" s="6"/>
      <c r="AB841" s="6"/>
      <c r="AE841" s="6"/>
      <c r="AG841" s="1"/>
      <c r="AM841" s="6"/>
      <c r="AP841" s="6"/>
      <c r="AS841" s="6"/>
      <c r="AU841" s="1"/>
      <c r="BA841" s="6"/>
      <c r="BD841" s="6"/>
      <c r="BG841" s="1"/>
      <c r="BH841" s="6"/>
      <c r="BJ841" s="1"/>
      <c r="BN841" s="1"/>
      <c r="BO841" s="1"/>
    </row>
    <row r="842" spans="1:6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6"/>
      <c r="N842" s="1"/>
      <c r="Q842" s="6"/>
      <c r="S842" s="1"/>
      <c r="T842" s="1"/>
      <c r="U842" s="1"/>
      <c r="V842" s="1"/>
      <c r="W842" s="1"/>
      <c r="X842" s="400"/>
      <c r="Y842" s="6"/>
      <c r="AB842" s="6"/>
      <c r="AE842" s="6"/>
      <c r="AG842" s="1"/>
      <c r="AM842" s="6"/>
      <c r="AP842" s="6"/>
      <c r="AS842" s="6"/>
      <c r="AU842" s="1"/>
      <c r="BA842" s="6"/>
      <c r="BD842" s="6"/>
      <c r="BG842" s="1"/>
      <c r="BH842" s="6"/>
      <c r="BJ842" s="1"/>
      <c r="BN842" s="1"/>
      <c r="BO842" s="1"/>
    </row>
    <row r="843" spans="1:6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6"/>
      <c r="N843" s="1"/>
      <c r="Q843" s="6"/>
      <c r="S843" s="1"/>
      <c r="T843" s="1"/>
      <c r="U843" s="1"/>
      <c r="V843" s="1"/>
      <c r="W843" s="1"/>
      <c r="X843" s="400"/>
      <c r="Y843" s="6"/>
      <c r="AB843" s="6"/>
      <c r="AE843" s="6"/>
      <c r="AG843" s="1"/>
      <c r="AM843" s="6"/>
      <c r="AP843" s="6"/>
      <c r="AS843" s="6"/>
      <c r="AU843" s="1"/>
      <c r="BA843" s="6"/>
      <c r="BD843" s="6"/>
      <c r="BG843" s="1"/>
      <c r="BH843" s="6"/>
      <c r="BJ843" s="1"/>
      <c r="BN843" s="1"/>
      <c r="BO843" s="1"/>
    </row>
    <row r="844" spans="1:6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6"/>
      <c r="N844" s="1"/>
      <c r="Q844" s="6"/>
      <c r="S844" s="1"/>
      <c r="T844" s="1"/>
      <c r="U844" s="1"/>
      <c r="V844" s="1"/>
      <c r="W844" s="1"/>
      <c r="X844" s="400"/>
      <c r="Y844" s="6"/>
      <c r="AB844" s="6"/>
      <c r="AE844" s="6"/>
      <c r="AG844" s="1"/>
      <c r="AM844" s="6"/>
      <c r="AP844" s="6"/>
      <c r="AS844" s="6"/>
      <c r="AU844" s="1"/>
      <c r="BA844" s="6"/>
      <c r="BD844" s="6"/>
      <c r="BG844" s="1"/>
      <c r="BH844" s="6"/>
      <c r="BJ844" s="1"/>
      <c r="BN844" s="1"/>
      <c r="BO844" s="1"/>
    </row>
    <row r="845" spans="1:6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6"/>
      <c r="N845" s="1"/>
      <c r="Q845" s="6"/>
      <c r="S845" s="1"/>
      <c r="T845" s="1"/>
      <c r="U845" s="1"/>
      <c r="V845" s="1"/>
      <c r="W845" s="1"/>
      <c r="X845" s="400"/>
      <c r="Y845" s="6"/>
      <c r="AB845" s="6"/>
      <c r="AE845" s="6"/>
      <c r="AG845" s="1"/>
      <c r="AM845" s="6"/>
      <c r="AP845" s="6"/>
      <c r="AS845" s="6"/>
      <c r="AU845" s="1"/>
      <c r="BA845" s="6"/>
      <c r="BD845" s="6"/>
      <c r="BG845" s="1"/>
      <c r="BH845" s="6"/>
      <c r="BJ845" s="1"/>
      <c r="BN845" s="1"/>
      <c r="BO845" s="1"/>
    </row>
    <row r="846" spans="1:6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6"/>
      <c r="N846" s="1"/>
      <c r="Q846" s="6"/>
      <c r="S846" s="1"/>
      <c r="T846" s="1"/>
      <c r="U846" s="1"/>
      <c r="V846" s="1"/>
      <c r="W846" s="1"/>
      <c r="X846" s="400"/>
      <c r="Y846" s="6"/>
      <c r="AB846" s="6"/>
      <c r="AE846" s="6"/>
      <c r="AG846" s="1"/>
      <c r="AM846" s="6"/>
      <c r="AP846" s="6"/>
      <c r="AS846" s="6"/>
      <c r="AU846" s="1"/>
      <c r="BA846" s="6"/>
      <c r="BD846" s="6"/>
      <c r="BG846" s="1"/>
      <c r="BH846" s="6"/>
      <c r="BJ846" s="1"/>
      <c r="BN846" s="1"/>
      <c r="BO846" s="1"/>
    </row>
    <row r="847" spans="1:6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6"/>
      <c r="N847" s="1"/>
      <c r="Q847" s="6"/>
      <c r="S847" s="1"/>
      <c r="T847" s="1"/>
      <c r="U847" s="1"/>
      <c r="V847" s="1"/>
      <c r="W847" s="1"/>
      <c r="X847" s="400"/>
      <c r="Y847" s="6"/>
      <c r="AB847" s="6"/>
      <c r="AE847" s="6"/>
      <c r="AG847" s="1"/>
      <c r="AM847" s="6"/>
      <c r="AP847" s="6"/>
      <c r="AS847" s="6"/>
      <c r="AU847" s="1"/>
      <c r="BA847" s="6"/>
      <c r="BD847" s="6"/>
      <c r="BG847" s="1"/>
      <c r="BH847" s="6"/>
      <c r="BJ847" s="1"/>
      <c r="BN847" s="1"/>
      <c r="BO847" s="1"/>
    </row>
    <row r="848" spans="1:6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6"/>
      <c r="N848" s="1"/>
      <c r="Q848" s="6"/>
      <c r="S848" s="1"/>
      <c r="T848" s="1"/>
      <c r="U848" s="1"/>
      <c r="V848" s="1"/>
      <c r="W848" s="1"/>
      <c r="X848" s="400"/>
      <c r="Y848" s="6"/>
      <c r="AB848" s="6"/>
      <c r="AE848" s="6"/>
      <c r="AG848" s="1"/>
      <c r="AM848" s="6"/>
      <c r="AP848" s="6"/>
      <c r="AS848" s="6"/>
      <c r="AU848" s="1"/>
      <c r="BA848" s="6"/>
      <c r="BD848" s="6"/>
      <c r="BG848" s="1"/>
      <c r="BH848" s="6"/>
      <c r="BJ848" s="1"/>
      <c r="BN848" s="1"/>
      <c r="BO848" s="1"/>
    </row>
    <row r="849" spans="1:6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6"/>
      <c r="N849" s="1"/>
      <c r="Q849" s="6"/>
      <c r="S849" s="1"/>
      <c r="T849" s="1"/>
      <c r="U849" s="1"/>
      <c r="V849" s="1"/>
      <c r="W849" s="1"/>
      <c r="X849" s="400"/>
      <c r="Y849" s="6"/>
      <c r="AB849" s="6"/>
      <c r="AE849" s="6"/>
      <c r="AG849" s="1"/>
      <c r="AM849" s="6"/>
      <c r="AP849" s="6"/>
      <c r="AS849" s="6"/>
      <c r="AU849" s="1"/>
      <c r="BA849" s="6"/>
      <c r="BD849" s="6"/>
      <c r="BG849" s="1"/>
      <c r="BH849" s="6"/>
      <c r="BJ849" s="1"/>
      <c r="BN849" s="1"/>
      <c r="BO849" s="1"/>
    </row>
    <row r="850" spans="1:6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6"/>
      <c r="N850" s="1"/>
      <c r="Q850" s="6"/>
      <c r="S850" s="1"/>
      <c r="T850" s="1"/>
      <c r="U850" s="1"/>
      <c r="V850" s="1"/>
      <c r="W850" s="1"/>
      <c r="X850" s="400"/>
      <c r="Y850" s="6"/>
      <c r="AB850" s="6"/>
      <c r="AE850" s="6"/>
      <c r="AG850" s="1"/>
      <c r="AM850" s="6"/>
      <c r="AP850" s="6"/>
      <c r="AS850" s="6"/>
      <c r="AU850" s="1"/>
      <c r="BA850" s="6"/>
      <c r="BD850" s="6"/>
      <c r="BG850" s="1"/>
      <c r="BH850" s="6"/>
      <c r="BJ850" s="1"/>
      <c r="BN850" s="1"/>
      <c r="BO850" s="1"/>
    </row>
    <row r="851" spans="1:6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6"/>
      <c r="N851" s="1"/>
      <c r="Q851" s="6"/>
      <c r="S851" s="1"/>
      <c r="T851" s="1"/>
      <c r="U851" s="1"/>
      <c r="V851" s="1"/>
      <c r="W851" s="1"/>
      <c r="X851" s="400"/>
      <c r="Y851" s="6"/>
      <c r="AB851" s="6"/>
      <c r="AE851" s="6"/>
      <c r="AG851" s="1"/>
      <c r="AM851" s="6"/>
      <c r="AP851" s="6"/>
      <c r="AS851" s="6"/>
      <c r="AU851" s="1"/>
      <c r="BA851" s="6"/>
      <c r="BD851" s="6"/>
      <c r="BG851" s="1"/>
      <c r="BH851" s="6"/>
      <c r="BJ851" s="1"/>
      <c r="BN851" s="1"/>
      <c r="BO851" s="1"/>
    </row>
    <row r="852" spans="1:6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6"/>
      <c r="N852" s="1"/>
      <c r="Q852" s="6"/>
      <c r="S852" s="1"/>
      <c r="T852" s="1"/>
      <c r="U852" s="1"/>
      <c r="V852" s="1"/>
      <c r="W852" s="1"/>
      <c r="X852" s="400"/>
      <c r="Y852" s="6"/>
      <c r="AB852" s="6"/>
      <c r="AE852" s="6"/>
      <c r="AG852" s="1"/>
      <c r="AM852" s="6"/>
      <c r="AP852" s="6"/>
      <c r="AS852" s="6"/>
      <c r="AU852" s="1"/>
      <c r="BA852" s="6"/>
      <c r="BD852" s="6"/>
      <c r="BG852" s="1"/>
      <c r="BH852" s="6"/>
      <c r="BJ852" s="1"/>
      <c r="BN852" s="1"/>
      <c r="BO852" s="1"/>
    </row>
    <row r="853" spans="1:6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6"/>
      <c r="N853" s="1"/>
      <c r="Q853" s="6"/>
      <c r="S853" s="1"/>
      <c r="T853" s="1"/>
      <c r="U853" s="1"/>
      <c r="V853" s="1"/>
      <c r="W853" s="1"/>
      <c r="X853" s="400"/>
      <c r="Y853" s="6"/>
      <c r="AB853" s="6"/>
      <c r="AE853" s="6"/>
      <c r="AG853" s="1"/>
      <c r="AM853" s="6"/>
      <c r="AP853" s="6"/>
      <c r="AS853" s="6"/>
      <c r="AU853" s="1"/>
      <c r="BA853" s="6"/>
      <c r="BD853" s="6"/>
      <c r="BG853" s="1"/>
      <c r="BH853" s="6"/>
      <c r="BJ853" s="1"/>
      <c r="BN853" s="1"/>
      <c r="BO853" s="1"/>
    </row>
    <row r="854" spans="1:6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6"/>
      <c r="N854" s="1"/>
      <c r="Q854" s="6"/>
      <c r="S854" s="1"/>
      <c r="T854" s="1"/>
      <c r="U854" s="1"/>
      <c r="V854" s="1"/>
      <c r="W854" s="1"/>
      <c r="X854" s="400"/>
      <c r="Y854" s="6"/>
      <c r="AB854" s="6"/>
      <c r="AE854" s="6"/>
      <c r="AG854" s="1"/>
      <c r="AM854" s="6"/>
      <c r="AP854" s="6"/>
      <c r="AS854" s="6"/>
      <c r="AU854" s="1"/>
      <c r="BA854" s="6"/>
      <c r="BD854" s="6"/>
      <c r="BG854" s="1"/>
      <c r="BH854" s="6"/>
      <c r="BJ854" s="1"/>
      <c r="BN854" s="1"/>
      <c r="BO854" s="1"/>
    </row>
    <row r="855" spans="1:6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6"/>
      <c r="N855" s="1"/>
      <c r="Q855" s="6"/>
      <c r="S855" s="1"/>
      <c r="T855" s="1"/>
      <c r="U855" s="1"/>
      <c r="V855" s="1"/>
      <c r="W855" s="1"/>
      <c r="X855" s="400"/>
      <c r="Y855" s="6"/>
      <c r="AB855" s="6"/>
      <c r="AE855" s="6"/>
      <c r="AG855" s="1"/>
      <c r="AM855" s="6"/>
      <c r="AP855" s="6"/>
      <c r="AS855" s="6"/>
      <c r="AU855" s="1"/>
      <c r="BA855" s="6"/>
      <c r="BD855" s="6"/>
      <c r="BG855" s="1"/>
      <c r="BH855" s="6"/>
      <c r="BJ855" s="1"/>
      <c r="BN855" s="1"/>
      <c r="BO855" s="1"/>
    </row>
    <row r="856" spans="1:6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6"/>
      <c r="N856" s="1"/>
      <c r="Q856" s="6"/>
      <c r="S856" s="1"/>
      <c r="T856" s="1"/>
      <c r="U856" s="1"/>
      <c r="V856" s="1"/>
      <c r="W856" s="1"/>
      <c r="X856" s="400"/>
      <c r="Y856" s="6"/>
      <c r="AB856" s="6"/>
      <c r="AE856" s="6"/>
      <c r="AG856" s="1"/>
      <c r="AM856" s="6"/>
      <c r="AP856" s="6"/>
      <c r="AS856" s="6"/>
      <c r="AU856" s="1"/>
      <c r="BA856" s="6"/>
      <c r="BD856" s="6"/>
      <c r="BG856" s="1"/>
      <c r="BH856" s="6"/>
      <c r="BJ856" s="1"/>
      <c r="BN856" s="1"/>
      <c r="BO856" s="1"/>
    </row>
    <row r="857" spans="1:6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6"/>
      <c r="N857" s="1"/>
      <c r="Q857" s="6"/>
      <c r="S857" s="1"/>
      <c r="T857" s="1"/>
      <c r="U857" s="1"/>
      <c r="V857" s="1"/>
      <c r="W857" s="1"/>
      <c r="X857" s="400"/>
      <c r="Y857" s="6"/>
      <c r="AB857" s="6"/>
      <c r="AE857" s="6"/>
      <c r="AG857" s="1"/>
      <c r="AM857" s="6"/>
      <c r="AP857" s="6"/>
      <c r="AS857" s="6"/>
      <c r="AU857" s="1"/>
      <c r="BA857" s="6"/>
      <c r="BD857" s="6"/>
      <c r="BG857" s="1"/>
      <c r="BH857" s="6"/>
      <c r="BJ857" s="1"/>
      <c r="BN857" s="1"/>
      <c r="BO857" s="1"/>
    </row>
    <row r="858" spans="1:6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6"/>
      <c r="N858" s="1"/>
      <c r="Q858" s="6"/>
      <c r="S858" s="1"/>
      <c r="T858" s="1"/>
      <c r="U858" s="1"/>
      <c r="V858" s="1"/>
      <c r="W858" s="1"/>
      <c r="X858" s="400"/>
      <c r="Y858" s="6"/>
      <c r="AB858" s="6"/>
      <c r="AE858" s="6"/>
      <c r="AG858" s="1"/>
      <c r="AM858" s="6"/>
      <c r="AP858" s="6"/>
      <c r="AS858" s="6"/>
      <c r="AU858" s="1"/>
      <c r="BA858" s="6"/>
      <c r="BD858" s="6"/>
      <c r="BG858" s="1"/>
      <c r="BH858" s="6"/>
      <c r="BJ858" s="1"/>
      <c r="BN858" s="1"/>
      <c r="BO858" s="1"/>
    </row>
    <row r="859" spans="1:6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6"/>
      <c r="N859" s="1"/>
      <c r="Q859" s="6"/>
      <c r="S859" s="1"/>
      <c r="T859" s="1"/>
      <c r="U859" s="1"/>
      <c r="V859" s="1"/>
      <c r="W859" s="1"/>
      <c r="X859" s="400"/>
      <c r="Y859" s="6"/>
      <c r="AB859" s="6"/>
      <c r="AE859" s="6"/>
      <c r="AG859" s="1"/>
      <c r="AM859" s="6"/>
      <c r="AP859" s="6"/>
      <c r="AS859" s="6"/>
      <c r="AU859" s="1"/>
      <c r="BA859" s="6"/>
      <c r="BD859" s="6"/>
      <c r="BG859" s="1"/>
      <c r="BH859" s="6"/>
      <c r="BJ859" s="1"/>
      <c r="BN859" s="1"/>
      <c r="BO859" s="1"/>
    </row>
    <row r="860" spans="1:6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6"/>
      <c r="N860" s="1"/>
      <c r="Q860" s="6"/>
      <c r="S860" s="1"/>
      <c r="T860" s="1"/>
      <c r="U860" s="1"/>
      <c r="V860" s="1"/>
      <c r="W860" s="1"/>
      <c r="X860" s="400"/>
      <c r="Y860" s="6"/>
      <c r="AB860" s="6"/>
      <c r="AE860" s="6"/>
      <c r="AG860" s="1"/>
      <c r="AM860" s="6"/>
      <c r="AP860" s="6"/>
      <c r="AS860" s="6"/>
      <c r="AU860" s="1"/>
      <c r="BA860" s="6"/>
      <c r="BD860" s="6"/>
      <c r="BG860" s="1"/>
      <c r="BH860" s="6"/>
      <c r="BJ860" s="1"/>
      <c r="BN860" s="1"/>
      <c r="BO860" s="1"/>
    </row>
    <row r="861" spans="1:6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6"/>
      <c r="N861" s="1"/>
      <c r="Q861" s="6"/>
      <c r="S861" s="1"/>
      <c r="T861" s="1"/>
      <c r="U861" s="1"/>
      <c r="V861" s="1"/>
      <c r="W861" s="1"/>
      <c r="X861" s="400"/>
      <c r="Y861" s="6"/>
      <c r="AB861" s="6"/>
      <c r="AE861" s="6"/>
      <c r="AG861" s="1"/>
      <c r="AM861" s="6"/>
      <c r="AP861" s="6"/>
      <c r="AS861" s="6"/>
      <c r="AU861" s="1"/>
      <c r="BA861" s="6"/>
      <c r="BD861" s="6"/>
      <c r="BG861" s="1"/>
      <c r="BH861" s="6"/>
      <c r="BJ861" s="1"/>
      <c r="BN861" s="1"/>
      <c r="BO861" s="1"/>
    </row>
    <row r="862" spans="1:6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6"/>
      <c r="N862" s="1"/>
      <c r="Q862" s="6"/>
      <c r="S862" s="1"/>
      <c r="T862" s="1"/>
      <c r="U862" s="1"/>
      <c r="V862" s="1"/>
      <c r="W862" s="1"/>
      <c r="X862" s="400"/>
      <c r="Y862" s="6"/>
      <c r="AB862" s="6"/>
      <c r="AE862" s="6"/>
      <c r="AG862" s="1"/>
      <c r="AM862" s="6"/>
      <c r="AP862" s="6"/>
      <c r="AS862" s="6"/>
      <c r="AU862" s="1"/>
      <c r="BA862" s="6"/>
      <c r="BD862" s="6"/>
      <c r="BG862" s="1"/>
      <c r="BH862" s="6"/>
      <c r="BJ862" s="1"/>
      <c r="BN862" s="1"/>
      <c r="BO862" s="1"/>
    </row>
    <row r="863" spans="1:6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6"/>
      <c r="N863" s="1"/>
      <c r="Q863" s="6"/>
      <c r="S863" s="1"/>
      <c r="T863" s="1"/>
      <c r="U863" s="1"/>
      <c r="V863" s="1"/>
      <c r="W863" s="1"/>
      <c r="X863" s="400"/>
      <c r="Y863" s="6"/>
      <c r="AB863" s="6"/>
      <c r="AE863" s="6"/>
      <c r="AG863" s="1"/>
      <c r="AM863" s="6"/>
      <c r="AP863" s="6"/>
      <c r="AS863" s="6"/>
      <c r="AU863" s="1"/>
      <c r="BA863" s="6"/>
      <c r="BD863" s="6"/>
      <c r="BG863" s="1"/>
      <c r="BH863" s="6"/>
      <c r="BJ863" s="1"/>
      <c r="BN863" s="1"/>
      <c r="BO863" s="1"/>
    </row>
    <row r="864" spans="1:6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6"/>
      <c r="N864" s="1"/>
      <c r="Q864" s="6"/>
      <c r="S864" s="1"/>
      <c r="T864" s="1"/>
      <c r="U864" s="1"/>
      <c r="V864" s="1"/>
      <c r="W864" s="1"/>
      <c r="X864" s="400"/>
      <c r="Y864" s="6"/>
      <c r="AB864" s="6"/>
      <c r="AE864" s="6"/>
      <c r="AG864" s="1"/>
      <c r="AM864" s="6"/>
      <c r="AP864" s="6"/>
      <c r="AS864" s="6"/>
      <c r="AU864" s="1"/>
      <c r="BA864" s="6"/>
      <c r="BD864" s="6"/>
      <c r="BG864" s="1"/>
      <c r="BH864" s="6"/>
      <c r="BJ864" s="1"/>
      <c r="BN864" s="1"/>
      <c r="BO864" s="1"/>
    </row>
    <row r="865" spans="1:6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6"/>
      <c r="N865" s="1"/>
      <c r="Q865" s="6"/>
      <c r="S865" s="1"/>
      <c r="T865" s="1"/>
      <c r="U865" s="1"/>
      <c r="V865" s="1"/>
      <c r="W865" s="1"/>
      <c r="X865" s="400"/>
      <c r="Y865" s="6"/>
      <c r="AB865" s="6"/>
      <c r="AE865" s="6"/>
      <c r="AG865" s="1"/>
      <c r="AM865" s="6"/>
      <c r="AP865" s="6"/>
      <c r="AS865" s="6"/>
      <c r="AU865" s="1"/>
      <c r="BA865" s="6"/>
      <c r="BD865" s="6"/>
      <c r="BG865" s="1"/>
      <c r="BH865" s="6"/>
      <c r="BJ865" s="1"/>
      <c r="BN865" s="1"/>
      <c r="BO865" s="1"/>
    </row>
    <row r="866" spans="1:6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6"/>
      <c r="N866" s="1"/>
      <c r="Q866" s="6"/>
      <c r="S866" s="1"/>
      <c r="T866" s="1"/>
      <c r="U866" s="1"/>
      <c r="V866" s="1"/>
      <c r="W866" s="1"/>
      <c r="X866" s="400"/>
      <c r="Y866" s="6"/>
      <c r="AB866" s="6"/>
      <c r="AE866" s="6"/>
      <c r="AG866" s="1"/>
      <c r="AM866" s="6"/>
      <c r="AP866" s="6"/>
      <c r="AS866" s="6"/>
      <c r="AU866" s="1"/>
      <c r="BA866" s="6"/>
      <c r="BD866" s="6"/>
      <c r="BG866" s="1"/>
      <c r="BH866" s="6"/>
      <c r="BJ866" s="1"/>
      <c r="BN866" s="1"/>
      <c r="BO866" s="1"/>
    </row>
    <row r="867" spans="1: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6"/>
      <c r="N867" s="1"/>
      <c r="Q867" s="6"/>
      <c r="S867" s="1"/>
      <c r="T867" s="1"/>
      <c r="U867" s="1"/>
      <c r="V867" s="1"/>
      <c r="W867" s="1"/>
      <c r="X867" s="400"/>
      <c r="Y867" s="6"/>
      <c r="AB867" s="6"/>
      <c r="AE867" s="6"/>
      <c r="AG867" s="1"/>
      <c r="AM867" s="6"/>
      <c r="AP867" s="6"/>
      <c r="AS867" s="6"/>
      <c r="AU867" s="1"/>
      <c r="BA867" s="6"/>
      <c r="BD867" s="6"/>
      <c r="BG867" s="1"/>
      <c r="BH867" s="6"/>
      <c r="BJ867" s="1"/>
      <c r="BN867" s="1"/>
      <c r="BO867" s="1"/>
    </row>
    <row r="868" spans="1:6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6"/>
      <c r="N868" s="1"/>
      <c r="Q868" s="6"/>
      <c r="S868" s="1"/>
      <c r="T868" s="1"/>
      <c r="U868" s="1"/>
      <c r="V868" s="1"/>
      <c r="W868" s="1"/>
      <c r="X868" s="400"/>
      <c r="Y868" s="6"/>
      <c r="AB868" s="6"/>
      <c r="AE868" s="6"/>
      <c r="AG868" s="1"/>
      <c r="AM868" s="6"/>
      <c r="AP868" s="6"/>
      <c r="AS868" s="6"/>
      <c r="AU868" s="1"/>
      <c r="BA868" s="6"/>
      <c r="BD868" s="6"/>
      <c r="BG868" s="1"/>
      <c r="BH868" s="6"/>
      <c r="BJ868" s="1"/>
      <c r="BN868" s="1"/>
      <c r="BO868" s="1"/>
    </row>
    <row r="869" spans="1:6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6"/>
      <c r="N869" s="1"/>
      <c r="Q869" s="6"/>
      <c r="S869" s="1"/>
      <c r="T869" s="1"/>
      <c r="U869" s="1"/>
      <c r="V869" s="1"/>
      <c r="W869" s="1"/>
      <c r="X869" s="400"/>
      <c r="Y869" s="6"/>
      <c r="AB869" s="6"/>
      <c r="AE869" s="6"/>
      <c r="AG869" s="1"/>
      <c r="AM869" s="6"/>
      <c r="AP869" s="6"/>
      <c r="AS869" s="6"/>
      <c r="AU869" s="1"/>
      <c r="BA869" s="6"/>
      <c r="BD869" s="6"/>
      <c r="BG869" s="1"/>
      <c r="BH869" s="6"/>
      <c r="BJ869" s="1"/>
      <c r="BN869" s="1"/>
      <c r="BO869" s="1"/>
    </row>
    <row r="870" spans="1:6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6"/>
      <c r="N870" s="1"/>
      <c r="Q870" s="6"/>
      <c r="S870" s="1"/>
      <c r="T870" s="1"/>
      <c r="U870" s="1"/>
      <c r="V870" s="1"/>
      <c r="W870" s="1"/>
      <c r="X870" s="400"/>
      <c r="Y870" s="6"/>
      <c r="AB870" s="6"/>
      <c r="AE870" s="6"/>
      <c r="AG870" s="1"/>
      <c r="AM870" s="6"/>
      <c r="AP870" s="6"/>
      <c r="AS870" s="6"/>
      <c r="AU870" s="1"/>
      <c r="BA870" s="6"/>
      <c r="BD870" s="6"/>
      <c r="BG870" s="1"/>
      <c r="BH870" s="6"/>
      <c r="BJ870" s="1"/>
      <c r="BN870" s="1"/>
      <c r="BO870" s="1"/>
    </row>
    <row r="871" spans="1:6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6"/>
      <c r="N871" s="1"/>
      <c r="Q871" s="6"/>
      <c r="S871" s="1"/>
      <c r="T871" s="1"/>
      <c r="U871" s="1"/>
      <c r="V871" s="1"/>
      <c r="W871" s="1"/>
      <c r="X871" s="400"/>
      <c r="Y871" s="6"/>
      <c r="AB871" s="6"/>
      <c r="AE871" s="6"/>
      <c r="AG871" s="1"/>
      <c r="AM871" s="6"/>
      <c r="AP871" s="6"/>
      <c r="AS871" s="6"/>
      <c r="AU871" s="1"/>
      <c r="BA871" s="6"/>
      <c r="BD871" s="6"/>
      <c r="BG871" s="1"/>
      <c r="BH871" s="6"/>
      <c r="BJ871" s="1"/>
      <c r="BN871" s="1"/>
      <c r="BO871" s="1"/>
    </row>
    <row r="872" spans="1:6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6"/>
      <c r="N872" s="1"/>
      <c r="Q872" s="6"/>
      <c r="S872" s="1"/>
      <c r="T872" s="1"/>
      <c r="U872" s="1"/>
      <c r="V872" s="1"/>
      <c r="W872" s="1"/>
      <c r="X872" s="400"/>
      <c r="Y872" s="6"/>
      <c r="AB872" s="6"/>
      <c r="AE872" s="6"/>
      <c r="AG872" s="1"/>
      <c r="AM872" s="6"/>
      <c r="AP872" s="6"/>
      <c r="AS872" s="6"/>
      <c r="AU872" s="1"/>
      <c r="BA872" s="6"/>
      <c r="BD872" s="6"/>
      <c r="BG872" s="1"/>
      <c r="BH872" s="6"/>
      <c r="BJ872" s="1"/>
      <c r="BN872" s="1"/>
      <c r="BO872" s="1"/>
    </row>
    <row r="873" spans="1:6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6"/>
      <c r="N873" s="1"/>
      <c r="Q873" s="6"/>
      <c r="S873" s="1"/>
      <c r="T873" s="1"/>
      <c r="U873" s="1"/>
      <c r="V873" s="1"/>
      <c r="W873" s="1"/>
      <c r="X873" s="400"/>
      <c r="Y873" s="6"/>
      <c r="AB873" s="6"/>
      <c r="AE873" s="6"/>
      <c r="AG873" s="1"/>
      <c r="AM873" s="6"/>
      <c r="AP873" s="6"/>
      <c r="AS873" s="6"/>
      <c r="AU873" s="1"/>
      <c r="BA873" s="6"/>
      <c r="BD873" s="6"/>
      <c r="BG873" s="1"/>
      <c r="BH873" s="6"/>
      <c r="BJ873" s="1"/>
      <c r="BN873" s="1"/>
      <c r="BO873" s="1"/>
    </row>
    <row r="874" spans="1:6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6"/>
      <c r="N874" s="1"/>
      <c r="Q874" s="6"/>
      <c r="S874" s="1"/>
      <c r="T874" s="1"/>
      <c r="U874" s="1"/>
      <c r="V874" s="1"/>
      <c r="W874" s="1"/>
      <c r="X874" s="400"/>
      <c r="Y874" s="6"/>
      <c r="AB874" s="6"/>
      <c r="AE874" s="6"/>
      <c r="AG874" s="1"/>
      <c r="AM874" s="6"/>
      <c r="AP874" s="6"/>
      <c r="AS874" s="6"/>
      <c r="AU874" s="1"/>
      <c r="BA874" s="6"/>
      <c r="BD874" s="6"/>
      <c r="BG874" s="1"/>
      <c r="BH874" s="6"/>
      <c r="BJ874" s="1"/>
      <c r="BN874" s="1"/>
      <c r="BO874" s="1"/>
    </row>
    <row r="875" spans="1:6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6"/>
      <c r="N875" s="1"/>
      <c r="Q875" s="6"/>
      <c r="S875" s="1"/>
      <c r="T875" s="1"/>
      <c r="U875" s="1"/>
      <c r="V875" s="1"/>
      <c r="W875" s="1"/>
      <c r="X875" s="400"/>
      <c r="Y875" s="6"/>
      <c r="AB875" s="6"/>
      <c r="AE875" s="6"/>
      <c r="AG875" s="1"/>
      <c r="AM875" s="6"/>
      <c r="AP875" s="6"/>
      <c r="AS875" s="6"/>
      <c r="AU875" s="1"/>
      <c r="BA875" s="6"/>
      <c r="BD875" s="6"/>
      <c r="BG875" s="1"/>
      <c r="BH875" s="6"/>
      <c r="BJ875" s="1"/>
      <c r="BN875" s="1"/>
      <c r="BO875" s="1"/>
    </row>
    <row r="876" spans="1:6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6"/>
      <c r="N876" s="1"/>
      <c r="Q876" s="6"/>
      <c r="S876" s="1"/>
      <c r="T876" s="1"/>
      <c r="U876" s="1"/>
      <c r="V876" s="1"/>
      <c r="W876" s="1"/>
      <c r="X876" s="400"/>
      <c r="Y876" s="6"/>
      <c r="AB876" s="6"/>
      <c r="AE876" s="6"/>
      <c r="AG876" s="1"/>
      <c r="AM876" s="6"/>
      <c r="AP876" s="6"/>
      <c r="AS876" s="6"/>
      <c r="AU876" s="1"/>
      <c r="BA876" s="6"/>
      <c r="BD876" s="6"/>
      <c r="BG876" s="1"/>
      <c r="BH876" s="6"/>
      <c r="BJ876" s="1"/>
      <c r="BN876" s="1"/>
      <c r="BO876" s="1"/>
    </row>
    <row r="877" spans="1:6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6"/>
      <c r="N877" s="1"/>
      <c r="Q877" s="6"/>
      <c r="S877" s="1"/>
      <c r="T877" s="1"/>
      <c r="U877" s="1"/>
      <c r="V877" s="1"/>
      <c r="W877" s="1"/>
      <c r="X877" s="400"/>
      <c r="Y877" s="6"/>
      <c r="AB877" s="6"/>
      <c r="AE877" s="6"/>
      <c r="AG877" s="1"/>
      <c r="AM877" s="6"/>
      <c r="AP877" s="6"/>
      <c r="AS877" s="6"/>
      <c r="AU877" s="1"/>
      <c r="BA877" s="6"/>
      <c r="BD877" s="6"/>
      <c r="BG877" s="1"/>
      <c r="BH877" s="6"/>
      <c r="BJ877" s="1"/>
      <c r="BN877" s="1"/>
      <c r="BO877" s="1"/>
    </row>
    <row r="878" spans="1:6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6"/>
      <c r="N878" s="1"/>
      <c r="Q878" s="6"/>
      <c r="S878" s="1"/>
      <c r="T878" s="1"/>
      <c r="U878" s="1"/>
      <c r="V878" s="1"/>
      <c r="W878" s="1"/>
      <c r="X878" s="400"/>
      <c r="Y878" s="6"/>
      <c r="AB878" s="6"/>
      <c r="AE878" s="6"/>
      <c r="AG878" s="1"/>
      <c r="AM878" s="6"/>
      <c r="AP878" s="6"/>
      <c r="AS878" s="6"/>
      <c r="AU878" s="1"/>
      <c r="BA878" s="6"/>
      <c r="BD878" s="6"/>
      <c r="BG878" s="1"/>
      <c r="BH878" s="6"/>
      <c r="BJ878" s="1"/>
      <c r="BN878" s="1"/>
      <c r="BO878" s="1"/>
    </row>
    <row r="879" spans="1:6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6"/>
      <c r="N879" s="1"/>
      <c r="Q879" s="6"/>
      <c r="S879" s="1"/>
      <c r="T879" s="1"/>
      <c r="U879" s="1"/>
      <c r="V879" s="1"/>
      <c r="W879" s="1"/>
      <c r="X879" s="400"/>
      <c r="Y879" s="6"/>
      <c r="AB879" s="6"/>
      <c r="AE879" s="6"/>
      <c r="AG879" s="1"/>
      <c r="AM879" s="6"/>
      <c r="AP879" s="6"/>
      <c r="AS879" s="6"/>
      <c r="AU879" s="1"/>
      <c r="BA879" s="6"/>
      <c r="BD879" s="6"/>
      <c r="BG879" s="1"/>
      <c r="BH879" s="6"/>
      <c r="BJ879" s="1"/>
      <c r="BN879" s="1"/>
      <c r="BO879" s="1"/>
    </row>
    <row r="880" spans="1:6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6"/>
      <c r="N880" s="1"/>
      <c r="Q880" s="6"/>
      <c r="S880" s="1"/>
      <c r="T880" s="1"/>
      <c r="U880" s="1"/>
      <c r="V880" s="1"/>
      <c r="W880" s="1"/>
      <c r="X880" s="400"/>
      <c r="Y880" s="6"/>
      <c r="AB880" s="6"/>
      <c r="AE880" s="6"/>
      <c r="AG880" s="1"/>
      <c r="AM880" s="6"/>
      <c r="AP880" s="6"/>
      <c r="AS880" s="6"/>
      <c r="AU880" s="1"/>
      <c r="BA880" s="6"/>
      <c r="BD880" s="6"/>
      <c r="BG880" s="1"/>
      <c r="BH880" s="6"/>
      <c r="BJ880" s="1"/>
      <c r="BN880" s="1"/>
      <c r="BO880" s="1"/>
    </row>
    <row r="881" spans="1:6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6"/>
      <c r="N881" s="1"/>
      <c r="Q881" s="6"/>
      <c r="S881" s="1"/>
      <c r="T881" s="1"/>
      <c r="U881" s="1"/>
      <c r="V881" s="1"/>
      <c r="W881" s="1"/>
      <c r="X881" s="400"/>
      <c r="Y881" s="6"/>
      <c r="AB881" s="6"/>
      <c r="AE881" s="6"/>
      <c r="AG881" s="1"/>
      <c r="AM881" s="6"/>
      <c r="AP881" s="6"/>
      <c r="AS881" s="6"/>
      <c r="AU881" s="1"/>
      <c r="BA881" s="6"/>
      <c r="BD881" s="6"/>
      <c r="BG881" s="1"/>
      <c r="BH881" s="6"/>
      <c r="BJ881" s="1"/>
      <c r="BN881" s="1"/>
      <c r="BO881" s="1"/>
    </row>
    <row r="882" spans="1:6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6"/>
      <c r="N882" s="1"/>
      <c r="Q882" s="6"/>
      <c r="S882" s="1"/>
      <c r="T882" s="1"/>
      <c r="U882" s="1"/>
      <c r="V882" s="1"/>
      <c r="W882" s="1"/>
      <c r="X882" s="400"/>
      <c r="Y882" s="6"/>
      <c r="AB882" s="6"/>
      <c r="AE882" s="6"/>
      <c r="AG882" s="1"/>
      <c r="AM882" s="6"/>
      <c r="AP882" s="6"/>
      <c r="AS882" s="6"/>
      <c r="AU882" s="1"/>
      <c r="BA882" s="6"/>
      <c r="BD882" s="6"/>
      <c r="BG882" s="1"/>
      <c r="BH882" s="6"/>
      <c r="BJ882" s="1"/>
      <c r="BN882" s="1"/>
      <c r="BO882" s="1"/>
    </row>
    <row r="883" spans="1:6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6"/>
      <c r="N883" s="1"/>
      <c r="Q883" s="6"/>
      <c r="S883" s="1"/>
      <c r="T883" s="1"/>
      <c r="U883" s="1"/>
      <c r="V883" s="1"/>
      <c r="W883" s="1"/>
      <c r="X883" s="400"/>
      <c r="Y883" s="6"/>
      <c r="AB883" s="6"/>
      <c r="AE883" s="6"/>
      <c r="AG883" s="1"/>
      <c r="AM883" s="6"/>
      <c r="AP883" s="6"/>
      <c r="AS883" s="6"/>
      <c r="AU883" s="1"/>
      <c r="BA883" s="6"/>
      <c r="BD883" s="6"/>
      <c r="BG883" s="1"/>
      <c r="BH883" s="6"/>
      <c r="BJ883" s="1"/>
      <c r="BN883" s="1"/>
      <c r="BO883" s="1"/>
    </row>
    <row r="884" spans="1:6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6"/>
      <c r="N884" s="1"/>
      <c r="Q884" s="6"/>
      <c r="S884" s="1"/>
      <c r="T884" s="1"/>
      <c r="U884" s="1"/>
      <c r="V884" s="1"/>
      <c r="W884" s="1"/>
      <c r="X884" s="400"/>
      <c r="Y884" s="6"/>
      <c r="AB884" s="6"/>
      <c r="AE884" s="6"/>
      <c r="AG884" s="1"/>
      <c r="AM884" s="6"/>
      <c r="AP884" s="6"/>
      <c r="AS884" s="6"/>
      <c r="AU884" s="1"/>
      <c r="BA884" s="6"/>
      <c r="BD884" s="6"/>
      <c r="BG884" s="1"/>
      <c r="BH884" s="6"/>
      <c r="BJ884" s="1"/>
      <c r="BN884" s="1"/>
      <c r="BO884" s="1"/>
    </row>
    <row r="885" spans="1:6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6"/>
      <c r="N885" s="1"/>
      <c r="Q885" s="6"/>
      <c r="S885" s="1"/>
      <c r="T885" s="1"/>
      <c r="U885" s="1"/>
      <c r="V885" s="1"/>
      <c r="W885" s="1"/>
      <c r="X885" s="400"/>
      <c r="Y885" s="6"/>
      <c r="AB885" s="6"/>
      <c r="AE885" s="6"/>
      <c r="AG885" s="1"/>
      <c r="AM885" s="6"/>
      <c r="AP885" s="6"/>
      <c r="AS885" s="6"/>
      <c r="AU885" s="1"/>
      <c r="BA885" s="6"/>
      <c r="BD885" s="6"/>
      <c r="BG885" s="1"/>
      <c r="BH885" s="6"/>
      <c r="BJ885" s="1"/>
      <c r="BN885" s="1"/>
      <c r="BO885" s="1"/>
    </row>
    <row r="886" spans="1:6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6"/>
      <c r="N886" s="1"/>
      <c r="Q886" s="6"/>
      <c r="S886" s="1"/>
      <c r="T886" s="1"/>
      <c r="U886" s="1"/>
      <c r="V886" s="1"/>
      <c r="W886" s="1"/>
      <c r="X886" s="400"/>
      <c r="Y886" s="6"/>
      <c r="AB886" s="6"/>
      <c r="AE886" s="6"/>
      <c r="AG886" s="1"/>
      <c r="AM886" s="6"/>
      <c r="AP886" s="6"/>
      <c r="AS886" s="6"/>
      <c r="AU886" s="1"/>
      <c r="BA886" s="6"/>
      <c r="BD886" s="6"/>
      <c r="BG886" s="1"/>
      <c r="BH886" s="6"/>
      <c r="BJ886" s="1"/>
      <c r="BN886" s="1"/>
      <c r="BO886" s="1"/>
    </row>
    <row r="887" spans="1:6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6"/>
      <c r="N887" s="1"/>
      <c r="Q887" s="6"/>
      <c r="S887" s="1"/>
      <c r="T887" s="1"/>
      <c r="U887" s="1"/>
      <c r="V887" s="1"/>
      <c r="W887" s="1"/>
      <c r="X887" s="400"/>
      <c r="Y887" s="6"/>
      <c r="AB887" s="6"/>
      <c r="AE887" s="6"/>
      <c r="AG887" s="1"/>
      <c r="AM887" s="6"/>
      <c r="AP887" s="6"/>
      <c r="AS887" s="6"/>
      <c r="AU887" s="1"/>
      <c r="BA887" s="6"/>
      <c r="BD887" s="6"/>
      <c r="BG887" s="1"/>
      <c r="BH887" s="6"/>
      <c r="BJ887" s="1"/>
      <c r="BN887" s="1"/>
      <c r="BO887" s="1"/>
    </row>
    <row r="888" spans="1:6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6"/>
      <c r="N888" s="1"/>
      <c r="Q888" s="6"/>
      <c r="S888" s="1"/>
      <c r="T888" s="1"/>
      <c r="U888" s="1"/>
      <c r="V888" s="1"/>
      <c r="W888" s="1"/>
      <c r="X888" s="400"/>
      <c r="Y888" s="6"/>
      <c r="AB888" s="6"/>
      <c r="AE888" s="6"/>
      <c r="AG888" s="1"/>
      <c r="AM888" s="6"/>
      <c r="AP888" s="6"/>
      <c r="AS888" s="6"/>
      <c r="AU888" s="1"/>
      <c r="BA888" s="6"/>
      <c r="BD888" s="6"/>
      <c r="BG888" s="1"/>
      <c r="BH888" s="6"/>
      <c r="BJ888" s="1"/>
      <c r="BN888" s="1"/>
      <c r="BO888" s="1"/>
    </row>
    <row r="889" spans="1:6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6"/>
      <c r="N889" s="1"/>
      <c r="Q889" s="6"/>
      <c r="S889" s="1"/>
      <c r="T889" s="1"/>
      <c r="U889" s="1"/>
      <c r="V889" s="1"/>
      <c r="W889" s="1"/>
      <c r="X889" s="400"/>
      <c r="Y889" s="6"/>
      <c r="AB889" s="6"/>
      <c r="AE889" s="6"/>
      <c r="AG889" s="1"/>
      <c r="AM889" s="6"/>
      <c r="AP889" s="6"/>
      <c r="AS889" s="6"/>
      <c r="AU889" s="1"/>
      <c r="BA889" s="6"/>
      <c r="BD889" s="6"/>
      <c r="BG889" s="1"/>
      <c r="BH889" s="6"/>
      <c r="BJ889" s="1"/>
      <c r="BN889" s="1"/>
      <c r="BO889" s="1"/>
    </row>
    <row r="890" spans="1:6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6"/>
      <c r="N890" s="1"/>
      <c r="Q890" s="6"/>
      <c r="S890" s="1"/>
      <c r="T890" s="1"/>
      <c r="U890" s="1"/>
      <c r="V890" s="1"/>
      <c r="W890" s="1"/>
      <c r="X890" s="400"/>
      <c r="Y890" s="6"/>
      <c r="AB890" s="6"/>
      <c r="AE890" s="6"/>
      <c r="AG890" s="1"/>
      <c r="AM890" s="6"/>
      <c r="AP890" s="6"/>
      <c r="AS890" s="6"/>
      <c r="AU890" s="1"/>
      <c r="BA890" s="6"/>
      <c r="BD890" s="6"/>
      <c r="BG890" s="1"/>
      <c r="BH890" s="6"/>
      <c r="BJ890" s="1"/>
      <c r="BN890" s="1"/>
      <c r="BO890" s="1"/>
    </row>
    <row r="891" spans="1:6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6"/>
      <c r="N891" s="1"/>
      <c r="Q891" s="6"/>
      <c r="S891" s="1"/>
      <c r="T891" s="1"/>
      <c r="U891" s="1"/>
      <c r="V891" s="1"/>
      <c r="W891" s="1"/>
      <c r="X891" s="400"/>
      <c r="Y891" s="6"/>
      <c r="AB891" s="6"/>
      <c r="AE891" s="6"/>
      <c r="AG891" s="1"/>
      <c r="AM891" s="6"/>
      <c r="AP891" s="6"/>
      <c r="AS891" s="6"/>
      <c r="AU891" s="1"/>
      <c r="BA891" s="6"/>
      <c r="BD891" s="6"/>
      <c r="BG891" s="1"/>
      <c r="BH891" s="6"/>
      <c r="BJ891" s="1"/>
      <c r="BN891" s="1"/>
      <c r="BO891" s="1"/>
    </row>
    <row r="892" spans="1:6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6"/>
      <c r="N892" s="1"/>
      <c r="Q892" s="6"/>
      <c r="S892" s="1"/>
      <c r="T892" s="1"/>
      <c r="U892" s="1"/>
      <c r="V892" s="1"/>
      <c r="W892" s="1"/>
      <c r="X892" s="400"/>
      <c r="Y892" s="6"/>
      <c r="AB892" s="6"/>
      <c r="AE892" s="6"/>
      <c r="AG892" s="1"/>
      <c r="AM892" s="6"/>
      <c r="AP892" s="6"/>
      <c r="AS892" s="6"/>
      <c r="AU892" s="1"/>
      <c r="BA892" s="6"/>
      <c r="BD892" s="6"/>
      <c r="BG892" s="1"/>
      <c r="BH892" s="6"/>
      <c r="BJ892" s="1"/>
      <c r="BN892" s="1"/>
      <c r="BO892" s="1"/>
    </row>
    <row r="893" spans="1:6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6"/>
      <c r="N893" s="1"/>
      <c r="Q893" s="6"/>
      <c r="S893" s="1"/>
      <c r="T893" s="1"/>
      <c r="U893" s="1"/>
      <c r="V893" s="1"/>
      <c r="W893" s="1"/>
      <c r="X893" s="400"/>
      <c r="Y893" s="6"/>
      <c r="AB893" s="6"/>
      <c r="AE893" s="6"/>
      <c r="AG893" s="1"/>
      <c r="AM893" s="6"/>
      <c r="AP893" s="6"/>
      <c r="AS893" s="6"/>
      <c r="AU893" s="1"/>
      <c r="BA893" s="6"/>
      <c r="BD893" s="6"/>
      <c r="BG893" s="1"/>
      <c r="BH893" s="6"/>
      <c r="BJ893" s="1"/>
      <c r="BN893" s="1"/>
      <c r="BO893" s="1"/>
    </row>
    <row r="894" spans="1:6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6"/>
      <c r="N894" s="1"/>
      <c r="Q894" s="6"/>
      <c r="S894" s="1"/>
      <c r="T894" s="1"/>
      <c r="U894" s="1"/>
      <c r="V894" s="1"/>
      <c r="W894" s="1"/>
      <c r="X894" s="400"/>
      <c r="Y894" s="6"/>
      <c r="AB894" s="6"/>
      <c r="AE894" s="6"/>
      <c r="AG894" s="1"/>
      <c r="AM894" s="6"/>
      <c r="AP894" s="6"/>
      <c r="AS894" s="6"/>
      <c r="AU894" s="1"/>
      <c r="BA894" s="6"/>
      <c r="BD894" s="6"/>
      <c r="BG894" s="1"/>
      <c r="BH894" s="6"/>
      <c r="BJ894" s="1"/>
      <c r="BN894" s="1"/>
      <c r="BO894" s="1"/>
    </row>
    <row r="895" spans="1:6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6"/>
      <c r="N895" s="1"/>
      <c r="Q895" s="6"/>
      <c r="S895" s="1"/>
      <c r="T895" s="1"/>
      <c r="U895" s="1"/>
      <c r="V895" s="1"/>
      <c r="W895" s="1"/>
      <c r="X895" s="400"/>
      <c r="Y895" s="6"/>
      <c r="AB895" s="6"/>
      <c r="AE895" s="6"/>
      <c r="AG895" s="1"/>
      <c r="AM895" s="6"/>
      <c r="AP895" s="6"/>
      <c r="AS895" s="6"/>
      <c r="AU895" s="1"/>
      <c r="BA895" s="6"/>
      <c r="BD895" s="6"/>
      <c r="BG895" s="1"/>
      <c r="BH895" s="6"/>
      <c r="BJ895" s="1"/>
      <c r="BN895" s="1"/>
      <c r="BO895" s="1"/>
    </row>
    <row r="896" spans="1:6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6"/>
      <c r="N896" s="1"/>
      <c r="Q896" s="6"/>
      <c r="S896" s="1"/>
      <c r="T896" s="1"/>
      <c r="U896" s="1"/>
      <c r="V896" s="1"/>
      <c r="W896" s="1"/>
      <c r="X896" s="400"/>
      <c r="Y896" s="6"/>
      <c r="AB896" s="6"/>
      <c r="AE896" s="6"/>
      <c r="AG896" s="1"/>
      <c r="AM896" s="6"/>
      <c r="AP896" s="6"/>
      <c r="AS896" s="6"/>
      <c r="AU896" s="1"/>
      <c r="BA896" s="6"/>
      <c r="BD896" s="6"/>
      <c r="BG896" s="1"/>
      <c r="BH896" s="6"/>
      <c r="BJ896" s="1"/>
      <c r="BN896" s="1"/>
      <c r="BO896" s="1"/>
    </row>
    <row r="897" spans="1:6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6"/>
      <c r="N897" s="1"/>
      <c r="Q897" s="6"/>
      <c r="S897" s="1"/>
      <c r="T897" s="1"/>
      <c r="U897" s="1"/>
      <c r="V897" s="1"/>
      <c r="W897" s="1"/>
      <c r="X897" s="400"/>
      <c r="Y897" s="6"/>
      <c r="AB897" s="6"/>
      <c r="AE897" s="6"/>
      <c r="AG897" s="1"/>
      <c r="AM897" s="6"/>
      <c r="AP897" s="6"/>
      <c r="AS897" s="6"/>
      <c r="AU897" s="1"/>
      <c r="BA897" s="6"/>
      <c r="BD897" s="6"/>
      <c r="BG897" s="1"/>
      <c r="BH897" s="6"/>
      <c r="BJ897" s="1"/>
      <c r="BN897" s="1"/>
      <c r="BO897" s="1"/>
    </row>
    <row r="898" spans="1:6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6"/>
      <c r="N898" s="1"/>
      <c r="Q898" s="6"/>
      <c r="S898" s="1"/>
      <c r="T898" s="1"/>
      <c r="U898" s="1"/>
      <c r="V898" s="1"/>
      <c r="W898" s="1"/>
      <c r="X898" s="400"/>
      <c r="Y898" s="6"/>
      <c r="AB898" s="6"/>
      <c r="AE898" s="6"/>
      <c r="AG898" s="1"/>
      <c r="AM898" s="6"/>
      <c r="AP898" s="6"/>
      <c r="AS898" s="6"/>
      <c r="AU898" s="1"/>
      <c r="BA898" s="6"/>
      <c r="BD898" s="6"/>
      <c r="BG898" s="1"/>
      <c r="BH898" s="6"/>
      <c r="BJ898" s="1"/>
      <c r="BN898" s="1"/>
      <c r="BO898" s="1"/>
    </row>
    <row r="899" spans="1:6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6"/>
      <c r="N899" s="1"/>
      <c r="Q899" s="6"/>
      <c r="S899" s="1"/>
      <c r="T899" s="1"/>
      <c r="U899" s="1"/>
      <c r="V899" s="1"/>
      <c r="W899" s="1"/>
      <c r="X899" s="400"/>
      <c r="Y899" s="6"/>
      <c r="AB899" s="6"/>
      <c r="AE899" s="6"/>
      <c r="AG899" s="1"/>
      <c r="AM899" s="6"/>
      <c r="AP899" s="6"/>
      <c r="AS899" s="6"/>
      <c r="AU899" s="1"/>
      <c r="BA899" s="6"/>
      <c r="BD899" s="6"/>
      <c r="BG899" s="1"/>
      <c r="BH899" s="6"/>
      <c r="BJ899" s="1"/>
      <c r="BN899" s="1"/>
      <c r="BO899" s="1"/>
    </row>
    <row r="900" spans="1:6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6"/>
      <c r="N900" s="1"/>
      <c r="Q900" s="6"/>
      <c r="S900" s="1"/>
      <c r="T900" s="1"/>
      <c r="U900" s="1"/>
      <c r="V900" s="1"/>
      <c r="W900" s="1"/>
      <c r="X900" s="400"/>
      <c r="Y900" s="6"/>
      <c r="AB900" s="6"/>
      <c r="AE900" s="6"/>
      <c r="AG900" s="1"/>
      <c r="AM900" s="6"/>
      <c r="AP900" s="6"/>
      <c r="AS900" s="6"/>
      <c r="AU900" s="1"/>
      <c r="BA900" s="6"/>
      <c r="BD900" s="6"/>
      <c r="BG900" s="1"/>
      <c r="BH900" s="6"/>
      <c r="BJ900" s="1"/>
      <c r="BN900" s="1"/>
      <c r="BO900" s="1"/>
    </row>
    <row r="901" spans="1:6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6"/>
      <c r="N901" s="1"/>
      <c r="Q901" s="6"/>
      <c r="S901" s="1"/>
      <c r="T901" s="1"/>
      <c r="U901" s="1"/>
      <c r="V901" s="1"/>
      <c r="W901" s="1"/>
      <c r="X901" s="400"/>
      <c r="Y901" s="6"/>
      <c r="AB901" s="6"/>
      <c r="AE901" s="6"/>
      <c r="AG901" s="1"/>
      <c r="AM901" s="6"/>
      <c r="AP901" s="6"/>
      <c r="AS901" s="6"/>
      <c r="AU901" s="1"/>
      <c r="BA901" s="6"/>
      <c r="BD901" s="6"/>
      <c r="BG901" s="1"/>
      <c r="BH901" s="6"/>
      <c r="BJ901" s="1"/>
      <c r="BN901" s="1"/>
      <c r="BO901" s="1"/>
    </row>
    <row r="902" spans="1:6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6"/>
      <c r="N902" s="1"/>
      <c r="Q902" s="6"/>
      <c r="S902" s="1"/>
      <c r="T902" s="1"/>
      <c r="U902" s="1"/>
      <c r="V902" s="1"/>
      <c r="W902" s="1"/>
      <c r="X902" s="400"/>
      <c r="Y902" s="6"/>
      <c r="AB902" s="6"/>
      <c r="AE902" s="6"/>
      <c r="AG902" s="1"/>
      <c r="AM902" s="6"/>
      <c r="AP902" s="6"/>
      <c r="AS902" s="6"/>
      <c r="AU902" s="1"/>
      <c r="BA902" s="6"/>
      <c r="BD902" s="6"/>
      <c r="BG902" s="1"/>
      <c r="BH902" s="6"/>
      <c r="BJ902" s="1"/>
      <c r="BN902" s="1"/>
      <c r="BO902" s="1"/>
    </row>
    <row r="903" spans="1:6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6"/>
      <c r="N903" s="1"/>
      <c r="Q903" s="6"/>
      <c r="S903" s="1"/>
      <c r="T903" s="1"/>
      <c r="U903" s="1"/>
      <c r="V903" s="1"/>
      <c r="W903" s="1"/>
      <c r="X903" s="400"/>
      <c r="Y903" s="6"/>
      <c r="AB903" s="6"/>
      <c r="AE903" s="6"/>
      <c r="AG903" s="1"/>
      <c r="AM903" s="6"/>
      <c r="AP903" s="6"/>
      <c r="AS903" s="6"/>
      <c r="AU903" s="1"/>
      <c r="BA903" s="6"/>
      <c r="BD903" s="6"/>
      <c r="BG903" s="1"/>
      <c r="BH903" s="6"/>
      <c r="BJ903" s="1"/>
      <c r="BN903" s="1"/>
      <c r="BO903" s="1"/>
    </row>
    <row r="904" spans="1:6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6"/>
      <c r="N904" s="1"/>
      <c r="Q904" s="6"/>
      <c r="S904" s="1"/>
      <c r="T904" s="1"/>
      <c r="U904" s="1"/>
      <c r="V904" s="1"/>
      <c r="W904" s="1"/>
      <c r="X904" s="400"/>
      <c r="Y904" s="6"/>
      <c r="AB904" s="6"/>
      <c r="AE904" s="6"/>
      <c r="AG904" s="1"/>
      <c r="AM904" s="6"/>
      <c r="AP904" s="6"/>
      <c r="AS904" s="6"/>
      <c r="AU904" s="1"/>
      <c r="BA904" s="6"/>
      <c r="BD904" s="6"/>
      <c r="BG904" s="1"/>
      <c r="BH904" s="6"/>
      <c r="BJ904" s="1"/>
      <c r="BN904" s="1"/>
      <c r="BO904" s="1"/>
    </row>
    <row r="905" spans="1:6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6"/>
      <c r="N905" s="1"/>
      <c r="Q905" s="6"/>
      <c r="S905" s="1"/>
      <c r="T905" s="1"/>
      <c r="U905" s="1"/>
      <c r="V905" s="1"/>
      <c r="W905" s="1"/>
      <c r="X905" s="400"/>
      <c r="Y905" s="6"/>
      <c r="AB905" s="6"/>
      <c r="AE905" s="6"/>
      <c r="AG905" s="1"/>
      <c r="AM905" s="6"/>
      <c r="AP905" s="6"/>
      <c r="AS905" s="6"/>
      <c r="AU905" s="1"/>
      <c r="BA905" s="6"/>
      <c r="BD905" s="6"/>
      <c r="BG905" s="1"/>
      <c r="BH905" s="6"/>
      <c r="BJ905" s="1"/>
      <c r="BN905" s="1"/>
      <c r="BO905" s="1"/>
    </row>
    <row r="906" spans="1:6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6"/>
      <c r="N906" s="1"/>
      <c r="Q906" s="6"/>
      <c r="S906" s="1"/>
      <c r="T906" s="1"/>
      <c r="U906" s="1"/>
      <c r="V906" s="1"/>
      <c r="W906" s="1"/>
      <c r="X906" s="400"/>
      <c r="Y906" s="6"/>
      <c r="AB906" s="6"/>
      <c r="AE906" s="6"/>
      <c r="AG906" s="1"/>
      <c r="AM906" s="6"/>
      <c r="AP906" s="6"/>
      <c r="AS906" s="6"/>
      <c r="AU906" s="1"/>
      <c r="BA906" s="6"/>
      <c r="BD906" s="6"/>
      <c r="BG906" s="1"/>
      <c r="BH906" s="6"/>
      <c r="BJ906" s="1"/>
      <c r="BN906" s="1"/>
      <c r="BO906" s="1"/>
    </row>
    <row r="907" spans="1:6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6"/>
      <c r="N907" s="1"/>
      <c r="Q907" s="6"/>
      <c r="S907" s="1"/>
      <c r="T907" s="1"/>
      <c r="U907" s="1"/>
      <c r="V907" s="1"/>
      <c r="W907" s="1"/>
      <c r="X907" s="400"/>
      <c r="Y907" s="6"/>
      <c r="AB907" s="6"/>
      <c r="AE907" s="6"/>
      <c r="AG907" s="1"/>
      <c r="AM907" s="6"/>
      <c r="AP907" s="6"/>
      <c r="AS907" s="6"/>
      <c r="AU907" s="1"/>
      <c r="BA907" s="6"/>
      <c r="BD907" s="6"/>
      <c r="BG907" s="1"/>
      <c r="BH907" s="6"/>
      <c r="BJ907" s="1"/>
      <c r="BN907" s="1"/>
      <c r="BO907" s="1"/>
    </row>
    <row r="908" spans="1:6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6"/>
      <c r="N908" s="1"/>
      <c r="Q908" s="6"/>
      <c r="S908" s="1"/>
      <c r="T908" s="1"/>
      <c r="U908" s="1"/>
      <c r="V908" s="1"/>
      <c r="W908" s="1"/>
      <c r="X908" s="400"/>
      <c r="Y908" s="6"/>
      <c r="AB908" s="6"/>
      <c r="AE908" s="6"/>
      <c r="AG908" s="1"/>
      <c r="AM908" s="6"/>
      <c r="AP908" s="6"/>
      <c r="AS908" s="6"/>
      <c r="AU908" s="1"/>
      <c r="BA908" s="6"/>
      <c r="BD908" s="6"/>
      <c r="BG908" s="1"/>
      <c r="BH908" s="6"/>
      <c r="BJ908" s="1"/>
      <c r="BN908" s="1"/>
      <c r="BO908" s="1"/>
    </row>
    <row r="909" spans="1:6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6"/>
      <c r="N909" s="1"/>
      <c r="Q909" s="6"/>
      <c r="S909" s="1"/>
      <c r="T909" s="1"/>
      <c r="U909" s="1"/>
      <c r="V909" s="1"/>
      <c r="W909" s="1"/>
      <c r="X909" s="400"/>
      <c r="Y909" s="6"/>
      <c r="AB909" s="6"/>
      <c r="AE909" s="6"/>
      <c r="AG909" s="1"/>
      <c r="AM909" s="6"/>
      <c r="AP909" s="6"/>
      <c r="AS909" s="6"/>
      <c r="AU909" s="1"/>
      <c r="BA909" s="6"/>
      <c r="BD909" s="6"/>
      <c r="BG909" s="1"/>
      <c r="BH909" s="6"/>
      <c r="BJ909" s="1"/>
      <c r="BN909" s="1"/>
      <c r="BO909" s="1"/>
    </row>
    <row r="910" spans="1:6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6"/>
      <c r="N910" s="1"/>
      <c r="Q910" s="6"/>
      <c r="S910" s="1"/>
      <c r="T910" s="1"/>
      <c r="U910" s="1"/>
      <c r="V910" s="1"/>
      <c r="W910" s="1"/>
      <c r="X910" s="400"/>
      <c r="Y910" s="6"/>
      <c r="AB910" s="6"/>
      <c r="AE910" s="6"/>
      <c r="AG910" s="1"/>
      <c r="AM910" s="6"/>
      <c r="AP910" s="6"/>
      <c r="AS910" s="6"/>
      <c r="AU910" s="1"/>
      <c r="BA910" s="6"/>
      <c r="BD910" s="6"/>
      <c r="BG910" s="1"/>
      <c r="BH910" s="6"/>
      <c r="BJ910" s="1"/>
      <c r="BN910" s="1"/>
      <c r="BO910" s="1"/>
    </row>
    <row r="911" spans="1:6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6"/>
      <c r="N911" s="1"/>
      <c r="Q911" s="6"/>
      <c r="S911" s="1"/>
      <c r="T911" s="1"/>
      <c r="U911" s="1"/>
      <c r="V911" s="1"/>
      <c r="W911" s="1"/>
      <c r="X911" s="400"/>
      <c r="Y911" s="6"/>
      <c r="AB911" s="6"/>
      <c r="AE911" s="6"/>
      <c r="AG911" s="1"/>
      <c r="AM911" s="6"/>
      <c r="AP911" s="6"/>
      <c r="AS911" s="6"/>
      <c r="AU911" s="1"/>
      <c r="BA911" s="6"/>
      <c r="BD911" s="6"/>
      <c r="BG911" s="1"/>
      <c r="BH911" s="6"/>
      <c r="BJ911" s="1"/>
      <c r="BN911" s="1"/>
      <c r="BO911" s="1"/>
    </row>
    <row r="912" spans="1:6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6"/>
      <c r="N912" s="1"/>
      <c r="Q912" s="6"/>
      <c r="S912" s="1"/>
      <c r="T912" s="1"/>
      <c r="U912" s="1"/>
      <c r="V912" s="1"/>
      <c r="W912" s="1"/>
      <c r="X912" s="400"/>
      <c r="Y912" s="6"/>
      <c r="AB912" s="6"/>
      <c r="AE912" s="6"/>
      <c r="AG912" s="1"/>
      <c r="AM912" s="6"/>
      <c r="AP912" s="6"/>
      <c r="AS912" s="6"/>
      <c r="AU912" s="1"/>
      <c r="BA912" s="6"/>
      <c r="BD912" s="6"/>
      <c r="BG912" s="1"/>
      <c r="BH912" s="6"/>
      <c r="BJ912" s="1"/>
      <c r="BN912" s="1"/>
      <c r="BO912" s="1"/>
    </row>
    <row r="913" spans="1:6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6"/>
      <c r="N913" s="1"/>
      <c r="Q913" s="6"/>
      <c r="S913" s="1"/>
      <c r="T913" s="1"/>
      <c r="U913" s="1"/>
      <c r="V913" s="1"/>
      <c r="W913" s="1"/>
      <c r="X913" s="400"/>
      <c r="Y913" s="6"/>
      <c r="AB913" s="6"/>
      <c r="AE913" s="6"/>
      <c r="AG913" s="1"/>
      <c r="AM913" s="6"/>
      <c r="AP913" s="6"/>
      <c r="AS913" s="6"/>
      <c r="AU913" s="1"/>
      <c r="BA913" s="6"/>
      <c r="BD913" s="6"/>
      <c r="BG913" s="1"/>
      <c r="BH913" s="6"/>
      <c r="BJ913" s="1"/>
      <c r="BN913" s="1"/>
      <c r="BO913" s="1"/>
    </row>
    <row r="914" spans="1:6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6"/>
      <c r="N914" s="1"/>
      <c r="Q914" s="6"/>
      <c r="S914" s="1"/>
      <c r="T914" s="1"/>
      <c r="U914" s="1"/>
      <c r="V914" s="1"/>
      <c r="W914" s="1"/>
      <c r="X914" s="400"/>
      <c r="Y914" s="6"/>
      <c r="AB914" s="6"/>
      <c r="AE914" s="6"/>
      <c r="AG914" s="1"/>
      <c r="AM914" s="6"/>
      <c r="AP914" s="6"/>
      <c r="AS914" s="6"/>
      <c r="AU914" s="1"/>
      <c r="BA914" s="6"/>
      <c r="BD914" s="6"/>
      <c r="BG914" s="1"/>
      <c r="BH914" s="6"/>
      <c r="BJ914" s="1"/>
      <c r="BN914" s="1"/>
      <c r="BO914" s="1"/>
    </row>
    <row r="915" spans="1:6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6"/>
      <c r="N915" s="1"/>
      <c r="Q915" s="6"/>
      <c r="S915" s="1"/>
      <c r="T915" s="1"/>
      <c r="U915" s="1"/>
      <c r="V915" s="1"/>
      <c r="W915" s="1"/>
      <c r="X915" s="400"/>
      <c r="Y915" s="6"/>
      <c r="AB915" s="6"/>
      <c r="AE915" s="6"/>
      <c r="AG915" s="1"/>
      <c r="AM915" s="6"/>
      <c r="AP915" s="6"/>
      <c r="AS915" s="6"/>
      <c r="AU915" s="1"/>
      <c r="BA915" s="6"/>
      <c r="BD915" s="6"/>
      <c r="BG915" s="1"/>
      <c r="BH915" s="6"/>
      <c r="BJ915" s="1"/>
      <c r="BN915" s="1"/>
      <c r="BO915" s="1"/>
    </row>
    <row r="916" spans="1:6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6"/>
      <c r="N916" s="1"/>
      <c r="Q916" s="6"/>
      <c r="S916" s="1"/>
      <c r="T916" s="1"/>
      <c r="U916" s="1"/>
      <c r="V916" s="1"/>
      <c r="W916" s="1"/>
      <c r="X916" s="400"/>
      <c r="Y916" s="6"/>
      <c r="AB916" s="6"/>
      <c r="AE916" s="6"/>
      <c r="AG916" s="1"/>
      <c r="AM916" s="6"/>
      <c r="AP916" s="6"/>
      <c r="AS916" s="6"/>
      <c r="AU916" s="1"/>
      <c r="BA916" s="6"/>
      <c r="BD916" s="6"/>
      <c r="BG916" s="1"/>
      <c r="BH916" s="6"/>
      <c r="BJ916" s="1"/>
      <c r="BN916" s="1"/>
      <c r="BO916" s="1"/>
    </row>
    <row r="917" spans="1:6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6"/>
      <c r="N917" s="1"/>
      <c r="Q917" s="6"/>
      <c r="S917" s="1"/>
      <c r="T917" s="1"/>
      <c r="U917" s="1"/>
      <c r="V917" s="1"/>
      <c r="W917" s="1"/>
      <c r="X917" s="400"/>
      <c r="Y917" s="6"/>
      <c r="AB917" s="6"/>
      <c r="AE917" s="6"/>
      <c r="AG917" s="1"/>
      <c r="AM917" s="6"/>
      <c r="AP917" s="6"/>
      <c r="AS917" s="6"/>
      <c r="AU917" s="1"/>
      <c r="BA917" s="6"/>
      <c r="BD917" s="6"/>
      <c r="BG917" s="1"/>
      <c r="BH917" s="6"/>
      <c r="BJ917" s="1"/>
      <c r="BN917" s="1"/>
      <c r="BO917" s="1"/>
    </row>
    <row r="918" spans="1:6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6"/>
      <c r="N918" s="1"/>
      <c r="Q918" s="6"/>
      <c r="S918" s="1"/>
      <c r="T918" s="1"/>
      <c r="U918" s="1"/>
      <c r="V918" s="1"/>
      <c r="W918" s="1"/>
      <c r="X918" s="400"/>
      <c r="Y918" s="6"/>
      <c r="AB918" s="6"/>
      <c r="AE918" s="6"/>
      <c r="AG918" s="1"/>
      <c r="AM918" s="6"/>
      <c r="AP918" s="6"/>
      <c r="AS918" s="6"/>
      <c r="AU918" s="1"/>
      <c r="BA918" s="6"/>
      <c r="BD918" s="6"/>
      <c r="BG918" s="1"/>
      <c r="BH918" s="6"/>
      <c r="BJ918" s="1"/>
      <c r="BN918" s="1"/>
      <c r="BO918" s="1"/>
    </row>
    <row r="919" spans="1:6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6"/>
      <c r="N919" s="1"/>
      <c r="Q919" s="6"/>
      <c r="S919" s="1"/>
      <c r="T919" s="1"/>
      <c r="U919" s="1"/>
      <c r="V919" s="1"/>
      <c r="W919" s="1"/>
      <c r="X919" s="400"/>
      <c r="Y919" s="6"/>
      <c r="AB919" s="6"/>
      <c r="AE919" s="6"/>
      <c r="AG919" s="1"/>
      <c r="AM919" s="6"/>
      <c r="AP919" s="6"/>
      <c r="AS919" s="6"/>
      <c r="AU919" s="1"/>
      <c r="BA919" s="6"/>
      <c r="BD919" s="6"/>
      <c r="BG919" s="1"/>
      <c r="BH919" s="6"/>
      <c r="BJ919" s="1"/>
      <c r="BN919" s="1"/>
      <c r="BO919" s="1"/>
    </row>
    <row r="920" spans="1:6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6"/>
      <c r="N920" s="1"/>
      <c r="Q920" s="6"/>
      <c r="S920" s="1"/>
      <c r="T920" s="1"/>
      <c r="U920" s="1"/>
      <c r="V920" s="1"/>
      <c r="W920" s="1"/>
      <c r="X920" s="400"/>
      <c r="Y920" s="6"/>
      <c r="AB920" s="6"/>
      <c r="AE920" s="6"/>
      <c r="AG920" s="1"/>
      <c r="AM920" s="6"/>
      <c r="AP920" s="6"/>
      <c r="AS920" s="6"/>
      <c r="AU920" s="1"/>
      <c r="BA920" s="6"/>
      <c r="BD920" s="6"/>
      <c r="BG920" s="1"/>
      <c r="BH920" s="6"/>
      <c r="BJ920" s="1"/>
      <c r="BN920" s="1"/>
      <c r="BO920" s="1"/>
    </row>
    <row r="921" spans="1:6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6"/>
      <c r="N921" s="1"/>
      <c r="Q921" s="6"/>
      <c r="S921" s="1"/>
      <c r="T921" s="1"/>
      <c r="U921" s="1"/>
      <c r="V921" s="1"/>
      <c r="W921" s="1"/>
      <c r="X921" s="400"/>
      <c r="Y921" s="6"/>
      <c r="AB921" s="6"/>
      <c r="AE921" s="6"/>
      <c r="AG921" s="1"/>
      <c r="AM921" s="6"/>
      <c r="AP921" s="6"/>
      <c r="AS921" s="6"/>
      <c r="AU921" s="1"/>
      <c r="BA921" s="6"/>
      <c r="BD921" s="6"/>
      <c r="BG921" s="1"/>
      <c r="BH921" s="6"/>
      <c r="BJ921" s="1"/>
      <c r="BN921" s="1"/>
      <c r="BO921" s="1"/>
    </row>
    <row r="922" spans="1:6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6"/>
      <c r="N922" s="1"/>
      <c r="Q922" s="6"/>
      <c r="S922" s="1"/>
      <c r="T922" s="1"/>
      <c r="U922" s="1"/>
      <c r="V922" s="1"/>
      <c r="W922" s="1"/>
      <c r="X922" s="400"/>
      <c r="Y922" s="6"/>
      <c r="AB922" s="6"/>
      <c r="AE922" s="6"/>
      <c r="AG922" s="1"/>
      <c r="AM922" s="6"/>
      <c r="AP922" s="6"/>
      <c r="AS922" s="6"/>
      <c r="AU922" s="1"/>
      <c r="BA922" s="6"/>
      <c r="BD922" s="6"/>
      <c r="BG922" s="1"/>
      <c r="BH922" s="6"/>
      <c r="BJ922" s="1"/>
      <c r="BN922" s="1"/>
      <c r="BO922" s="1"/>
    </row>
    <row r="923" spans="1:6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6"/>
      <c r="N923" s="1"/>
      <c r="Q923" s="6"/>
      <c r="S923" s="1"/>
      <c r="T923" s="1"/>
      <c r="U923" s="1"/>
      <c r="V923" s="1"/>
      <c r="W923" s="1"/>
      <c r="X923" s="400"/>
      <c r="Y923" s="6"/>
      <c r="AB923" s="6"/>
      <c r="AE923" s="6"/>
      <c r="AG923" s="1"/>
      <c r="AM923" s="6"/>
      <c r="AP923" s="6"/>
      <c r="AS923" s="6"/>
      <c r="AU923" s="1"/>
      <c r="BA923" s="6"/>
      <c r="BD923" s="6"/>
      <c r="BG923" s="1"/>
      <c r="BH923" s="6"/>
      <c r="BJ923" s="1"/>
      <c r="BN923" s="1"/>
      <c r="BO923" s="1"/>
    </row>
    <row r="924" spans="1:6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6"/>
      <c r="N924" s="1"/>
      <c r="Q924" s="6"/>
      <c r="S924" s="1"/>
      <c r="T924" s="1"/>
      <c r="U924" s="1"/>
      <c r="V924" s="1"/>
      <c r="W924" s="1"/>
      <c r="X924" s="400"/>
      <c r="Y924" s="6"/>
      <c r="AB924" s="6"/>
      <c r="AE924" s="6"/>
      <c r="AG924" s="1"/>
      <c r="AM924" s="6"/>
      <c r="AP924" s="6"/>
      <c r="AS924" s="6"/>
      <c r="AU924" s="1"/>
      <c r="BA924" s="6"/>
      <c r="BD924" s="6"/>
      <c r="BG924" s="1"/>
      <c r="BH924" s="6"/>
      <c r="BJ924" s="1"/>
      <c r="BN924" s="1"/>
      <c r="BO924" s="1"/>
    </row>
    <row r="925" spans="1:6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6"/>
      <c r="N925" s="1"/>
      <c r="Q925" s="6"/>
      <c r="S925" s="1"/>
      <c r="T925" s="1"/>
      <c r="U925" s="1"/>
      <c r="V925" s="1"/>
      <c r="W925" s="1"/>
      <c r="X925" s="400"/>
      <c r="Y925" s="6"/>
      <c r="AB925" s="6"/>
      <c r="AE925" s="6"/>
      <c r="AG925" s="1"/>
      <c r="AM925" s="6"/>
      <c r="AP925" s="6"/>
      <c r="AS925" s="6"/>
      <c r="AU925" s="1"/>
      <c r="BA925" s="6"/>
      <c r="BD925" s="6"/>
      <c r="BG925" s="1"/>
      <c r="BH925" s="6"/>
      <c r="BJ925" s="1"/>
      <c r="BN925" s="1"/>
      <c r="BO925" s="1"/>
    </row>
    <row r="926" spans="1:6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6"/>
      <c r="N926" s="1"/>
      <c r="Q926" s="6"/>
      <c r="S926" s="1"/>
      <c r="T926" s="1"/>
      <c r="U926" s="1"/>
      <c r="V926" s="1"/>
      <c r="W926" s="1"/>
      <c r="X926" s="400"/>
      <c r="Y926" s="6"/>
      <c r="AB926" s="6"/>
      <c r="AE926" s="6"/>
      <c r="AG926" s="1"/>
      <c r="AM926" s="6"/>
      <c r="AP926" s="6"/>
      <c r="AS926" s="6"/>
      <c r="AU926" s="1"/>
      <c r="BA926" s="6"/>
      <c r="BD926" s="6"/>
      <c r="BG926" s="1"/>
      <c r="BH926" s="6"/>
      <c r="BJ926" s="1"/>
      <c r="BN926" s="1"/>
      <c r="BO926" s="1"/>
    </row>
    <row r="927" spans="1:6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6"/>
      <c r="N927" s="1"/>
      <c r="Q927" s="6"/>
      <c r="S927" s="1"/>
      <c r="T927" s="1"/>
      <c r="U927" s="1"/>
      <c r="V927" s="1"/>
      <c r="W927" s="1"/>
      <c r="X927" s="400"/>
      <c r="Y927" s="6"/>
      <c r="AB927" s="6"/>
      <c r="AE927" s="6"/>
      <c r="AG927" s="1"/>
      <c r="AM927" s="6"/>
      <c r="AP927" s="6"/>
      <c r="AS927" s="6"/>
      <c r="AU927" s="1"/>
      <c r="BA927" s="6"/>
      <c r="BD927" s="6"/>
      <c r="BG927" s="1"/>
      <c r="BH927" s="6"/>
      <c r="BJ927" s="1"/>
      <c r="BN927" s="1"/>
      <c r="BO927" s="1"/>
    </row>
    <row r="928" spans="1:6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6"/>
      <c r="N928" s="1"/>
      <c r="Q928" s="6"/>
      <c r="S928" s="1"/>
      <c r="T928" s="1"/>
      <c r="U928" s="1"/>
      <c r="V928" s="1"/>
      <c r="W928" s="1"/>
      <c r="X928" s="400"/>
      <c r="Y928" s="6"/>
      <c r="AB928" s="6"/>
      <c r="AE928" s="6"/>
      <c r="AG928" s="1"/>
      <c r="AM928" s="6"/>
      <c r="AP928" s="6"/>
      <c r="AS928" s="6"/>
      <c r="AU928" s="1"/>
      <c r="BA928" s="6"/>
      <c r="BD928" s="6"/>
      <c r="BG928" s="1"/>
      <c r="BH928" s="6"/>
      <c r="BJ928" s="1"/>
      <c r="BN928" s="1"/>
      <c r="BO928" s="1"/>
    </row>
    <row r="929" spans="1:6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6"/>
      <c r="N929" s="1"/>
      <c r="Q929" s="6"/>
      <c r="S929" s="1"/>
      <c r="T929" s="1"/>
      <c r="U929" s="1"/>
      <c r="V929" s="1"/>
      <c r="W929" s="1"/>
      <c r="X929" s="400"/>
      <c r="Y929" s="6"/>
      <c r="AB929" s="6"/>
      <c r="AE929" s="6"/>
      <c r="AG929" s="1"/>
      <c r="AM929" s="6"/>
      <c r="AP929" s="6"/>
      <c r="AS929" s="6"/>
      <c r="AU929" s="1"/>
      <c r="BA929" s="6"/>
      <c r="BD929" s="6"/>
      <c r="BG929" s="1"/>
      <c r="BH929" s="6"/>
      <c r="BJ929" s="1"/>
      <c r="BN929" s="1"/>
      <c r="BO929" s="1"/>
    </row>
    <row r="930" spans="1:6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6"/>
      <c r="N930" s="1"/>
      <c r="Q930" s="6"/>
      <c r="S930" s="1"/>
      <c r="T930" s="1"/>
      <c r="U930" s="1"/>
      <c r="V930" s="1"/>
      <c r="W930" s="1"/>
      <c r="X930" s="400"/>
      <c r="Y930" s="6"/>
      <c r="AB930" s="6"/>
      <c r="AE930" s="6"/>
      <c r="AG930" s="1"/>
      <c r="AM930" s="6"/>
      <c r="AP930" s="6"/>
      <c r="AS930" s="6"/>
      <c r="AU930" s="1"/>
      <c r="BA930" s="6"/>
      <c r="BD930" s="6"/>
      <c r="BG930" s="1"/>
      <c r="BH930" s="6"/>
      <c r="BJ930" s="1"/>
      <c r="BN930" s="1"/>
      <c r="BO930" s="1"/>
    </row>
    <row r="931" spans="1:6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6"/>
      <c r="N931" s="1"/>
      <c r="Q931" s="6"/>
      <c r="S931" s="1"/>
      <c r="T931" s="1"/>
      <c r="U931" s="1"/>
      <c r="V931" s="1"/>
      <c r="W931" s="1"/>
      <c r="X931" s="400"/>
      <c r="Y931" s="6"/>
      <c r="AB931" s="6"/>
      <c r="AE931" s="6"/>
      <c r="AG931" s="1"/>
      <c r="AM931" s="6"/>
      <c r="AP931" s="6"/>
      <c r="AS931" s="6"/>
      <c r="AU931" s="1"/>
      <c r="BA931" s="6"/>
      <c r="BD931" s="6"/>
      <c r="BG931" s="1"/>
      <c r="BH931" s="6"/>
      <c r="BJ931" s="1"/>
      <c r="BN931" s="1"/>
      <c r="BO931" s="1"/>
    </row>
    <row r="932" spans="1:6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6"/>
      <c r="N932" s="1"/>
      <c r="Q932" s="6"/>
      <c r="S932" s="1"/>
      <c r="T932" s="1"/>
      <c r="U932" s="1"/>
      <c r="V932" s="1"/>
      <c r="W932" s="1"/>
      <c r="X932" s="400"/>
      <c r="Y932" s="6"/>
      <c r="AB932" s="6"/>
      <c r="AE932" s="6"/>
      <c r="AG932" s="1"/>
      <c r="AM932" s="6"/>
      <c r="AP932" s="6"/>
      <c r="AS932" s="6"/>
      <c r="AU932" s="1"/>
      <c r="BA932" s="6"/>
      <c r="BD932" s="6"/>
      <c r="BG932" s="1"/>
      <c r="BH932" s="6"/>
      <c r="BJ932" s="1"/>
      <c r="BN932" s="1"/>
      <c r="BO932" s="1"/>
    </row>
    <row r="933" spans="1:6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6"/>
      <c r="N933" s="1"/>
      <c r="Q933" s="6"/>
      <c r="S933" s="1"/>
      <c r="T933" s="1"/>
      <c r="U933" s="1"/>
      <c r="V933" s="1"/>
      <c r="W933" s="1"/>
      <c r="X933" s="400"/>
      <c r="Y933" s="6"/>
      <c r="AB933" s="6"/>
      <c r="AE933" s="6"/>
      <c r="AG933" s="1"/>
      <c r="AM933" s="6"/>
      <c r="AP933" s="6"/>
      <c r="AS933" s="6"/>
      <c r="AU933" s="1"/>
      <c r="BA933" s="6"/>
      <c r="BD933" s="6"/>
      <c r="BG933" s="1"/>
      <c r="BH933" s="6"/>
      <c r="BJ933" s="1"/>
      <c r="BN933" s="1"/>
      <c r="BO933" s="1"/>
    </row>
    <row r="934" spans="1:6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6"/>
      <c r="N934" s="1"/>
      <c r="Q934" s="6"/>
      <c r="S934" s="1"/>
      <c r="T934" s="1"/>
      <c r="U934" s="1"/>
      <c r="V934" s="1"/>
      <c r="W934" s="1"/>
      <c r="X934" s="400"/>
      <c r="Y934" s="6"/>
      <c r="AB934" s="6"/>
      <c r="AE934" s="6"/>
      <c r="AG934" s="1"/>
      <c r="AM934" s="6"/>
      <c r="AP934" s="6"/>
      <c r="AS934" s="6"/>
      <c r="AU934" s="1"/>
      <c r="BA934" s="6"/>
      <c r="BD934" s="6"/>
      <c r="BG934" s="1"/>
      <c r="BH934" s="6"/>
      <c r="BJ934" s="1"/>
      <c r="BN934" s="1"/>
      <c r="BO934" s="1"/>
    </row>
    <row r="935" spans="1:6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6"/>
      <c r="N935" s="1"/>
      <c r="Q935" s="6"/>
      <c r="S935" s="1"/>
      <c r="T935" s="1"/>
      <c r="U935" s="1"/>
      <c r="V935" s="1"/>
      <c r="W935" s="1"/>
      <c r="X935" s="400"/>
      <c r="Y935" s="6"/>
      <c r="AB935" s="6"/>
      <c r="AE935" s="6"/>
      <c r="AG935" s="1"/>
      <c r="AM935" s="6"/>
      <c r="AP935" s="6"/>
      <c r="AS935" s="6"/>
      <c r="AU935" s="1"/>
      <c r="BA935" s="6"/>
      <c r="BD935" s="6"/>
      <c r="BG935" s="1"/>
      <c r="BH935" s="6"/>
      <c r="BJ935" s="1"/>
      <c r="BN935" s="1"/>
      <c r="BO935" s="1"/>
    </row>
    <row r="936" spans="1:6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6"/>
      <c r="N936" s="1"/>
      <c r="Q936" s="6"/>
      <c r="S936" s="1"/>
      <c r="T936" s="1"/>
      <c r="U936" s="1"/>
      <c r="V936" s="1"/>
      <c r="W936" s="1"/>
      <c r="X936" s="400"/>
      <c r="Y936" s="6"/>
      <c r="AB936" s="6"/>
      <c r="AE936" s="6"/>
      <c r="AG936" s="1"/>
      <c r="AM936" s="6"/>
      <c r="AP936" s="6"/>
      <c r="AS936" s="6"/>
      <c r="AU936" s="1"/>
      <c r="BA936" s="6"/>
      <c r="BD936" s="6"/>
      <c r="BG936" s="1"/>
      <c r="BH936" s="6"/>
      <c r="BJ936" s="1"/>
      <c r="BN936" s="1"/>
      <c r="BO936" s="1"/>
    </row>
    <row r="937" spans="1:6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6"/>
      <c r="N937" s="1"/>
      <c r="Q937" s="6"/>
      <c r="S937" s="1"/>
      <c r="T937" s="1"/>
      <c r="U937" s="1"/>
      <c r="V937" s="1"/>
      <c r="W937" s="1"/>
      <c r="X937" s="400"/>
      <c r="Y937" s="6"/>
      <c r="AB937" s="6"/>
      <c r="AE937" s="6"/>
      <c r="AG937" s="1"/>
      <c r="AM937" s="6"/>
      <c r="AP937" s="6"/>
      <c r="AS937" s="6"/>
      <c r="AU937" s="1"/>
      <c r="BA937" s="6"/>
      <c r="BD937" s="6"/>
      <c r="BG937" s="1"/>
      <c r="BH937" s="6"/>
      <c r="BJ937" s="1"/>
      <c r="BN937" s="1"/>
      <c r="BO937" s="1"/>
    </row>
    <row r="938" spans="1:6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6"/>
      <c r="N938" s="1"/>
      <c r="Q938" s="6"/>
      <c r="S938" s="1"/>
      <c r="T938" s="1"/>
      <c r="U938" s="1"/>
      <c r="V938" s="1"/>
      <c r="W938" s="1"/>
      <c r="X938" s="400"/>
      <c r="Y938" s="6"/>
      <c r="AB938" s="6"/>
      <c r="AE938" s="6"/>
      <c r="AG938" s="1"/>
      <c r="AM938" s="6"/>
      <c r="AP938" s="6"/>
      <c r="AS938" s="6"/>
      <c r="AU938" s="1"/>
      <c r="BA938" s="6"/>
      <c r="BD938" s="6"/>
      <c r="BG938" s="1"/>
      <c r="BH938" s="6"/>
      <c r="BJ938" s="1"/>
      <c r="BN938" s="1"/>
      <c r="BO938" s="1"/>
    </row>
    <row r="939" spans="1:6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6"/>
      <c r="N939" s="1"/>
      <c r="Q939" s="6"/>
      <c r="S939" s="1"/>
      <c r="T939" s="1"/>
      <c r="U939" s="1"/>
      <c r="V939" s="1"/>
      <c r="W939" s="1"/>
      <c r="X939" s="400"/>
      <c r="Y939" s="6"/>
      <c r="AB939" s="6"/>
      <c r="AE939" s="6"/>
      <c r="AG939" s="1"/>
      <c r="AM939" s="6"/>
      <c r="AP939" s="6"/>
      <c r="AS939" s="6"/>
      <c r="AU939" s="1"/>
      <c r="BA939" s="6"/>
      <c r="BD939" s="6"/>
      <c r="BG939" s="1"/>
      <c r="BH939" s="6"/>
      <c r="BJ939" s="1"/>
      <c r="BN939" s="1"/>
      <c r="BO939" s="1"/>
    </row>
    <row r="940" spans="1:6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6"/>
      <c r="N940" s="1"/>
      <c r="Q940" s="6"/>
      <c r="S940" s="1"/>
      <c r="T940" s="1"/>
      <c r="U940" s="1"/>
      <c r="V940" s="1"/>
      <c r="W940" s="1"/>
      <c r="X940" s="400"/>
      <c r="Y940" s="6"/>
      <c r="AB940" s="6"/>
      <c r="AE940" s="6"/>
      <c r="AG940" s="1"/>
      <c r="AM940" s="6"/>
      <c r="AP940" s="6"/>
      <c r="AS940" s="6"/>
      <c r="AU940" s="1"/>
      <c r="BA940" s="6"/>
      <c r="BD940" s="6"/>
      <c r="BG940" s="1"/>
      <c r="BH940" s="6"/>
      <c r="BJ940" s="1"/>
      <c r="BN940" s="1"/>
      <c r="BO940" s="1"/>
    </row>
    <row r="941" spans="1:6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6"/>
      <c r="N941" s="1"/>
      <c r="Q941" s="6"/>
      <c r="S941" s="1"/>
      <c r="T941" s="1"/>
      <c r="U941" s="1"/>
      <c r="V941" s="1"/>
      <c r="W941" s="1"/>
      <c r="X941" s="400"/>
      <c r="Y941" s="6"/>
      <c r="AB941" s="6"/>
      <c r="AE941" s="6"/>
      <c r="AG941" s="1"/>
      <c r="AM941" s="6"/>
      <c r="AP941" s="6"/>
      <c r="AS941" s="6"/>
      <c r="AU941" s="1"/>
      <c r="BA941" s="6"/>
      <c r="BD941" s="6"/>
      <c r="BG941" s="1"/>
      <c r="BH941" s="6"/>
      <c r="BJ941" s="1"/>
      <c r="BN941" s="1"/>
      <c r="BO941" s="1"/>
    </row>
    <row r="942" spans="1:6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6"/>
      <c r="N942" s="1"/>
      <c r="Q942" s="6"/>
      <c r="S942" s="1"/>
      <c r="T942" s="1"/>
      <c r="U942" s="1"/>
      <c r="V942" s="1"/>
      <c r="W942" s="1"/>
      <c r="X942" s="400"/>
      <c r="Y942" s="6"/>
      <c r="AB942" s="6"/>
      <c r="AE942" s="6"/>
      <c r="AG942" s="1"/>
      <c r="AM942" s="6"/>
      <c r="AP942" s="6"/>
      <c r="AS942" s="6"/>
      <c r="AU942" s="1"/>
      <c r="BA942" s="6"/>
      <c r="BD942" s="6"/>
      <c r="BG942" s="1"/>
      <c r="BH942" s="6"/>
      <c r="BJ942" s="1"/>
      <c r="BN942" s="1"/>
      <c r="BO942" s="1"/>
    </row>
    <row r="943" spans="1:6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6"/>
      <c r="N943" s="1"/>
      <c r="Q943" s="6"/>
      <c r="S943" s="1"/>
      <c r="T943" s="1"/>
      <c r="U943" s="1"/>
      <c r="V943" s="1"/>
      <c r="W943" s="1"/>
      <c r="X943" s="400"/>
      <c r="Y943" s="6"/>
      <c r="AB943" s="6"/>
      <c r="AE943" s="6"/>
      <c r="AG943" s="1"/>
      <c r="AM943" s="6"/>
      <c r="AP943" s="6"/>
      <c r="AS943" s="6"/>
      <c r="AU943" s="1"/>
      <c r="BA943" s="6"/>
      <c r="BD943" s="6"/>
      <c r="BG943" s="1"/>
      <c r="BH943" s="6"/>
      <c r="BJ943" s="1"/>
      <c r="BN943" s="1"/>
      <c r="BO943" s="1"/>
    </row>
    <row r="944" spans="1:6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6"/>
      <c r="N944" s="1"/>
      <c r="Q944" s="6"/>
      <c r="S944" s="1"/>
      <c r="T944" s="1"/>
      <c r="U944" s="1"/>
      <c r="V944" s="1"/>
      <c r="W944" s="1"/>
      <c r="X944" s="400"/>
      <c r="Y944" s="6"/>
      <c r="AB944" s="6"/>
      <c r="AE944" s="6"/>
      <c r="AG944" s="1"/>
      <c r="AM944" s="6"/>
      <c r="AP944" s="6"/>
      <c r="AS944" s="6"/>
      <c r="AU944" s="1"/>
      <c r="BA944" s="6"/>
      <c r="BD944" s="6"/>
      <c r="BG944" s="1"/>
      <c r="BH944" s="6"/>
      <c r="BJ944" s="1"/>
      <c r="BN944" s="1"/>
      <c r="BO944" s="1"/>
    </row>
    <row r="945" spans="1:6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6"/>
      <c r="N945" s="1"/>
      <c r="Q945" s="6"/>
      <c r="S945" s="1"/>
      <c r="T945" s="1"/>
      <c r="U945" s="1"/>
      <c r="V945" s="1"/>
      <c r="W945" s="1"/>
      <c r="X945" s="400"/>
      <c r="Y945" s="6"/>
      <c r="AB945" s="6"/>
      <c r="AE945" s="6"/>
      <c r="AG945" s="1"/>
      <c r="AM945" s="6"/>
      <c r="AP945" s="6"/>
      <c r="AS945" s="6"/>
      <c r="AU945" s="1"/>
      <c r="BA945" s="6"/>
      <c r="BD945" s="6"/>
      <c r="BG945" s="1"/>
      <c r="BH945" s="6"/>
      <c r="BJ945" s="1"/>
      <c r="BN945" s="1"/>
      <c r="BO945" s="1"/>
    </row>
    <row r="946" spans="1:6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6"/>
      <c r="N946" s="1"/>
      <c r="Q946" s="6"/>
      <c r="S946" s="1"/>
      <c r="T946" s="1"/>
      <c r="U946" s="1"/>
      <c r="V946" s="1"/>
      <c r="W946" s="1"/>
      <c r="X946" s="400"/>
      <c r="Y946" s="6"/>
      <c r="AB946" s="6"/>
      <c r="AE946" s="6"/>
      <c r="AG946" s="1"/>
      <c r="AM946" s="6"/>
      <c r="AP946" s="6"/>
      <c r="AS946" s="6"/>
      <c r="AU946" s="1"/>
      <c r="BA946" s="6"/>
      <c r="BD946" s="6"/>
      <c r="BG946" s="1"/>
      <c r="BH946" s="6"/>
      <c r="BJ946" s="1"/>
      <c r="BN946" s="1"/>
      <c r="BO946" s="1"/>
    </row>
    <row r="947" spans="1:6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6"/>
      <c r="N947" s="1"/>
      <c r="Q947" s="6"/>
      <c r="S947" s="1"/>
      <c r="T947" s="1"/>
      <c r="U947" s="1"/>
      <c r="V947" s="1"/>
      <c r="W947" s="1"/>
      <c r="X947" s="400"/>
      <c r="Y947" s="6"/>
      <c r="AB947" s="6"/>
      <c r="AE947" s="6"/>
      <c r="AG947" s="1"/>
      <c r="AM947" s="6"/>
      <c r="AP947" s="6"/>
      <c r="AS947" s="6"/>
      <c r="AU947" s="1"/>
      <c r="BA947" s="6"/>
      <c r="BD947" s="6"/>
      <c r="BG947" s="1"/>
      <c r="BH947" s="6"/>
      <c r="BJ947" s="1"/>
      <c r="BN947" s="1"/>
      <c r="BO947" s="1"/>
    </row>
    <row r="948" spans="1:6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6"/>
      <c r="N948" s="1"/>
      <c r="Q948" s="6"/>
      <c r="S948" s="1"/>
      <c r="T948" s="1"/>
      <c r="U948" s="1"/>
      <c r="V948" s="1"/>
      <c r="W948" s="1"/>
      <c r="X948" s="400"/>
      <c r="Y948" s="6"/>
      <c r="AB948" s="6"/>
      <c r="AE948" s="6"/>
      <c r="AG948" s="1"/>
      <c r="AM948" s="6"/>
      <c r="AP948" s="6"/>
      <c r="AS948" s="6"/>
      <c r="AU948" s="1"/>
      <c r="BA948" s="6"/>
      <c r="BD948" s="6"/>
      <c r="BG948" s="1"/>
      <c r="BH948" s="6"/>
      <c r="BJ948" s="1"/>
      <c r="BN948" s="1"/>
      <c r="BO948" s="1"/>
    </row>
    <row r="949" spans="1:6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6"/>
      <c r="N949" s="1"/>
      <c r="Q949" s="6"/>
      <c r="S949" s="1"/>
      <c r="T949" s="1"/>
      <c r="U949" s="1"/>
      <c r="V949" s="1"/>
      <c r="W949" s="1"/>
      <c r="X949" s="400"/>
      <c r="Y949" s="6"/>
      <c r="AB949" s="6"/>
      <c r="AE949" s="6"/>
      <c r="AG949" s="1"/>
      <c r="AM949" s="6"/>
      <c r="AP949" s="6"/>
      <c r="AS949" s="6"/>
      <c r="AU949" s="1"/>
      <c r="BA949" s="6"/>
      <c r="BD949" s="6"/>
      <c r="BG949" s="1"/>
      <c r="BH949" s="6"/>
      <c r="BJ949" s="1"/>
      <c r="BN949" s="1"/>
      <c r="BO949" s="1"/>
    </row>
    <row r="950" spans="1:6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6"/>
      <c r="N950" s="1"/>
      <c r="Q950" s="6"/>
      <c r="S950" s="1"/>
      <c r="T950" s="1"/>
      <c r="U950" s="1"/>
      <c r="V950" s="1"/>
      <c r="W950" s="1"/>
      <c r="X950" s="400"/>
      <c r="Y950" s="6"/>
      <c r="AB950" s="6"/>
      <c r="AE950" s="6"/>
      <c r="AG950" s="1"/>
      <c r="AM950" s="6"/>
      <c r="AP950" s="6"/>
      <c r="AS950" s="6"/>
      <c r="AU950" s="1"/>
      <c r="BA950" s="6"/>
      <c r="BD950" s="6"/>
      <c r="BG950" s="1"/>
      <c r="BH950" s="6"/>
      <c r="BJ950" s="1"/>
      <c r="BN950" s="1"/>
      <c r="BO950" s="1"/>
    </row>
    <row r="951" spans="1:6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6"/>
      <c r="N951" s="1"/>
      <c r="Q951" s="6"/>
      <c r="S951" s="1"/>
      <c r="T951" s="1"/>
      <c r="U951" s="1"/>
      <c r="V951" s="1"/>
      <c r="W951" s="1"/>
      <c r="X951" s="400"/>
      <c r="Y951" s="6"/>
      <c r="AB951" s="6"/>
      <c r="AE951" s="6"/>
      <c r="AG951" s="1"/>
      <c r="AM951" s="6"/>
      <c r="AP951" s="6"/>
      <c r="AS951" s="6"/>
      <c r="AU951" s="1"/>
      <c r="BA951" s="6"/>
      <c r="BD951" s="6"/>
      <c r="BG951" s="1"/>
      <c r="BH951" s="6"/>
      <c r="BJ951" s="1"/>
      <c r="BN951" s="1"/>
      <c r="BO951" s="1"/>
    </row>
    <row r="952" spans="1:6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6"/>
      <c r="N952" s="1"/>
      <c r="Q952" s="6"/>
      <c r="S952" s="1"/>
      <c r="T952" s="1"/>
      <c r="U952" s="1"/>
      <c r="V952" s="1"/>
      <c r="W952" s="1"/>
      <c r="X952" s="400"/>
      <c r="Y952" s="6"/>
      <c r="AB952" s="6"/>
      <c r="AE952" s="6"/>
      <c r="AG952" s="1"/>
      <c r="AM952" s="6"/>
      <c r="AP952" s="6"/>
      <c r="AS952" s="6"/>
      <c r="AU952" s="1"/>
      <c r="BA952" s="6"/>
      <c r="BD952" s="6"/>
      <c r="BG952" s="1"/>
      <c r="BH952" s="6"/>
      <c r="BJ952" s="1"/>
      <c r="BN952" s="1"/>
      <c r="BO952" s="1"/>
    </row>
    <row r="953" spans="1:6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6"/>
      <c r="N953" s="1"/>
      <c r="Q953" s="6"/>
      <c r="S953" s="1"/>
      <c r="T953" s="1"/>
      <c r="U953" s="1"/>
      <c r="V953" s="1"/>
      <c r="W953" s="1"/>
      <c r="X953" s="400"/>
      <c r="Y953" s="6"/>
      <c r="AB953" s="6"/>
      <c r="AE953" s="6"/>
      <c r="AG953" s="1"/>
      <c r="AM953" s="6"/>
      <c r="AP953" s="6"/>
      <c r="AS953" s="6"/>
      <c r="AU953" s="1"/>
      <c r="BA953" s="6"/>
      <c r="BD953" s="6"/>
      <c r="BG953" s="1"/>
      <c r="BH953" s="6"/>
      <c r="BJ953" s="1"/>
      <c r="BN953" s="1"/>
      <c r="BO953" s="1"/>
    </row>
    <row r="954" spans="1:6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6"/>
      <c r="N954" s="1"/>
      <c r="Q954" s="6"/>
      <c r="S954" s="1"/>
      <c r="T954" s="1"/>
      <c r="U954" s="1"/>
      <c r="V954" s="1"/>
      <c r="W954" s="1"/>
      <c r="X954" s="400"/>
      <c r="Y954" s="6"/>
      <c r="AB954" s="6"/>
      <c r="AE954" s="6"/>
      <c r="AG954" s="1"/>
      <c r="AM954" s="6"/>
      <c r="AP954" s="6"/>
      <c r="AS954" s="6"/>
      <c r="AU954" s="1"/>
      <c r="BA954" s="6"/>
      <c r="BD954" s="6"/>
      <c r="BG954" s="1"/>
      <c r="BH954" s="6"/>
      <c r="BJ954" s="1"/>
      <c r="BN954" s="1"/>
      <c r="BO954" s="1"/>
    </row>
    <row r="955" spans="1:6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6"/>
      <c r="N955" s="1"/>
      <c r="Q955" s="6"/>
      <c r="S955" s="1"/>
      <c r="T955" s="1"/>
      <c r="U955" s="1"/>
      <c r="V955" s="1"/>
      <c r="W955" s="1"/>
      <c r="X955" s="400"/>
      <c r="Y955" s="6"/>
      <c r="AB955" s="6"/>
      <c r="AE955" s="6"/>
      <c r="AG955" s="1"/>
      <c r="AM955" s="6"/>
      <c r="AP955" s="6"/>
      <c r="AS955" s="6"/>
      <c r="AU955" s="1"/>
      <c r="BA955" s="6"/>
      <c r="BD955" s="6"/>
      <c r="BG955" s="1"/>
      <c r="BH955" s="6"/>
      <c r="BJ955" s="1"/>
      <c r="BN955" s="1"/>
      <c r="BO955" s="1"/>
    </row>
    <row r="956" spans="1:6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6"/>
      <c r="N956" s="1"/>
      <c r="Q956" s="6"/>
      <c r="S956" s="1"/>
      <c r="T956" s="1"/>
      <c r="U956" s="1"/>
      <c r="V956" s="1"/>
      <c r="W956" s="1"/>
      <c r="X956" s="400"/>
      <c r="Y956" s="6"/>
      <c r="AB956" s="6"/>
      <c r="AE956" s="6"/>
      <c r="AG956" s="1"/>
      <c r="AM956" s="6"/>
      <c r="AP956" s="6"/>
      <c r="AS956" s="6"/>
      <c r="AU956" s="1"/>
      <c r="BA956" s="6"/>
      <c r="BD956" s="6"/>
      <c r="BG956" s="1"/>
      <c r="BH956" s="6"/>
      <c r="BJ956" s="1"/>
      <c r="BN956" s="1"/>
      <c r="BO956" s="1"/>
    </row>
    <row r="957" spans="1:6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6"/>
      <c r="N957" s="1"/>
      <c r="Q957" s="6"/>
      <c r="S957" s="1"/>
      <c r="T957" s="1"/>
      <c r="U957" s="1"/>
      <c r="V957" s="1"/>
      <c r="W957" s="1"/>
      <c r="X957" s="400"/>
      <c r="Y957" s="6"/>
      <c r="AB957" s="6"/>
      <c r="AE957" s="6"/>
      <c r="AG957" s="1"/>
      <c r="AM957" s="6"/>
      <c r="AP957" s="6"/>
      <c r="AS957" s="6"/>
      <c r="AU957" s="1"/>
      <c r="BA957" s="6"/>
      <c r="BD957" s="6"/>
      <c r="BG957" s="1"/>
      <c r="BH957" s="6"/>
      <c r="BJ957" s="1"/>
      <c r="BN957" s="1"/>
      <c r="BO957" s="1"/>
    </row>
    <row r="958" spans="1:6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6"/>
      <c r="N958" s="1"/>
      <c r="Q958" s="6"/>
      <c r="S958" s="1"/>
      <c r="T958" s="1"/>
      <c r="U958" s="1"/>
      <c r="V958" s="1"/>
      <c r="W958" s="1"/>
      <c r="X958" s="400"/>
      <c r="Y958" s="6"/>
      <c r="AB958" s="6"/>
      <c r="AE958" s="6"/>
      <c r="AG958" s="1"/>
      <c r="AM958" s="6"/>
      <c r="AP958" s="6"/>
      <c r="AS958" s="6"/>
      <c r="AU958" s="1"/>
      <c r="BA958" s="6"/>
      <c r="BD958" s="6"/>
      <c r="BG958" s="1"/>
      <c r="BH958" s="6"/>
      <c r="BJ958" s="1"/>
      <c r="BN958" s="1"/>
      <c r="BO958" s="1"/>
    </row>
    <row r="959" spans="1:6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6"/>
      <c r="N959" s="1"/>
      <c r="Q959" s="6"/>
      <c r="S959" s="1"/>
      <c r="T959" s="1"/>
      <c r="U959" s="1"/>
      <c r="V959" s="1"/>
      <c r="W959" s="1"/>
      <c r="X959" s="400"/>
      <c r="Y959" s="6"/>
      <c r="AB959" s="6"/>
      <c r="AE959" s="6"/>
      <c r="AG959" s="1"/>
      <c r="AM959" s="6"/>
      <c r="AP959" s="6"/>
      <c r="AS959" s="6"/>
      <c r="AU959" s="1"/>
      <c r="BA959" s="6"/>
      <c r="BD959" s="6"/>
      <c r="BG959" s="1"/>
      <c r="BH959" s="6"/>
      <c r="BJ959" s="1"/>
      <c r="BN959" s="1"/>
      <c r="BO959" s="1"/>
    </row>
    <row r="960" spans="1:6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6"/>
      <c r="N960" s="1"/>
      <c r="Q960" s="6"/>
      <c r="S960" s="1"/>
      <c r="T960" s="1"/>
      <c r="U960" s="1"/>
      <c r="V960" s="1"/>
      <c r="W960" s="1"/>
      <c r="X960" s="400"/>
      <c r="Y960" s="6"/>
      <c r="AB960" s="6"/>
      <c r="AE960" s="6"/>
      <c r="AG960" s="1"/>
      <c r="AM960" s="6"/>
      <c r="AP960" s="6"/>
      <c r="AS960" s="6"/>
      <c r="AU960" s="1"/>
      <c r="BA960" s="6"/>
      <c r="BD960" s="6"/>
      <c r="BG960" s="1"/>
      <c r="BH960" s="6"/>
      <c r="BJ960" s="1"/>
      <c r="BN960" s="1"/>
      <c r="BO960" s="1"/>
    </row>
    <row r="961" spans="1:6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6"/>
      <c r="N961" s="1"/>
      <c r="Q961" s="6"/>
      <c r="S961" s="1"/>
      <c r="T961" s="1"/>
      <c r="U961" s="1"/>
      <c r="V961" s="1"/>
      <c r="W961" s="1"/>
      <c r="X961" s="400"/>
      <c r="Y961" s="6"/>
      <c r="AB961" s="6"/>
      <c r="AE961" s="6"/>
      <c r="AG961" s="1"/>
      <c r="AM961" s="6"/>
      <c r="AP961" s="6"/>
      <c r="AS961" s="6"/>
      <c r="AU961" s="1"/>
      <c r="BA961" s="6"/>
      <c r="BD961" s="6"/>
      <c r="BG961" s="1"/>
      <c r="BH961" s="6"/>
      <c r="BJ961" s="1"/>
      <c r="BN961" s="1"/>
      <c r="BO961" s="1"/>
    </row>
    <row r="962" spans="1:6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6"/>
      <c r="N962" s="1"/>
      <c r="Q962" s="6"/>
      <c r="S962" s="1"/>
      <c r="T962" s="1"/>
      <c r="U962" s="1"/>
      <c r="V962" s="1"/>
      <c r="W962" s="1"/>
      <c r="X962" s="400"/>
      <c r="Y962" s="6"/>
      <c r="AB962" s="6"/>
      <c r="AE962" s="6"/>
      <c r="AG962" s="1"/>
      <c r="AM962" s="6"/>
      <c r="AP962" s="6"/>
      <c r="AS962" s="6"/>
      <c r="AU962" s="1"/>
      <c r="BA962" s="6"/>
      <c r="BD962" s="6"/>
      <c r="BG962" s="1"/>
      <c r="BH962" s="6"/>
      <c r="BJ962" s="1"/>
      <c r="BN962" s="1"/>
      <c r="BO962" s="1"/>
    </row>
    <row r="963" spans="1:6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6"/>
      <c r="N963" s="1"/>
      <c r="Q963" s="6"/>
      <c r="S963" s="1"/>
      <c r="T963" s="1"/>
      <c r="U963" s="1"/>
      <c r="V963" s="1"/>
      <c r="W963" s="1"/>
      <c r="X963" s="400"/>
      <c r="Y963" s="6"/>
      <c r="AB963" s="6"/>
      <c r="AE963" s="6"/>
      <c r="AG963" s="1"/>
      <c r="AM963" s="6"/>
      <c r="AP963" s="6"/>
      <c r="AS963" s="6"/>
      <c r="AU963" s="1"/>
      <c r="BA963" s="6"/>
      <c r="BD963" s="6"/>
      <c r="BG963" s="1"/>
      <c r="BH963" s="6"/>
      <c r="BJ963" s="1"/>
      <c r="BN963" s="1"/>
      <c r="BO963" s="1"/>
    </row>
    <row r="964" spans="1:6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6"/>
      <c r="N964" s="1"/>
      <c r="Q964" s="6"/>
      <c r="S964" s="1"/>
      <c r="T964" s="1"/>
      <c r="U964" s="1"/>
      <c r="V964" s="1"/>
      <c r="W964" s="1"/>
      <c r="X964" s="400"/>
      <c r="Y964" s="6"/>
      <c r="AB964" s="6"/>
      <c r="AE964" s="6"/>
      <c r="AG964" s="1"/>
      <c r="AM964" s="6"/>
      <c r="AP964" s="6"/>
      <c r="AS964" s="6"/>
      <c r="AU964" s="1"/>
      <c r="BA964" s="6"/>
      <c r="BD964" s="6"/>
      <c r="BG964" s="1"/>
      <c r="BH964" s="6"/>
      <c r="BJ964" s="1"/>
      <c r="BN964" s="1"/>
      <c r="BO964" s="1"/>
    </row>
    <row r="965" spans="1:6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6"/>
      <c r="N965" s="1"/>
      <c r="Q965" s="6"/>
      <c r="S965" s="1"/>
      <c r="T965" s="1"/>
      <c r="U965" s="1"/>
      <c r="V965" s="1"/>
      <c r="W965" s="1"/>
      <c r="X965" s="400"/>
      <c r="Y965" s="6"/>
      <c r="AB965" s="6"/>
      <c r="AE965" s="6"/>
      <c r="AG965" s="1"/>
      <c r="AM965" s="6"/>
      <c r="AP965" s="6"/>
      <c r="AS965" s="6"/>
      <c r="AU965" s="1"/>
      <c r="BA965" s="6"/>
      <c r="BD965" s="6"/>
      <c r="BG965" s="1"/>
      <c r="BH965" s="6"/>
      <c r="BJ965" s="1"/>
      <c r="BN965" s="1"/>
      <c r="BO965" s="1"/>
    </row>
    <row r="966" spans="1:6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6"/>
      <c r="N966" s="1"/>
      <c r="Q966" s="6"/>
      <c r="S966" s="1"/>
      <c r="T966" s="1"/>
      <c r="U966" s="1"/>
      <c r="V966" s="1"/>
      <c r="W966" s="1"/>
      <c r="X966" s="400"/>
      <c r="Y966" s="6"/>
      <c r="AB966" s="6"/>
      <c r="AE966" s="6"/>
      <c r="AG966" s="1"/>
      <c r="AM966" s="6"/>
      <c r="AP966" s="6"/>
      <c r="AS966" s="6"/>
      <c r="AU966" s="1"/>
      <c r="BA966" s="6"/>
      <c r="BD966" s="6"/>
      <c r="BG966" s="1"/>
      <c r="BH966" s="6"/>
      <c r="BJ966" s="1"/>
      <c r="BN966" s="1"/>
      <c r="BO966" s="1"/>
    </row>
    <row r="967" spans="1: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6"/>
      <c r="N967" s="1"/>
      <c r="Q967" s="6"/>
      <c r="S967" s="1"/>
      <c r="T967" s="1"/>
      <c r="U967" s="1"/>
      <c r="V967" s="1"/>
      <c r="W967" s="1"/>
      <c r="X967" s="400"/>
      <c r="Y967" s="6"/>
      <c r="AB967" s="6"/>
      <c r="AE967" s="6"/>
      <c r="AG967" s="1"/>
      <c r="AM967" s="6"/>
      <c r="AP967" s="6"/>
      <c r="AS967" s="6"/>
      <c r="AU967" s="1"/>
      <c r="BA967" s="6"/>
      <c r="BD967" s="6"/>
      <c r="BG967" s="1"/>
      <c r="BH967" s="6"/>
      <c r="BJ967" s="1"/>
      <c r="BN967" s="1"/>
      <c r="BO967" s="1"/>
    </row>
    <row r="968" spans="1:6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6"/>
      <c r="N968" s="1"/>
      <c r="Q968" s="6"/>
      <c r="S968" s="1"/>
      <c r="T968" s="1"/>
      <c r="U968" s="1"/>
      <c r="V968" s="1"/>
      <c r="W968" s="1"/>
      <c r="X968" s="400"/>
      <c r="Y968" s="6"/>
      <c r="AB968" s="6"/>
      <c r="AE968" s="6"/>
      <c r="AG968" s="1"/>
      <c r="AM968" s="6"/>
      <c r="AP968" s="6"/>
      <c r="AS968" s="6"/>
      <c r="AU968" s="1"/>
      <c r="BA968" s="6"/>
      <c r="BD968" s="6"/>
      <c r="BG968" s="1"/>
      <c r="BH968" s="6"/>
      <c r="BJ968" s="1"/>
      <c r="BN968" s="1"/>
      <c r="BO968" s="1"/>
    </row>
    <row r="969" spans="1:6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6"/>
      <c r="N969" s="1"/>
      <c r="Q969" s="6"/>
      <c r="S969" s="1"/>
      <c r="T969" s="1"/>
      <c r="U969" s="1"/>
      <c r="V969" s="1"/>
      <c r="W969" s="1"/>
      <c r="X969" s="400"/>
      <c r="Y969" s="6"/>
      <c r="AB969" s="6"/>
      <c r="AE969" s="6"/>
      <c r="AG969" s="1"/>
      <c r="AM969" s="6"/>
      <c r="AP969" s="6"/>
      <c r="AS969" s="6"/>
      <c r="AU969" s="1"/>
      <c r="BA969" s="6"/>
      <c r="BD969" s="6"/>
      <c r="BG969" s="1"/>
      <c r="BH969" s="6"/>
      <c r="BJ969" s="1"/>
      <c r="BN969" s="1"/>
      <c r="BO969" s="1"/>
    </row>
    <row r="970" spans="1:6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6"/>
      <c r="N970" s="1"/>
      <c r="Q970" s="6"/>
      <c r="S970" s="1"/>
      <c r="T970" s="1"/>
      <c r="U970" s="1"/>
      <c r="V970" s="1"/>
      <c r="W970" s="1"/>
      <c r="X970" s="400"/>
      <c r="Y970" s="6"/>
      <c r="AB970" s="6"/>
      <c r="AE970" s="6"/>
      <c r="AG970" s="1"/>
      <c r="AM970" s="6"/>
      <c r="AP970" s="6"/>
      <c r="AS970" s="6"/>
      <c r="AU970" s="1"/>
      <c r="BA970" s="6"/>
      <c r="BD970" s="6"/>
      <c r="BG970" s="1"/>
      <c r="BH970" s="6"/>
      <c r="BJ970" s="1"/>
      <c r="BN970" s="1"/>
      <c r="BO970" s="1"/>
    </row>
    <row r="971" spans="1:6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6"/>
      <c r="N971" s="1"/>
      <c r="Q971" s="6"/>
      <c r="S971" s="1"/>
      <c r="T971" s="1"/>
      <c r="U971" s="1"/>
      <c r="V971" s="1"/>
      <c r="W971" s="1"/>
      <c r="X971" s="400"/>
      <c r="Y971" s="6"/>
      <c r="AB971" s="6"/>
      <c r="AE971" s="6"/>
      <c r="AG971" s="1"/>
      <c r="AM971" s="6"/>
      <c r="AP971" s="6"/>
      <c r="AS971" s="6"/>
      <c r="AU971" s="1"/>
      <c r="BA971" s="6"/>
      <c r="BD971" s="6"/>
      <c r="BG971" s="1"/>
      <c r="BH971" s="6"/>
      <c r="BJ971" s="1"/>
      <c r="BN971" s="1"/>
      <c r="BO971" s="1"/>
    </row>
    <row r="972" spans="1:6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6"/>
      <c r="N972" s="1"/>
      <c r="Q972" s="6"/>
      <c r="S972" s="1"/>
      <c r="T972" s="1"/>
      <c r="U972" s="1"/>
      <c r="V972" s="1"/>
      <c r="W972" s="1"/>
      <c r="X972" s="400"/>
      <c r="Y972" s="6"/>
      <c r="AB972" s="6"/>
      <c r="AE972" s="6"/>
      <c r="AG972" s="1"/>
      <c r="AM972" s="6"/>
      <c r="AP972" s="6"/>
      <c r="AS972" s="6"/>
      <c r="AU972" s="1"/>
      <c r="BA972" s="6"/>
      <c r="BD972" s="6"/>
      <c r="BG972" s="1"/>
      <c r="BH972" s="6"/>
      <c r="BJ972" s="1"/>
      <c r="BN972" s="1"/>
      <c r="BO972" s="1"/>
    </row>
    <row r="973" spans="1:6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6"/>
      <c r="N973" s="1"/>
      <c r="Q973" s="6"/>
      <c r="S973" s="1"/>
      <c r="T973" s="1"/>
      <c r="U973" s="1"/>
      <c r="V973" s="1"/>
      <c r="W973" s="1"/>
      <c r="X973" s="400"/>
      <c r="Y973" s="6"/>
      <c r="AB973" s="6"/>
      <c r="AE973" s="6"/>
      <c r="AG973" s="1"/>
      <c r="AM973" s="6"/>
      <c r="AP973" s="6"/>
      <c r="AS973" s="6"/>
      <c r="AU973" s="1"/>
      <c r="BA973" s="6"/>
      <c r="BD973" s="6"/>
      <c r="BG973" s="1"/>
      <c r="BH973" s="6"/>
      <c r="BJ973" s="1"/>
      <c r="BN973" s="1"/>
      <c r="BO973" s="1"/>
    </row>
    <row r="974" spans="1:6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6"/>
      <c r="N974" s="1"/>
      <c r="Q974" s="6"/>
      <c r="S974" s="1"/>
      <c r="T974" s="1"/>
      <c r="U974" s="1"/>
      <c r="V974" s="1"/>
      <c r="W974" s="1"/>
      <c r="X974" s="400"/>
      <c r="Y974" s="6"/>
      <c r="AB974" s="6"/>
      <c r="AE974" s="6"/>
      <c r="AG974" s="1"/>
      <c r="AM974" s="6"/>
      <c r="AP974" s="6"/>
      <c r="AS974" s="6"/>
      <c r="AU974" s="1"/>
      <c r="BA974" s="6"/>
      <c r="BD974" s="6"/>
      <c r="BG974" s="1"/>
      <c r="BH974" s="6"/>
      <c r="BJ974" s="1"/>
      <c r="BN974" s="1"/>
      <c r="BO974" s="1"/>
    </row>
    <row r="975" spans="1:6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6"/>
      <c r="N975" s="1"/>
      <c r="Q975" s="6"/>
      <c r="S975" s="1"/>
      <c r="T975" s="1"/>
      <c r="U975" s="1"/>
      <c r="V975" s="1"/>
      <c r="W975" s="1"/>
      <c r="X975" s="400"/>
      <c r="Y975" s="6"/>
      <c r="AB975" s="6"/>
      <c r="AE975" s="6"/>
      <c r="AG975" s="1"/>
      <c r="AM975" s="6"/>
      <c r="AP975" s="6"/>
      <c r="AS975" s="6"/>
      <c r="AU975" s="1"/>
      <c r="BA975" s="6"/>
      <c r="BD975" s="6"/>
      <c r="BG975" s="1"/>
      <c r="BH975" s="6"/>
      <c r="BJ975" s="1"/>
      <c r="BN975" s="1"/>
      <c r="BO975" s="1"/>
    </row>
    <row r="976" spans="1:6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6"/>
      <c r="N976" s="1"/>
      <c r="Q976" s="6"/>
      <c r="S976" s="1"/>
      <c r="T976" s="1"/>
      <c r="U976" s="1"/>
      <c r="V976" s="1"/>
      <c r="W976" s="1"/>
      <c r="X976" s="400"/>
      <c r="Y976" s="6"/>
      <c r="AB976" s="6"/>
      <c r="AE976" s="6"/>
      <c r="AG976" s="1"/>
      <c r="AM976" s="6"/>
      <c r="AP976" s="6"/>
      <c r="AS976" s="6"/>
      <c r="AU976" s="1"/>
      <c r="BA976" s="6"/>
      <c r="BD976" s="6"/>
      <c r="BG976" s="1"/>
      <c r="BH976" s="6"/>
      <c r="BJ976" s="1"/>
      <c r="BN976" s="1"/>
      <c r="BO976" s="1"/>
    </row>
    <row r="977" spans="1:6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6"/>
      <c r="N977" s="1"/>
      <c r="Q977" s="6"/>
      <c r="S977" s="1"/>
      <c r="T977" s="1"/>
      <c r="U977" s="1"/>
      <c r="V977" s="1"/>
      <c r="W977" s="1"/>
      <c r="X977" s="400"/>
      <c r="Y977" s="6"/>
      <c r="AB977" s="6"/>
      <c r="AE977" s="6"/>
      <c r="AG977" s="1"/>
      <c r="AM977" s="6"/>
      <c r="AP977" s="6"/>
      <c r="AS977" s="6"/>
      <c r="AU977" s="1"/>
      <c r="BA977" s="6"/>
      <c r="BD977" s="6"/>
      <c r="BG977" s="1"/>
      <c r="BH977" s="6"/>
      <c r="BJ977" s="1"/>
      <c r="BN977" s="1"/>
      <c r="BO977" s="1"/>
    </row>
    <row r="978" spans="1:6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6"/>
      <c r="N978" s="1"/>
      <c r="Q978" s="6"/>
      <c r="S978" s="1"/>
      <c r="T978" s="1"/>
      <c r="U978" s="1"/>
      <c r="V978" s="1"/>
      <c r="W978" s="1"/>
      <c r="X978" s="400"/>
      <c r="Y978" s="6"/>
      <c r="AB978" s="6"/>
      <c r="AE978" s="6"/>
      <c r="AG978" s="1"/>
      <c r="AM978" s="6"/>
      <c r="AP978" s="6"/>
      <c r="AS978" s="6"/>
      <c r="AU978" s="1"/>
      <c r="BA978" s="6"/>
      <c r="BD978" s="6"/>
      <c r="BG978" s="1"/>
      <c r="BH978" s="6"/>
      <c r="BJ978" s="1"/>
      <c r="BN978" s="1"/>
      <c r="BO978" s="1"/>
    </row>
    <row r="979" spans="1:6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6"/>
      <c r="N979" s="1"/>
      <c r="Q979" s="6"/>
      <c r="S979" s="1"/>
      <c r="T979" s="1"/>
      <c r="U979" s="1"/>
      <c r="V979" s="1"/>
      <c r="W979" s="1"/>
      <c r="X979" s="400"/>
      <c r="Y979" s="6"/>
      <c r="AB979" s="6"/>
      <c r="AE979" s="6"/>
      <c r="AG979" s="1"/>
      <c r="AM979" s="6"/>
      <c r="AP979" s="6"/>
      <c r="AS979" s="6"/>
      <c r="AU979" s="1"/>
      <c r="BA979" s="6"/>
      <c r="BD979" s="6"/>
      <c r="BG979" s="1"/>
      <c r="BH979" s="6"/>
      <c r="BJ979" s="1"/>
      <c r="BN979" s="1"/>
      <c r="BO979" s="1"/>
    </row>
    <row r="980" spans="1:6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6"/>
      <c r="N980" s="1"/>
      <c r="Q980" s="6"/>
      <c r="S980" s="1"/>
      <c r="T980" s="1"/>
      <c r="U980" s="1"/>
      <c r="V980" s="1"/>
      <c r="W980" s="1"/>
      <c r="X980" s="400"/>
      <c r="Y980" s="6"/>
      <c r="AB980" s="6"/>
      <c r="AE980" s="6"/>
      <c r="AG980" s="1"/>
      <c r="AM980" s="6"/>
      <c r="AP980" s="6"/>
      <c r="AS980" s="6"/>
      <c r="AU980" s="1"/>
      <c r="BA980" s="6"/>
      <c r="BD980" s="6"/>
      <c r="BG980" s="1"/>
      <c r="BH980" s="6"/>
      <c r="BJ980" s="1"/>
      <c r="BN980" s="1"/>
      <c r="BO980" s="1"/>
    </row>
    <row r="981" spans="1:6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6"/>
      <c r="N981" s="1"/>
      <c r="Q981" s="6"/>
      <c r="S981" s="1"/>
      <c r="T981" s="1"/>
      <c r="U981" s="1"/>
      <c r="V981" s="1"/>
      <c r="W981" s="1"/>
      <c r="X981" s="400"/>
      <c r="Y981" s="6"/>
      <c r="AB981" s="6"/>
      <c r="AE981" s="6"/>
      <c r="AG981" s="1"/>
      <c r="AM981" s="6"/>
      <c r="AP981" s="6"/>
      <c r="AS981" s="6"/>
      <c r="AU981" s="1"/>
      <c r="BA981" s="6"/>
      <c r="BD981" s="6"/>
      <c r="BG981" s="1"/>
      <c r="BH981" s="6"/>
      <c r="BJ981" s="1"/>
      <c r="BN981" s="1"/>
      <c r="BO981" s="1"/>
    </row>
    <row r="982" spans="1:6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6"/>
      <c r="N982" s="1"/>
      <c r="Q982" s="6"/>
      <c r="S982" s="1"/>
      <c r="T982" s="1"/>
      <c r="U982" s="1"/>
      <c r="V982" s="1"/>
      <c r="W982" s="1"/>
      <c r="X982" s="400"/>
      <c r="Y982" s="6"/>
      <c r="AB982" s="6"/>
      <c r="AE982" s="6"/>
      <c r="AG982" s="1"/>
      <c r="AM982" s="6"/>
      <c r="AP982" s="6"/>
      <c r="AS982" s="6"/>
      <c r="AU982" s="1"/>
      <c r="BA982" s="6"/>
      <c r="BD982" s="6"/>
      <c r="BG982" s="1"/>
      <c r="BH982" s="6"/>
      <c r="BJ982" s="1"/>
      <c r="BN982" s="1"/>
      <c r="BO982" s="1"/>
    </row>
    <row r="983" spans="1:6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6"/>
      <c r="N983" s="1"/>
      <c r="Q983" s="6"/>
      <c r="S983" s="1"/>
      <c r="T983" s="1"/>
      <c r="U983" s="1"/>
      <c r="V983" s="1"/>
      <c r="W983" s="1"/>
      <c r="X983" s="400"/>
      <c r="Y983" s="6"/>
      <c r="AB983" s="6"/>
      <c r="AE983" s="6"/>
      <c r="AG983" s="1"/>
      <c r="AM983" s="6"/>
      <c r="AP983" s="6"/>
      <c r="AS983" s="6"/>
      <c r="AU983" s="1"/>
      <c r="BA983" s="6"/>
      <c r="BD983" s="6"/>
      <c r="BG983" s="1"/>
      <c r="BH983" s="6"/>
      <c r="BJ983" s="1"/>
      <c r="BN983" s="1"/>
      <c r="BO983" s="1"/>
    </row>
    <row r="984" spans="1:6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6"/>
      <c r="N984" s="1"/>
      <c r="Q984" s="6"/>
      <c r="S984" s="1"/>
      <c r="T984" s="1"/>
      <c r="U984" s="1"/>
      <c r="V984" s="1"/>
      <c r="W984" s="1"/>
      <c r="X984" s="400"/>
      <c r="Y984" s="6"/>
      <c r="AB984" s="6"/>
      <c r="AE984" s="6"/>
      <c r="AG984" s="1"/>
      <c r="AM984" s="6"/>
      <c r="AP984" s="6"/>
      <c r="AS984" s="6"/>
      <c r="AU984" s="1"/>
      <c r="BA984" s="6"/>
      <c r="BD984" s="6"/>
      <c r="BG984" s="1"/>
      <c r="BH984" s="6"/>
      <c r="BJ984" s="1"/>
      <c r="BN984" s="1"/>
      <c r="BO984" s="1"/>
    </row>
    <row r="985" spans="1:6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6"/>
      <c r="N985" s="1"/>
      <c r="Q985" s="6"/>
      <c r="S985" s="1"/>
      <c r="T985" s="1"/>
      <c r="U985" s="1"/>
      <c r="V985" s="1"/>
      <c r="W985" s="1"/>
      <c r="X985" s="400"/>
      <c r="Y985" s="6"/>
      <c r="AB985" s="6"/>
      <c r="AE985" s="6"/>
      <c r="AG985" s="1"/>
      <c r="AM985" s="6"/>
      <c r="AP985" s="6"/>
      <c r="AS985" s="6"/>
      <c r="AU985" s="1"/>
      <c r="BA985" s="6"/>
      <c r="BD985" s="6"/>
      <c r="BG985" s="1"/>
      <c r="BH985" s="6"/>
      <c r="BJ985" s="1"/>
      <c r="BN985" s="1"/>
      <c r="BO985" s="1"/>
    </row>
    <row r="986" spans="1:6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6"/>
      <c r="N986" s="1"/>
      <c r="Q986" s="6"/>
      <c r="S986" s="1"/>
      <c r="T986" s="1"/>
      <c r="U986" s="1"/>
      <c r="V986" s="1"/>
      <c r="W986" s="1"/>
      <c r="X986" s="400"/>
      <c r="Y986" s="6"/>
      <c r="AB986" s="6"/>
      <c r="AE986" s="6"/>
      <c r="AG986" s="1"/>
      <c r="AM986" s="6"/>
      <c r="AP986" s="6"/>
      <c r="AS986" s="6"/>
      <c r="AU986" s="1"/>
      <c r="BA986" s="6"/>
      <c r="BD986" s="6"/>
      <c r="BG986" s="1"/>
      <c r="BH986" s="6"/>
      <c r="BJ986" s="1"/>
      <c r="BN986" s="1"/>
      <c r="BO986" s="1"/>
    </row>
    <row r="987" spans="1:6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6"/>
      <c r="N987" s="1"/>
      <c r="Q987" s="6"/>
      <c r="S987" s="1"/>
      <c r="T987" s="1"/>
      <c r="U987" s="1"/>
      <c r="V987" s="1"/>
      <c r="W987" s="1"/>
      <c r="X987" s="400"/>
      <c r="Y987" s="6"/>
      <c r="AB987" s="6"/>
      <c r="AE987" s="6"/>
      <c r="AG987" s="1"/>
      <c r="AM987" s="6"/>
      <c r="AP987" s="6"/>
      <c r="AS987" s="6"/>
      <c r="AU987" s="1"/>
      <c r="BA987" s="6"/>
      <c r="BD987" s="6"/>
      <c r="BG987" s="1"/>
      <c r="BH987" s="6"/>
      <c r="BJ987" s="1"/>
      <c r="BN987" s="1"/>
      <c r="BO987" s="1"/>
    </row>
    <row r="988" spans="1:6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6"/>
      <c r="N988" s="1"/>
      <c r="Q988" s="6"/>
      <c r="S988" s="1"/>
      <c r="T988" s="1"/>
      <c r="U988" s="1"/>
      <c r="V988" s="1"/>
      <c r="W988" s="1"/>
      <c r="X988" s="400"/>
      <c r="Y988" s="6"/>
      <c r="AB988" s="6"/>
      <c r="AE988" s="6"/>
      <c r="AG988" s="1"/>
      <c r="AM988" s="6"/>
      <c r="AP988" s="6"/>
      <c r="AS988" s="6"/>
      <c r="AU988" s="1"/>
      <c r="BA988" s="6"/>
      <c r="BD988" s="6"/>
      <c r="BG988" s="1"/>
      <c r="BH988" s="6"/>
      <c r="BJ988" s="1"/>
      <c r="BN988" s="1"/>
      <c r="BO988" s="1"/>
    </row>
    <row r="989" spans="1:6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6"/>
      <c r="N989" s="1"/>
      <c r="Q989" s="6"/>
      <c r="S989" s="1"/>
      <c r="T989" s="1"/>
      <c r="U989" s="1"/>
      <c r="V989" s="1"/>
      <c r="W989" s="1"/>
      <c r="X989" s="400"/>
      <c r="Y989" s="6"/>
      <c r="AB989" s="6"/>
      <c r="AE989" s="6"/>
      <c r="AG989" s="1"/>
      <c r="AM989" s="6"/>
      <c r="AP989" s="6"/>
      <c r="AS989" s="6"/>
      <c r="AU989" s="1"/>
      <c r="BA989" s="6"/>
      <c r="BD989" s="6"/>
      <c r="BG989" s="1"/>
      <c r="BH989" s="6"/>
      <c r="BJ989" s="1"/>
      <c r="BN989" s="1"/>
      <c r="BO989" s="1"/>
    </row>
    <row r="990" spans="1:6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6"/>
      <c r="N990" s="1"/>
      <c r="Q990" s="6"/>
      <c r="S990" s="1"/>
      <c r="T990" s="1"/>
      <c r="U990" s="1"/>
      <c r="V990" s="1"/>
      <c r="W990" s="1"/>
      <c r="X990" s="400"/>
      <c r="Y990" s="6"/>
      <c r="AB990" s="6"/>
      <c r="AE990" s="6"/>
      <c r="AG990" s="1"/>
      <c r="AM990" s="6"/>
      <c r="AP990" s="6"/>
      <c r="AS990" s="6"/>
      <c r="AU990" s="1"/>
      <c r="BA990" s="6"/>
      <c r="BD990" s="6"/>
      <c r="BG990" s="1"/>
      <c r="BH990" s="6"/>
      <c r="BJ990" s="1"/>
      <c r="BN990" s="1"/>
      <c r="BO990" s="1"/>
    </row>
    <row r="991" spans="1:6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6"/>
      <c r="N991" s="1"/>
      <c r="Q991" s="6"/>
      <c r="S991" s="1"/>
      <c r="T991" s="1"/>
      <c r="U991" s="1"/>
      <c r="V991" s="1"/>
      <c r="W991" s="1"/>
      <c r="X991" s="400"/>
      <c r="Y991" s="6"/>
      <c r="AB991" s="6"/>
      <c r="AE991" s="6"/>
      <c r="AG991" s="1"/>
      <c r="AM991" s="6"/>
      <c r="AP991" s="6"/>
      <c r="AS991" s="6"/>
      <c r="AU991" s="1"/>
      <c r="BA991" s="6"/>
      <c r="BD991" s="6"/>
      <c r="BG991" s="1"/>
      <c r="BH991" s="6"/>
      <c r="BJ991" s="1"/>
      <c r="BN991" s="1"/>
      <c r="BO991" s="1"/>
    </row>
    <row r="992" spans="1:6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6"/>
      <c r="N992" s="1"/>
      <c r="Q992" s="6"/>
      <c r="S992" s="1"/>
      <c r="T992" s="1"/>
      <c r="U992" s="1"/>
      <c r="V992" s="1"/>
      <c r="W992" s="1"/>
      <c r="X992" s="400"/>
      <c r="Y992" s="6"/>
      <c r="AB992" s="6"/>
      <c r="AE992" s="6"/>
      <c r="AG992" s="1"/>
      <c r="AM992" s="6"/>
      <c r="AP992" s="6"/>
      <c r="AS992" s="6"/>
      <c r="AU992" s="1"/>
      <c r="BA992" s="6"/>
      <c r="BD992" s="6"/>
      <c r="BG992" s="1"/>
      <c r="BH992" s="6"/>
      <c r="BJ992" s="1"/>
      <c r="BN992" s="1"/>
      <c r="BO992" s="1"/>
    </row>
    <row r="993" spans="1:6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6"/>
      <c r="N993" s="1"/>
      <c r="Q993" s="6"/>
      <c r="S993" s="1"/>
      <c r="T993" s="1"/>
      <c r="U993" s="1"/>
      <c r="V993" s="1"/>
      <c r="W993" s="1"/>
      <c r="X993" s="400"/>
      <c r="Y993" s="6"/>
      <c r="AB993" s="6"/>
      <c r="AE993" s="6"/>
      <c r="AG993" s="1"/>
      <c r="AM993" s="6"/>
      <c r="AP993" s="6"/>
      <c r="AS993" s="6"/>
      <c r="AU993" s="1"/>
      <c r="BA993" s="6"/>
      <c r="BD993" s="6"/>
      <c r="BG993" s="1"/>
      <c r="BH993" s="6"/>
      <c r="BJ993" s="1"/>
      <c r="BN993" s="1"/>
      <c r="BO993" s="1"/>
    </row>
    <row r="994" spans="1:6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6"/>
      <c r="N994" s="1"/>
      <c r="Q994" s="6"/>
      <c r="S994" s="1"/>
      <c r="T994" s="1"/>
      <c r="U994" s="1"/>
      <c r="V994" s="1"/>
      <c r="W994" s="1"/>
      <c r="X994" s="400"/>
      <c r="Y994" s="6"/>
      <c r="AB994" s="6"/>
      <c r="AE994" s="6"/>
      <c r="AG994" s="1"/>
      <c r="AM994" s="6"/>
      <c r="AP994" s="6"/>
      <c r="AS994" s="6"/>
      <c r="AU994" s="1"/>
      <c r="BA994" s="6"/>
      <c r="BD994" s="6"/>
      <c r="BG994" s="1"/>
      <c r="BH994" s="6"/>
      <c r="BJ994" s="1"/>
      <c r="BN994" s="1"/>
      <c r="BO994" s="1"/>
    </row>
    <row r="995" spans="1:6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6"/>
      <c r="N995" s="1"/>
      <c r="Q995" s="6"/>
      <c r="S995" s="1"/>
      <c r="T995" s="1"/>
      <c r="U995" s="1"/>
      <c r="V995" s="1"/>
      <c r="W995" s="1"/>
      <c r="X995" s="400"/>
      <c r="Y995" s="6"/>
      <c r="AB995" s="6"/>
      <c r="AE995" s="6"/>
      <c r="AG995" s="1"/>
      <c r="AM995" s="6"/>
      <c r="AP995" s="6"/>
      <c r="AS995" s="6"/>
      <c r="AU995" s="1"/>
      <c r="BA995" s="6"/>
      <c r="BD995" s="6"/>
      <c r="BG995" s="1"/>
      <c r="BH995" s="6"/>
      <c r="BJ995" s="1"/>
      <c r="BN995" s="1"/>
      <c r="BO995" s="1"/>
    </row>
    <row r="996" spans="1:6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6"/>
      <c r="N996" s="1"/>
      <c r="Q996" s="6"/>
      <c r="S996" s="1"/>
      <c r="T996" s="1"/>
      <c r="U996" s="1"/>
      <c r="V996" s="1"/>
      <c r="W996" s="1"/>
      <c r="X996" s="400"/>
      <c r="Y996" s="6"/>
      <c r="AB996" s="6"/>
      <c r="AE996" s="6"/>
      <c r="AG996" s="1"/>
      <c r="AM996" s="6"/>
      <c r="AP996" s="6"/>
      <c r="AS996" s="6"/>
      <c r="AU996" s="1"/>
      <c r="BA996" s="6"/>
      <c r="BD996" s="6"/>
      <c r="BG996" s="1"/>
      <c r="BH996" s="6"/>
      <c r="BJ996" s="1"/>
      <c r="BN996" s="1"/>
      <c r="BO996" s="1"/>
    </row>
    <row r="997" spans="1:6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6"/>
      <c r="N997" s="1"/>
      <c r="Q997" s="6"/>
      <c r="S997" s="1"/>
      <c r="T997" s="1"/>
      <c r="U997" s="1"/>
      <c r="V997" s="1"/>
      <c r="W997" s="1"/>
      <c r="X997" s="400"/>
      <c r="Y997" s="6"/>
      <c r="AB997" s="6"/>
      <c r="AE997" s="6"/>
      <c r="AG997" s="1"/>
      <c r="AM997" s="6"/>
      <c r="AP997" s="6"/>
      <c r="AS997" s="6"/>
      <c r="AU997" s="1"/>
      <c r="BA997" s="6"/>
      <c r="BD997" s="6"/>
      <c r="BG997" s="1"/>
      <c r="BH997" s="6"/>
      <c r="BJ997" s="1"/>
      <c r="BN997" s="1"/>
      <c r="BO997" s="1"/>
    </row>
    <row r="998" spans="1:6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6"/>
      <c r="N998" s="1"/>
      <c r="Q998" s="6"/>
      <c r="S998" s="1"/>
      <c r="T998" s="1"/>
      <c r="U998" s="1"/>
      <c r="V998" s="1"/>
      <c r="W998" s="1"/>
      <c r="X998" s="400"/>
      <c r="Y998" s="6"/>
      <c r="AB998" s="6"/>
      <c r="AE998" s="6"/>
      <c r="AG998" s="1"/>
      <c r="AM998" s="6"/>
      <c r="AP998" s="6"/>
      <c r="AS998" s="6"/>
      <c r="AU998" s="1"/>
      <c r="BA998" s="6"/>
      <c r="BD998" s="6"/>
      <c r="BG998" s="1"/>
      <c r="BH998" s="6"/>
      <c r="BJ998" s="1"/>
      <c r="BN998" s="1"/>
      <c r="BO998" s="1"/>
    </row>
    <row r="999" spans="1:6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6"/>
      <c r="N999" s="1"/>
      <c r="Q999" s="6"/>
      <c r="S999" s="1"/>
      <c r="T999" s="1"/>
      <c r="U999" s="1"/>
      <c r="V999" s="1"/>
      <c r="W999" s="1"/>
      <c r="X999" s="400"/>
      <c r="Y999" s="6"/>
      <c r="AB999" s="6"/>
      <c r="AE999" s="6"/>
      <c r="AG999" s="1"/>
      <c r="AM999" s="6"/>
      <c r="AP999" s="6"/>
      <c r="AS999" s="6"/>
      <c r="AU999" s="1"/>
      <c r="BA999" s="6"/>
      <c r="BD999" s="6"/>
      <c r="BG999" s="1"/>
      <c r="BH999" s="6"/>
      <c r="BJ999" s="1"/>
      <c r="BN999" s="1"/>
      <c r="BO999" s="1"/>
    </row>
    <row r="1000" spans="1:6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6"/>
      <c r="N1000" s="1"/>
      <c r="Q1000" s="6"/>
      <c r="S1000" s="1"/>
      <c r="T1000" s="1"/>
      <c r="U1000" s="1"/>
      <c r="V1000" s="1"/>
      <c r="W1000" s="1"/>
      <c r="X1000" s="400"/>
      <c r="Y1000" s="6"/>
      <c r="AB1000" s="6"/>
      <c r="AE1000" s="6"/>
      <c r="AG1000" s="1"/>
      <c r="AM1000" s="6"/>
      <c r="AP1000" s="6"/>
      <c r="AS1000" s="6"/>
      <c r="AU1000" s="1"/>
      <c r="BA1000" s="6"/>
      <c r="BD1000" s="6"/>
      <c r="BG1000" s="1"/>
      <c r="BH1000" s="6"/>
      <c r="BJ1000" s="1"/>
      <c r="BN1000" s="1"/>
      <c r="BO1000" s="1"/>
    </row>
    <row r="1001" spans="1:6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6"/>
      <c r="N1001" s="1"/>
      <c r="Q1001" s="6"/>
      <c r="S1001" s="1"/>
      <c r="T1001" s="1"/>
      <c r="U1001" s="1"/>
      <c r="V1001" s="1"/>
      <c r="W1001" s="1"/>
      <c r="X1001" s="400"/>
      <c r="Y1001" s="6"/>
      <c r="AB1001" s="6"/>
      <c r="AE1001" s="6"/>
      <c r="AG1001" s="1"/>
      <c r="AM1001" s="6"/>
      <c r="AP1001" s="6"/>
      <c r="AS1001" s="6"/>
      <c r="AU1001" s="1"/>
      <c r="BA1001" s="6"/>
      <c r="BD1001" s="6"/>
      <c r="BG1001" s="1"/>
      <c r="BH1001" s="6"/>
      <c r="BJ1001" s="1"/>
      <c r="BN1001" s="1"/>
      <c r="BO1001" s="1"/>
    </row>
    <row r="1002" spans="1:67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6"/>
      <c r="N1002" s="1"/>
      <c r="Q1002" s="6"/>
      <c r="S1002" s="1"/>
      <c r="T1002" s="1"/>
      <c r="U1002" s="1"/>
      <c r="V1002" s="1"/>
      <c r="W1002" s="1"/>
      <c r="X1002" s="400"/>
      <c r="Y1002" s="6"/>
      <c r="AB1002" s="6"/>
      <c r="AE1002" s="6"/>
      <c r="AG1002" s="1"/>
      <c r="AM1002" s="6"/>
      <c r="AP1002" s="6"/>
      <c r="AS1002" s="6"/>
      <c r="AU1002" s="1"/>
      <c r="BA1002" s="6"/>
      <c r="BD1002" s="6"/>
      <c r="BG1002" s="1"/>
      <c r="BH1002" s="6"/>
      <c r="BJ1002" s="1"/>
      <c r="BN1002" s="1"/>
      <c r="BO1002" s="1"/>
    </row>
    <row r="1003" spans="1:67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6"/>
      <c r="N1003" s="1"/>
      <c r="Q1003" s="6"/>
      <c r="S1003" s="1"/>
      <c r="T1003" s="1"/>
      <c r="U1003" s="1"/>
      <c r="V1003" s="1"/>
      <c r="W1003" s="1"/>
      <c r="X1003" s="400"/>
      <c r="Y1003" s="6"/>
      <c r="AB1003" s="6"/>
      <c r="AE1003" s="6"/>
      <c r="AG1003" s="1"/>
      <c r="AM1003" s="6"/>
      <c r="AP1003" s="6"/>
      <c r="AS1003" s="6"/>
      <c r="AU1003" s="1"/>
      <c r="BA1003" s="6"/>
      <c r="BD1003" s="6"/>
      <c r="BG1003" s="1"/>
      <c r="BH1003" s="6"/>
      <c r="BJ1003" s="1"/>
      <c r="BN1003" s="1"/>
      <c r="BO1003" s="1"/>
    </row>
    <row r="1004" spans="1:67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6"/>
      <c r="N1004" s="1"/>
      <c r="Q1004" s="6"/>
      <c r="S1004" s="1"/>
      <c r="T1004" s="1"/>
      <c r="U1004" s="1"/>
      <c r="V1004" s="1"/>
      <c r="W1004" s="1"/>
      <c r="X1004" s="400"/>
      <c r="Y1004" s="6"/>
      <c r="AB1004" s="6"/>
      <c r="AE1004" s="6"/>
      <c r="AG1004" s="1"/>
      <c r="AM1004" s="6"/>
      <c r="AP1004" s="6"/>
      <c r="AS1004" s="6"/>
      <c r="AU1004" s="1"/>
      <c r="BA1004" s="6"/>
      <c r="BD1004" s="6"/>
      <c r="BG1004" s="1"/>
      <c r="BH1004" s="6"/>
      <c r="BJ1004" s="1"/>
      <c r="BN1004" s="1"/>
      <c r="BO1004" s="1"/>
    </row>
    <row r="1005" spans="1:67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6"/>
      <c r="N1005" s="1"/>
      <c r="Q1005" s="6"/>
      <c r="S1005" s="1"/>
      <c r="T1005" s="1"/>
      <c r="U1005" s="1"/>
      <c r="V1005" s="1"/>
      <c r="W1005" s="1"/>
      <c r="X1005" s="400"/>
      <c r="Y1005" s="6"/>
      <c r="AB1005" s="6"/>
      <c r="AE1005" s="6"/>
      <c r="AG1005" s="1"/>
      <c r="AM1005" s="6"/>
      <c r="AP1005" s="6"/>
      <c r="AS1005" s="6"/>
      <c r="AU1005" s="1"/>
      <c r="BA1005" s="6"/>
      <c r="BD1005" s="6"/>
      <c r="BG1005" s="1"/>
      <c r="BH1005" s="6"/>
      <c r="BJ1005" s="1"/>
      <c r="BN1005" s="1"/>
      <c r="BO1005" s="1"/>
    </row>
    <row r="1006" spans="1:67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6"/>
      <c r="N1006" s="1"/>
      <c r="Q1006" s="6"/>
      <c r="S1006" s="1"/>
      <c r="T1006" s="1"/>
      <c r="U1006" s="1"/>
      <c r="V1006" s="1"/>
      <c r="W1006" s="1"/>
      <c r="X1006" s="400"/>
      <c r="Y1006" s="6"/>
      <c r="AB1006" s="6"/>
      <c r="AE1006" s="6"/>
      <c r="AG1006" s="1"/>
      <c r="AM1006" s="6"/>
      <c r="AP1006" s="6"/>
      <c r="AS1006" s="6"/>
      <c r="AU1006" s="1"/>
      <c r="BA1006" s="6"/>
      <c r="BD1006" s="6"/>
      <c r="BG1006" s="1"/>
      <c r="BH1006" s="6"/>
      <c r="BJ1006" s="1"/>
      <c r="BN1006" s="1"/>
      <c r="BO1006" s="1"/>
    </row>
    <row r="1007" spans="1:67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6"/>
      <c r="N1007" s="1"/>
      <c r="Q1007" s="6"/>
      <c r="S1007" s="1"/>
      <c r="T1007" s="1"/>
      <c r="U1007" s="1"/>
      <c r="V1007" s="1"/>
      <c r="W1007" s="1"/>
      <c r="X1007" s="400"/>
      <c r="Y1007" s="6"/>
      <c r="AB1007" s="6"/>
      <c r="AE1007" s="6"/>
      <c r="AG1007" s="1"/>
      <c r="AM1007" s="6"/>
      <c r="AP1007" s="6"/>
      <c r="AS1007" s="6"/>
      <c r="AU1007" s="1"/>
      <c r="BA1007" s="6"/>
      <c r="BD1007" s="6"/>
      <c r="BG1007" s="1"/>
      <c r="BH1007" s="6"/>
      <c r="BJ1007" s="1"/>
      <c r="BN1007" s="1"/>
      <c r="BO1007" s="1"/>
    </row>
    <row r="1008" spans="1:67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6"/>
      <c r="N1008" s="1"/>
      <c r="Q1008" s="6"/>
      <c r="S1008" s="1"/>
      <c r="T1008" s="1"/>
      <c r="U1008" s="1"/>
      <c r="V1008" s="1"/>
      <c r="W1008" s="1"/>
      <c r="X1008" s="400"/>
      <c r="Y1008" s="6"/>
      <c r="AB1008" s="6"/>
      <c r="AE1008" s="6"/>
      <c r="AG1008" s="1"/>
      <c r="AM1008" s="6"/>
      <c r="AP1008" s="6"/>
      <c r="AS1008" s="6"/>
      <c r="AU1008" s="1"/>
      <c r="BA1008" s="6"/>
      <c r="BD1008" s="6"/>
      <c r="BG1008" s="1"/>
      <c r="BH1008" s="6"/>
      <c r="BJ1008" s="1"/>
      <c r="BN1008" s="1"/>
      <c r="BO1008" s="1"/>
    </row>
    <row r="1009" spans="1:67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6"/>
      <c r="N1009" s="1"/>
      <c r="Q1009" s="6"/>
      <c r="S1009" s="1"/>
      <c r="T1009" s="1"/>
      <c r="U1009" s="1"/>
      <c r="V1009" s="1"/>
      <c r="W1009" s="1"/>
      <c r="X1009" s="400"/>
      <c r="Y1009" s="6"/>
      <c r="AB1009" s="6"/>
      <c r="AE1009" s="6"/>
      <c r="AG1009" s="1"/>
      <c r="AM1009" s="6"/>
      <c r="AP1009" s="6"/>
      <c r="AS1009" s="6"/>
      <c r="AU1009" s="1"/>
      <c r="BA1009" s="6"/>
      <c r="BD1009" s="6"/>
      <c r="BG1009" s="1"/>
      <c r="BH1009" s="6"/>
      <c r="BJ1009" s="1"/>
      <c r="BN1009" s="1"/>
      <c r="BO1009" s="1"/>
    </row>
    <row r="1010" spans="1:67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6"/>
      <c r="N1010" s="1"/>
      <c r="Q1010" s="6"/>
      <c r="S1010" s="1"/>
      <c r="T1010" s="1"/>
      <c r="U1010" s="1"/>
      <c r="V1010" s="1"/>
      <c r="W1010" s="1"/>
      <c r="X1010" s="400"/>
      <c r="Y1010" s="6"/>
      <c r="AB1010" s="6"/>
      <c r="AE1010" s="6"/>
      <c r="AG1010" s="1"/>
      <c r="AM1010" s="6"/>
      <c r="AP1010" s="6"/>
      <c r="AS1010" s="6"/>
      <c r="AU1010" s="1"/>
      <c r="BA1010" s="6"/>
      <c r="BD1010" s="6"/>
      <c r="BG1010" s="1"/>
      <c r="BH1010" s="6"/>
      <c r="BJ1010" s="1"/>
      <c r="BN1010" s="1"/>
      <c r="BO1010" s="1"/>
    </row>
    <row r="1011" spans="1:67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6"/>
      <c r="N1011" s="1"/>
      <c r="Q1011" s="6"/>
      <c r="S1011" s="1"/>
      <c r="T1011" s="1"/>
      <c r="U1011" s="1"/>
      <c r="V1011" s="1"/>
      <c r="W1011" s="1"/>
      <c r="X1011" s="400"/>
      <c r="Y1011" s="6"/>
      <c r="AB1011" s="6"/>
      <c r="AE1011" s="6"/>
      <c r="AG1011" s="1"/>
      <c r="AM1011" s="6"/>
      <c r="AP1011" s="6"/>
      <c r="AS1011" s="6"/>
      <c r="AU1011" s="1"/>
      <c r="BA1011" s="6"/>
      <c r="BD1011" s="6"/>
      <c r="BG1011" s="1"/>
      <c r="BH1011" s="6"/>
      <c r="BJ1011" s="1"/>
      <c r="BN1011" s="1"/>
      <c r="BO1011" s="1"/>
    </row>
    <row r="1012" spans="1:67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6"/>
      <c r="N1012" s="1"/>
      <c r="Q1012" s="6"/>
      <c r="S1012" s="1"/>
      <c r="T1012" s="1"/>
      <c r="U1012" s="1"/>
      <c r="V1012" s="1"/>
      <c r="W1012" s="1"/>
      <c r="X1012" s="400"/>
      <c r="Y1012" s="6"/>
      <c r="AB1012" s="6"/>
      <c r="AE1012" s="6"/>
      <c r="AG1012" s="1"/>
      <c r="AM1012" s="6"/>
      <c r="AP1012" s="6"/>
      <c r="AS1012" s="6"/>
      <c r="AU1012" s="1"/>
      <c r="BA1012" s="6"/>
      <c r="BD1012" s="6"/>
      <c r="BG1012" s="1"/>
      <c r="BH1012" s="6"/>
      <c r="BJ1012" s="1"/>
      <c r="BN1012" s="1"/>
      <c r="BO1012" s="1"/>
    </row>
    <row r="1013" spans="1:67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6"/>
      <c r="N1013" s="1"/>
      <c r="Q1013" s="6"/>
      <c r="S1013" s="1"/>
      <c r="T1013" s="1"/>
      <c r="U1013" s="1"/>
      <c r="V1013" s="1"/>
      <c r="W1013" s="1"/>
      <c r="X1013" s="400"/>
      <c r="Y1013" s="6"/>
      <c r="AB1013" s="6"/>
      <c r="AE1013" s="6"/>
      <c r="AG1013" s="1"/>
      <c r="AM1013" s="6"/>
      <c r="AP1013" s="6"/>
      <c r="AS1013" s="6"/>
      <c r="AU1013" s="1"/>
      <c r="BA1013" s="6"/>
      <c r="BD1013" s="6"/>
      <c r="BG1013" s="1"/>
      <c r="BH1013" s="6"/>
      <c r="BJ1013" s="1"/>
      <c r="BN1013" s="1"/>
      <c r="BO1013" s="1"/>
    </row>
    <row r="1014" spans="1:67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6"/>
      <c r="N1014" s="1"/>
      <c r="Q1014" s="6"/>
      <c r="S1014" s="1"/>
      <c r="T1014" s="1"/>
      <c r="U1014" s="1"/>
      <c r="V1014" s="1"/>
      <c r="W1014" s="1"/>
      <c r="X1014" s="400"/>
      <c r="Y1014" s="6"/>
      <c r="AB1014" s="6"/>
      <c r="AE1014" s="6"/>
      <c r="AG1014" s="1"/>
      <c r="AM1014" s="6"/>
      <c r="AP1014" s="6"/>
      <c r="AS1014" s="6"/>
      <c r="AU1014" s="1"/>
      <c r="BA1014" s="6"/>
      <c r="BD1014" s="6"/>
      <c r="BG1014" s="1"/>
      <c r="BH1014" s="6"/>
      <c r="BJ1014" s="1"/>
      <c r="BN1014" s="1"/>
      <c r="BO1014" s="1"/>
    </row>
    <row r="1015" spans="1:67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6"/>
      <c r="N1015" s="1"/>
      <c r="Q1015" s="6"/>
      <c r="S1015" s="1"/>
      <c r="T1015" s="1"/>
      <c r="U1015" s="1"/>
      <c r="V1015" s="1"/>
      <c r="W1015" s="1"/>
      <c r="X1015" s="400"/>
      <c r="Y1015" s="6"/>
      <c r="AB1015" s="6"/>
      <c r="AE1015" s="6"/>
      <c r="AG1015" s="1"/>
      <c r="AM1015" s="6"/>
      <c r="AP1015" s="6"/>
      <c r="AS1015" s="6"/>
      <c r="AU1015" s="1"/>
      <c r="BA1015" s="6"/>
      <c r="BD1015" s="6"/>
      <c r="BG1015" s="1"/>
      <c r="BH1015" s="6"/>
      <c r="BJ1015" s="1"/>
      <c r="BN1015" s="1"/>
      <c r="BO1015" s="1"/>
    </row>
    <row r="1016" spans="1:67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6"/>
      <c r="N1016" s="1"/>
      <c r="Q1016" s="6"/>
      <c r="S1016" s="1"/>
      <c r="T1016" s="1"/>
      <c r="U1016" s="1"/>
      <c r="V1016" s="1"/>
      <c r="W1016" s="1"/>
      <c r="X1016" s="400"/>
      <c r="Y1016" s="6"/>
      <c r="AB1016" s="6"/>
      <c r="AE1016" s="6"/>
      <c r="AG1016" s="1"/>
      <c r="AM1016" s="6"/>
      <c r="AP1016" s="6"/>
      <c r="AS1016" s="6"/>
      <c r="AU1016" s="1"/>
      <c r="BA1016" s="6"/>
      <c r="BD1016" s="6"/>
      <c r="BG1016" s="1"/>
      <c r="BH1016" s="6"/>
      <c r="BJ1016" s="1"/>
      <c r="BN1016" s="1"/>
      <c r="BO1016" s="1"/>
    </row>
    <row r="1017" spans="1:67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6"/>
      <c r="N1017" s="1"/>
      <c r="Q1017" s="6"/>
      <c r="S1017" s="1"/>
      <c r="T1017" s="1"/>
      <c r="U1017" s="1"/>
      <c r="V1017" s="1"/>
      <c r="W1017" s="1"/>
      <c r="X1017" s="400"/>
      <c r="Y1017" s="6"/>
      <c r="AB1017" s="6"/>
      <c r="AE1017" s="6"/>
      <c r="AG1017" s="1"/>
      <c r="AM1017" s="6"/>
      <c r="AP1017" s="6"/>
      <c r="AS1017" s="6"/>
      <c r="AU1017" s="1"/>
      <c r="BA1017" s="6"/>
      <c r="BD1017" s="6"/>
      <c r="BG1017" s="1"/>
      <c r="BH1017" s="6"/>
      <c r="BJ1017" s="1"/>
      <c r="BN1017" s="1"/>
      <c r="BO1017" s="1"/>
    </row>
    <row r="1018" spans="1:67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6"/>
      <c r="N1018" s="1"/>
      <c r="Q1018" s="6"/>
      <c r="S1018" s="1"/>
      <c r="T1018" s="1"/>
      <c r="U1018" s="1"/>
      <c r="V1018" s="1"/>
      <c r="W1018" s="1"/>
      <c r="X1018" s="400"/>
      <c r="Y1018" s="6"/>
      <c r="AB1018" s="6"/>
      <c r="AE1018" s="6"/>
      <c r="AG1018" s="1"/>
      <c r="AM1018" s="6"/>
      <c r="AP1018" s="6"/>
      <c r="AS1018" s="6"/>
      <c r="AU1018" s="1"/>
      <c r="BA1018" s="6"/>
      <c r="BD1018" s="6"/>
      <c r="BG1018" s="1"/>
      <c r="BH1018" s="6"/>
      <c r="BJ1018" s="1"/>
      <c r="BN1018" s="1"/>
      <c r="BO1018" s="1"/>
    </row>
    <row r="1019" spans="1:67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6"/>
      <c r="N1019" s="1"/>
      <c r="Q1019" s="6"/>
      <c r="S1019" s="1"/>
      <c r="T1019" s="1"/>
      <c r="U1019" s="1"/>
      <c r="V1019" s="1"/>
      <c r="W1019" s="1"/>
      <c r="X1019" s="400"/>
      <c r="Y1019" s="6"/>
      <c r="AB1019" s="6"/>
      <c r="AE1019" s="6"/>
      <c r="AG1019" s="1"/>
      <c r="AM1019" s="6"/>
      <c r="AP1019" s="6"/>
      <c r="AS1019" s="6"/>
      <c r="AU1019" s="1"/>
      <c r="BA1019" s="6"/>
      <c r="BD1019" s="6"/>
      <c r="BG1019" s="1"/>
      <c r="BH1019" s="6"/>
      <c r="BJ1019" s="1"/>
      <c r="BN1019" s="1"/>
      <c r="BO1019" s="1"/>
    </row>
    <row r="1020" spans="1:67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6"/>
      <c r="N1020" s="1"/>
      <c r="Q1020" s="6"/>
      <c r="S1020" s="1"/>
      <c r="T1020" s="1"/>
      <c r="U1020" s="1"/>
      <c r="V1020" s="1"/>
      <c r="W1020" s="1"/>
      <c r="X1020" s="400"/>
      <c r="Y1020" s="6"/>
      <c r="AB1020" s="6"/>
      <c r="AE1020" s="6"/>
      <c r="AG1020" s="1"/>
      <c r="AM1020" s="6"/>
      <c r="AP1020" s="6"/>
      <c r="AS1020" s="6"/>
      <c r="AU1020" s="1"/>
      <c r="BA1020" s="6"/>
      <c r="BD1020" s="6"/>
      <c r="BG1020" s="1"/>
      <c r="BH1020" s="6"/>
      <c r="BJ1020" s="1"/>
      <c r="BN1020" s="1"/>
      <c r="BO1020" s="1"/>
    </row>
    <row r="1021" spans="1:67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6"/>
      <c r="N1021" s="1"/>
      <c r="Q1021" s="6"/>
      <c r="S1021" s="1"/>
      <c r="T1021" s="1"/>
      <c r="U1021" s="1"/>
      <c r="V1021" s="1"/>
      <c r="W1021" s="1"/>
      <c r="X1021" s="400"/>
      <c r="Y1021" s="6"/>
      <c r="AB1021" s="6"/>
      <c r="AE1021" s="6"/>
      <c r="AG1021" s="1"/>
      <c r="AM1021" s="6"/>
      <c r="AP1021" s="6"/>
      <c r="AS1021" s="6"/>
      <c r="AU1021" s="1"/>
      <c r="BA1021" s="6"/>
      <c r="BD1021" s="6"/>
      <c r="BG1021" s="1"/>
      <c r="BH1021" s="6"/>
      <c r="BJ1021" s="1"/>
      <c r="BN1021" s="1"/>
      <c r="BO1021" s="1"/>
    </row>
    <row r="1022" spans="1:67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6"/>
      <c r="N1022" s="1"/>
      <c r="Q1022" s="6"/>
      <c r="S1022" s="1"/>
      <c r="T1022" s="1"/>
      <c r="U1022" s="1"/>
      <c r="V1022" s="1"/>
      <c r="W1022" s="1"/>
      <c r="X1022" s="400"/>
      <c r="Y1022" s="6"/>
      <c r="AB1022" s="6"/>
      <c r="AE1022" s="6"/>
      <c r="AG1022" s="1"/>
      <c r="AM1022" s="6"/>
      <c r="AP1022" s="6"/>
      <c r="AS1022" s="6"/>
      <c r="AU1022" s="1"/>
      <c r="BA1022" s="6"/>
      <c r="BD1022" s="6"/>
      <c r="BG1022" s="1"/>
      <c r="BH1022" s="6"/>
      <c r="BJ1022" s="1"/>
      <c r="BN1022" s="1"/>
      <c r="BO1022" s="1"/>
    </row>
    <row r="1023" spans="1:67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6"/>
      <c r="N1023" s="1"/>
      <c r="Q1023" s="6"/>
      <c r="S1023" s="1"/>
      <c r="T1023" s="1"/>
      <c r="U1023" s="1"/>
      <c r="V1023" s="1"/>
      <c r="W1023" s="1"/>
      <c r="X1023" s="400"/>
      <c r="Y1023" s="6"/>
      <c r="AB1023" s="6"/>
      <c r="AE1023" s="6"/>
      <c r="AG1023" s="1"/>
      <c r="AM1023" s="6"/>
      <c r="AP1023" s="6"/>
      <c r="AS1023" s="6"/>
      <c r="AU1023" s="1"/>
      <c r="BA1023" s="6"/>
      <c r="BD1023" s="6"/>
      <c r="BG1023" s="1"/>
      <c r="BH1023" s="6"/>
      <c r="BJ1023" s="1"/>
      <c r="BN1023" s="1"/>
      <c r="BO1023" s="1"/>
    </row>
    <row r="1024" spans="1:67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6"/>
      <c r="N1024" s="1"/>
      <c r="Q1024" s="6"/>
      <c r="S1024" s="1"/>
      <c r="T1024" s="1"/>
      <c r="U1024" s="1"/>
      <c r="V1024" s="1"/>
      <c r="W1024" s="1"/>
      <c r="X1024" s="400"/>
      <c r="Y1024" s="6"/>
      <c r="AB1024" s="6"/>
      <c r="AE1024" s="6"/>
      <c r="AG1024" s="1"/>
      <c r="AM1024" s="6"/>
      <c r="AP1024" s="6"/>
      <c r="AS1024" s="6"/>
      <c r="AU1024" s="1"/>
      <c r="BA1024" s="6"/>
      <c r="BD1024" s="6"/>
      <c r="BG1024" s="1"/>
      <c r="BH1024" s="6"/>
      <c r="BJ1024" s="1"/>
      <c r="BN1024" s="1"/>
      <c r="BO1024" s="1"/>
    </row>
    <row r="1025" spans="1:67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6"/>
      <c r="N1025" s="1"/>
      <c r="Q1025" s="6"/>
      <c r="S1025" s="1"/>
      <c r="T1025" s="1"/>
      <c r="U1025" s="1"/>
      <c r="V1025" s="1"/>
      <c r="W1025" s="1"/>
      <c r="X1025" s="400"/>
      <c r="Y1025" s="6"/>
      <c r="AB1025" s="6"/>
      <c r="AE1025" s="6"/>
      <c r="AG1025" s="1"/>
      <c r="AM1025" s="6"/>
      <c r="AP1025" s="6"/>
      <c r="AS1025" s="6"/>
      <c r="AU1025" s="1"/>
      <c r="BA1025" s="6"/>
      <c r="BD1025" s="6"/>
      <c r="BG1025" s="1"/>
      <c r="BH1025" s="6"/>
      <c r="BJ1025" s="1"/>
      <c r="BN1025" s="1"/>
      <c r="BO1025" s="1"/>
    </row>
    <row r="1026" spans="1:67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6"/>
      <c r="N1026" s="1"/>
      <c r="Q1026" s="6"/>
      <c r="S1026" s="1"/>
      <c r="T1026" s="1"/>
      <c r="U1026" s="1"/>
      <c r="V1026" s="1"/>
      <c r="W1026" s="1"/>
      <c r="X1026" s="400"/>
      <c r="Y1026" s="6"/>
      <c r="AB1026" s="6"/>
      <c r="AE1026" s="6"/>
      <c r="AG1026" s="1"/>
      <c r="AM1026" s="6"/>
      <c r="AP1026" s="6"/>
      <c r="AS1026" s="6"/>
      <c r="AU1026" s="1"/>
      <c r="BA1026" s="6"/>
      <c r="BD1026" s="6"/>
      <c r="BG1026" s="1"/>
      <c r="BH1026" s="6"/>
      <c r="BJ1026" s="1"/>
      <c r="BN1026" s="1"/>
      <c r="BO1026" s="1"/>
    </row>
    <row r="1027" spans="1:67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6"/>
      <c r="N1027" s="1"/>
      <c r="Q1027" s="6"/>
      <c r="S1027" s="1"/>
      <c r="T1027" s="1"/>
      <c r="U1027" s="1"/>
      <c r="V1027" s="1"/>
      <c r="W1027" s="1"/>
      <c r="X1027" s="400"/>
      <c r="Y1027" s="6"/>
      <c r="AB1027" s="6"/>
      <c r="AE1027" s="6"/>
      <c r="AG1027" s="1"/>
      <c r="AM1027" s="6"/>
      <c r="AP1027" s="6"/>
      <c r="AS1027" s="6"/>
      <c r="AU1027" s="1"/>
      <c r="BA1027" s="6"/>
      <c r="BD1027" s="6"/>
      <c r="BG1027" s="1"/>
      <c r="BH1027" s="6"/>
      <c r="BJ1027" s="1"/>
      <c r="BN1027" s="1"/>
      <c r="BO1027" s="1"/>
    </row>
    <row r="1028" spans="1:67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6"/>
      <c r="N1028" s="1"/>
      <c r="Q1028" s="6"/>
      <c r="S1028" s="1"/>
      <c r="T1028" s="1"/>
      <c r="U1028" s="1"/>
      <c r="V1028" s="1"/>
      <c r="W1028" s="1"/>
      <c r="X1028" s="400"/>
      <c r="Y1028" s="6"/>
      <c r="AB1028" s="6"/>
      <c r="AE1028" s="6"/>
      <c r="AG1028" s="1"/>
      <c r="AM1028" s="6"/>
      <c r="AP1028" s="6"/>
      <c r="AS1028" s="6"/>
      <c r="AU1028" s="1"/>
      <c r="BA1028" s="6"/>
      <c r="BD1028" s="6"/>
      <c r="BG1028" s="1"/>
      <c r="BH1028" s="6"/>
      <c r="BJ1028" s="1"/>
      <c r="BN1028" s="1"/>
      <c r="BO1028" s="1"/>
    </row>
    <row r="1029" spans="1:67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6"/>
      <c r="N1029" s="1"/>
      <c r="Q1029" s="6"/>
      <c r="S1029" s="1"/>
      <c r="T1029" s="1"/>
      <c r="U1029" s="1"/>
      <c r="V1029" s="1"/>
      <c r="W1029" s="1"/>
      <c r="X1029" s="400"/>
      <c r="Y1029" s="6"/>
      <c r="AB1029" s="6"/>
      <c r="AE1029" s="6"/>
      <c r="AG1029" s="1"/>
      <c r="AM1029" s="6"/>
      <c r="AP1029" s="6"/>
      <c r="AS1029" s="6"/>
      <c r="AU1029" s="1"/>
      <c r="BA1029" s="6"/>
      <c r="BD1029" s="6"/>
      <c r="BG1029" s="1"/>
      <c r="BH1029" s="6"/>
      <c r="BJ1029" s="1"/>
      <c r="BN1029" s="1"/>
      <c r="BO1029" s="1"/>
    </row>
    <row r="1030" spans="1:67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6"/>
      <c r="N1030" s="1"/>
      <c r="Q1030" s="6"/>
      <c r="S1030" s="1"/>
      <c r="T1030" s="1"/>
      <c r="U1030" s="1"/>
      <c r="V1030" s="1"/>
      <c r="W1030" s="1"/>
      <c r="X1030" s="400"/>
      <c r="Y1030" s="6"/>
      <c r="AB1030" s="6"/>
      <c r="AE1030" s="6"/>
      <c r="AG1030" s="1"/>
      <c r="AM1030" s="6"/>
      <c r="AP1030" s="6"/>
      <c r="AS1030" s="6"/>
      <c r="AU1030" s="1"/>
      <c r="BA1030" s="6"/>
      <c r="BD1030" s="6"/>
      <c r="BG1030" s="1"/>
      <c r="BH1030" s="6"/>
      <c r="BJ1030" s="1"/>
      <c r="BN1030" s="1"/>
      <c r="BO1030" s="1"/>
    </row>
    <row r="1031" spans="1:67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6"/>
      <c r="N1031" s="1"/>
      <c r="Q1031" s="6"/>
      <c r="S1031" s="1"/>
      <c r="T1031" s="1"/>
      <c r="U1031" s="1"/>
      <c r="V1031" s="1"/>
      <c r="W1031" s="1"/>
      <c r="X1031" s="400"/>
      <c r="Y1031" s="6"/>
      <c r="AB1031" s="6"/>
      <c r="AE1031" s="6"/>
      <c r="AG1031" s="1"/>
      <c r="AM1031" s="6"/>
      <c r="AP1031" s="6"/>
      <c r="AS1031" s="6"/>
      <c r="AU1031" s="1"/>
      <c r="BA1031" s="6"/>
      <c r="BD1031" s="6"/>
      <c r="BG1031" s="1"/>
      <c r="BH1031" s="6"/>
      <c r="BJ1031" s="1"/>
      <c r="BN1031" s="1"/>
      <c r="BO1031" s="1"/>
    </row>
    <row r="1032" spans="1:67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6"/>
      <c r="N1032" s="1"/>
      <c r="Q1032" s="6"/>
      <c r="S1032" s="1"/>
      <c r="T1032" s="1"/>
      <c r="U1032" s="1"/>
      <c r="V1032" s="1"/>
      <c r="W1032" s="1"/>
      <c r="X1032" s="400"/>
      <c r="Y1032" s="6"/>
      <c r="AB1032" s="6"/>
      <c r="AE1032" s="6"/>
      <c r="AG1032" s="1"/>
      <c r="AM1032" s="6"/>
      <c r="AP1032" s="6"/>
      <c r="AS1032" s="6"/>
      <c r="AU1032" s="1"/>
      <c r="BA1032" s="6"/>
      <c r="BD1032" s="6"/>
      <c r="BG1032" s="1"/>
      <c r="BH1032" s="6"/>
      <c r="BJ1032" s="1"/>
      <c r="BN1032" s="1"/>
      <c r="BO1032" s="1"/>
    </row>
    <row r="1033" spans="1:67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6"/>
      <c r="N1033" s="1"/>
      <c r="Q1033" s="6"/>
      <c r="S1033" s="1"/>
      <c r="T1033" s="1"/>
      <c r="U1033" s="1"/>
      <c r="V1033" s="1"/>
      <c r="W1033" s="1"/>
      <c r="X1033" s="400"/>
      <c r="Y1033" s="6"/>
      <c r="AB1033" s="6"/>
      <c r="AE1033" s="6"/>
      <c r="AG1033" s="1"/>
      <c r="AM1033" s="6"/>
      <c r="AP1033" s="6"/>
      <c r="AS1033" s="6"/>
      <c r="AU1033" s="1"/>
      <c r="BA1033" s="6"/>
      <c r="BD1033" s="6"/>
      <c r="BG1033" s="1"/>
      <c r="BH1033" s="6"/>
      <c r="BJ1033" s="1"/>
      <c r="BN1033" s="1"/>
      <c r="BO1033" s="1"/>
    </row>
    <row r="1034" spans="1:67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6"/>
      <c r="N1034" s="1"/>
      <c r="Q1034" s="6"/>
      <c r="S1034" s="1"/>
      <c r="T1034" s="1"/>
      <c r="U1034" s="1"/>
      <c r="V1034" s="1"/>
      <c r="W1034" s="1"/>
      <c r="X1034" s="400"/>
      <c r="Y1034" s="6"/>
      <c r="AB1034" s="6"/>
      <c r="AE1034" s="6"/>
      <c r="AG1034" s="1"/>
      <c r="AM1034" s="6"/>
      <c r="AP1034" s="6"/>
      <c r="AS1034" s="6"/>
      <c r="AU1034" s="1"/>
      <c r="BA1034" s="6"/>
      <c r="BD1034" s="6"/>
      <c r="BG1034" s="1"/>
      <c r="BH1034" s="6"/>
      <c r="BJ1034" s="1"/>
      <c r="BN1034" s="1"/>
      <c r="BO1034" s="1"/>
    </row>
    <row r="1035" spans="1:67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6"/>
      <c r="N1035" s="1"/>
      <c r="Q1035" s="6"/>
      <c r="S1035" s="1"/>
      <c r="T1035" s="1"/>
      <c r="U1035" s="1"/>
      <c r="V1035" s="1"/>
      <c r="W1035" s="1"/>
      <c r="X1035" s="400"/>
      <c r="Y1035" s="6"/>
      <c r="AB1035" s="6"/>
      <c r="AE1035" s="6"/>
      <c r="AG1035" s="1"/>
      <c r="AM1035" s="6"/>
      <c r="AP1035" s="6"/>
      <c r="AS1035" s="6"/>
      <c r="AU1035" s="1"/>
      <c r="BA1035" s="6"/>
      <c r="BD1035" s="6"/>
      <c r="BG1035" s="1"/>
      <c r="BH1035" s="6"/>
      <c r="BJ1035" s="1"/>
      <c r="BN1035" s="1"/>
      <c r="BO1035" s="1"/>
    </row>
    <row r="1036" spans="1:67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6"/>
      <c r="N1036" s="1"/>
      <c r="Q1036" s="6"/>
      <c r="S1036" s="1"/>
      <c r="T1036" s="1"/>
      <c r="U1036" s="1"/>
      <c r="V1036" s="1"/>
      <c r="W1036" s="1"/>
      <c r="X1036" s="400"/>
      <c r="Y1036" s="6"/>
      <c r="AB1036" s="6"/>
      <c r="AE1036" s="6"/>
      <c r="AG1036" s="1"/>
      <c r="AM1036" s="6"/>
      <c r="AP1036" s="6"/>
      <c r="AS1036" s="6"/>
      <c r="AU1036" s="1"/>
      <c r="BA1036" s="6"/>
      <c r="BD1036" s="6"/>
      <c r="BG1036" s="1"/>
      <c r="BH1036" s="6"/>
      <c r="BJ1036" s="1"/>
      <c r="BN1036" s="1"/>
      <c r="BO1036" s="1"/>
    </row>
    <row r="1037" spans="1:67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6"/>
      <c r="N1037" s="1"/>
      <c r="Q1037" s="6"/>
      <c r="S1037" s="1"/>
      <c r="T1037" s="1"/>
      <c r="U1037" s="1"/>
      <c r="V1037" s="1"/>
      <c r="W1037" s="1"/>
      <c r="X1037" s="400"/>
      <c r="Y1037" s="6"/>
      <c r="AB1037" s="6"/>
      <c r="AE1037" s="6"/>
      <c r="AG1037" s="1"/>
      <c r="AM1037" s="6"/>
      <c r="AP1037" s="6"/>
      <c r="AS1037" s="6"/>
      <c r="AU1037" s="1"/>
      <c r="BA1037" s="6"/>
      <c r="BD1037" s="6"/>
      <c r="BG1037" s="1"/>
      <c r="BH1037" s="6"/>
      <c r="BJ1037" s="1"/>
      <c r="BN1037" s="1"/>
      <c r="BO1037" s="1"/>
    </row>
    <row r="1038" spans="1:67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6"/>
      <c r="N1038" s="1"/>
      <c r="Q1038" s="6"/>
      <c r="S1038" s="1"/>
      <c r="T1038" s="1"/>
      <c r="U1038" s="1"/>
      <c r="V1038" s="1"/>
      <c r="W1038" s="1"/>
      <c r="X1038" s="400"/>
      <c r="Y1038" s="6"/>
      <c r="AB1038" s="6"/>
      <c r="AE1038" s="6"/>
      <c r="AG1038" s="1"/>
      <c r="AM1038" s="6"/>
      <c r="AP1038" s="6"/>
      <c r="AS1038" s="6"/>
      <c r="AU1038" s="1"/>
      <c r="BA1038" s="6"/>
      <c r="BD1038" s="6"/>
      <c r="BG1038" s="1"/>
      <c r="BH1038" s="6"/>
      <c r="BJ1038" s="1"/>
      <c r="BN1038" s="1"/>
      <c r="BO1038" s="1"/>
    </row>
    <row r="1039" spans="1:67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6"/>
      <c r="N1039" s="1"/>
      <c r="Q1039" s="6"/>
      <c r="S1039" s="1"/>
      <c r="T1039" s="1"/>
      <c r="U1039" s="1"/>
      <c r="V1039" s="1"/>
      <c r="W1039" s="1"/>
      <c r="X1039" s="400"/>
      <c r="Y1039" s="6"/>
      <c r="AB1039" s="6"/>
      <c r="AE1039" s="6"/>
      <c r="AG1039" s="1"/>
      <c r="AM1039" s="6"/>
      <c r="AP1039" s="6"/>
      <c r="AS1039" s="6"/>
      <c r="AU1039" s="1"/>
      <c r="BA1039" s="6"/>
      <c r="BD1039" s="6"/>
      <c r="BG1039" s="1"/>
      <c r="BH1039" s="6"/>
      <c r="BJ1039" s="1"/>
      <c r="BN1039" s="1"/>
      <c r="BO1039" s="1"/>
    </row>
    <row r="1040" spans="1:67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6"/>
      <c r="N1040" s="1"/>
      <c r="Q1040" s="6"/>
      <c r="S1040" s="1"/>
      <c r="T1040" s="1"/>
      <c r="U1040" s="1"/>
      <c r="V1040" s="1"/>
      <c r="W1040" s="1"/>
      <c r="X1040" s="400"/>
      <c r="Y1040" s="6"/>
      <c r="AB1040" s="6"/>
      <c r="AE1040" s="6"/>
      <c r="AG1040" s="1"/>
      <c r="AM1040" s="6"/>
      <c r="AP1040" s="6"/>
      <c r="AS1040" s="6"/>
      <c r="AU1040" s="1"/>
      <c r="BA1040" s="6"/>
      <c r="BD1040" s="6"/>
      <c r="BG1040" s="1"/>
      <c r="BH1040" s="6"/>
      <c r="BJ1040" s="1"/>
      <c r="BN1040" s="1"/>
      <c r="BO1040" s="1"/>
    </row>
    <row r="1041" spans="1:67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6"/>
      <c r="N1041" s="1"/>
      <c r="Q1041" s="6"/>
      <c r="S1041" s="1"/>
      <c r="T1041" s="1"/>
      <c r="U1041" s="1"/>
      <c r="V1041" s="1"/>
      <c r="W1041" s="1"/>
      <c r="X1041" s="400"/>
      <c r="Y1041" s="6"/>
      <c r="AB1041" s="6"/>
      <c r="AE1041" s="6"/>
      <c r="AG1041" s="1"/>
      <c r="AM1041" s="6"/>
      <c r="AP1041" s="6"/>
      <c r="AS1041" s="6"/>
      <c r="AU1041" s="1"/>
      <c r="BA1041" s="6"/>
      <c r="BD1041" s="6"/>
      <c r="BG1041" s="1"/>
      <c r="BH1041" s="6"/>
      <c r="BJ1041" s="1"/>
      <c r="BN1041" s="1"/>
      <c r="BO1041" s="1"/>
    </row>
    <row r="1042" spans="1:67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6"/>
      <c r="N1042" s="1"/>
      <c r="Q1042" s="6"/>
      <c r="S1042" s="1"/>
      <c r="T1042" s="1"/>
      <c r="U1042" s="1"/>
      <c r="V1042" s="1"/>
      <c r="W1042" s="1"/>
      <c r="X1042" s="400"/>
      <c r="Y1042" s="6"/>
      <c r="AB1042" s="6"/>
      <c r="AE1042" s="6"/>
      <c r="AG1042" s="1"/>
      <c r="AM1042" s="6"/>
      <c r="AP1042" s="6"/>
      <c r="AS1042" s="6"/>
      <c r="AU1042" s="1"/>
      <c r="BA1042" s="6"/>
      <c r="BD1042" s="6"/>
      <c r="BG1042" s="1"/>
      <c r="BH1042" s="6"/>
      <c r="BJ1042" s="1"/>
      <c r="BN1042" s="1"/>
      <c r="BO1042" s="1"/>
    </row>
    <row r="1043" spans="1:67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6"/>
      <c r="N1043" s="1"/>
      <c r="Q1043" s="6"/>
      <c r="S1043" s="1"/>
      <c r="T1043" s="1"/>
      <c r="U1043" s="1"/>
      <c r="V1043" s="1"/>
      <c r="W1043" s="1"/>
      <c r="X1043" s="400"/>
      <c r="Y1043" s="6"/>
      <c r="AB1043" s="6"/>
      <c r="AE1043" s="6"/>
      <c r="AG1043" s="1"/>
      <c r="AM1043" s="6"/>
      <c r="AP1043" s="6"/>
      <c r="AS1043" s="6"/>
      <c r="AU1043" s="1"/>
      <c r="BA1043" s="6"/>
      <c r="BD1043" s="6"/>
      <c r="BG1043" s="1"/>
      <c r="BH1043" s="6"/>
      <c r="BJ1043" s="1"/>
      <c r="BN1043" s="1"/>
      <c r="BO1043" s="1"/>
    </row>
    <row r="1044" spans="1:67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6"/>
      <c r="N1044" s="1"/>
      <c r="Q1044" s="6"/>
      <c r="S1044" s="1"/>
      <c r="T1044" s="1"/>
      <c r="U1044" s="1"/>
      <c r="V1044" s="1"/>
      <c r="W1044" s="1"/>
      <c r="X1044" s="400"/>
      <c r="Y1044" s="6"/>
      <c r="AB1044" s="6"/>
      <c r="AE1044" s="6"/>
      <c r="AG1044" s="1"/>
      <c r="AM1044" s="6"/>
      <c r="AP1044" s="6"/>
      <c r="AS1044" s="6"/>
      <c r="AU1044" s="1"/>
      <c r="BA1044" s="6"/>
      <c r="BD1044" s="6"/>
      <c r="BG1044" s="1"/>
      <c r="BH1044" s="6"/>
      <c r="BJ1044" s="1"/>
      <c r="BN1044" s="1"/>
      <c r="BO1044" s="1"/>
    </row>
    <row r="1045" spans="1:67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6"/>
      <c r="N1045" s="1"/>
      <c r="Q1045" s="6"/>
      <c r="S1045" s="1"/>
      <c r="T1045" s="1"/>
      <c r="U1045" s="1"/>
      <c r="V1045" s="1"/>
      <c r="W1045" s="1"/>
      <c r="X1045" s="400"/>
      <c r="Y1045" s="6"/>
      <c r="AB1045" s="6"/>
      <c r="AE1045" s="6"/>
      <c r="AG1045" s="1"/>
      <c r="AM1045" s="6"/>
      <c r="AP1045" s="6"/>
      <c r="AS1045" s="6"/>
      <c r="AU1045" s="1"/>
      <c r="BA1045" s="6"/>
      <c r="BD1045" s="6"/>
      <c r="BG1045" s="1"/>
      <c r="BH1045" s="6"/>
      <c r="BJ1045" s="1"/>
      <c r="BN1045" s="1"/>
      <c r="BO1045" s="1"/>
    </row>
    <row r="1046" spans="1:67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6"/>
      <c r="N1046" s="1"/>
      <c r="Q1046" s="6"/>
      <c r="S1046" s="1"/>
      <c r="T1046" s="1"/>
      <c r="U1046" s="1"/>
      <c r="V1046" s="1"/>
      <c r="W1046" s="1"/>
      <c r="X1046" s="400"/>
      <c r="Y1046" s="6"/>
      <c r="AB1046" s="6"/>
      <c r="AE1046" s="6"/>
      <c r="AG1046" s="1"/>
      <c r="AM1046" s="6"/>
      <c r="AP1046" s="6"/>
      <c r="AS1046" s="6"/>
      <c r="AU1046" s="1"/>
      <c r="BA1046" s="6"/>
      <c r="BD1046" s="6"/>
      <c r="BG1046" s="1"/>
      <c r="BH1046" s="6"/>
      <c r="BJ1046" s="1"/>
      <c r="BN1046" s="1"/>
      <c r="BO1046" s="1"/>
    </row>
    <row r="1047" spans="1:67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6"/>
      <c r="N1047" s="1"/>
      <c r="Q1047" s="6"/>
      <c r="S1047" s="1"/>
      <c r="T1047" s="1"/>
      <c r="U1047" s="1"/>
      <c r="V1047" s="1"/>
      <c r="W1047" s="1"/>
      <c r="X1047" s="400"/>
      <c r="Y1047" s="6"/>
      <c r="AB1047" s="6"/>
      <c r="AE1047" s="6"/>
      <c r="AG1047" s="1"/>
      <c r="AM1047" s="6"/>
      <c r="AP1047" s="6"/>
      <c r="AS1047" s="6"/>
      <c r="AU1047" s="1"/>
      <c r="BA1047" s="6"/>
      <c r="BD1047" s="6"/>
      <c r="BG1047" s="1"/>
      <c r="BH1047" s="6"/>
      <c r="BJ1047" s="1"/>
      <c r="BN1047" s="1"/>
      <c r="BO1047" s="1"/>
    </row>
    <row r="1048" spans="1:67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6"/>
      <c r="N1048" s="1"/>
      <c r="Q1048" s="6"/>
      <c r="S1048" s="1"/>
      <c r="T1048" s="1"/>
      <c r="U1048" s="1"/>
      <c r="V1048" s="1"/>
      <c r="W1048" s="1"/>
      <c r="X1048" s="400"/>
      <c r="Y1048" s="6"/>
      <c r="AB1048" s="6"/>
      <c r="AE1048" s="6"/>
      <c r="AG1048" s="1"/>
      <c r="AM1048" s="6"/>
      <c r="AP1048" s="6"/>
      <c r="AS1048" s="6"/>
      <c r="AU1048" s="1"/>
      <c r="BA1048" s="6"/>
      <c r="BD1048" s="6"/>
      <c r="BG1048" s="1"/>
      <c r="BH1048" s="6"/>
      <c r="BJ1048" s="1"/>
      <c r="BN1048" s="1"/>
      <c r="BO1048" s="1"/>
    </row>
    <row r="1049" spans="1:67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6"/>
      <c r="N1049" s="1"/>
      <c r="Q1049" s="6"/>
      <c r="S1049" s="1"/>
      <c r="T1049" s="1"/>
      <c r="U1049" s="1"/>
      <c r="V1049" s="1"/>
      <c r="W1049" s="1"/>
      <c r="X1049" s="400"/>
      <c r="Y1049" s="6"/>
      <c r="AB1049" s="6"/>
      <c r="AE1049" s="6"/>
      <c r="AG1049" s="1"/>
      <c r="AM1049" s="6"/>
      <c r="AP1049" s="6"/>
      <c r="AS1049" s="6"/>
      <c r="AU1049" s="1"/>
      <c r="BA1049" s="6"/>
      <c r="BD1049" s="6"/>
      <c r="BG1049" s="1"/>
      <c r="BH1049" s="6"/>
      <c r="BJ1049" s="1"/>
      <c r="BN1049" s="1"/>
      <c r="BO1049" s="1"/>
    </row>
    <row r="1050" spans="1:67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6"/>
      <c r="N1050" s="1"/>
      <c r="Q1050" s="6"/>
      <c r="S1050" s="1"/>
      <c r="T1050" s="1"/>
      <c r="U1050" s="1"/>
      <c r="V1050" s="1"/>
      <c r="W1050" s="1"/>
      <c r="X1050" s="400"/>
      <c r="Y1050" s="6"/>
      <c r="AB1050" s="6"/>
      <c r="AE1050" s="6"/>
      <c r="AG1050" s="1"/>
      <c r="AM1050" s="6"/>
      <c r="AP1050" s="6"/>
      <c r="AS1050" s="6"/>
      <c r="AU1050" s="1"/>
      <c r="BA1050" s="6"/>
      <c r="BD1050" s="6"/>
      <c r="BG1050" s="1"/>
      <c r="BH1050" s="6"/>
      <c r="BJ1050" s="1"/>
      <c r="BN1050" s="1"/>
      <c r="BO1050" s="1"/>
    </row>
    <row r="1051" spans="1:67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6"/>
      <c r="N1051" s="1"/>
      <c r="Q1051" s="6"/>
      <c r="S1051" s="1"/>
      <c r="T1051" s="1"/>
      <c r="U1051" s="1"/>
      <c r="V1051" s="1"/>
      <c r="W1051" s="1"/>
      <c r="X1051" s="400"/>
      <c r="Y1051" s="6"/>
      <c r="AB1051" s="6"/>
      <c r="AE1051" s="6"/>
      <c r="AG1051" s="1"/>
      <c r="AM1051" s="6"/>
      <c r="AP1051" s="6"/>
      <c r="AS1051" s="6"/>
      <c r="AU1051" s="1"/>
      <c r="BA1051" s="6"/>
      <c r="BD1051" s="6"/>
      <c r="BG1051" s="1"/>
      <c r="BH1051" s="6"/>
      <c r="BJ1051" s="1"/>
      <c r="BN1051" s="1"/>
      <c r="BO1051" s="1"/>
    </row>
    <row r="1052" spans="1:67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6"/>
      <c r="N1052" s="1"/>
      <c r="Q1052" s="6"/>
      <c r="S1052" s="1"/>
      <c r="T1052" s="1"/>
      <c r="U1052" s="1"/>
      <c r="V1052" s="1"/>
      <c r="W1052" s="1"/>
      <c r="X1052" s="400"/>
      <c r="Y1052" s="6"/>
      <c r="AB1052" s="6"/>
      <c r="AE1052" s="6"/>
      <c r="AG1052" s="1"/>
      <c r="AM1052" s="6"/>
      <c r="AP1052" s="6"/>
      <c r="AS1052" s="6"/>
      <c r="AU1052" s="1"/>
      <c r="BA1052" s="6"/>
      <c r="BD1052" s="6"/>
      <c r="BG1052" s="1"/>
      <c r="BH1052" s="6"/>
      <c r="BJ1052" s="1"/>
      <c r="BN1052" s="1"/>
      <c r="BO1052" s="1"/>
    </row>
    <row r="1053" spans="1:67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6"/>
      <c r="N1053" s="1"/>
      <c r="Q1053" s="6"/>
      <c r="S1053" s="1"/>
      <c r="T1053" s="1"/>
      <c r="U1053" s="1"/>
      <c r="V1053" s="1"/>
      <c r="W1053" s="1"/>
      <c r="X1053" s="400"/>
      <c r="Y1053" s="6"/>
      <c r="AB1053" s="6"/>
      <c r="AE1053" s="6"/>
      <c r="AG1053" s="1"/>
      <c r="AM1053" s="6"/>
      <c r="AP1053" s="6"/>
      <c r="AS1053" s="6"/>
      <c r="AU1053" s="1"/>
      <c r="BA1053" s="6"/>
      <c r="BD1053" s="6"/>
      <c r="BG1053" s="1"/>
      <c r="BH1053" s="6"/>
      <c r="BJ1053" s="1"/>
      <c r="BN1053" s="1"/>
      <c r="BO1053" s="1"/>
    </row>
    <row r="1054" spans="1:67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6"/>
      <c r="N1054" s="1"/>
      <c r="Q1054" s="6"/>
      <c r="S1054" s="1"/>
      <c r="T1054" s="1"/>
      <c r="U1054" s="1"/>
      <c r="V1054" s="1"/>
      <c r="W1054" s="1"/>
      <c r="X1054" s="400"/>
      <c r="Y1054" s="6"/>
      <c r="AB1054" s="6"/>
      <c r="AE1054" s="6"/>
      <c r="AG1054" s="1"/>
      <c r="AM1054" s="6"/>
      <c r="AP1054" s="6"/>
      <c r="AS1054" s="6"/>
      <c r="AU1054" s="1"/>
      <c r="BA1054" s="6"/>
      <c r="BD1054" s="6"/>
      <c r="BG1054" s="1"/>
      <c r="BH1054" s="6"/>
      <c r="BJ1054" s="1"/>
      <c r="BN1054" s="1"/>
      <c r="BO1054" s="1"/>
    </row>
    <row r="1055" spans="1:67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6"/>
      <c r="N1055" s="1"/>
      <c r="Q1055" s="6"/>
      <c r="S1055" s="1"/>
      <c r="T1055" s="1"/>
      <c r="U1055" s="1"/>
      <c r="V1055" s="1"/>
      <c r="W1055" s="1"/>
      <c r="X1055" s="400"/>
      <c r="Y1055" s="6"/>
      <c r="AB1055" s="6"/>
      <c r="AE1055" s="6"/>
      <c r="AG1055" s="1"/>
      <c r="AM1055" s="6"/>
      <c r="AP1055" s="6"/>
      <c r="AS1055" s="6"/>
      <c r="AU1055" s="1"/>
      <c r="BA1055" s="6"/>
      <c r="BD1055" s="6"/>
      <c r="BG1055" s="1"/>
      <c r="BH1055" s="6"/>
      <c r="BJ1055" s="1"/>
      <c r="BN1055" s="1"/>
      <c r="BO1055" s="1"/>
    </row>
    <row r="1056" spans="1:67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6"/>
      <c r="N1056" s="1"/>
      <c r="Q1056" s="6"/>
      <c r="S1056" s="1"/>
      <c r="T1056" s="1"/>
      <c r="U1056" s="1"/>
      <c r="V1056" s="1"/>
      <c r="W1056" s="1"/>
      <c r="X1056" s="400"/>
      <c r="Y1056" s="6"/>
      <c r="AB1056" s="6"/>
      <c r="AE1056" s="6"/>
      <c r="AG1056" s="1"/>
      <c r="AM1056" s="6"/>
      <c r="AP1056" s="6"/>
      <c r="AS1056" s="6"/>
      <c r="AU1056" s="1"/>
      <c r="BA1056" s="6"/>
      <c r="BD1056" s="6"/>
      <c r="BG1056" s="1"/>
      <c r="BH1056" s="6"/>
      <c r="BJ1056" s="1"/>
      <c r="BN1056" s="1"/>
      <c r="BO1056" s="1"/>
    </row>
    <row r="1057" spans="1:67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6"/>
      <c r="N1057" s="1"/>
      <c r="Q1057" s="6"/>
      <c r="S1057" s="1"/>
      <c r="T1057" s="1"/>
      <c r="U1057" s="1"/>
      <c r="V1057" s="1"/>
      <c r="W1057" s="1"/>
      <c r="X1057" s="400"/>
      <c r="Y1057" s="6"/>
      <c r="AB1057" s="6"/>
      <c r="AE1057" s="6"/>
      <c r="AG1057" s="1"/>
      <c r="AM1057" s="6"/>
      <c r="AP1057" s="6"/>
      <c r="AS1057" s="6"/>
      <c r="AU1057" s="1"/>
      <c r="BA1057" s="6"/>
      <c r="BD1057" s="6"/>
      <c r="BG1057" s="1"/>
      <c r="BH1057" s="6"/>
      <c r="BJ1057" s="1"/>
      <c r="BN1057" s="1"/>
      <c r="BO1057" s="1"/>
    </row>
    <row r="1058" spans="1:67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6"/>
      <c r="N1058" s="1"/>
      <c r="Q1058" s="6"/>
      <c r="S1058" s="1"/>
      <c r="T1058" s="1"/>
      <c r="U1058" s="1"/>
      <c r="V1058" s="1"/>
      <c r="W1058" s="1"/>
      <c r="X1058" s="400"/>
      <c r="Y1058" s="6"/>
      <c r="AB1058" s="6"/>
      <c r="AE1058" s="6"/>
      <c r="AG1058" s="1"/>
      <c r="AM1058" s="6"/>
      <c r="AP1058" s="6"/>
      <c r="AS1058" s="6"/>
      <c r="AU1058" s="1"/>
      <c r="BA1058" s="6"/>
      <c r="BD1058" s="6"/>
      <c r="BG1058" s="1"/>
      <c r="BH1058" s="6"/>
      <c r="BJ1058" s="1"/>
      <c r="BN1058" s="1"/>
      <c r="BO1058" s="1"/>
    </row>
    <row r="1059" spans="1:67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6"/>
      <c r="N1059" s="1"/>
      <c r="Q1059" s="6"/>
      <c r="S1059" s="1"/>
      <c r="T1059" s="1"/>
      <c r="U1059" s="1"/>
      <c r="V1059" s="1"/>
      <c r="W1059" s="1"/>
      <c r="X1059" s="400"/>
      <c r="Y1059" s="6"/>
      <c r="AB1059" s="6"/>
      <c r="AE1059" s="6"/>
      <c r="AG1059" s="1"/>
      <c r="AM1059" s="6"/>
      <c r="AP1059" s="6"/>
      <c r="AS1059" s="6"/>
      <c r="AU1059" s="1"/>
      <c r="BA1059" s="6"/>
      <c r="BD1059" s="6"/>
      <c r="BG1059" s="1"/>
      <c r="BH1059" s="6"/>
      <c r="BJ1059" s="1"/>
      <c r="BN1059" s="1"/>
      <c r="BO1059" s="1"/>
    </row>
    <row r="1060" spans="1:67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6"/>
      <c r="N1060" s="1"/>
      <c r="Q1060" s="6"/>
      <c r="S1060" s="1"/>
      <c r="T1060" s="1"/>
      <c r="U1060" s="1"/>
      <c r="V1060" s="1"/>
      <c r="W1060" s="1"/>
      <c r="X1060" s="400"/>
      <c r="Y1060" s="6"/>
      <c r="AB1060" s="6"/>
      <c r="AE1060" s="6"/>
      <c r="AG1060" s="1"/>
      <c r="AM1060" s="6"/>
      <c r="AP1060" s="6"/>
      <c r="AS1060" s="6"/>
      <c r="AU1060" s="1"/>
      <c r="BA1060" s="6"/>
      <c r="BD1060" s="6"/>
      <c r="BG1060" s="1"/>
      <c r="BH1060" s="6"/>
      <c r="BJ1060" s="1"/>
      <c r="BN1060" s="1"/>
      <c r="BO1060" s="1"/>
    </row>
    <row r="1061" spans="1:67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6"/>
      <c r="N1061" s="1"/>
      <c r="Q1061" s="6"/>
      <c r="S1061" s="1"/>
      <c r="T1061" s="1"/>
      <c r="U1061" s="1"/>
      <c r="V1061" s="1"/>
      <c r="W1061" s="1"/>
      <c r="X1061" s="400"/>
      <c r="Y1061" s="6"/>
      <c r="AB1061" s="6"/>
      <c r="AE1061" s="6"/>
      <c r="AG1061" s="1"/>
      <c r="AM1061" s="6"/>
      <c r="AP1061" s="6"/>
      <c r="AS1061" s="6"/>
      <c r="AU1061" s="1"/>
      <c r="BA1061" s="6"/>
      <c r="BD1061" s="6"/>
      <c r="BG1061" s="1"/>
      <c r="BH1061" s="6"/>
      <c r="BJ1061" s="1"/>
      <c r="BN1061" s="1"/>
      <c r="BO1061" s="1"/>
    </row>
    <row r="1062" spans="1:67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6"/>
      <c r="N1062" s="1"/>
      <c r="Q1062" s="6"/>
      <c r="S1062" s="1"/>
      <c r="T1062" s="1"/>
      <c r="U1062" s="1"/>
      <c r="V1062" s="1"/>
      <c r="W1062" s="1"/>
      <c r="X1062" s="400"/>
      <c r="Y1062" s="6"/>
      <c r="AB1062" s="6"/>
      <c r="AE1062" s="6"/>
      <c r="AG1062" s="1"/>
      <c r="AM1062" s="6"/>
      <c r="AP1062" s="6"/>
      <c r="AS1062" s="6"/>
      <c r="AU1062" s="1"/>
      <c r="BA1062" s="6"/>
      <c r="BD1062" s="6"/>
      <c r="BG1062" s="1"/>
      <c r="BH1062" s="6"/>
      <c r="BJ1062" s="1"/>
      <c r="BN1062" s="1"/>
      <c r="BO1062" s="1"/>
    </row>
    <row r="1063" spans="1:67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6"/>
      <c r="N1063" s="1"/>
      <c r="Q1063" s="6"/>
      <c r="S1063" s="1"/>
      <c r="T1063" s="1"/>
      <c r="U1063" s="1"/>
      <c r="V1063" s="1"/>
      <c r="W1063" s="1"/>
      <c r="X1063" s="400"/>
      <c r="Y1063" s="6"/>
      <c r="AB1063" s="6"/>
      <c r="AE1063" s="6"/>
      <c r="AG1063" s="1"/>
      <c r="AM1063" s="6"/>
      <c r="AP1063" s="6"/>
      <c r="AS1063" s="6"/>
      <c r="AU1063" s="1"/>
      <c r="BA1063" s="6"/>
      <c r="BD1063" s="6"/>
      <c r="BG1063" s="1"/>
      <c r="BH1063" s="6"/>
      <c r="BJ1063" s="1"/>
      <c r="BN1063" s="1"/>
      <c r="BO1063" s="1"/>
    </row>
    <row r="1064" spans="1:67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6"/>
      <c r="N1064" s="1"/>
      <c r="Q1064" s="6"/>
      <c r="S1064" s="1"/>
      <c r="T1064" s="1"/>
      <c r="U1064" s="1"/>
      <c r="V1064" s="1"/>
      <c r="W1064" s="1"/>
      <c r="X1064" s="400"/>
      <c r="Y1064" s="6"/>
      <c r="AB1064" s="6"/>
      <c r="AE1064" s="6"/>
      <c r="AG1064" s="1"/>
      <c r="AM1064" s="6"/>
      <c r="AP1064" s="6"/>
      <c r="AS1064" s="6"/>
      <c r="AU1064" s="1"/>
      <c r="BA1064" s="6"/>
      <c r="BD1064" s="6"/>
      <c r="BG1064" s="1"/>
      <c r="BH1064" s="6"/>
      <c r="BJ1064" s="1"/>
      <c r="BN1064" s="1"/>
      <c r="BO1064" s="1"/>
    </row>
    <row r="1065" spans="1:67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6"/>
      <c r="N1065" s="1"/>
      <c r="Q1065" s="6"/>
      <c r="S1065" s="1"/>
      <c r="T1065" s="1"/>
      <c r="U1065" s="1"/>
      <c r="V1065" s="1"/>
      <c r="W1065" s="1"/>
      <c r="X1065" s="400"/>
      <c r="Y1065" s="6"/>
      <c r="AB1065" s="6"/>
      <c r="AE1065" s="6"/>
      <c r="AG1065" s="1"/>
      <c r="AM1065" s="6"/>
      <c r="AP1065" s="6"/>
      <c r="AS1065" s="6"/>
      <c r="AU1065" s="1"/>
      <c r="BA1065" s="6"/>
      <c r="BD1065" s="6"/>
      <c r="BG1065" s="1"/>
      <c r="BH1065" s="6"/>
      <c r="BJ1065" s="1"/>
      <c r="BN1065" s="1"/>
      <c r="BO1065" s="1"/>
    </row>
    <row r="1066" spans="1:67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6"/>
      <c r="N1066" s="1"/>
      <c r="Q1066" s="6"/>
      <c r="S1066" s="1"/>
      <c r="T1066" s="1"/>
      <c r="U1066" s="1"/>
      <c r="V1066" s="1"/>
      <c r="W1066" s="1"/>
      <c r="X1066" s="400"/>
      <c r="Y1066" s="6"/>
      <c r="AB1066" s="6"/>
      <c r="AE1066" s="6"/>
      <c r="AG1066" s="1"/>
      <c r="AM1066" s="6"/>
      <c r="AP1066" s="6"/>
      <c r="AS1066" s="6"/>
      <c r="AU1066" s="1"/>
      <c r="BA1066" s="6"/>
      <c r="BD1066" s="6"/>
      <c r="BG1066" s="1"/>
      <c r="BH1066" s="6"/>
      <c r="BJ1066" s="1"/>
      <c r="BN1066" s="1"/>
      <c r="BO1066" s="1"/>
    </row>
    <row r="1067" spans="1:67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6"/>
      <c r="N1067" s="1"/>
      <c r="Q1067" s="6"/>
      <c r="S1067" s="1"/>
      <c r="T1067" s="1"/>
      <c r="U1067" s="1"/>
      <c r="V1067" s="1"/>
      <c r="W1067" s="1"/>
      <c r="X1067" s="400"/>
      <c r="Y1067" s="6"/>
      <c r="AB1067" s="6"/>
      <c r="AE1067" s="6"/>
      <c r="AG1067" s="1"/>
      <c r="AM1067" s="6"/>
      <c r="AP1067" s="6"/>
      <c r="AS1067" s="6"/>
      <c r="AU1067" s="1"/>
      <c r="BA1067" s="6"/>
      <c r="BD1067" s="6"/>
      <c r="BG1067" s="1"/>
      <c r="BH1067" s="6"/>
      <c r="BJ1067" s="1"/>
      <c r="BN1067" s="1"/>
      <c r="BO1067" s="1"/>
    </row>
    <row r="1068" spans="1:67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6"/>
      <c r="N1068" s="1"/>
      <c r="Q1068" s="6"/>
      <c r="S1068" s="1"/>
      <c r="T1068" s="1"/>
      <c r="U1068" s="1"/>
      <c r="V1068" s="1"/>
      <c r="W1068" s="1"/>
      <c r="X1068" s="400"/>
      <c r="Y1068" s="6"/>
      <c r="AB1068" s="6"/>
      <c r="AE1068" s="6"/>
      <c r="AG1068" s="1"/>
      <c r="AM1068" s="6"/>
      <c r="AP1068" s="6"/>
      <c r="AS1068" s="6"/>
      <c r="AU1068" s="1"/>
      <c r="BA1068" s="6"/>
      <c r="BD1068" s="6"/>
      <c r="BG1068" s="1"/>
      <c r="BH1068" s="6"/>
      <c r="BJ1068" s="1"/>
      <c r="BN1068" s="1"/>
      <c r="BO1068" s="1"/>
    </row>
    <row r="1069" spans="1:67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6"/>
      <c r="N1069" s="1"/>
      <c r="Q1069" s="6"/>
      <c r="S1069" s="1"/>
      <c r="T1069" s="1"/>
      <c r="U1069" s="1"/>
      <c r="V1069" s="1"/>
      <c r="W1069" s="1"/>
      <c r="X1069" s="400"/>
      <c r="Y1069" s="6"/>
      <c r="AB1069" s="6"/>
      <c r="AE1069" s="6"/>
      <c r="AG1069" s="1"/>
      <c r="AM1069" s="6"/>
      <c r="AP1069" s="6"/>
      <c r="AS1069" s="6"/>
      <c r="AU1069" s="1"/>
      <c r="BA1069" s="6"/>
      <c r="BD1069" s="6"/>
      <c r="BG1069" s="1"/>
      <c r="BH1069" s="6"/>
      <c r="BJ1069" s="1"/>
      <c r="BN1069" s="1"/>
      <c r="BO1069" s="1"/>
    </row>
    <row r="1070" spans="1:67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6"/>
      <c r="N1070" s="1"/>
      <c r="Q1070" s="6"/>
      <c r="S1070" s="1"/>
      <c r="T1070" s="1"/>
      <c r="U1070" s="1"/>
      <c r="V1070" s="1"/>
      <c r="W1070" s="1"/>
      <c r="X1070" s="400"/>
      <c r="Y1070" s="6"/>
      <c r="AB1070" s="6"/>
      <c r="AE1070" s="6"/>
      <c r="AG1070" s="1"/>
      <c r="AM1070" s="6"/>
      <c r="AP1070" s="6"/>
      <c r="AS1070" s="6"/>
      <c r="AU1070" s="1"/>
      <c r="BA1070" s="6"/>
      <c r="BD1070" s="6"/>
      <c r="BG1070" s="1"/>
      <c r="BH1070" s="6"/>
      <c r="BJ1070" s="1"/>
      <c r="BN1070" s="1"/>
      <c r="BO1070" s="1"/>
    </row>
    <row r="1071" spans="1:67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6"/>
      <c r="N1071" s="1"/>
      <c r="Q1071" s="6"/>
      <c r="S1071" s="1"/>
      <c r="T1071" s="1"/>
      <c r="U1071" s="1"/>
      <c r="V1071" s="1"/>
      <c r="W1071" s="1"/>
      <c r="X1071" s="400"/>
      <c r="Y1071" s="6"/>
      <c r="AB1071" s="6"/>
      <c r="AE1071" s="6"/>
      <c r="AG1071" s="1"/>
      <c r="AM1071" s="6"/>
      <c r="AP1071" s="6"/>
      <c r="AS1071" s="6"/>
      <c r="AU1071" s="1"/>
      <c r="BA1071" s="6"/>
      <c r="BD1071" s="6"/>
      <c r="BG1071" s="1"/>
      <c r="BH1071" s="6"/>
      <c r="BJ1071" s="1"/>
      <c r="BN1071" s="1"/>
      <c r="BO1071" s="1"/>
    </row>
    <row r="1072" spans="1:67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6"/>
      <c r="N1072" s="1"/>
      <c r="Q1072" s="6"/>
      <c r="S1072" s="1"/>
      <c r="T1072" s="1"/>
      <c r="U1072" s="1"/>
      <c r="V1072" s="1"/>
      <c r="W1072" s="1"/>
      <c r="X1072" s="400"/>
      <c r="Y1072" s="6"/>
      <c r="AB1072" s="6"/>
      <c r="AE1072" s="6"/>
      <c r="AG1072" s="1"/>
      <c r="AM1072" s="6"/>
      <c r="AP1072" s="6"/>
      <c r="AS1072" s="6"/>
      <c r="AU1072" s="1"/>
      <c r="BA1072" s="6"/>
      <c r="BD1072" s="6"/>
      <c r="BG1072" s="1"/>
      <c r="BH1072" s="6"/>
      <c r="BJ1072" s="1"/>
      <c r="BN1072" s="1"/>
      <c r="BO1072" s="1"/>
    </row>
    <row r="1073" spans="1:67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6"/>
      <c r="N1073" s="1"/>
      <c r="Q1073" s="6"/>
      <c r="S1073" s="1"/>
      <c r="T1073" s="1"/>
      <c r="U1073" s="1"/>
      <c r="V1073" s="1"/>
      <c r="W1073" s="1"/>
      <c r="X1073" s="400"/>
      <c r="Y1073" s="6"/>
      <c r="AB1073" s="6"/>
      <c r="AE1073" s="6"/>
      <c r="AG1073" s="1"/>
      <c r="AM1073" s="6"/>
      <c r="AP1073" s="6"/>
      <c r="AS1073" s="6"/>
      <c r="AU1073" s="1"/>
      <c r="BA1073" s="6"/>
      <c r="BD1073" s="6"/>
      <c r="BG1073" s="1"/>
      <c r="BH1073" s="6"/>
      <c r="BJ1073" s="1"/>
      <c r="BN1073" s="1"/>
      <c r="BO1073" s="1"/>
    </row>
    <row r="1074" spans="1:67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6"/>
      <c r="N1074" s="1"/>
      <c r="Q1074" s="6"/>
      <c r="S1074" s="1"/>
      <c r="T1074" s="1"/>
      <c r="U1074" s="1"/>
      <c r="V1074" s="1"/>
      <c r="W1074" s="1"/>
      <c r="X1074" s="400"/>
      <c r="Y1074" s="6"/>
      <c r="AB1074" s="6"/>
      <c r="AE1074" s="6"/>
      <c r="AG1074" s="1"/>
      <c r="AM1074" s="6"/>
      <c r="AP1074" s="6"/>
      <c r="AS1074" s="6"/>
      <c r="AU1074" s="1"/>
      <c r="BA1074" s="6"/>
      <c r="BD1074" s="6"/>
      <c r="BG1074" s="1"/>
      <c r="BH1074" s="6"/>
      <c r="BJ1074" s="1"/>
      <c r="BN1074" s="1"/>
      <c r="BO1074" s="1"/>
    </row>
    <row r="1075" spans="1:67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6"/>
      <c r="N1075" s="1"/>
      <c r="Q1075" s="6"/>
      <c r="S1075" s="1"/>
      <c r="T1075" s="1"/>
      <c r="U1075" s="1"/>
      <c r="V1075" s="1"/>
      <c r="W1075" s="1"/>
      <c r="X1075" s="400"/>
      <c r="Y1075" s="6"/>
      <c r="AB1075" s="6"/>
      <c r="AE1075" s="6"/>
      <c r="AG1075" s="1"/>
      <c r="AM1075" s="6"/>
      <c r="AP1075" s="6"/>
      <c r="AS1075" s="6"/>
      <c r="AU1075" s="1"/>
      <c r="BA1075" s="6"/>
      <c r="BD1075" s="6"/>
      <c r="BG1075" s="1"/>
      <c r="BH1075" s="6"/>
      <c r="BJ1075" s="1"/>
      <c r="BN1075" s="1"/>
      <c r="BO1075" s="1"/>
    </row>
    <row r="1076" spans="1:67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6"/>
      <c r="N1076" s="1"/>
      <c r="Q1076" s="6"/>
      <c r="S1076" s="1"/>
      <c r="T1076" s="1"/>
      <c r="U1076" s="1"/>
      <c r="V1076" s="1"/>
      <c r="W1076" s="1"/>
      <c r="X1076" s="400"/>
      <c r="Y1076" s="6"/>
      <c r="AB1076" s="6"/>
      <c r="AE1076" s="6"/>
      <c r="AG1076" s="1"/>
      <c r="AM1076" s="6"/>
      <c r="AP1076" s="6"/>
      <c r="AS1076" s="6"/>
      <c r="AU1076" s="1"/>
      <c r="BA1076" s="6"/>
      <c r="BD1076" s="6"/>
      <c r="BG1076" s="1"/>
      <c r="BH1076" s="6"/>
      <c r="BJ1076" s="1"/>
      <c r="BN1076" s="1"/>
      <c r="BO1076" s="1"/>
    </row>
    <row r="1077" spans="1:67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6"/>
      <c r="N1077" s="1"/>
      <c r="Q1077" s="6"/>
      <c r="S1077" s="1"/>
      <c r="T1077" s="1"/>
      <c r="U1077" s="1"/>
      <c r="V1077" s="1"/>
      <c r="W1077" s="1"/>
      <c r="X1077" s="400"/>
      <c r="Y1077" s="6"/>
      <c r="AB1077" s="6"/>
      <c r="AE1077" s="6"/>
      <c r="AG1077" s="1"/>
      <c r="AM1077" s="6"/>
      <c r="AP1077" s="6"/>
      <c r="AS1077" s="6"/>
      <c r="AU1077" s="1"/>
      <c r="BA1077" s="6"/>
      <c r="BD1077" s="6"/>
      <c r="BG1077" s="1"/>
      <c r="BH1077" s="6"/>
      <c r="BJ1077" s="1"/>
      <c r="BN1077" s="1"/>
      <c r="BO1077" s="1"/>
    </row>
    <row r="1078" spans="1:67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6"/>
      <c r="N1078" s="1"/>
      <c r="Q1078" s="6"/>
      <c r="S1078" s="1"/>
      <c r="T1078" s="1"/>
      <c r="U1078" s="1"/>
      <c r="V1078" s="1"/>
      <c r="W1078" s="1"/>
      <c r="X1078" s="400"/>
      <c r="Y1078" s="6"/>
      <c r="AB1078" s="6"/>
      <c r="AE1078" s="6"/>
      <c r="AG1078" s="1"/>
      <c r="AM1078" s="6"/>
      <c r="AP1078" s="6"/>
      <c r="AS1078" s="6"/>
      <c r="AU1078" s="1"/>
      <c r="BA1078" s="6"/>
      <c r="BD1078" s="6"/>
      <c r="BG1078" s="1"/>
      <c r="BH1078" s="6"/>
      <c r="BJ1078" s="1"/>
      <c r="BN1078" s="1"/>
      <c r="BO1078" s="1"/>
    </row>
    <row r="1079" spans="1:67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6"/>
      <c r="N1079" s="1"/>
      <c r="Q1079" s="6"/>
      <c r="S1079" s="1"/>
      <c r="T1079" s="1"/>
      <c r="U1079" s="1"/>
      <c r="V1079" s="1"/>
      <c r="W1079" s="1"/>
      <c r="X1079" s="400"/>
      <c r="Y1079" s="6"/>
      <c r="AB1079" s="6"/>
      <c r="AE1079" s="6"/>
      <c r="AG1079" s="1"/>
      <c r="AM1079" s="6"/>
      <c r="AP1079" s="6"/>
      <c r="AS1079" s="6"/>
      <c r="AU1079" s="1"/>
      <c r="BA1079" s="6"/>
      <c r="BD1079" s="6"/>
      <c r="BG1079" s="1"/>
      <c r="BH1079" s="6"/>
      <c r="BJ1079" s="1"/>
      <c r="BN1079" s="1"/>
      <c r="BO1079" s="1"/>
    </row>
    <row r="1080" spans="1:67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6"/>
      <c r="N1080" s="1"/>
      <c r="Q1080" s="6"/>
      <c r="S1080" s="1"/>
      <c r="T1080" s="1"/>
      <c r="U1080" s="1"/>
      <c r="V1080" s="1"/>
      <c r="W1080" s="1"/>
      <c r="X1080" s="400"/>
      <c r="Y1080" s="6"/>
      <c r="AB1080" s="6"/>
      <c r="AE1080" s="6"/>
      <c r="AG1080" s="1"/>
      <c r="AM1080" s="6"/>
      <c r="AP1080" s="6"/>
      <c r="AS1080" s="6"/>
      <c r="AU1080" s="1"/>
      <c r="BA1080" s="6"/>
      <c r="BD1080" s="6"/>
      <c r="BG1080" s="1"/>
      <c r="BH1080" s="6"/>
      <c r="BJ1080" s="1"/>
      <c r="BN1080" s="1"/>
      <c r="BO1080" s="1"/>
    </row>
    <row r="1081" spans="1:67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6"/>
      <c r="N1081" s="1"/>
      <c r="Q1081" s="6"/>
      <c r="S1081" s="1"/>
      <c r="T1081" s="1"/>
      <c r="U1081" s="1"/>
      <c r="V1081" s="1"/>
      <c r="W1081" s="1"/>
      <c r="X1081" s="400"/>
      <c r="Y1081" s="6"/>
      <c r="AB1081" s="6"/>
      <c r="AE1081" s="6"/>
      <c r="AG1081" s="1"/>
      <c r="AM1081" s="6"/>
      <c r="AP1081" s="6"/>
      <c r="AS1081" s="6"/>
      <c r="AU1081" s="1"/>
      <c r="BA1081" s="6"/>
      <c r="BD1081" s="6"/>
      <c r="BG1081" s="1"/>
      <c r="BH1081" s="6"/>
      <c r="BJ1081" s="1"/>
      <c r="BN1081" s="1"/>
      <c r="BO1081" s="1"/>
    </row>
    <row r="1082" spans="1:67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6"/>
      <c r="N1082" s="1"/>
      <c r="Q1082" s="6"/>
      <c r="S1082" s="1"/>
      <c r="T1082" s="1"/>
      <c r="U1082" s="1"/>
      <c r="V1082" s="1"/>
      <c r="W1082" s="1"/>
      <c r="X1082" s="400"/>
      <c r="Y1082" s="6"/>
      <c r="AB1082" s="6"/>
      <c r="AE1082" s="6"/>
      <c r="AG1082" s="1"/>
      <c r="AM1082" s="6"/>
      <c r="AP1082" s="6"/>
      <c r="AS1082" s="6"/>
      <c r="AU1082" s="1"/>
      <c r="BA1082" s="6"/>
      <c r="BD1082" s="6"/>
      <c r="BG1082" s="1"/>
      <c r="BH1082" s="6"/>
      <c r="BJ1082" s="1"/>
      <c r="BN1082" s="1"/>
      <c r="BO1082" s="1"/>
    </row>
    <row r="1083" spans="1:67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6"/>
      <c r="N1083" s="1"/>
      <c r="Q1083" s="6"/>
      <c r="S1083" s="1"/>
      <c r="T1083" s="1"/>
      <c r="U1083" s="1"/>
      <c r="V1083" s="1"/>
      <c r="W1083" s="1"/>
      <c r="X1083" s="400"/>
      <c r="Y1083" s="6"/>
      <c r="AB1083" s="6"/>
      <c r="AE1083" s="6"/>
      <c r="AG1083" s="1"/>
      <c r="AM1083" s="6"/>
      <c r="AP1083" s="6"/>
      <c r="AS1083" s="6"/>
      <c r="AU1083" s="1"/>
      <c r="BA1083" s="6"/>
      <c r="BD1083" s="6"/>
      <c r="BG1083" s="1"/>
      <c r="BH1083" s="6"/>
      <c r="BJ1083" s="1"/>
      <c r="BN1083" s="1"/>
      <c r="BO1083" s="1"/>
    </row>
    <row r="1084" spans="1:67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6"/>
      <c r="N1084" s="1"/>
      <c r="Q1084" s="6"/>
      <c r="S1084" s="1"/>
      <c r="T1084" s="1"/>
      <c r="U1084" s="1"/>
      <c r="V1084" s="1"/>
      <c r="W1084" s="1"/>
      <c r="X1084" s="400"/>
      <c r="Y1084" s="6"/>
      <c r="AB1084" s="6"/>
      <c r="AE1084" s="6"/>
      <c r="AG1084" s="1"/>
      <c r="AM1084" s="6"/>
      <c r="AP1084" s="6"/>
      <c r="AS1084" s="6"/>
      <c r="AU1084" s="1"/>
      <c r="BA1084" s="6"/>
      <c r="BD1084" s="6"/>
      <c r="BG1084" s="1"/>
      <c r="BH1084" s="6"/>
      <c r="BJ1084" s="1"/>
      <c r="BN1084" s="1"/>
      <c r="BO1084" s="1"/>
    </row>
    <row r="1085" spans="1:67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6"/>
      <c r="N1085" s="1"/>
      <c r="Q1085" s="6"/>
      <c r="S1085" s="1"/>
      <c r="T1085" s="1"/>
      <c r="U1085" s="1"/>
      <c r="V1085" s="1"/>
      <c r="W1085" s="1"/>
      <c r="X1085" s="400"/>
      <c r="Y1085" s="6"/>
      <c r="AB1085" s="6"/>
      <c r="AE1085" s="6"/>
      <c r="AG1085" s="1"/>
      <c r="AM1085" s="6"/>
      <c r="AP1085" s="6"/>
      <c r="AS1085" s="6"/>
      <c r="AU1085" s="1"/>
      <c r="BA1085" s="6"/>
      <c r="BD1085" s="6"/>
      <c r="BG1085" s="1"/>
      <c r="BH1085" s="6"/>
      <c r="BJ1085" s="1"/>
      <c r="BN1085" s="1"/>
      <c r="BO1085" s="1"/>
    </row>
    <row r="1086" spans="1:67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6"/>
      <c r="N1086" s="1"/>
      <c r="Q1086" s="6"/>
      <c r="S1086" s="1"/>
      <c r="T1086" s="1"/>
      <c r="U1086" s="1"/>
      <c r="V1086" s="1"/>
      <c r="W1086" s="1"/>
      <c r="X1086" s="400"/>
      <c r="Y1086" s="6"/>
      <c r="AB1086" s="6"/>
      <c r="AE1086" s="6"/>
      <c r="AG1086" s="1"/>
      <c r="AM1086" s="6"/>
      <c r="AP1086" s="6"/>
      <c r="AS1086" s="6"/>
      <c r="AU1086" s="1"/>
      <c r="BA1086" s="6"/>
      <c r="BD1086" s="6"/>
      <c r="BG1086" s="1"/>
      <c r="BH1086" s="6"/>
      <c r="BJ1086" s="1"/>
      <c r="BN1086" s="1"/>
      <c r="BO1086" s="1"/>
    </row>
    <row r="1087" spans="1:67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6"/>
      <c r="N1087" s="1"/>
      <c r="Q1087" s="6"/>
      <c r="S1087" s="1"/>
      <c r="T1087" s="1"/>
      <c r="U1087" s="1"/>
      <c r="V1087" s="1"/>
      <c r="W1087" s="1"/>
      <c r="X1087" s="400"/>
      <c r="Y1087" s="6"/>
      <c r="AB1087" s="6"/>
      <c r="AE1087" s="6"/>
      <c r="AG1087" s="1"/>
      <c r="AM1087" s="6"/>
      <c r="AP1087" s="6"/>
      <c r="AS1087" s="6"/>
      <c r="AU1087" s="1"/>
      <c r="BA1087" s="6"/>
      <c r="BD1087" s="6"/>
      <c r="BG1087" s="1"/>
      <c r="BH1087" s="6"/>
      <c r="BJ1087" s="1"/>
      <c r="BN1087" s="1"/>
      <c r="BO1087" s="1"/>
    </row>
    <row r="1088" spans="1:67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6"/>
      <c r="N1088" s="1"/>
      <c r="Q1088" s="6"/>
      <c r="S1088" s="1"/>
      <c r="T1088" s="1"/>
      <c r="U1088" s="1"/>
      <c r="V1088" s="1"/>
      <c r="W1088" s="1"/>
      <c r="X1088" s="400"/>
      <c r="Y1088" s="6"/>
      <c r="AB1088" s="6"/>
      <c r="AE1088" s="6"/>
      <c r="AG1088" s="1"/>
      <c r="AM1088" s="6"/>
      <c r="AP1088" s="6"/>
      <c r="AS1088" s="6"/>
      <c r="AU1088" s="1"/>
      <c r="BA1088" s="6"/>
      <c r="BD1088" s="6"/>
      <c r="BG1088" s="1"/>
      <c r="BH1088" s="6"/>
      <c r="BJ1088" s="1"/>
      <c r="BN1088" s="1"/>
      <c r="BO1088" s="1"/>
    </row>
    <row r="1089" spans="1:67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6"/>
      <c r="N1089" s="1"/>
      <c r="Q1089" s="6"/>
      <c r="S1089" s="1"/>
      <c r="T1089" s="1"/>
      <c r="U1089" s="1"/>
      <c r="V1089" s="1"/>
      <c r="W1089" s="1"/>
      <c r="X1089" s="400"/>
      <c r="Y1089" s="6"/>
      <c r="AB1089" s="6"/>
      <c r="AE1089" s="6"/>
      <c r="AG1089" s="1"/>
      <c r="AM1089" s="6"/>
      <c r="AP1089" s="6"/>
      <c r="AS1089" s="6"/>
      <c r="AU1089" s="1"/>
      <c r="BA1089" s="6"/>
      <c r="BD1089" s="6"/>
      <c r="BG1089" s="1"/>
      <c r="BH1089" s="6"/>
      <c r="BJ1089" s="1"/>
      <c r="BN1089" s="1"/>
      <c r="BO1089" s="1"/>
    </row>
    <row r="1090" spans="1:67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6"/>
      <c r="N1090" s="1"/>
      <c r="Q1090" s="6"/>
      <c r="S1090" s="1"/>
      <c r="T1090" s="1"/>
      <c r="U1090" s="1"/>
      <c r="V1090" s="1"/>
      <c r="W1090" s="1"/>
      <c r="X1090" s="400"/>
      <c r="Y1090" s="6"/>
      <c r="AB1090" s="6"/>
      <c r="AE1090" s="6"/>
      <c r="AG1090" s="1"/>
      <c r="AM1090" s="6"/>
      <c r="AP1090" s="6"/>
      <c r="AS1090" s="6"/>
      <c r="AU1090" s="1"/>
      <c r="BA1090" s="6"/>
      <c r="BD1090" s="6"/>
      <c r="BG1090" s="1"/>
      <c r="BH1090" s="6"/>
      <c r="BJ1090" s="1"/>
      <c r="BN1090" s="1"/>
      <c r="BO1090" s="1"/>
    </row>
    <row r="1091" spans="1:67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6"/>
      <c r="N1091" s="1"/>
      <c r="Q1091" s="6"/>
      <c r="S1091" s="1"/>
      <c r="T1091" s="1"/>
      <c r="U1091" s="1"/>
      <c r="V1091" s="1"/>
      <c r="W1091" s="1"/>
      <c r="X1091" s="400"/>
      <c r="Y1091" s="6"/>
      <c r="AB1091" s="6"/>
      <c r="AE1091" s="6"/>
      <c r="AG1091" s="1"/>
      <c r="AM1091" s="6"/>
      <c r="AP1091" s="6"/>
      <c r="AS1091" s="6"/>
      <c r="AU1091" s="1"/>
      <c r="BA1091" s="6"/>
      <c r="BD1091" s="6"/>
      <c r="BG1091" s="1"/>
      <c r="BH1091" s="6"/>
      <c r="BJ1091" s="1"/>
      <c r="BN1091" s="1"/>
      <c r="BO1091" s="1"/>
    </row>
    <row r="1092" spans="1:67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6"/>
      <c r="N1092" s="1"/>
      <c r="Q1092" s="6"/>
      <c r="S1092" s="1"/>
      <c r="T1092" s="1"/>
      <c r="U1092" s="1"/>
      <c r="V1092" s="1"/>
      <c r="W1092" s="1"/>
      <c r="X1092" s="400"/>
      <c r="Y1092" s="6"/>
      <c r="AB1092" s="6"/>
      <c r="AE1092" s="6"/>
      <c r="AG1092" s="1"/>
      <c r="AM1092" s="6"/>
      <c r="AP1092" s="6"/>
      <c r="AS1092" s="6"/>
      <c r="AU1092" s="1"/>
      <c r="BA1092" s="6"/>
      <c r="BD1092" s="6"/>
      <c r="BG1092" s="1"/>
      <c r="BH1092" s="6"/>
      <c r="BJ1092" s="1"/>
      <c r="BN1092" s="1"/>
      <c r="BO1092" s="1"/>
    </row>
    <row r="1093" spans="1:67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6"/>
      <c r="N1093" s="1"/>
      <c r="Q1093" s="6"/>
      <c r="S1093" s="1"/>
      <c r="T1093" s="1"/>
      <c r="U1093" s="1"/>
      <c r="V1093" s="1"/>
      <c r="W1093" s="1"/>
      <c r="X1093" s="400"/>
      <c r="Y1093" s="6"/>
      <c r="AB1093" s="6"/>
      <c r="AE1093" s="6"/>
      <c r="AG1093" s="1"/>
      <c r="AM1093" s="6"/>
      <c r="AP1093" s="6"/>
      <c r="AS1093" s="6"/>
      <c r="AU1093" s="1"/>
      <c r="BA1093" s="6"/>
      <c r="BD1093" s="6"/>
      <c r="BG1093" s="1"/>
      <c r="BH1093" s="6"/>
      <c r="BJ1093" s="1"/>
      <c r="BN1093" s="1"/>
      <c r="BO1093" s="1"/>
    </row>
    <row r="1094" spans="1:67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6"/>
      <c r="N1094" s="1"/>
      <c r="Q1094" s="6"/>
      <c r="S1094" s="1"/>
      <c r="T1094" s="1"/>
      <c r="U1094" s="1"/>
      <c r="V1094" s="1"/>
      <c r="W1094" s="1"/>
      <c r="X1094" s="400"/>
      <c r="Y1094" s="6"/>
      <c r="AB1094" s="6"/>
      <c r="AE1094" s="6"/>
      <c r="AG1094" s="1"/>
      <c r="AM1094" s="6"/>
      <c r="AP1094" s="6"/>
      <c r="AS1094" s="6"/>
      <c r="AU1094" s="1"/>
      <c r="BA1094" s="6"/>
      <c r="BD1094" s="6"/>
      <c r="BG1094" s="1"/>
      <c r="BH1094" s="6"/>
      <c r="BJ1094" s="1"/>
      <c r="BN1094" s="1"/>
      <c r="BO1094" s="1"/>
    </row>
    <row r="1095" spans="1:67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6"/>
      <c r="N1095" s="1"/>
      <c r="Q1095" s="6"/>
      <c r="S1095" s="1"/>
      <c r="T1095" s="1"/>
      <c r="U1095" s="1"/>
      <c r="V1095" s="1"/>
      <c r="W1095" s="1"/>
      <c r="X1095" s="400"/>
      <c r="Y1095" s="6"/>
      <c r="AB1095" s="6"/>
      <c r="AE1095" s="6"/>
      <c r="AG1095" s="1"/>
      <c r="AM1095" s="6"/>
      <c r="AP1095" s="6"/>
      <c r="AS1095" s="6"/>
      <c r="AU1095" s="1"/>
      <c r="BA1095" s="6"/>
      <c r="BD1095" s="6"/>
      <c r="BG1095" s="1"/>
      <c r="BH1095" s="6"/>
      <c r="BJ1095" s="1"/>
      <c r="BN1095" s="1"/>
      <c r="BO1095" s="1"/>
    </row>
    <row r="1096" spans="1:67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6"/>
      <c r="N1096" s="1"/>
      <c r="Q1096" s="6"/>
      <c r="S1096" s="1"/>
      <c r="T1096" s="1"/>
      <c r="U1096" s="1"/>
      <c r="V1096" s="1"/>
      <c r="W1096" s="1"/>
      <c r="X1096" s="400"/>
      <c r="Y1096" s="6"/>
      <c r="AB1096" s="6"/>
      <c r="AE1096" s="6"/>
      <c r="AG1096" s="1"/>
      <c r="AM1096" s="6"/>
      <c r="AP1096" s="6"/>
      <c r="AS1096" s="6"/>
      <c r="AU1096" s="1"/>
      <c r="BA1096" s="6"/>
      <c r="BD1096" s="6"/>
      <c r="BG1096" s="1"/>
      <c r="BH1096" s="6"/>
      <c r="BJ1096" s="1"/>
      <c r="BN1096" s="1"/>
      <c r="BO1096" s="1"/>
    </row>
    <row r="1097" spans="1:67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6"/>
      <c r="N1097" s="1"/>
      <c r="Q1097" s="6"/>
      <c r="S1097" s="1"/>
      <c r="T1097" s="1"/>
      <c r="U1097" s="1"/>
      <c r="V1097" s="1"/>
      <c r="W1097" s="1"/>
      <c r="X1097" s="400"/>
      <c r="Y1097" s="6"/>
      <c r="AB1097" s="6"/>
      <c r="AE1097" s="6"/>
      <c r="AG1097" s="1"/>
      <c r="AM1097" s="6"/>
      <c r="AP1097" s="6"/>
      <c r="AS1097" s="6"/>
      <c r="AU1097" s="1"/>
      <c r="BA1097" s="6"/>
      <c r="BD1097" s="6"/>
      <c r="BG1097" s="1"/>
      <c r="BH1097" s="6"/>
      <c r="BJ1097" s="1"/>
      <c r="BN1097" s="1"/>
      <c r="BO1097" s="1"/>
    </row>
    <row r="1098" spans="1:67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6"/>
      <c r="N1098" s="1"/>
      <c r="Q1098" s="6"/>
      <c r="S1098" s="1"/>
      <c r="T1098" s="1"/>
      <c r="U1098" s="1"/>
      <c r="V1098" s="1"/>
      <c r="W1098" s="1"/>
      <c r="X1098" s="400"/>
      <c r="Y1098" s="6"/>
      <c r="AB1098" s="6"/>
      <c r="AE1098" s="6"/>
      <c r="AG1098" s="1"/>
      <c r="AM1098" s="6"/>
      <c r="AP1098" s="6"/>
      <c r="AS1098" s="6"/>
      <c r="AU1098" s="1"/>
      <c r="BA1098" s="6"/>
      <c r="BD1098" s="6"/>
      <c r="BG1098" s="1"/>
      <c r="BH1098" s="6"/>
      <c r="BJ1098" s="1"/>
      <c r="BN1098" s="1"/>
      <c r="BO1098" s="1"/>
    </row>
    <row r="1099" spans="1:67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6"/>
      <c r="N1099" s="1"/>
      <c r="Q1099" s="6"/>
      <c r="S1099" s="1"/>
      <c r="T1099" s="1"/>
      <c r="U1099" s="1"/>
      <c r="V1099" s="1"/>
      <c r="W1099" s="1"/>
      <c r="X1099" s="400"/>
      <c r="Y1099" s="6"/>
      <c r="AB1099" s="6"/>
      <c r="AE1099" s="6"/>
      <c r="AG1099" s="1"/>
      <c r="AM1099" s="6"/>
      <c r="AP1099" s="6"/>
      <c r="AS1099" s="6"/>
      <c r="AU1099" s="1"/>
      <c r="BA1099" s="6"/>
      <c r="BD1099" s="6"/>
      <c r="BG1099" s="1"/>
      <c r="BH1099" s="6"/>
      <c r="BJ1099" s="1"/>
      <c r="BN1099" s="1"/>
      <c r="BO1099" s="1"/>
    </row>
    <row r="1100" spans="1:67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6"/>
      <c r="N1100" s="1"/>
      <c r="Q1100" s="6"/>
      <c r="S1100" s="1"/>
      <c r="T1100" s="1"/>
      <c r="U1100" s="1"/>
      <c r="V1100" s="1"/>
      <c r="W1100" s="1"/>
      <c r="X1100" s="400"/>
      <c r="Y1100" s="6"/>
      <c r="AB1100" s="6"/>
      <c r="AE1100" s="6"/>
      <c r="AG1100" s="1"/>
      <c r="AM1100" s="6"/>
      <c r="AP1100" s="6"/>
      <c r="AS1100" s="6"/>
      <c r="AU1100" s="1"/>
      <c r="BA1100" s="6"/>
      <c r="BD1100" s="6"/>
      <c r="BG1100" s="1"/>
      <c r="BH1100" s="6"/>
      <c r="BJ1100" s="1"/>
      <c r="BN1100" s="1"/>
      <c r="BO1100" s="1"/>
    </row>
    <row r="1101" spans="1:67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6"/>
      <c r="N1101" s="1"/>
      <c r="Q1101" s="6"/>
      <c r="S1101" s="1"/>
      <c r="T1101" s="1"/>
      <c r="U1101" s="1"/>
      <c r="V1101" s="1"/>
      <c r="W1101" s="1"/>
      <c r="X1101" s="400"/>
      <c r="Y1101" s="6"/>
      <c r="AB1101" s="6"/>
      <c r="AE1101" s="6"/>
      <c r="AG1101" s="1"/>
      <c r="AM1101" s="6"/>
      <c r="AP1101" s="6"/>
      <c r="AS1101" s="6"/>
      <c r="AU1101" s="1"/>
      <c r="BA1101" s="6"/>
      <c r="BD1101" s="6"/>
      <c r="BG1101" s="1"/>
      <c r="BH1101" s="6"/>
      <c r="BJ1101" s="1"/>
      <c r="BN1101" s="1"/>
      <c r="BO1101" s="1"/>
    </row>
    <row r="1102" spans="1:67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6"/>
      <c r="N1102" s="1"/>
      <c r="Q1102" s="6"/>
      <c r="S1102" s="1"/>
      <c r="T1102" s="1"/>
      <c r="U1102" s="1"/>
      <c r="V1102" s="1"/>
      <c r="W1102" s="1"/>
      <c r="X1102" s="400"/>
      <c r="Y1102" s="6"/>
      <c r="AB1102" s="6"/>
      <c r="AE1102" s="6"/>
      <c r="AG1102" s="1"/>
      <c r="AM1102" s="6"/>
      <c r="AP1102" s="6"/>
      <c r="AS1102" s="6"/>
      <c r="AU1102" s="1"/>
      <c r="BA1102" s="6"/>
      <c r="BD1102" s="6"/>
      <c r="BG1102" s="1"/>
      <c r="BH1102" s="6"/>
      <c r="BJ1102" s="1"/>
      <c r="BN1102" s="1"/>
      <c r="BO1102" s="1"/>
    </row>
    <row r="1103" spans="1:67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6"/>
      <c r="N1103" s="1"/>
      <c r="Q1103" s="6"/>
      <c r="S1103" s="1"/>
      <c r="T1103" s="1"/>
      <c r="U1103" s="1"/>
      <c r="V1103" s="1"/>
      <c r="W1103" s="1"/>
      <c r="X1103" s="400"/>
      <c r="Y1103" s="6"/>
      <c r="AB1103" s="6"/>
      <c r="AE1103" s="6"/>
      <c r="AG1103" s="1"/>
      <c r="AM1103" s="6"/>
      <c r="AP1103" s="6"/>
      <c r="AS1103" s="6"/>
      <c r="AU1103" s="1"/>
      <c r="BA1103" s="6"/>
      <c r="BD1103" s="6"/>
      <c r="BG1103" s="1"/>
      <c r="BH1103" s="6"/>
      <c r="BJ1103" s="1"/>
      <c r="BN1103" s="1"/>
      <c r="BO1103" s="1"/>
    </row>
    <row r="1104" spans="1:67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6"/>
      <c r="N1104" s="1"/>
      <c r="Q1104" s="6"/>
      <c r="S1104" s="1"/>
      <c r="T1104" s="1"/>
      <c r="U1104" s="1"/>
      <c r="V1104" s="1"/>
      <c r="W1104" s="1"/>
      <c r="X1104" s="400"/>
      <c r="Y1104" s="6"/>
      <c r="AB1104" s="6"/>
      <c r="AE1104" s="6"/>
      <c r="AG1104" s="1"/>
      <c r="AM1104" s="6"/>
      <c r="AP1104" s="6"/>
      <c r="AS1104" s="6"/>
      <c r="AU1104" s="1"/>
      <c r="BA1104" s="6"/>
      <c r="BD1104" s="6"/>
      <c r="BG1104" s="1"/>
      <c r="BH1104" s="6"/>
      <c r="BJ1104" s="1"/>
      <c r="BN1104" s="1"/>
      <c r="BO1104" s="1"/>
    </row>
    <row r="1105" spans="1:67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6"/>
      <c r="N1105" s="1"/>
      <c r="Q1105" s="6"/>
      <c r="S1105" s="1"/>
      <c r="T1105" s="1"/>
      <c r="U1105" s="1"/>
      <c r="V1105" s="1"/>
      <c r="W1105" s="1"/>
      <c r="X1105" s="400"/>
      <c r="Y1105" s="6"/>
      <c r="AB1105" s="6"/>
      <c r="AE1105" s="6"/>
      <c r="AG1105" s="1"/>
      <c r="AM1105" s="6"/>
      <c r="AP1105" s="6"/>
      <c r="AS1105" s="6"/>
      <c r="AU1105" s="1"/>
      <c r="BA1105" s="6"/>
      <c r="BD1105" s="6"/>
      <c r="BG1105" s="1"/>
      <c r="BH1105" s="6"/>
      <c r="BJ1105" s="1"/>
      <c r="BN1105" s="1"/>
      <c r="BO1105" s="1"/>
    </row>
    <row r="1106" spans="1:67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6"/>
      <c r="N1106" s="1"/>
      <c r="Q1106" s="6"/>
      <c r="S1106" s="1"/>
      <c r="T1106" s="1"/>
      <c r="U1106" s="1"/>
      <c r="V1106" s="1"/>
      <c r="W1106" s="1"/>
      <c r="X1106" s="400"/>
      <c r="Y1106" s="6"/>
      <c r="AB1106" s="6"/>
      <c r="AE1106" s="6"/>
      <c r="AG1106" s="1"/>
      <c r="AM1106" s="6"/>
      <c r="AP1106" s="6"/>
      <c r="AS1106" s="6"/>
      <c r="AU1106" s="1"/>
      <c r="BA1106" s="6"/>
      <c r="BD1106" s="6"/>
      <c r="BG1106" s="1"/>
      <c r="BH1106" s="6"/>
      <c r="BJ1106" s="1"/>
      <c r="BN1106" s="1"/>
      <c r="BO1106" s="1"/>
    </row>
    <row r="1107" spans="1:67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6"/>
      <c r="N1107" s="1"/>
      <c r="Q1107" s="6"/>
      <c r="S1107" s="1"/>
      <c r="T1107" s="1"/>
      <c r="U1107" s="1"/>
      <c r="V1107" s="1"/>
      <c r="W1107" s="1"/>
      <c r="X1107" s="400"/>
      <c r="Y1107" s="6"/>
      <c r="AB1107" s="6"/>
      <c r="AE1107" s="6"/>
      <c r="AG1107" s="1"/>
      <c r="AM1107" s="6"/>
      <c r="AP1107" s="6"/>
      <c r="AS1107" s="6"/>
      <c r="AU1107" s="1"/>
      <c r="BA1107" s="6"/>
      <c r="BD1107" s="6"/>
      <c r="BG1107" s="1"/>
      <c r="BH1107" s="6"/>
      <c r="BJ1107" s="1"/>
      <c r="BN1107" s="1"/>
      <c r="BO1107" s="1"/>
    </row>
    <row r="1108" spans="1:67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6"/>
      <c r="N1108" s="1"/>
      <c r="Q1108" s="6"/>
      <c r="S1108" s="1"/>
      <c r="T1108" s="1"/>
      <c r="U1108" s="1"/>
      <c r="V1108" s="1"/>
      <c r="W1108" s="1"/>
      <c r="X1108" s="400"/>
      <c r="Y1108" s="6"/>
      <c r="AB1108" s="6"/>
      <c r="AE1108" s="6"/>
      <c r="AG1108" s="1"/>
      <c r="AM1108" s="6"/>
      <c r="AP1108" s="6"/>
      <c r="AS1108" s="6"/>
      <c r="AU1108" s="1"/>
      <c r="BA1108" s="6"/>
      <c r="BD1108" s="6"/>
      <c r="BG1108" s="1"/>
      <c r="BH1108" s="6"/>
      <c r="BJ1108" s="1"/>
      <c r="BN1108" s="1"/>
      <c r="BO1108" s="1"/>
    </row>
    <row r="1109" spans="1:67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6"/>
      <c r="N1109" s="1"/>
      <c r="Q1109" s="6"/>
      <c r="S1109" s="1"/>
      <c r="T1109" s="1"/>
      <c r="U1109" s="1"/>
      <c r="V1109" s="1"/>
      <c r="W1109" s="1"/>
      <c r="X1109" s="400"/>
      <c r="Y1109" s="6"/>
      <c r="AB1109" s="6"/>
      <c r="AE1109" s="6"/>
      <c r="AG1109" s="1"/>
      <c r="AM1109" s="6"/>
      <c r="AP1109" s="6"/>
      <c r="AS1109" s="6"/>
      <c r="AU1109" s="1"/>
      <c r="BA1109" s="6"/>
      <c r="BD1109" s="6"/>
      <c r="BG1109" s="1"/>
      <c r="BH1109" s="6"/>
      <c r="BJ1109" s="1"/>
      <c r="BN1109" s="1"/>
      <c r="BO1109" s="1"/>
    </row>
    <row r="1110" spans="1:67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6"/>
      <c r="N1110" s="1"/>
      <c r="Q1110" s="6"/>
      <c r="S1110" s="1"/>
      <c r="T1110" s="1"/>
      <c r="U1110" s="1"/>
      <c r="V1110" s="1"/>
      <c r="W1110" s="1"/>
      <c r="X1110" s="400"/>
      <c r="Y1110" s="6"/>
      <c r="AB1110" s="6"/>
      <c r="AE1110" s="6"/>
      <c r="AG1110" s="1"/>
      <c r="AM1110" s="6"/>
      <c r="AP1110" s="6"/>
      <c r="AS1110" s="6"/>
      <c r="AU1110" s="1"/>
      <c r="BA1110" s="6"/>
      <c r="BD1110" s="6"/>
      <c r="BG1110" s="1"/>
      <c r="BH1110" s="6"/>
      <c r="BJ1110" s="1"/>
      <c r="BN1110" s="1"/>
      <c r="BO1110" s="1"/>
    </row>
    <row r="1111" spans="1:67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6"/>
      <c r="N1111" s="1"/>
      <c r="Q1111" s="6"/>
      <c r="S1111" s="1"/>
      <c r="T1111" s="1"/>
      <c r="U1111" s="1"/>
      <c r="V1111" s="1"/>
      <c r="W1111" s="1"/>
      <c r="X1111" s="400"/>
      <c r="Y1111" s="6"/>
      <c r="AB1111" s="6"/>
      <c r="AE1111" s="6"/>
      <c r="AG1111" s="1"/>
      <c r="AM1111" s="6"/>
      <c r="AP1111" s="6"/>
      <c r="AS1111" s="6"/>
      <c r="AU1111" s="1"/>
      <c r="BA1111" s="6"/>
      <c r="BD1111" s="6"/>
      <c r="BG1111" s="1"/>
      <c r="BH1111" s="6"/>
      <c r="BJ1111" s="1"/>
      <c r="BN1111" s="1"/>
      <c r="BO1111" s="1"/>
    </row>
    <row r="1112" spans="1:67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6"/>
      <c r="N1112" s="1"/>
      <c r="Q1112" s="6"/>
      <c r="S1112" s="1"/>
      <c r="T1112" s="1"/>
      <c r="U1112" s="1"/>
      <c r="V1112" s="1"/>
      <c r="W1112" s="1"/>
      <c r="X1112" s="400"/>
      <c r="Y1112" s="6"/>
      <c r="AB1112" s="6"/>
      <c r="AE1112" s="6"/>
      <c r="AG1112" s="1"/>
      <c r="AM1112" s="6"/>
      <c r="AP1112" s="6"/>
      <c r="AS1112" s="6"/>
      <c r="AU1112" s="1"/>
      <c r="BA1112" s="6"/>
      <c r="BD1112" s="6"/>
      <c r="BG1112" s="1"/>
      <c r="BH1112" s="6"/>
      <c r="BJ1112" s="1"/>
      <c r="BN1112" s="1"/>
      <c r="BO1112" s="1"/>
    </row>
    <row r="1113" spans="1:67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6"/>
      <c r="N1113" s="1"/>
      <c r="Q1113" s="6"/>
      <c r="S1113" s="1"/>
      <c r="T1113" s="1"/>
      <c r="U1113" s="1"/>
      <c r="V1113" s="1"/>
      <c r="W1113" s="1"/>
      <c r="X1113" s="400"/>
      <c r="Y1113" s="6"/>
      <c r="AB1113" s="6"/>
      <c r="AE1113" s="6"/>
      <c r="AG1113" s="1"/>
      <c r="AM1113" s="6"/>
      <c r="AP1113" s="6"/>
      <c r="AS1113" s="6"/>
      <c r="AU1113" s="1"/>
      <c r="BA1113" s="6"/>
      <c r="BD1113" s="6"/>
      <c r="BG1113" s="1"/>
      <c r="BH1113" s="6"/>
      <c r="BJ1113" s="1"/>
      <c r="BN1113" s="1"/>
      <c r="BO1113" s="1"/>
    </row>
    <row r="1114" spans="1:67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6"/>
      <c r="N1114" s="1"/>
      <c r="Q1114" s="6"/>
      <c r="S1114" s="1"/>
      <c r="T1114" s="1"/>
      <c r="U1114" s="1"/>
      <c r="V1114" s="1"/>
      <c r="W1114" s="1"/>
      <c r="X1114" s="400"/>
      <c r="Y1114" s="6"/>
      <c r="AB1114" s="6"/>
      <c r="AE1114" s="6"/>
      <c r="AG1114" s="1"/>
      <c r="AM1114" s="6"/>
      <c r="AP1114" s="6"/>
      <c r="AS1114" s="6"/>
      <c r="AU1114" s="1"/>
      <c r="BA1114" s="6"/>
      <c r="BD1114" s="6"/>
      <c r="BG1114" s="1"/>
      <c r="BH1114" s="6"/>
      <c r="BJ1114" s="1"/>
      <c r="BN1114" s="1"/>
      <c r="BO1114" s="1"/>
    </row>
    <row r="1115" spans="1:67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6"/>
      <c r="N1115" s="1"/>
      <c r="Q1115" s="6"/>
      <c r="S1115" s="1"/>
      <c r="T1115" s="1"/>
      <c r="U1115" s="1"/>
      <c r="V1115" s="1"/>
      <c r="W1115" s="1"/>
      <c r="X1115" s="400"/>
      <c r="Y1115" s="6"/>
      <c r="AB1115" s="6"/>
      <c r="AE1115" s="6"/>
      <c r="AG1115" s="1"/>
      <c r="AM1115" s="6"/>
      <c r="AP1115" s="6"/>
      <c r="AS1115" s="6"/>
      <c r="AU1115" s="1"/>
      <c r="BA1115" s="6"/>
      <c r="BD1115" s="6"/>
      <c r="BG1115" s="1"/>
      <c r="BH1115" s="6"/>
      <c r="BJ1115" s="1"/>
      <c r="BN1115" s="1"/>
      <c r="BO1115" s="1"/>
    </row>
    <row r="1116" spans="1:67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6"/>
      <c r="N1116" s="1"/>
      <c r="Q1116" s="6"/>
      <c r="S1116" s="1"/>
      <c r="T1116" s="1"/>
      <c r="U1116" s="1"/>
      <c r="V1116" s="1"/>
      <c r="W1116" s="1"/>
      <c r="X1116" s="400"/>
      <c r="Y1116" s="6"/>
      <c r="AB1116" s="6"/>
      <c r="AE1116" s="6"/>
      <c r="AG1116" s="1"/>
      <c r="AM1116" s="6"/>
      <c r="AP1116" s="6"/>
      <c r="AS1116" s="6"/>
      <c r="AU1116" s="1"/>
      <c r="BA1116" s="6"/>
      <c r="BD1116" s="6"/>
      <c r="BG1116" s="1"/>
      <c r="BH1116" s="6"/>
      <c r="BJ1116" s="1"/>
      <c r="BN1116" s="1"/>
      <c r="BO1116" s="1"/>
    </row>
    <row r="1117" spans="1:67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6"/>
      <c r="N1117" s="1"/>
      <c r="Q1117" s="6"/>
      <c r="S1117" s="1"/>
      <c r="T1117" s="1"/>
      <c r="U1117" s="1"/>
      <c r="V1117" s="1"/>
      <c r="W1117" s="1"/>
      <c r="X1117" s="400"/>
      <c r="Y1117" s="6"/>
      <c r="AB1117" s="6"/>
      <c r="AE1117" s="6"/>
      <c r="AG1117" s="1"/>
      <c r="AM1117" s="6"/>
      <c r="AP1117" s="6"/>
      <c r="AS1117" s="6"/>
      <c r="AU1117" s="1"/>
      <c r="BA1117" s="6"/>
      <c r="BD1117" s="6"/>
      <c r="BG1117" s="1"/>
      <c r="BH1117" s="6"/>
      <c r="BJ1117" s="1"/>
      <c r="BN1117" s="1"/>
      <c r="BO1117" s="1"/>
    </row>
    <row r="1118" spans="1:67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6"/>
      <c r="N1118" s="1"/>
      <c r="Q1118" s="6"/>
      <c r="S1118" s="1"/>
      <c r="T1118" s="1"/>
      <c r="U1118" s="1"/>
      <c r="V1118" s="1"/>
      <c r="W1118" s="1"/>
      <c r="X1118" s="400"/>
      <c r="Y1118" s="6"/>
      <c r="AB1118" s="6"/>
      <c r="AE1118" s="6"/>
      <c r="AG1118" s="1"/>
      <c r="AM1118" s="6"/>
      <c r="AP1118" s="6"/>
      <c r="AS1118" s="6"/>
      <c r="AU1118" s="1"/>
      <c r="BA1118" s="6"/>
      <c r="BD1118" s="6"/>
      <c r="BG1118" s="1"/>
      <c r="BH1118" s="6"/>
      <c r="BJ1118" s="1"/>
      <c r="BN1118" s="1"/>
      <c r="BO1118" s="1"/>
    </row>
    <row r="1119" spans="1:67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6"/>
      <c r="N1119" s="1"/>
      <c r="Q1119" s="6"/>
      <c r="S1119" s="1"/>
      <c r="T1119" s="1"/>
      <c r="U1119" s="1"/>
      <c r="V1119" s="1"/>
      <c r="W1119" s="1"/>
      <c r="X1119" s="400"/>
      <c r="Y1119" s="6"/>
      <c r="AB1119" s="6"/>
      <c r="AE1119" s="6"/>
      <c r="AG1119" s="1"/>
      <c r="AM1119" s="6"/>
      <c r="AP1119" s="6"/>
      <c r="AS1119" s="6"/>
      <c r="AU1119" s="1"/>
      <c r="BA1119" s="6"/>
      <c r="BD1119" s="6"/>
      <c r="BG1119" s="1"/>
      <c r="BH1119" s="6"/>
      <c r="BJ1119" s="1"/>
      <c r="BN1119" s="1"/>
      <c r="BO1119" s="1"/>
    </row>
    <row r="1120" spans="1:67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6"/>
      <c r="N1120" s="1"/>
      <c r="Q1120" s="6"/>
      <c r="S1120" s="1"/>
      <c r="T1120" s="1"/>
      <c r="U1120" s="1"/>
      <c r="V1120" s="1"/>
      <c r="W1120" s="1"/>
      <c r="X1120" s="400"/>
      <c r="Y1120" s="6"/>
      <c r="AB1120" s="6"/>
      <c r="AE1120" s="6"/>
      <c r="AG1120" s="1"/>
      <c r="AM1120" s="6"/>
      <c r="AP1120" s="6"/>
      <c r="AS1120" s="6"/>
      <c r="AU1120" s="1"/>
      <c r="BA1120" s="6"/>
      <c r="BD1120" s="6"/>
      <c r="BG1120" s="1"/>
      <c r="BH1120" s="6"/>
      <c r="BJ1120" s="1"/>
      <c r="BN1120" s="1"/>
      <c r="BO1120" s="1"/>
    </row>
    <row r="1121" spans="1:67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6"/>
      <c r="N1121" s="1"/>
      <c r="Q1121" s="6"/>
      <c r="S1121" s="1"/>
      <c r="T1121" s="1"/>
      <c r="U1121" s="1"/>
      <c r="V1121" s="1"/>
      <c r="W1121" s="1"/>
      <c r="X1121" s="400"/>
      <c r="Y1121" s="6"/>
      <c r="AB1121" s="6"/>
      <c r="AE1121" s="6"/>
      <c r="AG1121" s="1"/>
      <c r="AM1121" s="6"/>
      <c r="AP1121" s="6"/>
      <c r="AS1121" s="6"/>
      <c r="AU1121" s="1"/>
      <c r="BA1121" s="6"/>
      <c r="BD1121" s="6"/>
      <c r="BG1121" s="1"/>
      <c r="BH1121" s="6"/>
      <c r="BJ1121" s="1"/>
      <c r="BN1121" s="1"/>
      <c r="BO1121" s="1"/>
    </row>
    <row r="1122" spans="1:67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6"/>
      <c r="N1122" s="1"/>
      <c r="Q1122" s="6"/>
      <c r="S1122" s="1"/>
      <c r="T1122" s="1"/>
      <c r="U1122" s="1"/>
      <c r="V1122" s="1"/>
      <c r="W1122" s="1"/>
      <c r="X1122" s="400"/>
      <c r="Y1122" s="6"/>
      <c r="AB1122" s="6"/>
      <c r="AE1122" s="6"/>
      <c r="AG1122" s="1"/>
      <c r="AM1122" s="6"/>
      <c r="AP1122" s="6"/>
      <c r="AS1122" s="6"/>
      <c r="AU1122" s="1"/>
      <c r="BA1122" s="6"/>
      <c r="BD1122" s="6"/>
      <c r="BG1122" s="1"/>
      <c r="BH1122" s="6"/>
      <c r="BJ1122" s="1"/>
      <c r="BN1122" s="1"/>
      <c r="BO1122" s="1"/>
    </row>
    <row r="1123" spans="1:67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6"/>
      <c r="N1123" s="1"/>
      <c r="Q1123" s="6"/>
      <c r="S1123" s="1"/>
      <c r="T1123" s="1"/>
      <c r="U1123" s="1"/>
      <c r="V1123" s="1"/>
      <c r="W1123" s="1"/>
      <c r="X1123" s="400"/>
      <c r="Y1123" s="6"/>
      <c r="AB1123" s="6"/>
      <c r="AE1123" s="6"/>
      <c r="AG1123" s="1"/>
      <c r="AM1123" s="6"/>
      <c r="AP1123" s="6"/>
      <c r="AS1123" s="6"/>
      <c r="AU1123" s="1"/>
      <c r="BA1123" s="6"/>
      <c r="BD1123" s="6"/>
      <c r="BG1123" s="1"/>
      <c r="BH1123" s="6"/>
      <c r="BJ1123" s="1"/>
      <c r="BN1123" s="1"/>
      <c r="BO1123" s="1"/>
    </row>
    <row r="1124" spans="1:67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6"/>
      <c r="N1124" s="1"/>
      <c r="Q1124" s="6"/>
      <c r="S1124" s="1"/>
      <c r="T1124" s="1"/>
      <c r="U1124" s="1"/>
      <c r="V1124" s="1"/>
      <c r="W1124" s="1"/>
      <c r="X1124" s="400"/>
      <c r="Y1124" s="6"/>
      <c r="AB1124" s="6"/>
      <c r="AE1124" s="6"/>
      <c r="AG1124" s="1"/>
      <c r="AM1124" s="6"/>
      <c r="AP1124" s="6"/>
      <c r="AS1124" s="6"/>
      <c r="AU1124" s="1"/>
      <c r="BA1124" s="6"/>
      <c r="BD1124" s="6"/>
      <c r="BG1124" s="1"/>
      <c r="BH1124" s="6"/>
      <c r="BJ1124" s="1"/>
      <c r="BN1124" s="1"/>
      <c r="BO1124" s="1"/>
    </row>
    <row r="1125" spans="1:67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6"/>
      <c r="N1125" s="1"/>
      <c r="Q1125" s="6"/>
      <c r="S1125" s="1"/>
      <c r="T1125" s="1"/>
      <c r="U1125" s="1"/>
      <c r="V1125" s="1"/>
      <c r="W1125" s="1"/>
      <c r="X1125" s="400"/>
      <c r="Y1125" s="6"/>
      <c r="AB1125" s="6"/>
      <c r="AE1125" s="6"/>
      <c r="AG1125" s="1"/>
      <c r="AM1125" s="6"/>
      <c r="AP1125" s="6"/>
      <c r="AS1125" s="6"/>
      <c r="AU1125" s="1"/>
      <c r="BA1125" s="6"/>
      <c r="BD1125" s="6"/>
      <c r="BG1125" s="1"/>
      <c r="BH1125" s="6"/>
      <c r="BJ1125" s="1"/>
      <c r="BN1125" s="1"/>
      <c r="BO1125" s="1"/>
    </row>
    <row r="1126" spans="1:67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6"/>
      <c r="N1126" s="1"/>
      <c r="Q1126" s="6"/>
      <c r="S1126" s="1"/>
      <c r="T1126" s="1"/>
      <c r="U1126" s="1"/>
      <c r="V1126" s="1"/>
      <c r="W1126" s="1"/>
      <c r="X1126" s="400"/>
      <c r="Y1126" s="6"/>
      <c r="AB1126" s="6"/>
      <c r="AE1126" s="6"/>
      <c r="AG1126" s="1"/>
      <c r="AM1126" s="6"/>
      <c r="AP1126" s="6"/>
      <c r="AS1126" s="6"/>
      <c r="AU1126" s="1"/>
      <c r="BA1126" s="6"/>
      <c r="BD1126" s="6"/>
      <c r="BG1126" s="1"/>
      <c r="BH1126" s="6"/>
      <c r="BJ1126" s="1"/>
      <c r="BN1126" s="1"/>
      <c r="BO1126" s="1"/>
    </row>
    <row r="1127" spans="1:67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6"/>
      <c r="N1127" s="1"/>
      <c r="Q1127" s="6"/>
      <c r="S1127" s="1"/>
      <c r="T1127" s="1"/>
      <c r="U1127" s="1"/>
      <c r="V1127" s="1"/>
      <c r="W1127" s="1"/>
      <c r="X1127" s="400"/>
      <c r="Y1127" s="6"/>
      <c r="AB1127" s="6"/>
      <c r="AE1127" s="6"/>
      <c r="AG1127" s="1"/>
      <c r="AM1127" s="6"/>
      <c r="AP1127" s="6"/>
      <c r="AS1127" s="6"/>
      <c r="AU1127" s="1"/>
      <c r="BA1127" s="6"/>
      <c r="BD1127" s="6"/>
      <c r="BG1127" s="1"/>
      <c r="BH1127" s="6"/>
      <c r="BJ1127" s="1"/>
      <c r="BN1127" s="1"/>
      <c r="BO1127" s="1"/>
    </row>
    <row r="1128" spans="1:67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6"/>
      <c r="N1128" s="1"/>
      <c r="Q1128" s="6"/>
      <c r="S1128" s="1"/>
      <c r="T1128" s="1"/>
      <c r="U1128" s="1"/>
      <c r="V1128" s="1"/>
      <c r="W1128" s="1"/>
      <c r="X1128" s="400"/>
      <c r="Y1128" s="6"/>
      <c r="AB1128" s="6"/>
      <c r="AE1128" s="6"/>
      <c r="AG1128" s="1"/>
      <c r="AM1128" s="6"/>
      <c r="AP1128" s="6"/>
      <c r="AS1128" s="6"/>
      <c r="AU1128" s="1"/>
      <c r="BA1128" s="6"/>
      <c r="BD1128" s="6"/>
      <c r="BG1128" s="1"/>
      <c r="BH1128" s="6"/>
      <c r="BJ1128" s="1"/>
      <c r="BN1128" s="1"/>
      <c r="BO1128" s="1"/>
    </row>
    <row r="1129" spans="1:67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6"/>
      <c r="N1129" s="1"/>
      <c r="Q1129" s="6"/>
      <c r="S1129" s="1"/>
      <c r="T1129" s="1"/>
      <c r="U1129" s="1"/>
      <c r="V1129" s="1"/>
      <c r="W1129" s="1"/>
      <c r="X1129" s="400"/>
      <c r="Y1129" s="6"/>
      <c r="AB1129" s="6"/>
      <c r="AE1129" s="6"/>
      <c r="AG1129" s="1"/>
      <c r="AM1129" s="6"/>
      <c r="AP1129" s="6"/>
      <c r="AS1129" s="6"/>
      <c r="AU1129" s="1"/>
      <c r="BA1129" s="6"/>
      <c r="BD1129" s="6"/>
      <c r="BG1129" s="1"/>
      <c r="BH1129" s="6"/>
      <c r="BJ1129" s="1"/>
      <c r="BN1129" s="1"/>
      <c r="BO1129" s="1"/>
    </row>
    <row r="1130" spans="1:67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6"/>
      <c r="N1130" s="1"/>
      <c r="Q1130" s="6"/>
      <c r="S1130" s="1"/>
      <c r="T1130" s="1"/>
      <c r="U1130" s="1"/>
      <c r="V1130" s="1"/>
      <c r="W1130" s="1"/>
      <c r="X1130" s="400"/>
      <c r="Y1130" s="6"/>
      <c r="AB1130" s="6"/>
      <c r="AE1130" s="6"/>
      <c r="AG1130" s="1"/>
      <c r="AM1130" s="6"/>
      <c r="AP1130" s="6"/>
      <c r="AS1130" s="6"/>
      <c r="AU1130" s="1"/>
      <c r="BA1130" s="6"/>
      <c r="BD1130" s="6"/>
      <c r="BG1130" s="1"/>
      <c r="BH1130" s="6"/>
      <c r="BJ1130" s="1"/>
      <c r="BN1130" s="1"/>
      <c r="BO1130" s="1"/>
    </row>
    <row r="1131" spans="1:67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6"/>
      <c r="N1131" s="1"/>
      <c r="Q1131" s="6"/>
      <c r="S1131" s="1"/>
      <c r="T1131" s="1"/>
      <c r="U1131" s="1"/>
      <c r="V1131" s="1"/>
      <c r="W1131" s="1"/>
      <c r="X1131" s="400"/>
      <c r="Y1131" s="6"/>
      <c r="AB1131" s="6"/>
      <c r="AE1131" s="6"/>
      <c r="AG1131" s="1"/>
      <c r="AM1131" s="6"/>
      <c r="AP1131" s="6"/>
      <c r="AS1131" s="6"/>
      <c r="AU1131" s="1"/>
      <c r="BA1131" s="6"/>
      <c r="BD1131" s="6"/>
      <c r="BG1131" s="1"/>
      <c r="BH1131" s="6"/>
      <c r="BJ1131" s="1"/>
      <c r="BN1131" s="1"/>
      <c r="BO1131" s="1"/>
    </row>
    <row r="1132" spans="1:67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6"/>
      <c r="N1132" s="1"/>
      <c r="Q1132" s="6"/>
      <c r="S1132" s="1"/>
      <c r="T1132" s="1"/>
      <c r="U1132" s="1"/>
      <c r="V1132" s="1"/>
      <c r="W1132" s="1"/>
      <c r="X1132" s="400"/>
      <c r="Y1132" s="6"/>
      <c r="AB1132" s="6"/>
      <c r="AE1132" s="6"/>
      <c r="AG1132" s="1"/>
      <c r="AM1132" s="6"/>
      <c r="AP1132" s="6"/>
      <c r="AS1132" s="6"/>
      <c r="AU1132" s="1"/>
      <c r="BA1132" s="6"/>
      <c r="BD1132" s="6"/>
      <c r="BG1132" s="1"/>
      <c r="BH1132" s="6"/>
      <c r="BJ1132" s="1"/>
      <c r="BN1132" s="1"/>
      <c r="BO1132" s="1"/>
    </row>
    <row r="1133" spans="1:67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6"/>
      <c r="N1133" s="1"/>
      <c r="Q1133" s="6"/>
      <c r="S1133" s="1"/>
      <c r="T1133" s="1"/>
      <c r="U1133" s="1"/>
      <c r="V1133" s="1"/>
      <c r="W1133" s="1"/>
      <c r="X1133" s="400"/>
      <c r="Y1133" s="6"/>
      <c r="AB1133" s="6"/>
      <c r="AE1133" s="6"/>
      <c r="AG1133" s="1"/>
      <c r="AM1133" s="6"/>
      <c r="AP1133" s="6"/>
      <c r="AS1133" s="6"/>
      <c r="AU1133" s="1"/>
      <c r="BA1133" s="6"/>
      <c r="BD1133" s="6"/>
      <c r="BG1133" s="1"/>
      <c r="BH1133" s="6"/>
      <c r="BJ1133" s="1"/>
      <c r="BN1133" s="1"/>
      <c r="BO1133" s="1"/>
    </row>
    <row r="1134" spans="1:67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6"/>
      <c r="N1134" s="1"/>
      <c r="Q1134" s="6"/>
      <c r="S1134" s="1"/>
      <c r="T1134" s="1"/>
      <c r="U1134" s="1"/>
      <c r="V1134" s="1"/>
      <c r="W1134" s="1"/>
      <c r="X1134" s="400"/>
      <c r="Y1134" s="6"/>
      <c r="AB1134" s="6"/>
      <c r="AE1134" s="6"/>
      <c r="AG1134" s="1"/>
      <c r="AM1134" s="6"/>
      <c r="AP1134" s="6"/>
      <c r="AS1134" s="6"/>
      <c r="AU1134" s="1"/>
      <c r="BA1134" s="6"/>
      <c r="BD1134" s="6"/>
      <c r="BG1134" s="1"/>
      <c r="BH1134" s="6"/>
      <c r="BJ1134" s="1"/>
      <c r="BN1134" s="1"/>
      <c r="BO1134" s="1"/>
    </row>
    <row r="1135" spans="1:67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6"/>
      <c r="N1135" s="1"/>
      <c r="Q1135" s="6"/>
      <c r="S1135" s="1"/>
      <c r="T1135" s="1"/>
      <c r="U1135" s="1"/>
      <c r="V1135" s="1"/>
      <c r="W1135" s="1"/>
      <c r="X1135" s="400"/>
      <c r="Y1135" s="6"/>
      <c r="AB1135" s="6"/>
      <c r="AE1135" s="6"/>
      <c r="AG1135" s="1"/>
      <c r="AM1135" s="6"/>
      <c r="AP1135" s="6"/>
      <c r="AS1135" s="6"/>
      <c r="AU1135" s="1"/>
      <c r="BA1135" s="6"/>
      <c r="BD1135" s="6"/>
      <c r="BG1135" s="1"/>
      <c r="BH1135" s="6"/>
      <c r="BJ1135" s="1"/>
      <c r="BN1135" s="1"/>
      <c r="BO1135" s="1"/>
    </row>
    <row r="1136" spans="1:67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6"/>
      <c r="N1136" s="1"/>
      <c r="Q1136" s="6"/>
      <c r="S1136" s="1"/>
      <c r="T1136" s="1"/>
      <c r="U1136" s="1"/>
      <c r="V1136" s="1"/>
      <c r="W1136" s="1"/>
      <c r="X1136" s="400"/>
      <c r="Y1136" s="6"/>
      <c r="AB1136" s="6"/>
      <c r="AE1136" s="6"/>
      <c r="AG1136" s="1"/>
      <c r="AM1136" s="6"/>
      <c r="AP1136" s="6"/>
      <c r="AS1136" s="6"/>
      <c r="AU1136" s="1"/>
      <c r="BA1136" s="6"/>
      <c r="BD1136" s="6"/>
      <c r="BG1136" s="1"/>
      <c r="BH1136" s="6"/>
      <c r="BJ1136" s="1"/>
      <c r="BN1136" s="1"/>
      <c r="BO1136" s="1"/>
    </row>
    <row r="1137" spans="1:67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6"/>
      <c r="N1137" s="1"/>
      <c r="Q1137" s="6"/>
      <c r="S1137" s="1"/>
      <c r="T1137" s="1"/>
      <c r="U1137" s="1"/>
      <c r="V1137" s="1"/>
      <c r="W1137" s="1"/>
      <c r="X1137" s="400"/>
      <c r="Y1137" s="6"/>
      <c r="AB1137" s="6"/>
      <c r="AE1137" s="6"/>
      <c r="AG1137" s="1"/>
      <c r="AM1137" s="6"/>
      <c r="AP1137" s="6"/>
      <c r="AS1137" s="6"/>
      <c r="AU1137" s="1"/>
      <c r="BA1137" s="6"/>
      <c r="BD1137" s="6"/>
      <c r="BG1137" s="1"/>
      <c r="BH1137" s="6"/>
      <c r="BJ1137" s="1"/>
      <c r="BN1137" s="1"/>
      <c r="BO1137" s="1"/>
    </row>
    <row r="1138" spans="1:67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6"/>
      <c r="N1138" s="1"/>
      <c r="Q1138" s="6"/>
      <c r="S1138" s="1"/>
      <c r="T1138" s="1"/>
      <c r="U1138" s="1"/>
      <c r="V1138" s="1"/>
      <c r="W1138" s="1"/>
      <c r="X1138" s="400"/>
      <c r="Y1138" s="6"/>
      <c r="AB1138" s="6"/>
      <c r="AE1138" s="6"/>
      <c r="AG1138" s="1"/>
      <c r="AM1138" s="6"/>
      <c r="AP1138" s="6"/>
      <c r="AS1138" s="6"/>
      <c r="AU1138" s="1"/>
      <c r="BA1138" s="6"/>
      <c r="BD1138" s="6"/>
      <c r="BG1138" s="1"/>
      <c r="BH1138" s="6"/>
      <c r="BJ1138" s="1"/>
      <c r="BN1138" s="1"/>
      <c r="BO1138" s="1"/>
    </row>
    <row r="1139" spans="1:67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6"/>
      <c r="N1139" s="1"/>
      <c r="Q1139" s="6"/>
      <c r="S1139" s="1"/>
      <c r="T1139" s="1"/>
      <c r="U1139" s="1"/>
      <c r="V1139" s="1"/>
      <c r="W1139" s="1"/>
      <c r="X1139" s="400"/>
      <c r="Y1139" s="6"/>
      <c r="AB1139" s="6"/>
      <c r="AE1139" s="6"/>
      <c r="AG1139" s="1"/>
      <c r="AM1139" s="6"/>
      <c r="AP1139" s="6"/>
      <c r="AS1139" s="6"/>
      <c r="AU1139" s="1"/>
      <c r="BA1139" s="6"/>
      <c r="BD1139" s="6"/>
      <c r="BG1139" s="1"/>
      <c r="BH1139" s="6"/>
      <c r="BJ1139" s="1"/>
      <c r="BN1139" s="1"/>
      <c r="BO1139" s="1"/>
    </row>
    <row r="1140" spans="1:67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6"/>
      <c r="N1140" s="1"/>
      <c r="Q1140" s="6"/>
      <c r="S1140" s="1"/>
      <c r="T1140" s="1"/>
      <c r="U1140" s="1"/>
      <c r="V1140" s="1"/>
      <c r="W1140" s="1"/>
      <c r="X1140" s="400"/>
      <c r="Y1140" s="6"/>
      <c r="AB1140" s="6"/>
      <c r="AE1140" s="6"/>
      <c r="AG1140" s="1"/>
      <c r="AM1140" s="6"/>
      <c r="AP1140" s="6"/>
      <c r="AS1140" s="6"/>
      <c r="AU1140" s="1"/>
      <c r="BA1140" s="6"/>
      <c r="BD1140" s="6"/>
      <c r="BG1140" s="1"/>
      <c r="BH1140" s="6"/>
      <c r="BJ1140" s="1"/>
      <c r="BN1140" s="1"/>
      <c r="BO1140" s="1"/>
    </row>
    <row r="1141" spans="1:67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6"/>
      <c r="N1141" s="1"/>
      <c r="Q1141" s="6"/>
      <c r="S1141" s="1"/>
      <c r="T1141" s="1"/>
      <c r="U1141" s="1"/>
      <c r="V1141" s="1"/>
      <c r="W1141" s="1"/>
      <c r="X1141" s="400"/>
      <c r="Y1141" s="6"/>
      <c r="AB1141" s="6"/>
      <c r="AE1141" s="6"/>
      <c r="AG1141" s="1"/>
      <c r="AM1141" s="6"/>
      <c r="AP1141" s="6"/>
      <c r="AS1141" s="6"/>
      <c r="AU1141" s="1"/>
      <c r="BA1141" s="6"/>
      <c r="BD1141" s="6"/>
      <c r="BG1141" s="1"/>
      <c r="BH1141" s="6"/>
      <c r="BJ1141" s="1"/>
      <c r="BN1141" s="1"/>
      <c r="BO1141" s="1"/>
    </row>
    <row r="1142" spans="1:67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6"/>
      <c r="N1142" s="1"/>
      <c r="Q1142" s="6"/>
      <c r="S1142" s="1"/>
      <c r="T1142" s="1"/>
      <c r="U1142" s="1"/>
      <c r="V1142" s="1"/>
      <c r="W1142" s="1"/>
      <c r="X1142" s="400"/>
      <c r="Y1142" s="6"/>
      <c r="AB1142" s="6"/>
      <c r="AE1142" s="6"/>
      <c r="AG1142" s="1"/>
      <c r="AM1142" s="6"/>
      <c r="AP1142" s="6"/>
      <c r="AS1142" s="6"/>
      <c r="AU1142" s="1"/>
      <c r="BA1142" s="6"/>
      <c r="BD1142" s="6"/>
      <c r="BG1142" s="1"/>
      <c r="BH1142" s="6"/>
      <c r="BJ1142" s="1"/>
      <c r="BN1142" s="1"/>
      <c r="BO1142" s="1"/>
    </row>
    <row r="1143" spans="1:67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6"/>
      <c r="N1143" s="1"/>
      <c r="Q1143" s="6"/>
      <c r="S1143" s="1"/>
      <c r="T1143" s="1"/>
      <c r="U1143" s="1"/>
      <c r="V1143" s="1"/>
      <c r="W1143" s="1"/>
      <c r="X1143" s="400"/>
      <c r="Y1143" s="6"/>
      <c r="AB1143" s="6"/>
      <c r="AE1143" s="6"/>
      <c r="AG1143" s="1"/>
      <c r="AM1143" s="6"/>
      <c r="AP1143" s="6"/>
      <c r="AS1143" s="6"/>
      <c r="AU1143" s="1"/>
      <c r="BA1143" s="6"/>
      <c r="BD1143" s="6"/>
      <c r="BG1143" s="1"/>
      <c r="BH1143" s="6"/>
      <c r="BJ1143" s="1"/>
      <c r="BN1143" s="1"/>
      <c r="BO1143" s="1"/>
    </row>
    <row r="1144" spans="1:67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6"/>
      <c r="N1144" s="1"/>
      <c r="Q1144" s="6"/>
      <c r="S1144" s="1"/>
      <c r="T1144" s="1"/>
      <c r="U1144" s="1"/>
      <c r="V1144" s="1"/>
      <c r="W1144" s="1"/>
      <c r="X1144" s="400"/>
      <c r="Y1144" s="6"/>
      <c r="AB1144" s="6"/>
      <c r="AE1144" s="6"/>
      <c r="AG1144" s="1"/>
      <c r="AM1144" s="6"/>
      <c r="AP1144" s="6"/>
      <c r="AS1144" s="6"/>
      <c r="AU1144" s="1"/>
      <c r="BA1144" s="6"/>
      <c r="BD1144" s="6"/>
      <c r="BG1144" s="1"/>
      <c r="BH1144" s="6"/>
      <c r="BJ1144" s="1"/>
      <c r="BN1144" s="1"/>
      <c r="BO1144" s="1"/>
    </row>
    <row r="1145" spans="1:67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6"/>
      <c r="N1145" s="1"/>
      <c r="Q1145" s="6"/>
      <c r="S1145" s="1"/>
      <c r="T1145" s="1"/>
      <c r="U1145" s="1"/>
      <c r="V1145" s="1"/>
      <c r="W1145" s="1"/>
      <c r="X1145" s="400"/>
      <c r="Y1145" s="6"/>
      <c r="AB1145" s="6"/>
      <c r="AE1145" s="6"/>
      <c r="AG1145" s="1"/>
      <c r="AM1145" s="6"/>
      <c r="AP1145" s="6"/>
      <c r="AS1145" s="6"/>
      <c r="AU1145" s="1"/>
      <c r="BA1145" s="6"/>
      <c r="BD1145" s="6"/>
      <c r="BG1145" s="1"/>
      <c r="BH1145" s="6"/>
      <c r="BJ1145" s="1"/>
      <c r="BN1145" s="1"/>
      <c r="BO1145" s="1"/>
    </row>
    <row r="1146" spans="1:67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6"/>
      <c r="N1146" s="1"/>
      <c r="Q1146" s="6"/>
      <c r="S1146" s="1"/>
      <c r="T1146" s="1"/>
      <c r="U1146" s="1"/>
      <c r="V1146" s="1"/>
      <c r="W1146" s="1"/>
      <c r="X1146" s="400"/>
      <c r="Y1146" s="6"/>
      <c r="AB1146" s="6"/>
      <c r="AE1146" s="6"/>
      <c r="AG1146" s="1"/>
      <c r="AM1146" s="6"/>
      <c r="AP1146" s="6"/>
      <c r="AS1146" s="6"/>
      <c r="AU1146" s="1"/>
      <c r="BA1146" s="6"/>
      <c r="BD1146" s="6"/>
      <c r="BG1146" s="1"/>
      <c r="BH1146" s="6"/>
      <c r="BJ1146" s="1"/>
      <c r="BN1146" s="1"/>
      <c r="BO1146" s="1"/>
    </row>
    <row r="1147" spans="1:67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6"/>
      <c r="N1147" s="1"/>
      <c r="Q1147" s="6"/>
      <c r="S1147" s="1"/>
      <c r="T1147" s="1"/>
      <c r="U1147" s="1"/>
      <c r="V1147" s="1"/>
      <c r="W1147" s="1"/>
      <c r="X1147" s="400"/>
      <c r="Y1147" s="6"/>
      <c r="AB1147" s="6"/>
      <c r="AE1147" s="6"/>
      <c r="AG1147" s="1"/>
      <c r="AM1147" s="6"/>
      <c r="AP1147" s="6"/>
      <c r="AS1147" s="6"/>
      <c r="AU1147" s="1"/>
      <c r="BA1147" s="6"/>
      <c r="BD1147" s="6"/>
      <c r="BG1147" s="1"/>
      <c r="BH1147" s="6"/>
      <c r="BJ1147" s="1"/>
      <c r="BN1147" s="1"/>
      <c r="BO1147" s="1"/>
    </row>
    <row r="1148" spans="1:67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6"/>
      <c r="N1148" s="1"/>
      <c r="Q1148" s="6"/>
      <c r="S1148" s="1"/>
      <c r="T1148" s="1"/>
      <c r="U1148" s="1"/>
      <c r="V1148" s="1"/>
      <c r="W1148" s="1"/>
      <c r="X1148" s="400"/>
      <c r="Y1148" s="6"/>
      <c r="AB1148" s="6"/>
      <c r="AE1148" s="6"/>
      <c r="AG1148" s="1"/>
      <c r="AM1148" s="6"/>
      <c r="AP1148" s="6"/>
      <c r="AS1148" s="6"/>
      <c r="AU1148" s="1"/>
      <c r="BA1148" s="6"/>
      <c r="BD1148" s="6"/>
      <c r="BG1148" s="1"/>
      <c r="BH1148" s="6"/>
      <c r="BJ1148" s="1"/>
      <c r="BN1148" s="1"/>
      <c r="BO1148" s="1"/>
    </row>
    <row r="1149" spans="1:67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6"/>
      <c r="N1149" s="1"/>
      <c r="Q1149" s="6"/>
      <c r="S1149" s="1"/>
      <c r="T1149" s="1"/>
      <c r="U1149" s="1"/>
      <c r="V1149" s="1"/>
      <c r="W1149" s="1"/>
      <c r="X1149" s="400"/>
      <c r="Y1149" s="6"/>
      <c r="AB1149" s="6"/>
      <c r="AE1149" s="6"/>
      <c r="AG1149" s="1"/>
      <c r="AM1149" s="6"/>
      <c r="AP1149" s="6"/>
      <c r="AS1149" s="6"/>
      <c r="AU1149" s="1"/>
      <c r="BA1149" s="6"/>
      <c r="BD1149" s="6"/>
      <c r="BG1149" s="1"/>
      <c r="BH1149" s="6"/>
      <c r="BJ1149" s="1"/>
      <c r="BN1149" s="1"/>
      <c r="BO1149" s="1"/>
    </row>
    <row r="1150" spans="1:67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6"/>
      <c r="N1150" s="1"/>
      <c r="Q1150" s="6"/>
      <c r="S1150" s="1"/>
      <c r="T1150" s="1"/>
      <c r="U1150" s="1"/>
      <c r="V1150" s="1"/>
      <c r="W1150" s="1"/>
      <c r="X1150" s="400"/>
      <c r="Y1150" s="6"/>
      <c r="AB1150" s="6"/>
      <c r="AE1150" s="6"/>
      <c r="AG1150" s="1"/>
      <c r="AM1150" s="6"/>
      <c r="AP1150" s="6"/>
      <c r="AS1150" s="6"/>
      <c r="AU1150" s="1"/>
      <c r="BA1150" s="6"/>
      <c r="BD1150" s="6"/>
      <c r="BG1150" s="1"/>
      <c r="BH1150" s="6"/>
      <c r="BJ1150" s="1"/>
      <c r="BN1150" s="1"/>
      <c r="BO1150" s="1"/>
    </row>
    <row r="1151" spans="1:67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6"/>
      <c r="N1151" s="1"/>
      <c r="Q1151" s="6"/>
      <c r="S1151" s="1"/>
      <c r="T1151" s="1"/>
      <c r="U1151" s="1"/>
      <c r="V1151" s="1"/>
      <c r="W1151" s="1"/>
      <c r="X1151" s="400"/>
      <c r="Y1151" s="6"/>
      <c r="AB1151" s="6"/>
      <c r="AE1151" s="6"/>
      <c r="AG1151" s="1"/>
      <c r="AM1151" s="6"/>
      <c r="AP1151" s="6"/>
      <c r="AS1151" s="6"/>
      <c r="AU1151" s="1"/>
      <c r="BA1151" s="6"/>
      <c r="BD1151" s="6"/>
      <c r="BG1151" s="1"/>
      <c r="BH1151" s="6"/>
      <c r="BJ1151" s="1"/>
      <c r="BN1151" s="1"/>
      <c r="BO1151" s="1"/>
    </row>
    <row r="1152" spans="1:67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6"/>
      <c r="N1152" s="1"/>
      <c r="Q1152" s="6"/>
      <c r="S1152" s="1"/>
      <c r="T1152" s="1"/>
      <c r="U1152" s="1"/>
      <c r="V1152" s="1"/>
      <c r="W1152" s="1"/>
      <c r="X1152" s="400"/>
      <c r="Y1152" s="6"/>
      <c r="AB1152" s="6"/>
      <c r="AE1152" s="6"/>
      <c r="AG1152" s="1"/>
      <c r="AM1152" s="6"/>
      <c r="AP1152" s="6"/>
      <c r="AS1152" s="6"/>
      <c r="AU1152" s="1"/>
      <c r="BA1152" s="6"/>
      <c r="BD1152" s="6"/>
      <c r="BG1152" s="1"/>
      <c r="BH1152" s="6"/>
      <c r="BJ1152" s="1"/>
      <c r="BN1152" s="1"/>
      <c r="BO1152" s="1"/>
    </row>
    <row r="1153" spans="1:67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6"/>
      <c r="N1153" s="1"/>
      <c r="Q1153" s="6"/>
      <c r="S1153" s="1"/>
      <c r="T1153" s="1"/>
      <c r="U1153" s="1"/>
      <c r="V1153" s="1"/>
      <c r="W1153" s="1"/>
      <c r="X1153" s="400"/>
      <c r="Y1153" s="6"/>
      <c r="AB1153" s="6"/>
      <c r="AE1153" s="6"/>
      <c r="AG1153" s="1"/>
      <c r="AM1153" s="6"/>
      <c r="AP1153" s="6"/>
      <c r="AS1153" s="6"/>
      <c r="AU1153" s="1"/>
      <c r="BA1153" s="6"/>
      <c r="BD1153" s="6"/>
      <c r="BG1153" s="1"/>
      <c r="BH1153" s="6"/>
      <c r="BJ1153" s="1"/>
      <c r="BN1153" s="1"/>
      <c r="BO1153" s="1"/>
    </row>
    <row r="1154" spans="1:67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6"/>
      <c r="N1154" s="1"/>
      <c r="Q1154" s="6"/>
      <c r="S1154" s="1"/>
      <c r="T1154" s="1"/>
      <c r="U1154" s="1"/>
      <c r="V1154" s="1"/>
      <c r="W1154" s="1"/>
      <c r="X1154" s="400"/>
      <c r="Y1154" s="6"/>
      <c r="AB1154" s="6"/>
      <c r="AE1154" s="6"/>
      <c r="AG1154" s="1"/>
      <c r="AM1154" s="6"/>
      <c r="AP1154" s="6"/>
      <c r="AS1154" s="6"/>
      <c r="AU1154" s="1"/>
      <c r="BA1154" s="6"/>
      <c r="BD1154" s="6"/>
      <c r="BG1154" s="1"/>
      <c r="BH1154" s="6"/>
      <c r="BJ1154" s="1"/>
      <c r="BN1154" s="1"/>
      <c r="BO1154" s="1"/>
    </row>
    <row r="1155" spans="1:67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6"/>
      <c r="N1155" s="1"/>
      <c r="Q1155" s="6"/>
      <c r="S1155" s="1"/>
      <c r="T1155" s="1"/>
      <c r="U1155" s="1"/>
      <c r="V1155" s="1"/>
      <c r="W1155" s="1"/>
      <c r="X1155" s="400"/>
      <c r="Y1155" s="6"/>
      <c r="AB1155" s="6"/>
      <c r="AE1155" s="6"/>
      <c r="AG1155" s="1"/>
      <c r="AM1155" s="6"/>
      <c r="AP1155" s="6"/>
      <c r="AS1155" s="6"/>
      <c r="AU1155" s="1"/>
      <c r="BA1155" s="6"/>
      <c r="BD1155" s="6"/>
      <c r="BG1155" s="1"/>
      <c r="BH1155" s="6"/>
      <c r="BJ1155" s="1"/>
      <c r="BN1155" s="1"/>
      <c r="BO1155" s="1"/>
    </row>
    <row r="1156" spans="1:67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6"/>
      <c r="N1156" s="1"/>
      <c r="Q1156" s="6"/>
      <c r="S1156" s="1"/>
      <c r="T1156" s="1"/>
      <c r="U1156" s="1"/>
      <c r="V1156" s="1"/>
      <c r="W1156" s="1"/>
      <c r="X1156" s="400"/>
      <c r="Y1156" s="6"/>
      <c r="AB1156" s="6"/>
      <c r="AE1156" s="6"/>
      <c r="AG1156" s="1"/>
      <c r="AM1156" s="6"/>
      <c r="AP1156" s="6"/>
      <c r="AS1156" s="6"/>
      <c r="AU1156" s="1"/>
      <c r="BA1156" s="6"/>
      <c r="BD1156" s="6"/>
      <c r="BG1156" s="1"/>
      <c r="BH1156" s="6"/>
      <c r="BJ1156" s="1"/>
      <c r="BN1156" s="1"/>
      <c r="BO1156" s="1"/>
    </row>
    <row r="1157" spans="1:67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6"/>
      <c r="N1157" s="1"/>
      <c r="Q1157" s="6"/>
      <c r="S1157" s="1"/>
      <c r="T1157" s="1"/>
      <c r="U1157" s="1"/>
      <c r="V1157" s="1"/>
      <c r="W1157" s="1"/>
      <c r="X1157" s="400"/>
      <c r="Y1157" s="6"/>
      <c r="AB1157" s="6"/>
      <c r="AE1157" s="6"/>
      <c r="AG1157" s="1"/>
      <c r="AM1157" s="6"/>
      <c r="AP1157" s="6"/>
      <c r="AS1157" s="6"/>
      <c r="AU1157" s="1"/>
      <c r="BA1157" s="6"/>
      <c r="BD1157" s="6"/>
      <c r="BG1157" s="1"/>
      <c r="BH1157" s="6"/>
      <c r="BJ1157" s="1"/>
      <c r="BN1157" s="1"/>
      <c r="BO1157" s="1"/>
    </row>
    <row r="1158" spans="1:67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6"/>
      <c r="N1158" s="1"/>
      <c r="Q1158" s="6"/>
      <c r="S1158" s="1"/>
      <c r="T1158" s="1"/>
      <c r="U1158" s="1"/>
      <c r="V1158" s="1"/>
      <c r="W1158" s="1"/>
      <c r="X1158" s="400"/>
      <c r="Y1158" s="6"/>
      <c r="AB1158" s="6"/>
      <c r="AE1158" s="6"/>
      <c r="AG1158" s="1"/>
      <c r="AM1158" s="6"/>
      <c r="AP1158" s="6"/>
      <c r="AS1158" s="6"/>
      <c r="AU1158" s="1"/>
      <c r="BA1158" s="6"/>
      <c r="BD1158" s="6"/>
      <c r="BG1158" s="1"/>
      <c r="BH1158" s="6"/>
      <c r="BJ1158" s="1"/>
      <c r="BN1158" s="1"/>
      <c r="BO1158" s="1"/>
    </row>
    <row r="1159" spans="1:67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6"/>
      <c r="N1159" s="1"/>
      <c r="Q1159" s="6"/>
      <c r="S1159" s="1"/>
      <c r="T1159" s="1"/>
      <c r="U1159" s="1"/>
      <c r="V1159" s="1"/>
      <c r="W1159" s="1"/>
      <c r="X1159" s="400"/>
      <c r="Y1159" s="6"/>
      <c r="AB1159" s="6"/>
      <c r="AE1159" s="6"/>
      <c r="AG1159" s="1"/>
      <c r="AM1159" s="6"/>
      <c r="AP1159" s="6"/>
      <c r="AS1159" s="6"/>
      <c r="AU1159" s="1"/>
      <c r="BA1159" s="6"/>
      <c r="BD1159" s="6"/>
      <c r="BG1159" s="1"/>
      <c r="BH1159" s="6"/>
      <c r="BJ1159" s="1"/>
      <c r="BN1159" s="1"/>
      <c r="BO1159" s="1"/>
    </row>
    <row r="1160" spans="1:67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6"/>
      <c r="N1160" s="1"/>
      <c r="Q1160" s="6"/>
      <c r="S1160" s="1"/>
      <c r="T1160" s="1"/>
      <c r="U1160" s="1"/>
      <c r="V1160" s="1"/>
      <c r="W1160" s="1"/>
      <c r="X1160" s="400"/>
      <c r="Y1160" s="6"/>
      <c r="AB1160" s="6"/>
      <c r="AE1160" s="6"/>
      <c r="AG1160" s="1"/>
      <c r="AM1160" s="6"/>
      <c r="AP1160" s="6"/>
      <c r="AS1160" s="6"/>
      <c r="AU1160" s="1"/>
      <c r="BA1160" s="6"/>
      <c r="BD1160" s="6"/>
      <c r="BG1160" s="1"/>
      <c r="BH1160" s="6"/>
      <c r="BJ1160" s="1"/>
      <c r="BN1160" s="1"/>
      <c r="BO1160" s="1"/>
    </row>
    <row r="1161" spans="1:67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6"/>
      <c r="N1161" s="1"/>
      <c r="Q1161" s="6"/>
      <c r="S1161" s="1"/>
      <c r="T1161" s="1"/>
      <c r="U1161" s="1"/>
      <c r="V1161" s="1"/>
      <c r="W1161" s="1"/>
      <c r="X1161" s="400"/>
      <c r="Y1161" s="6"/>
      <c r="AB1161" s="6"/>
      <c r="AE1161" s="6"/>
      <c r="AG1161" s="1"/>
      <c r="AM1161" s="6"/>
      <c r="AP1161" s="6"/>
      <c r="AS1161" s="6"/>
      <c r="AU1161" s="1"/>
      <c r="BA1161" s="6"/>
      <c r="BD1161" s="6"/>
      <c r="BG1161" s="1"/>
      <c r="BH1161" s="6"/>
      <c r="BJ1161" s="1"/>
      <c r="BN1161" s="1"/>
      <c r="BO1161" s="1"/>
    </row>
    <row r="1162" spans="1:67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6"/>
      <c r="N1162" s="1"/>
      <c r="Q1162" s="6"/>
      <c r="S1162" s="1"/>
      <c r="T1162" s="1"/>
      <c r="U1162" s="1"/>
      <c r="V1162" s="1"/>
      <c r="W1162" s="1"/>
      <c r="X1162" s="400"/>
      <c r="Y1162" s="6"/>
      <c r="AB1162" s="6"/>
      <c r="AE1162" s="6"/>
      <c r="AG1162" s="1"/>
      <c r="AM1162" s="6"/>
      <c r="AP1162" s="6"/>
      <c r="AS1162" s="6"/>
      <c r="AU1162" s="1"/>
      <c r="BA1162" s="6"/>
      <c r="BD1162" s="6"/>
      <c r="BG1162" s="1"/>
      <c r="BH1162" s="6"/>
      <c r="BJ1162" s="1"/>
      <c r="BN1162" s="1"/>
      <c r="BO1162" s="1"/>
    </row>
    <row r="1163" spans="1:67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6"/>
      <c r="N1163" s="1"/>
      <c r="Q1163" s="6"/>
      <c r="S1163" s="1"/>
      <c r="T1163" s="1"/>
      <c r="U1163" s="1"/>
      <c r="V1163" s="1"/>
      <c r="W1163" s="1"/>
      <c r="X1163" s="400"/>
      <c r="Y1163" s="6"/>
      <c r="AB1163" s="6"/>
      <c r="AE1163" s="6"/>
      <c r="AG1163" s="1"/>
      <c r="AM1163" s="6"/>
      <c r="AP1163" s="6"/>
      <c r="AS1163" s="6"/>
      <c r="AU1163" s="1"/>
      <c r="BA1163" s="6"/>
      <c r="BD1163" s="6"/>
      <c r="BG1163" s="1"/>
      <c r="BH1163" s="6"/>
      <c r="BJ1163" s="1"/>
      <c r="BN1163" s="1"/>
      <c r="BO1163" s="1"/>
    </row>
    <row r="1164" spans="1:67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6"/>
      <c r="N1164" s="1"/>
      <c r="Q1164" s="6"/>
      <c r="S1164" s="1"/>
      <c r="T1164" s="1"/>
      <c r="U1164" s="1"/>
      <c r="V1164" s="1"/>
      <c r="W1164" s="1"/>
      <c r="X1164" s="400"/>
      <c r="Y1164" s="6"/>
      <c r="AB1164" s="6"/>
      <c r="AE1164" s="6"/>
      <c r="AG1164" s="1"/>
      <c r="AM1164" s="6"/>
      <c r="AP1164" s="6"/>
      <c r="AS1164" s="6"/>
      <c r="AU1164" s="1"/>
      <c r="BA1164" s="6"/>
      <c r="BD1164" s="6"/>
      <c r="BG1164" s="1"/>
      <c r="BH1164" s="6"/>
      <c r="BJ1164" s="1"/>
      <c r="BN1164" s="1"/>
      <c r="BO1164" s="1"/>
    </row>
    <row r="1165" spans="1:67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6"/>
      <c r="N1165" s="1"/>
      <c r="Q1165" s="6"/>
      <c r="S1165" s="1"/>
      <c r="T1165" s="1"/>
      <c r="U1165" s="1"/>
      <c r="V1165" s="1"/>
      <c r="W1165" s="1"/>
      <c r="X1165" s="400"/>
      <c r="Y1165" s="6"/>
      <c r="AB1165" s="6"/>
      <c r="AE1165" s="6"/>
      <c r="AG1165" s="1"/>
      <c r="AM1165" s="6"/>
      <c r="AP1165" s="6"/>
      <c r="AS1165" s="6"/>
      <c r="AU1165" s="1"/>
      <c r="BA1165" s="6"/>
      <c r="BD1165" s="6"/>
      <c r="BG1165" s="1"/>
      <c r="BH1165" s="6"/>
      <c r="BJ1165" s="1"/>
      <c r="BN1165" s="1"/>
      <c r="BO1165" s="1"/>
    </row>
    <row r="1166" spans="1:67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6"/>
      <c r="N1166" s="1"/>
      <c r="Q1166" s="6"/>
      <c r="S1166" s="1"/>
      <c r="T1166" s="1"/>
      <c r="U1166" s="1"/>
      <c r="V1166" s="1"/>
      <c r="W1166" s="1"/>
      <c r="X1166" s="400"/>
      <c r="Y1166" s="6"/>
      <c r="AB1166" s="6"/>
      <c r="AE1166" s="6"/>
      <c r="AG1166" s="1"/>
      <c r="AM1166" s="6"/>
      <c r="AP1166" s="6"/>
      <c r="AS1166" s="6"/>
      <c r="AU1166" s="1"/>
      <c r="BA1166" s="6"/>
      <c r="BD1166" s="6"/>
      <c r="BG1166" s="1"/>
      <c r="BH1166" s="6"/>
      <c r="BJ1166" s="1"/>
      <c r="BN1166" s="1"/>
      <c r="BO1166" s="1"/>
    </row>
    <row r="1167" spans="1:67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6"/>
      <c r="N1167" s="1"/>
      <c r="Q1167" s="6"/>
      <c r="S1167" s="1"/>
      <c r="T1167" s="1"/>
      <c r="U1167" s="1"/>
      <c r="V1167" s="1"/>
      <c r="W1167" s="1"/>
      <c r="X1167" s="400"/>
      <c r="Y1167" s="6"/>
      <c r="AB1167" s="6"/>
      <c r="AE1167" s="6"/>
      <c r="AG1167" s="1"/>
      <c r="AM1167" s="6"/>
      <c r="AP1167" s="6"/>
      <c r="AS1167" s="6"/>
      <c r="AU1167" s="1"/>
      <c r="BA1167" s="6"/>
      <c r="BD1167" s="6"/>
      <c r="BG1167" s="1"/>
      <c r="BH1167" s="6"/>
      <c r="BJ1167" s="1"/>
      <c r="BN1167" s="1"/>
      <c r="BO1167" s="1"/>
    </row>
    <row r="1168" spans="1:67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6"/>
      <c r="N1168" s="1"/>
      <c r="Q1168" s="6"/>
      <c r="S1168" s="1"/>
      <c r="T1168" s="1"/>
      <c r="U1168" s="1"/>
      <c r="V1168" s="1"/>
      <c r="W1168" s="1"/>
      <c r="X1168" s="400"/>
      <c r="Y1168" s="6"/>
      <c r="AB1168" s="6"/>
      <c r="AE1168" s="6"/>
      <c r="AG1168" s="1"/>
      <c r="AM1168" s="6"/>
      <c r="AP1168" s="6"/>
      <c r="AS1168" s="6"/>
      <c r="AU1168" s="1"/>
      <c r="BA1168" s="6"/>
      <c r="BD1168" s="6"/>
      <c r="BG1168" s="1"/>
      <c r="BH1168" s="6"/>
      <c r="BJ1168" s="1"/>
      <c r="BN1168" s="1"/>
      <c r="BO1168" s="1"/>
    </row>
    <row r="1169" spans="1:67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6"/>
      <c r="N1169" s="1"/>
      <c r="Q1169" s="6"/>
      <c r="S1169" s="1"/>
      <c r="T1169" s="1"/>
      <c r="U1169" s="1"/>
      <c r="V1169" s="1"/>
      <c r="W1169" s="1"/>
      <c r="X1169" s="400"/>
      <c r="Y1169" s="6"/>
      <c r="AB1169" s="6"/>
      <c r="AE1169" s="6"/>
      <c r="AG1169" s="1"/>
      <c r="AM1169" s="6"/>
      <c r="AP1169" s="6"/>
      <c r="AS1169" s="6"/>
      <c r="AU1169" s="1"/>
      <c r="BA1169" s="6"/>
      <c r="BD1169" s="6"/>
      <c r="BG1169" s="1"/>
      <c r="BH1169" s="6"/>
      <c r="BJ1169" s="1"/>
      <c r="BN1169" s="1"/>
      <c r="BO1169" s="1"/>
    </row>
    <row r="1170" spans="1:67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6"/>
      <c r="N1170" s="1"/>
      <c r="Q1170" s="6"/>
      <c r="S1170" s="1"/>
      <c r="T1170" s="1"/>
      <c r="U1170" s="1"/>
      <c r="V1170" s="1"/>
      <c r="W1170" s="1"/>
      <c r="X1170" s="400"/>
      <c r="Y1170" s="6"/>
      <c r="AB1170" s="6"/>
      <c r="AE1170" s="6"/>
      <c r="AG1170" s="1"/>
      <c r="AM1170" s="6"/>
      <c r="AP1170" s="6"/>
      <c r="AS1170" s="6"/>
      <c r="AU1170" s="1"/>
      <c r="BA1170" s="6"/>
      <c r="BD1170" s="6"/>
      <c r="BG1170" s="1"/>
      <c r="BH1170" s="6"/>
      <c r="BJ1170" s="1"/>
      <c r="BN1170" s="1"/>
      <c r="BO1170" s="1"/>
    </row>
    <row r="1171" spans="1:67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6"/>
      <c r="N1171" s="1"/>
      <c r="Q1171" s="6"/>
      <c r="S1171" s="1"/>
      <c r="T1171" s="1"/>
      <c r="U1171" s="1"/>
      <c r="V1171" s="1"/>
      <c r="W1171" s="1"/>
      <c r="X1171" s="400"/>
      <c r="Y1171" s="6"/>
      <c r="AB1171" s="6"/>
      <c r="AE1171" s="6"/>
      <c r="AG1171" s="1"/>
      <c r="AM1171" s="6"/>
      <c r="AP1171" s="6"/>
      <c r="AS1171" s="6"/>
      <c r="AU1171" s="1"/>
      <c r="BA1171" s="6"/>
      <c r="BD1171" s="6"/>
      <c r="BG1171" s="1"/>
      <c r="BH1171" s="6"/>
      <c r="BJ1171" s="1"/>
      <c r="BN1171" s="1"/>
      <c r="BO1171" s="1"/>
    </row>
    <row r="1172" spans="1:67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6"/>
      <c r="N1172" s="1"/>
      <c r="Q1172" s="6"/>
      <c r="S1172" s="1"/>
      <c r="T1172" s="1"/>
      <c r="U1172" s="1"/>
      <c r="V1172" s="1"/>
      <c r="W1172" s="1"/>
      <c r="X1172" s="400"/>
      <c r="Y1172" s="6"/>
      <c r="AB1172" s="6"/>
      <c r="AE1172" s="6"/>
      <c r="AG1172" s="1"/>
      <c r="AM1172" s="6"/>
      <c r="AP1172" s="6"/>
      <c r="AS1172" s="6"/>
      <c r="AU1172" s="1"/>
      <c r="BA1172" s="6"/>
      <c r="BD1172" s="6"/>
      <c r="BG1172" s="1"/>
      <c r="BH1172" s="6"/>
      <c r="BJ1172" s="1"/>
      <c r="BN1172" s="1"/>
      <c r="BO1172" s="1"/>
    </row>
    <row r="1173" spans="1:67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6"/>
      <c r="N1173" s="1"/>
      <c r="Q1173" s="6"/>
      <c r="S1173" s="1"/>
      <c r="T1173" s="1"/>
      <c r="U1173" s="1"/>
      <c r="V1173" s="1"/>
      <c r="W1173" s="1"/>
      <c r="X1173" s="400"/>
      <c r="Y1173" s="6"/>
      <c r="AB1173" s="6"/>
      <c r="AE1173" s="6"/>
      <c r="AG1173" s="1"/>
      <c r="AM1173" s="6"/>
      <c r="AP1173" s="6"/>
      <c r="AS1173" s="6"/>
      <c r="AU1173" s="1"/>
      <c r="BA1173" s="6"/>
      <c r="BD1173" s="6"/>
      <c r="BG1173" s="1"/>
      <c r="BH1173" s="6"/>
      <c r="BJ1173" s="1"/>
      <c r="BN1173" s="1"/>
      <c r="BO1173" s="1"/>
    </row>
    <row r="1174" spans="1:67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6"/>
      <c r="N1174" s="1"/>
      <c r="Q1174" s="6"/>
      <c r="S1174" s="1"/>
      <c r="T1174" s="1"/>
      <c r="U1174" s="1"/>
      <c r="V1174" s="1"/>
      <c r="W1174" s="1"/>
      <c r="X1174" s="400"/>
      <c r="Y1174" s="6"/>
      <c r="AB1174" s="6"/>
      <c r="AE1174" s="6"/>
      <c r="AG1174" s="1"/>
      <c r="AM1174" s="6"/>
      <c r="AP1174" s="6"/>
      <c r="AS1174" s="6"/>
      <c r="AU1174" s="1"/>
      <c r="BA1174" s="6"/>
      <c r="BD1174" s="6"/>
      <c r="BG1174" s="1"/>
      <c r="BH1174" s="6"/>
      <c r="BJ1174" s="1"/>
      <c r="BN1174" s="1"/>
      <c r="BO1174" s="1"/>
    </row>
    <row r="1175" spans="1:67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6"/>
      <c r="N1175" s="1"/>
      <c r="Q1175" s="6"/>
      <c r="S1175" s="1"/>
      <c r="T1175" s="1"/>
      <c r="U1175" s="1"/>
      <c r="V1175" s="1"/>
      <c r="W1175" s="1"/>
      <c r="X1175" s="400"/>
      <c r="Y1175" s="6"/>
      <c r="AB1175" s="6"/>
      <c r="AE1175" s="6"/>
      <c r="AG1175" s="1"/>
      <c r="AM1175" s="6"/>
      <c r="AP1175" s="6"/>
      <c r="AS1175" s="6"/>
      <c r="AU1175" s="1"/>
      <c r="BA1175" s="6"/>
      <c r="BD1175" s="6"/>
      <c r="BG1175" s="1"/>
      <c r="BH1175" s="6"/>
      <c r="BJ1175" s="1"/>
      <c r="BN1175" s="1"/>
      <c r="BO1175" s="1"/>
    </row>
    <row r="1176" spans="1:67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6"/>
      <c r="N1176" s="1"/>
      <c r="Q1176" s="6"/>
      <c r="S1176" s="1"/>
      <c r="T1176" s="1"/>
      <c r="U1176" s="1"/>
      <c r="V1176" s="1"/>
      <c r="W1176" s="1"/>
      <c r="X1176" s="400"/>
      <c r="Y1176" s="6"/>
      <c r="AB1176" s="6"/>
      <c r="AE1176" s="6"/>
      <c r="AG1176" s="1"/>
      <c r="AM1176" s="6"/>
      <c r="AP1176" s="6"/>
      <c r="AS1176" s="6"/>
      <c r="AU1176" s="1"/>
      <c r="BA1176" s="6"/>
      <c r="BD1176" s="6"/>
      <c r="BG1176" s="1"/>
      <c r="BH1176" s="6"/>
      <c r="BJ1176" s="1"/>
      <c r="BN1176" s="1"/>
      <c r="BO1176" s="1"/>
    </row>
    <row r="1177" spans="1:67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6"/>
      <c r="N1177" s="1"/>
      <c r="Q1177" s="6"/>
      <c r="S1177" s="1"/>
      <c r="T1177" s="1"/>
      <c r="U1177" s="1"/>
      <c r="V1177" s="1"/>
      <c r="W1177" s="1"/>
      <c r="X1177" s="400"/>
      <c r="Y1177" s="6"/>
      <c r="AB1177" s="6"/>
      <c r="AE1177" s="6"/>
      <c r="AG1177" s="1"/>
      <c r="AM1177" s="6"/>
      <c r="AP1177" s="6"/>
      <c r="AS1177" s="6"/>
      <c r="AU1177" s="1"/>
      <c r="BA1177" s="6"/>
      <c r="BD1177" s="6"/>
      <c r="BG1177" s="1"/>
      <c r="BH1177" s="6"/>
      <c r="BJ1177" s="1"/>
      <c r="BN1177" s="1"/>
      <c r="BO1177" s="1"/>
    </row>
    <row r="1178" spans="1:67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6"/>
      <c r="N1178" s="1"/>
      <c r="Q1178" s="6"/>
      <c r="S1178" s="1"/>
      <c r="T1178" s="1"/>
      <c r="U1178" s="1"/>
      <c r="V1178" s="1"/>
      <c r="W1178" s="1"/>
      <c r="X1178" s="400"/>
      <c r="Y1178" s="6"/>
      <c r="AB1178" s="6"/>
      <c r="AE1178" s="6"/>
      <c r="AG1178" s="1"/>
      <c r="AM1178" s="6"/>
      <c r="AP1178" s="6"/>
      <c r="AS1178" s="6"/>
      <c r="AU1178" s="1"/>
      <c r="BA1178" s="6"/>
      <c r="BD1178" s="6"/>
      <c r="BG1178" s="1"/>
      <c r="BH1178" s="6"/>
      <c r="BJ1178" s="1"/>
      <c r="BN1178" s="1"/>
      <c r="BO1178" s="1"/>
    </row>
    <row r="1179" spans="1:67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6"/>
      <c r="N1179" s="1"/>
      <c r="Q1179" s="6"/>
      <c r="S1179" s="1"/>
      <c r="T1179" s="1"/>
      <c r="U1179" s="1"/>
      <c r="V1179" s="1"/>
      <c r="W1179" s="1"/>
      <c r="X1179" s="400"/>
      <c r="Y1179" s="6"/>
      <c r="AB1179" s="6"/>
      <c r="AE1179" s="6"/>
      <c r="AG1179" s="1"/>
      <c r="AM1179" s="6"/>
      <c r="AP1179" s="6"/>
      <c r="AS1179" s="6"/>
      <c r="AU1179" s="1"/>
      <c r="BA1179" s="6"/>
      <c r="BD1179" s="6"/>
      <c r="BG1179" s="1"/>
      <c r="BH1179" s="6"/>
      <c r="BJ1179" s="1"/>
      <c r="BN1179" s="1"/>
      <c r="BO1179" s="1"/>
    </row>
    <row r="1180" spans="1:67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6"/>
      <c r="N1180" s="1"/>
      <c r="Q1180" s="6"/>
      <c r="S1180" s="1"/>
      <c r="T1180" s="1"/>
      <c r="U1180" s="1"/>
      <c r="V1180" s="1"/>
      <c r="W1180" s="1"/>
      <c r="X1180" s="400"/>
      <c r="Y1180" s="6"/>
      <c r="AB1180" s="6"/>
      <c r="AE1180" s="6"/>
      <c r="AG1180" s="1"/>
      <c r="AM1180" s="6"/>
      <c r="AP1180" s="6"/>
      <c r="AS1180" s="6"/>
      <c r="AU1180" s="1"/>
      <c r="BA1180" s="6"/>
      <c r="BD1180" s="6"/>
      <c r="BG1180" s="1"/>
      <c r="BH1180" s="6"/>
      <c r="BJ1180" s="1"/>
      <c r="BN1180" s="1"/>
      <c r="BO1180" s="1"/>
    </row>
    <row r="1181" spans="1:67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6"/>
      <c r="N1181" s="1"/>
      <c r="Q1181" s="6"/>
      <c r="S1181" s="1"/>
      <c r="T1181" s="1"/>
      <c r="U1181" s="1"/>
      <c r="V1181" s="1"/>
      <c r="W1181" s="1"/>
      <c r="X1181" s="400"/>
      <c r="Y1181" s="6"/>
      <c r="AB1181" s="6"/>
      <c r="AE1181" s="6"/>
      <c r="AG1181" s="1"/>
      <c r="AM1181" s="6"/>
      <c r="AP1181" s="6"/>
      <c r="AS1181" s="6"/>
      <c r="AU1181" s="1"/>
      <c r="BA1181" s="6"/>
      <c r="BD1181" s="6"/>
      <c r="BG1181" s="1"/>
      <c r="BH1181" s="6"/>
      <c r="BJ1181" s="1"/>
      <c r="BN1181" s="1"/>
      <c r="BO1181" s="1"/>
    </row>
    <row r="1182" spans="1:67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6"/>
      <c r="N1182" s="1"/>
      <c r="Q1182" s="6"/>
      <c r="S1182" s="1"/>
      <c r="T1182" s="1"/>
      <c r="U1182" s="1"/>
      <c r="V1182" s="1"/>
      <c r="W1182" s="1"/>
      <c r="X1182" s="400"/>
      <c r="Y1182" s="6"/>
      <c r="AB1182" s="6"/>
      <c r="AE1182" s="6"/>
      <c r="AG1182" s="1"/>
      <c r="AM1182" s="6"/>
      <c r="AP1182" s="6"/>
      <c r="AS1182" s="6"/>
      <c r="AU1182" s="1"/>
      <c r="BA1182" s="6"/>
      <c r="BD1182" s="6"/>
      <c r="BG1182" s="1"/>
      <c r="BH1182" s="6"/>
      <c r="BJ1182" s="1"/>
      <c r="BN1182" s="1"/>
      <c r="BO1182" s="1"/>
    </row>
    <row r="1183" spans="1:67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6"/>
      <c r="N1183" s="1"/>
      <c r="Q1183" s="6"/>
      <c r="S1183" s="1"/>
      <c r="T1183" s="1"/>
      <c r="U1183" s="1"/>
      <c r="V1183" s="1"/>
      <c r="W1183" s="1"/>
      <c r="X1183" s="400"/>
      <c r="Y1183" s="6"/>
      <c r="AB1183" s="6"/>
      <c r="AE1183" s="6"/>
      <c r="AG1183" s="1"/>
      <c r="AM1183" s="6"/>
      <c r="AP1183" s="6"/>
      <c r="AS1183" s="6"/>
      <c r="AU1183" s="1"/>
      <c r="BA1183" s="6"/>
      <c r="BD1183" s="6"/>
      <c r="BG1183" s="1"/>
      <c r="BH1183" s="6"/>
      <c r="BJ1183" s="1"/>
      <c r="BN1183" s="1"/>
      <c r="BO1183" s="1"/>
    </row>
    <row r="1184" spans="1:67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6"/>
      <c r="N1184" s="1"/>
      <c r="Q1184" s="6"/>
      <c r="S1184" s="1"/>
      <c r="T1184" s="1"/>
      <c r="U1184" s="1"/>
      <c r="V1184" s="1"/>
      <c r="W1184" s="1"/>
      <c r="X1184" s="400"/>
      <c r="Y1184" s="6"/>
      <c r="AB1184" s="6"/>
      <c r="AE1184" s="6"/>
      <c r="AG1184" s="1"/>
      <c r="AM1184" s="6"/>
      <c r="AP1184" s="6"/>
      <c r="AS1184" s="6"/>
      <c r="AU1184" s="1"/>
      <c r="BA1184" s="6"/>
      <c r="BD1184" s="6"/>
      <c r="BG1184" s="1"/>
      <c r="BH1184" s="6"/>
      <c r="BJ1184" s="1"/>
      <c r="BN1184" s="1"/>
      <c r="BO1184" s="1"/>
    </row>
    <row r="1185" spans="1:67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6"/>
      <c r="N1185" s="1"/>
      <c r="Q1185" s="6"/>
      <c r="S1185" s="1"/>
      <c r="T1185" s="1"/>
      <c r="U1185" s="1"/>
      <c r="V1185" s="1"/>
      <c r="W1185" s="1"/>
      <c r="X1185" s="400"/>
      <c r="Y1185" s="6"/>
      <c r="AB1185" s="6"/>
      <c r="AE1185" s="6"/>
      <c r="AG1185" s="1"/>
      <c r="AM1185" s="6"/>
      <c r="AP1185" s="6"/>
      <c r="AS1185" s="6"/>
      <c r="AU1185" s="1"/>
      <c r="BA1185" s="6"/>
      <c r="BD1185" s="6"/>
      <c r="BG1185" s="1"/>
      <c r="BH1185" s="6"/>
      <c r="BJ1185" s="1"/>
      <c r="BN1185" s="1"/>
      <c r="BO1185" s="1"/>
    </row>
    <row r="1186" spans="1:67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6"/>
      <c r="N1186" s="1"/>
      <c r="Q1186" s="6"/>
      <c r="S1186" s="1"/>
      <c r="T1186" s="1"/>
      <c r="U1186" s="1"/>
      <c r="V1186" s="1"/>
      <c r="W1186" s="1"/>
      <c r="X1186" s="400"/>
      <c r="Y1186" s="6"/>
      <c r="AB1186" s="6"/>
      <c r="AE1186" s="6"/>
      <c r="AG1186" s="1"/>
      <c r="AM1186" s="6"/>
      <c r="AP1186" s="6"/>
      <c r="AS1186" s="6"/>
      <c r="AU1186" s="1"/>
      <c r="BA1186" s="6"/>
      <c r="BD1186" s="6"/>
      <c r="BG1186" s="1"/>
      <c r="BH1186" s="6"/>
      <c r="BJ1186" s="1"/>
      <c r="BN1186" s="1"/>
      <c r="BO1186" s="1"/>
    </row>
    <row r="1187" spans="1:67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6"/>
      <c r="N1187" s="1"/>
      <c r="Q1187" s="6"/>
      <c r="S1187" s="1"/>
      <c r="T1187" s="1"/>
      <c r="U1187" s="1"/>
      <c r="V1187" s="1"/>
      <c r="W1187" s="1"/>
      <c r="X1187" s="400"/>
      <c r="Y1187" s="6"/>
      <c r="AB1187" s="6"/>
      <c r="AE1187" s="6"/>
      <c r="AG1187" s="1"/>
      <c r="AM1187" s="6"/>
      <c r="AP1187" s="6"/>
      <c r="AS1187" s="6"/>
      <c r="AU1187" s="1"/>
      <c r="BA1187" s="6"/>
      <c r="BD1187" s="6"/>
      <c r="BG1187" s="1"/>
      <c r="BH1187" s="6"/>
      <c r="BJ1187" s="1"/>
      <c r="BN1187" s="1"/>
      <c r="BO1187" s="1"/>
    </row>
    <row r="1188" spans="1:67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6"/>
      <c r="N1188" s="1"/>
      <c r="Q1188" s="6"/>
      <c r="S1188" s="1"/>
      <c r="T1188" s="1"/>
      <c r="U1188" s="1"/>
      <c r="V1188" s="1"/>
      <c r="W1188" s="1"/>
      <c r="X1188" s="400"/>
      <c r="Y1188" s="6"/>
      <c r="AB1188" s="6"/>
      <c r="AE1188" s="6"/>
      <c r="AG1188" s="1"/>
      <c r="AM1188" s="6"/>
      <c r="AP1188" s="6"/>
      <c r="AS1188" s="6"/>
      <c r="AU1188" s="1"/>
      <c r="BA1188" s="6"/>
      <c r="BD1188" s="6"/>
      <c r="BG1188" s="1"/>
      <c r="BH1188" s="6"/>
      <c r="BJ1188" s="1"/>
      <c r="BN1188" s="1"/>
      <c r="BO1188" s="1"/>
    </row>
    <row r="1189" spans="1:67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6"/>
      <c r="N1189" s="1"/>
      <c r="Q1189" s="6"/>
      <c r="S1189" s="1"/>
      <c r="T1189" s="1"/>
      <c r="U1189" s="1"/>
      <c r="V1189" s="1"/>
      <c r="W1189" s="1"/>
      <c r="X1189" s="400"/>
      <c r="Y1189" s="6"/>
      <c r="AB1189" s="6"/>
      <c r="AE1189" s="6"/>
      <c r="AG1189" s="1"/>
      <c r="AM1189" s="6"/>
      <c r="AP1189" s="6"/>
      <c r="AS1189" s="6"/>
      <c r="AU1189" s="1"/>
      <c r="BA1189" s="6"/>
      <c r="BD1189" s="6"/>
      <c r="BG1189" s="1"/>
      <c r="BH1189" s="6"/>
      <c r="BJ1189" s="1"/>
      <c r="BN1189" s="1"/>
      <c r="BO1189" s="1"/>
    </row>
    <row r="1190" spans="1:67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6"/>
      <c r="N1190" s="1"/>
      <c r="Q1190" s="6"/>
      <c r="S1190" s="1"/>
      <c r="T1190" s="1"/>
      <c r="U1190" s="1"/>
      <c r="V1190" s="1"/>
      <c r="W1190" s="1"/>
      <c r="X1190" s="400"/>
      <c r="Y1190" s="6"/>
      <c r="AB1190" s="6"/>
      <c r="AE1190" s="6"/>
      <c r="AG1190" s="1"/>
      <c r="AM1190" s="6"/>
      <c r="AP1190" s="6"/>
      <c r="AS1190" s="6"/>
      <c r="AU1190" s="1"/>
      <c r="BA1190" s="6"/>
      <c r="BD1190" s="6"/>
      <c r="BG1190" s="1"/>
      <c r="BH1190" s="6"/>
      <c r="BJ1190" s="1"/>
      <c r="BN1190" s="1"/>
      <c r="BO1190" s="1"/>
    </row>
    <row r="1191" spans="1:67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6"/>
      <c r="N1191" s="1"/>
      <c r="Q1191" s="6"/>
      <c r="S1191" s="1"/>
      <c r="T1191" s="1"/>
      <c r="U1191" s="1"/>
      <c r="V1191" s="1"/>
      <c r="W1191" s="1"/>
      <c r="X1191" s="400"/>
      <c r="Y1191" s="6"/>
      <c r="AB1191" s="6"/>
      <c r="AE1191" s="6"/>
      <c r="AG1191" s="1"/>
      <c r="AM1191" s="6"/>
      <c r="AP1191" s="6"/>
      <c r="AS1191" s="6"/>
      <c r="AU1191" s="1"/>
      <c r="BA1191" s="6"/>
      <c r="BD1191" s="6"/>
      <c r="BG1191" s="1"/>
      <c r="BH1191" s="6"/>
      <c r="BJ1191" s="1"/>
      <c r="BN1191" s="1"/>
      <c r="BO1191" s="1"/>
    </row>
    <row r="1192" spans="1:67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6"/>
      <c r="N1192" s="1"/>
      <c r="Q1192" s="6"/>
      <c r="S1192" s="1"/>
      <c r="T1192" s="1"/>
      <c r="U1192" s="1"/>
      <c r="V1192" s="1"/>
      <c r="W1192" s="1"/>
      <c r="X1192" s="400"/>
      <c r="Y1192" s="6"/>
      <c r="AB1192" s="6"/>
      <c r="AE1192" s="6"/>
      <c r="AG1192" s="1"/>
      <c r="AM1192" s="6"/>
      <c r="AP1192" s="6"/>
      <c r="AS1192" s="6"/>
      <c r="AU1192" s="1"/>
      <c r="BA1192" s="6"/>
      <c r="BD1192" s="6"/>
      <c r="BG1192" s="1"/>
      <c r="BH1192" s="6"/>
      <c r="BJ1192" s="1"/>
      <c r="BN1192" s="1"/>
      <c r="BO1192" s="1"/>
    </row>
    <row r="1193" spans="1:67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6"/>
      <c r="N1193" s="1"/>
      <c r="Q1193" s="6"/>
      <c r="S1193" s="1"/>
      <c r="T1193" s="1"/>
      <c r="U1193" s="1"/>
      <c r="V1193" s="1"/>
      <c r="W1193" s="1"/>
      <c r="X1193" s="400"/>
      <c r="Y1193" s="6"/>
      <c r="AB1193" s="6"/>
      <c r="AE1193" s="6"/>
      <c r="AG1193" s="1"/>
      <c r="AM1193" s="6"/>
      <c r="AP1193" s="6"/>
      <c r="AS1193" s="6"/>
      <c r="AU1193" s="1"/>
      <c r="BA1193" s="6"/>
      <c r="BD1193" s="6"/>
      <c r="BG1193" s="1"/>
      <c r="BH1193" s="6"/>
      <c r="BJ1193" s="1"/>
      <c r="BN1193" s="1"/>
      <c r="BO1193" s="1"/>
    </row>
    <row r="1194" spans="1:67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6"/>
      <c r="N1194" s="1"/>
      <c r="Q1194" s="6"/>
      <c r="S1194" s="1"/>
      <c r="T1194" s="1"/>
      <c r="U1194" s="1"/>
      <c r="V1194" s="1"/>
      <c r="W1194" s="1"/>
      <c r="X1194" s="400"/>
      <c r="Y1194" s="6"/>
      <c r="AB1194" s="6"/>
      <c r="AE1194" s="6"/>
      <c r="AG1194" s="1"/>
      <c r="AM1194" s="6"/>
      <c r="AP1194" s="6"/>
      <c r="AS1194" s="6"/>
      <c r="AU1194" s="1"/>
      <c r="BA1194" s="6"/>
      <c r="BD1194" s="6"/>
      <c r="BG1194" s="1"/>
      <c r="BH1194" s="6"/>
      <c r="BJ1194" s="1"/>
      <c r="BN1194" s="1"/>
      <c r="BO1194" s="1"/>
    </row>
    <row r="1195" spans="1:67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6"/>
      <c r="N1195" s="1"/>
      <c r="Q1195" s="6"/>
      <c r="S1195" s="1"/>
      <c r="T1195" s="1"/>
      <c r="U1195" s="1"/>
      <c r="V1195" s="1"/>
      <c r="W1195" s="1"/>
      <c r="X1195" s="400"/>
      <c r="Y1195" s="6"/>
      <c r="AB1195" s="6"/>
      <c r="AE1195" s="6"/>
      <c r="AG1195" s="1"/>
      <c r="AM1195" s="6"/>
      <c r="AP1195" s="6"/>
      <c r="AS1195" s="6"/>
      <c r="AU1195" s="1"/>
      <c r="BA1195" s="6"/>
      <c r="BD1195" s="6"/>
      <c r="BG1195" s="1"/>
      <c r="BH1195" s="6"/>
      <c r="BJ1195" s="1"/>
      <c r="BN1195" s="1"/>
      <c r="BO1195" s="1"/>
    </row>
    <row r="1196" spans="1:67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6"/>
      <c r="N1196" s="1"/>
      <c r="Q1196" s="6"/>
      <c r="S1196" s="1"/>
      <c r="T1196" s="1"/>
      <c r="U1196" s="1"/>
      <c r="V1196" s="1"/>
      <c r="W1196" s="1"/>
      <c r="X1196" s="400"/>
      <c r="Y1196" s="6"/>
      <c r="AB1196" s="6"/>
      <c r="AE1196" s="6"/>
      <c r="AG1196" s="1"/>
      <c r="AM1196" s="6"/>
      <c r="AP1196" s="6"/>
      <c r="AS1196" s="6"/>
      <c r="AU1196" s="1"/>
      <c r="BA1196" s="6"/>
      <c r="BD1196" s="6"/>
      <c r="BG1196" s="1"/>
      <c r="BH1196" s="6"/>
      <c r="BJ1196" s="1"/>
      <c r="BN1196" s="1"/>
      <c r="BO1196" s="1"/>
    </row>
    <row r="1197" spans="1:67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6"/>
      <c r="N1197" s="1"/>
      <c r="Q1197" s="6"/>
      <c r="S1197" s="1"/>
      <c r="T1197" s="1"/>
      <c r="U1197" s="1"/>
      <c r="V1197" s="1"/>
      <c r="W1197" s="1"/>
      <c r="X1197" s="400"/>
      <c r="Y1197" s="6"/>
      <c r="AB1197" s="6"/>
      <c r="AE1197" s="6"/>
      <c r="AG1197" s="1"/>
      <c r="AM1197" s="6"/>
      <c r="AP1197" s="6"/>
      <c r="AS1197" s="6"/>
      <c r="AU1197" s="1"/>
      <c r="BA1197" s="6"/>
      <c r="BD1197" s="6"/>
      <c r="BG1197" s="1"/>
      <c r="BH1197" s="6"/>
      <c r="BJ1197" s="1"/>
      <c r="BN1197" s="1"/>
      <c r="BO1197" s="1"/>
    </row>
    <row r="1198" spans="1:67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6"/>
      <c r="N1198" s="1"/>
      <c r="Q1198" s="6"/>
      <c r="S1198" s="1"/>
      <c r="T1198" s="1"/>
      <c r="U1198" s="1"/>
      <c r="V1198" s="1"/>
      <c r="W1198" s="1"/>
      <c r="X1198" s="400"/>
      <c r="Y1198" s="6"/>
      <c r="AB1198" s="6"/>
      <c r="AE1198" s="6"/>
      <c r="AG1198" s="1"/>
      <c r="AM1198" s="6"/>
      <c r="AP1198" s="6"/>
      <c r="AS1198" s="6"/>
      <c r="AU1198" s="1"/>
      <c r="BA1198" s="6"/>
      <c r="BD1198" s="6"/>
      <c r="BG1198" s="1"/>
      <c r="BH1198" s="6"/>
      <c r="BJ1198" s="1"/>
      <c r="BN1198" s="1"/>
      <c r="BO1198" s="1"/>
    </row>
    <row r="1199" spans="1:67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6"/>
      <c r="N1199" s="1"/>
      <c r="Q1199" s="6"/>
      <c r="S1199" s="1"/>
      <c r="T1199" s="1"/>
      <c r="U1199" s="1"/>
      <c r="V1199" s="1"/>
      <c r="W1199" s="1"/>
      <c r="X1199" s="400"/>
      <c r="Y1199" s="6"/>
      <c r="AB1199" s="6"/>
      <c r="AE1199" s="6"/>
      <c r="AG1199" s="1"/>
      <c r="AM1199" s="6"/>
      <c r="AP1199" s="6"/>
      <c r="AS1199" s="6"/>
      <c r="AU1199" s="1"/>
      <c r="BA1199" s="6"/>
      <c r="BD1199" s="6"/>
      <c r="BG1199" s="1"/>
      <c r="BH1199" s="6"/>
      <c r="BJ1199" s="1"/>
      <c r="BN1199" s="1"/>
      <c r="BO1199" s="1"/>
    </row>
    <row r="1200" spans="1:67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6"/>
      <c r="N1200" s="1"/>
      <c r="Q1200" s="6"/>
      <c r="S1200" s="1"/>
      <c r="T1200" s="1"/>
      <c r="U1200" s="1"/>
      <c r="V1200" s="1"/>
      <c r="W1200" s="1"/>
      <c r="X1200" s="400"/>
      <c r="Y1200" s="6"/>
      <c r="AB1200" s="6"/>
      <c r="AE1200" s="6"/>
      <c r="AG1200" s="1"/>
      <c r="AM1200" s="6"/>
      <c r="AP1200" s="6"/>
      <c r="AS1200" s="6"/>
      <c r="AU1200" s="1"/>
      <c r="BA1200" s="6"/>
      <c r="BD1200" s="6"/>
      <c r="BG1200" s="1"/>
      <c r="BH1200" s="6"/>
      <c r="BJ1200" s="1"/>
      <c r="BN1200" s="1"/>
      <c r="BO1200" s="1"/>
    </row>
    <row r="1201" spans="1:67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6"/>
      <c r="N1201" s="1"/>
      <c r="Q1201" s="6"/>
      <c r="S1201" s="1"/>
      <c r="T1201" s="1"/>
      <c r="U1201" s="1"/>
      <c r="V1201" s="1"/>
      <c r="W1201" s="1"/>
      <c r="X1201" s="400"/>
      <c r="Y1201" s="6"/>
      <c r="AB1201" s="6"/>
      <c r="AE1201" s="6"/>
      <c r="AG1201" s="1"/>
      <c r="AM1201" s="6"/>
      <c r="AP1201" s="6"/>
      <c r="AS1201" s="6"/>
      <c r="AU1201" s="1"/>
      <c r="BA1201" s="6"/>
      <c r="BD1201" s="6"/>
      <c r="BG1201" s="1"/>
      <c r="BH1201" s="6"/>
      <c r="BJ1201" s="1"/>
      <c r="BN1201" s="1"/>
      <c r="BO1201" s="1"/>
    </row>
    <row r="1202" spans="1:67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6"/>
      <c r="N1202" s="1"/>
      <c r="Q1202" s="6"/>
      <c r="S1202" s="1"/>
      <c r="T1202" s="1"/>
      <c r="U1202" s="1"/>
      <c r="V1202" s="1"/>
      <c r="W1202" s="1"/>
      <c r="X1202" s="400"/>
      <c r="Y1202" s="6"/>
      <c r="AB1202" s="6"/>
      <c r="AE1202" s="6"/>
      <c r="AG1202" s="1"/>
      <c r="AM1202" s="6"/>
      <c r="AP1202" s="6"/>
      <c r="AS1202" s="6"/>
      <c r="AU1202" s="1"/>
      <c r="BA1202" s="6"/>
      <c r="BD1202" s="6"/>
      <c r="BG1202" s="1"/>
      <c r="BH1202" s="6"/>
      <c r="BJ1202" s="1"/>
      <c r="BN1202" s="1"/>
      <c r="BO1202" s="1"/>
    </row>
    <row r="1203" spans="1:67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6"/>
      <c r="N1203" s="1"/>
      <c r="Q1203" s="6"/>
      <c r="S1203" s="1"/>
      <c r="T1203" s="1"/>
      <c r="U1203" s="1"/>
      <c r="V1203" s="1"/>
      <c r="W1203" s="1"/>
      <c r="X1203" s="400"/>
      <c r="Y1203" s="6"/>
      <c r="AB1203" s="6"/>
      <c r="AE1203" s="6"/>
      <c r="AG1203" s="1"/>
      <c r="AM1203" s="6"/>
      <c r="AP1203" s="6"/>
      <c r="AS1203" s="6"/>
      <c r="AU1203" s="1"/>
      <c r="BA1203" s="6"/>
      <c r="BD1203" s="6"/>
      <c r="BG1203" s="1"/>
      <c r="BH1203" s="6"/>
      <c r="BJ1203" s="1"/>
      <c r="BN1203" s="1"/>
      <c r="BO1203" s="1"/>
    </row>
    <row r="1204" spans="1:67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6"/>
      <c r="N1204" s="1"/>
      <c r="Q1204" s="6"/>
      <c r="S1204" s="1"/>
      <c r="T1204" s="1"/>
      <c r="U1204" s="1"/>
      <c r="V1204" s="1"/>
      <c r="W1204" s="1"/>
      <c r="X1204" s="400"/>
      <c r="Y1204" s="6"/>
      <c r="AB1204" s="6"/>
      <c r="AE1204" s="6"/>
      <c r="AG1204" s="1"/>
      <c r="AM1204" s="6"/>
      <c r="AP1204" s="6"/>
      <c r="AS1204" s="6"/>
      <c r="AU1204" s="1"/>
      <c r="BA1204" s="6"/>
      <c r="BD1204" s="6"/>
      <c r="BG1204" s="1"/>
      <c r="BH1204" s="6"/>
      <c r="BJ1204" s="1"/>
      <c r="BN1204" s="1"/>
      <c r="BO1204" s="1"/>
    </row>
    <row r="1205" spans="1:67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6"/>
      <c r="N1205" s="1"/>
      <c r="Q1205" s="6"/>
      <c r="S1205" s="1"/>
      <c r="T1205" s="1"/>
      <c r="U1205" s="1"/>
      <c r="V1205" s="1"/>
      <c r="W1205" s="1"/>
      <c r="X1205" s="400"/>
      <c r="Y1205" s="6"/>
      <c r="AB1205" s="6"/>
      <c r="AE1205" s="6"/>
      <c r="AG1205" s="1"/>
      <c r="AM1205" s="6"/>
      <c r="AP1205" s="6"/>
      <c r="AS1205" s="6"/>
      <c r="AU1205" s="1"/>
      <c r="BA1205" s="6"/>
      <c r="BD1205" s="6"/>
      <c r="BG1205" s="1"/>
      <c r="BH1205" s="6"/>
      <c r="BJ1205" s="1"/>
      <c r="BN1205" s="1"/>
      <c r="BO1205" s="1"/>
    </row>
    <row r="1206" spans="1:67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6"/>
      <c r="N1206" s="1"/>
      <c r="Q1206" s="6"/>
      <c r="S1206" s="1"/>
      <c r="T1206" s="1"/>
      <c r="U1206" s="1"/>
      <c r="V1206" s="1"/>
      <c r="W1206" s="1"/>
      <c r="X1206" s="400"/>
      <c r="Y1206" s="6"/>
      <c r="AB1206" s="6"/>
      <c r="AE1206" s="6"/>
      <c r="AG1206" s="1"/>
      <c r="AM1206" s="6"/>
      <c r="AP1206" s="6"/>
      <c r="AS1206" s="6"/>
      <c r="AU1206" s="1"/>
      <c r="BA1206" s="6"/>
      <c r="BD1206" s="6"/>
      <c r="BG1206" s="1"/>
      <c r="BH1206" s="6"/>
      <c r="BJ1206" s="1"/>
      <c r="BN1206" s="1"/>
      <c r="BO1206" s="1"/>
    </row>
    <row r="1207" spans="1:67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6"/>
      <c r="N1207" s="1"/>
      <c r="Q1207" s="6"/>
      <c r="S1207" s="1"/>
      <c r="T1207" s="1"/>
      <c r="U1207" s="1"/>
      <c r="V1207" s="1"/>
      <c r="W1207" s="1"/>
      <c r="X1207" s="400"/>
      <c r="Y1207" s="6"/>
      <c r="AB1207" s="6"/>
      <c r="AE1207" s="6"/>
      <c r="AG1207" s="1"/>
      <c r="AM1207" s="6"/>
      <c r="AP1207" s="6"/>
      <c r="AS1207" s="6"/>
      <c r="AU1207" s="1"/>
      <c r="BA1207" s="6"/>
      <c r="BD1207" s="6"/>
      <c r="BG1207" s="1"/>
      <c r="BH1207" s="6"/>
      <c r="BJ1207" s="1"/>
      <c r="BN1207" s="1"/>
      <c r="BO1207" s="1"/>
    </row>
    <row r="1208" spans="1:67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6"/>
      <c r="N1208" s="1"/>
      <c r="Q1208" s="6"/>
      <c r="S1208" s="1"/>
      <c r="T1208" s="1"/>
      <c r="U1208" s="1"/>
      <c r="V1208" s="1"/>
      <c r="W1208" s="1"/>
      <c r="X1208" s="400"/>
      <c r="Y1208" s="6"/>
      <c r="AB1208" s="6"/>
      <c r="AE1208" s="6"/>
      <c r="AG1208" s="1"/>
      <c r="AM1208" s="6"/>
      <c r="AP1208" s="6"/>
      <c r="AS1208" s="6"/>
      <c r="AU1208" s="1"/>
      <c r="BA1208" s="6"/>
      <c r="BD1208" s="6"/>
      <c r="BG1208" s="1"/>
      <c r="BH1208" s="6"/>
      <c r="BJ1208" s="1"/>
      <c r="BN1208" s="1"/>
      <c r="BO1208" s="1"/>
    </row>
    <row r="1209" spans="1:67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6"/>
      <c r="N1209" s="1"/>
      <c r="Q1209" s="6"/>
      <c r="S1209" s="1"/>
      <c r="T1209" s="1"/>
      <c r="U1209" s="1"/>
      <c r="V1209" s="1"/>
      <c r="W1209" s="1"/>
      <c r="X1209" s="400"/>
      <c r="Y1209" s="6"/>
      <c r="AB1209" s="6"/>
      <c r="AE1209" s="6"/>
      <c r="AG1209" s="1"/>
      <c r="AM1209" s="6"/>
      <c r="AP1209" s="6"/>
      <c r="AS1209" s="6"/>
      <c r="AU1209" s="1"/>
      <c r="BA1209" s="6"/>
      <c r="BD1209" s="6"/>
      <c r="BG1209" s="1"/>
      <c r="BH1209" s="6"/>
      <c r="BJ1209" s="1"/>
      <c r="BN1209" s="1"/>
      <c r="BO1209" s="1"/>
    </row>
    <row r="1210" spans="1:67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6"/>
      <c r="N1210" s="1"/>
      <c r="Q1210" s="6"/>
      <c r="S1210" s="1"/>
      <c r="T1210" s="1"/>
      <c r="U1210" s="1"/>
      <c r="V1210" s="1"/>
      <c r="W1210" s="1"/>
      <c r="X1210" s="400"/>
      <c r="Y1210" s="6"/>
      <c r="AB1210" s="6"/>
      <c r="AE1210" s="6"/>
      <c r="AG1210" s="1"/>
      <c r="AM1210" s="6"/>
      <c r="AP1210" s="6"/>
      <c r="AS1210" s="6"/>
      <c r="AU1210" s="1"/>
      <c r="BA1210" s="6"/>
      <c r="BD1210" s="6"/>
      <c r="BG1210" s="1"/>
      <c r="BH1210" s="6"/>
      <c r="BJ1210" s="1"/>
      <c r="BN1210" s="1"/>
      <c r="BO1210" s="1"/>
    </row>
    <row r="1211" spans="1:67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6"/>
      <c r="N1211" s="1"/>
      <c r="Q1211" s="6"/>
      <c r="S1211" s="1"/>
      <c r="T1211" s="1"/>
      <c r="U1211" s="1"/>
      <c r="V1211" s="1"/>
      <c r="W1211" s="1"/>
      <c r="X1211" s="400"/>
      <c r="Y1211" s="6"/>
      <c r="AB1211" s="6"/>
      <c r="AE1211" s="6"/>
      <c r="AG1211" s="1"/>
      <c r="AM1211" s="6"/>
      <c r="AP1211" s="6"/>
      <c r="AS1211" s="6"/>
      <c r="AU1211" s="1"/>
      <c r="BA1211" s="6"/>
      <c r="BD1211" s="6"/>
      <c r="BG1211" s="1"/>
      <c r="BH1211" s="6"/>
      <c r="BJ1211" s="1"/>
      <c r="BN1211" s="1"/>
      <c r="BO1211" s="1"/>
    </row>
    <row r="1212" spans="1:67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6"/>
      <c r="N1212" s="1"/>
      <c r="Q1212" s="6"/>
      <c r="S1212" s="1"/>
      <c r="T1212" s="1"/>
      <c r="U1212" s="1"/>
      <c r="V1212" s="1"/>
      <c r="W1212" s="1"/>
      <c r="X1212" s="400"/>
      <c r="Y1212" s="6"/>
      <c r="AB1212" s="6"/>
      <c r="AE1212" s="6"/>
      <c r="AG1212" s="1"/>
      <c r="AM1212" s="6"/>
      <c r="AP1212" s="6"/>
      <c r="AS1212" s="6"/>
      <c r="AU1212" s="1"/>
      <c r="BA1212" s="6"/>
      <c r="BD1212" s="6"/>
      <c r="BG1212" s="1"/>
      <c r="BH1212" s="6"/>
      <c r="BJ1212" s="1"/>
      <c r="BN1212" s="1"/>
      <c r="BO1212" s="1"/>
    </row>
    <row r="1213" spans="1:67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6"/>
      <c r="N1213" s="1"/>
      <c r="Q1213" s="6"/>
      <c r="S1213" s="1"/>
      <c r="T1213" s="1"/>
      <c r="U1213" s="1"/>
      <c r="V1213" s="1"/>
      <c r="W1213" s="1"/>
      <c r="X1213" s="400"/>
      <c r="Y1213" s="6"/>
      <c r="AB1213" s="6"/>
      <c r="AE1213" s="6"/>
      <c r="AG1213" s="1"/>
      <c r="AM1213" s="6"/>
      <c r="AP1213" s="6"/>
      <c r="AS1213" s="6"/>
      <c r="AU1213" s="1"/>
      <c r="BA1213" s="6"/>
      <c r="BD1213" s="6"/>
      <c r="BG1213" s="1"/>
      <c r="BH1213" s="6"/>
      <c r="BJ1213" s="1"/>
      <c r="BN1213" s="1"/>
      <c r="BO1213" s="1"/>
    </row>
    <row r="1214" spans="1:67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6"/>
      <c r="N1214" s="1"/>
      <c r="Q1214" s="6"/>
      <c r="S1214" s="1"/>
      <c r="T1214" s="1"/>
      <c r="U1214" s="1"/>
      <c r="V1214" s="1"/>
      <c r="W1214" s="1"/>
      <c r="X1214" s="400"/>
      <c r="Y1214" s="6"/>
      <c r="AB1214" s="6"/>
      <c r="AE1214" s="6"/>
      <c r="AG1214" s="1"/>
      <c r="AM1214" s="6"/>
      <c r="AP1214" s="6"/>
      <c r="AS1214" s="6"/>
      <c r="AU1214" s="1"/>
      <c r="BA1214" s="6"/>
      <c r="BD1214" s="6"/>
      <c r="BG1214" s="1"/>
      <c r="BH1214" s="6"/>
      <c r="BJ1214" s="1"/>
      <c r="BN1214" s="1"/>
      <c r="BO1214" s="1"/>
    </row>
    <row r="1215" spans="1:67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6"/>
      <c r="N1215" s="1"/>
      <c r="Q1215" s="6"/>
      <c r="S1215" s="1"/>
      <c r="T1215" s="1"/>
      <c r="U1215" s="1"/>
      <c r="V1215" s="1"/>
      <c r="W1215" s="1"/>
      <c r="X1215" s="400"/>
      <c r="Y1215" s="6"/>
      <c r="AB1215" s="6"/>
      <c r="AE1215" s="6"/>
      <c r="AG1215" s="1"/>
      <c r="AM1215" s="6"/>
      <c r="AP1215" s="6"/>
      <c r="AS1215" s="6"/>
      <c r="AU1215" s="1"/>
      <c r="BA1215" s="6"/>
      <c r="BD1215" s="6"/>
      <c r="BG1215" s="1"/>
      <c r="BH1215" s="6"/>
      <c r="BJ1215" s="1"/>
      <c r="BN1215" s="1"/>
      <c r="BO1215" s="1"/>
    </row>
    <row r="1216" spans="1:67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6"/>
      <c r="N1216" s="1"/>
      <c r="Q1216" s="6"/>
      <c r="S1216" s="1"/>
      <c r="T1216" s="1"/>
      <c r="U1216" s="1"/>
      <c r="V1216" s="1"/>
      <c r="W1216" s="1"/>
      <c r="X1216" s="400"/>
      <c r="Y1216" s="6"/>
      <c r="AB1216" s="6"/>
      <c r="AE1216" s="6"/>
      <c r="AG1216" s="1"/>
      <c r="AM1216" s="6"/>
      <c r="AP1216" s="6"/>
      <c r="AS1216" s="6"/>
      <c r="AU1216" s="1"/>
      <c r="BA1216" s="6"/>
      <c r="BD1216" s="6"/>
      <c r="BG1216" s="1"/>
      <c r="BH1216" s="6"/>
      <c r="BJ1216" s="1"/>
      <c r="BN1216" s="1"/>
      <c r="BO1216" s="1"/>
    </row>
    <row r="1217" spans="1:67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6"/>
      <c r="N1217" s="1"/>
      <c r="Q1217" s="6"/>
      <c r="S1217" s="1"/>
      <c r="T1217" s="1"/>
      <c r="U1217" s="1"/>
      <c r="V1217" s="1"/>
      <c r="W1217" s="1"/>
      <c r="X1217" s="400"/>
      <c r="Y1217" s="6"/>
      <c r="AB1217" s="6"/>
      <c r="AE1217" s="6"/>
      <c r="AG1217" s="1"/>
      <c r="AM1217" s="6"/>
      <c r="AP1217" s="6"/>
      <c r="AS1217" s="6"/>
      <c r="AU1217" s="1"/>
      <c r="BA1217" s="6"/>
      <c r="BD1217" s="6"/>
      <c r="BG1217" s="1"/>
      <c r="BH1217" s="6"/>
      <c r="BJ1217" s="1"/>
      <c r="BN1217" s="1"/>
      <c r="BO1217" s="1"/>
    </row>
    <row r="1218" spans="1:67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6"/>
      <c r="N1218" s="1"/>
      <c r="Q1218" s="6"/>
      <c r="S1218" s="1"/>
      <c r="T1218" s="1"/>
      <c r="U1218" s="1"/>
      <c r="V1218" s="1"/>
      <c r="W1218" s="1"/>
      <c r="X1218" s="400"/>
      <c r="Y1218" s="6"/>
      <c r="AB1218" s="6"/>
      <c r="AE1218" s="6"/>
      <c r="AG1218" s="1"/>
      <c r="AM1218" s="6"/>
      <c r="AP1218" s="6"/>
      <c r="AS1218" s="6"/>
      <c r="AU1218" s="1"/>
      <c r="BA1218" s="6"/>
      <c r="BD1218" s="6"/>
      <c r="BG1218" s="1"/>
      <c r="BH1218" s="6"/>
      <c r="BJ1218" s="1"/>
      <c r="BN1218" s="1"/>
      <c r="BO1218" s="1"/>
    </row>
    <row r="1219" spans="1:67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6"/>
      <c r="N1219" s="1"/>
      <c r="Q1219" s="6"/>
      <c r="S1219" s="1"/>
      <c r="T1219" s="1"/>
      <c r="U1219" s="1"/>
      <c r="V1219" s="1"/>
      <c r="W1219" s="1"/>
      <c r="X1219" s="400"/>
      <c r="Y1219" s="6"/>
      <c r="AB1219" s="6"/>
      <c r="AE1219" s="6"/>
      <c r="AG1219" s="1"/>
      <c r="AM1219" s="6"/>
      <c r="AP1219" s="6"/>
      <c r="AS1219" s="6"/>
      <c r="AU1219" s="1"/>
      <c r="BA1219" s="6"/>
      <c r="BD1219" s="6"/>
      <c r="BG1219" s="1"/>
      <c r="BH1219" s="6"/>
      <c r="BJ1219" s="1"/>
      <c r="BN1219" s="1"/>
      <c r="BO1219" s="1"/>
    </row>
    <row r="1220" spans="1:67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6"/>
      <c r="N1220" s="1"/>
      <c r="Q1220" s="6"/>
      <c r="S1220" s="1"/>
      <c r="T1220" s="1"/>
      <c r="U1220" s="1"/>
      <c r="V1220" s="1"/>
      <c r="W1220" s="1"/>
      <c r="X1220" s="400"/>
      <c r="Y1220" s="6"/>
      <c r="AB1220" s="6"/>
      <c r="AE1220" s="6"/>
      <c r="AG1220" s="1"/>
      <c r="AM1220" s="6"/>
      <c r="AP1220" s="6"/>
      <c r="AS1220" s="6"/>
      <c r="AU1220" s="1"/>
      <c r="BA1220" s="6"/>
      <c r="BD1220" s="6"/>
      <c r="BG1220" s="1"/>
      <c r="BH1220" s="6"/>
      <c r="BJ1220" s="1"/>
      <c r="BN1220" s="1"/>
      <c r="BO1220" s="1"/>
    </row>
    <row r="1221" spans="1:67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6"/>
      <c r="N1221" s="1"/>
      <c r="Q1221" s="6"/>
      <c r="S1221" s="1"/>
      <c r="T1221" s="1"/>
      <c r="U1221" s="1"/>
      <c r="V1221" s="1"/>
      <c r="W1221" s="1"/>
      <c r="X1221" s="400"/>
      <c r="Y1221" s="6"/>
      <c r="AB1221" s="6"/>
      <c r="AE1221" s="6"/>
      <c r="AG1221" s="1"/>
      <c r="AM1221" s="6"/>
      <c r="AP1221" s="6"/>
      <c r="AS1221" s="6"/>
      <c r="AU1221" s="1"/>
      <c r="BA1221" s="6"/>
      <c r="BD1221" s="6"/>
      <c r="BG1221" s="1"/>
      <c r="BH1221" s="6"/>
      <c r="BJ1221" s="1"/>
      <c r="BN1221" s="1"/>
      <c r="BO1221" s="1"/>
    </row>
    <row r="1222" spans="1:67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6"/>
      <c r="N1222" s="1"/>
      <c r="Q1222" s="6"/>
      <c r="S1222" s="1"/>
      <c r="T1222" s="1"/>
      <c r="U1222" s="1"/>
      <c r="V1222" s="1"/>
      <c r="W1222" s="1"/>
      <c r="X1222" s="400"/>
      <c r="Y1222" s="6"/>
      <c r="AB1222" s="6"/>
      <c r="AE1222" s="6"/>
      <c r="AG1222" s="1"/>
      <c r="AM1222" s="6"/>
      <c r="AP1222" s="6"/>
      <c r="AS1222" s="6"/>
      <c r="AU1222" s="1"/>
      <c r="BA1222" s="6"/>
      <c r="BD1222" s="6"/>
      <c r="BG1222" s="1"/>
      <c r="BH1222" s="6"/>
      <c r="BJ1222" s="1"/>
      <c r="BN1222" s="1"/>
      <c r="BO1222" s="1"/>
    </row>
    <row r="1223" spans="1:67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6"/>
      <c r="N1223" s="1"/>
      <c r="Q1223" s="6"/>
      <c r="S1223" s="1"/>
      <c r="T1223" s="1"/>
      <c r="U1223" s="1"/>
      <c r="V1223" s="1"/>
      <c r="W1223" s="1"/>
      <c r="X1223" s="400"/>
      <c r="Y1223" s="6"/>
      <c r="AB1223" s="6"/>
      <c r="AE1223" s="6"/>
      <c r="AG1223" s="1"/>
      <c r="AM1223" s="6"/>
      <c r="AP1223" s="6"/>
      <c r="AS1223" s="6"/>
      <c r="AU1223" s="1"/>
      <c r="BA1223" s="6"/>
      <c r="BD1223" s="6"/>
      <c r="BG1223" s="1"/>
      <c r="BH1223" s="6"/>
      <c r="BJ1223" s="1"/>
      <c r="BN1223" s="1"/>
      <c r="BO1223" s="1"/>
    </row>
    <row r="1224" spans="1:67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6"/>
      <c r="N1224" s="1"/>
      <c r="Q1224" s="6"/>
      <c r="S1224" s="1"/>
      <c r="T1224" s="1"/>
      <c r="U1224" s="1"/>
      <c r="V1224" s="1"/>
      <c r="W1224" s="1"/>
      <c r="X1224" s="400"/>
      <c r="Y1224" s="6"/>
      <c r="AB1224" s="6"/>
      <c r="AE1224" s="6"/>
      <c r="AG1224" s="1"/>
      <c r="AM1224" s="6"/>
      <c r="AP1224" s="6"/>
      <c r="AS1224" s="6"/>
      <c r="AU1224" s="1"/>
      <c r="BA1224" s="6"/>
      <c r="BD1224" s="6"/>
      <c r="BG1224" s="1"/>
      <c r="BH1224" s="6"/>
      <c r="BJ1224" s="1"/>
      <c r="BN1224" s="1"/>
      <c r="BO1224" s="1"/>
    </row>
    <row r="1225" spans="1:67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6"/>
      <c r="N1225" s="1"/>
      <c r="Q1225" s="6"/>
      <c r="S1225" s="1"/>
      <c r="T1225" s="1"/>
      <c r="U1225" s="1"/>
      <c r="V1225" s="1"/>
      <c r="W1225" s="1"/>
      <c r="X1225" s="400"/>
      <c r="Y1225" s="6"/>
      <c r="AB1225" s="6"/>
      <c r="AE1225" s="6"/>
      <c r="AG1225" s="1"/>
      <c r="AM1225" s="6"/>
      <c r="AP1225" s="6"/>
      <c r="AS1225" s="6"/>
      <c r="AU1225" s="1"/>
      <c r="BA1225" s="6"/>
      <c r="BD1225" s="6"/>
      <c r="BG1225" s="1"/>
      <c r="BH1225" s="6"/>
      <c r="BJ1225" s="1"/>
      <c r="BN1225" s="1"/>
      <c r="BO1225" s="1"/>
    </row>
    <row r="1226" spans="1:67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6"/>
      <c r="N1226" s="1"/>
      <c r="Q1226" s="6"/>
      <c r="S1226" s="1"/>
      <c r="T1226" s="1"/>
      <c r="U1226" s="1"/>
      <c r="V1226" s="1"/>
      <c r="W1226" s="1"/>
      <c r="X1226" s="400"/>
      <c r="Y1226" s="6"/>
      <c r="AB1226" s="6"/>
      <c r="AE1226" s="6"/>
      <c r="AG1226" s="1"/>
      <c r="AM1226" s="6"/>
      <c r="AP1226" s="6"/>
      <c r="AS1226" s="6"/>
      <c r="AU1226" s="1"/>
      <c r="BA1226" s="6"/>
      <c r="BD1226" s="6"/>
      <c r="BG1226" s="1"/>
      <c r="BH1226" s="6"/>
      <c r="BJ1226" s="1"/>
      <c r="BN1226" s="1"/>
      <c r="BO1226" s="1"/>
    </row>
    <row r="1227" spans="1:67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6"/>
      <c r="N1227" s="1"/>
      <c r="Q1227" s="6"/>
      <c r="S1227" s="1"/>
      <c r="T1227" s="1"/>
      <c r="U1227" s="1"/>
      <c r="V1227" s="1"/>
      <c r="W1227" s="1"/>
      <c r="X1227" s="400"/>
      <c r="Y1227" s="6"/>
      <c r="AB1227" s="6"/>
      <c r="AE1227" s="6"/>
      <c r="AG1227" s="1"/>
      <c r="AM1227" s="6"/>
      <c r="AP1227" s="6"/>
      <c r="AS1227" s="6"/>
      <c r="AU1227" s="1"/>
      <c r="BA1227" s="6"/>
      <c r="BD1227" s="6"/>
      <c r="BG1227" s="1"/>
      <c r="BH1227" s="6"/>
      <c r="BJ1227" s="1"/>
      <c r="BN1227" s="1"/>
      <c r="BO1227" s="1"/>
    </row>
    <row r="1228" spans="1:67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6"/>
      <c r="N1228" s="1"/>
      <c r="Q1228" s="6"/>
      <c r="S1228" s="1"/>
      <c r="T1228" s="1"/>
      <c r="U1228" s="1"/>
      <c r="V1228" s="1"/>
      <c r="W1228" s="1"/>
      <c r="X1228" s="400"/>
      <c r="Y1228" s="6"/>
      <c r="AB1228" s="6"/>
      <c r="AE1228" s="6"/>
      <c r="AG1228" s="1"/>
      <c r="AM1228" s="6"/>
      <c r="AP1228" s="6"/>
      <c r="AS1228" s="6"/>
      <c r="AU1228" s="1"/>
      <c r="BA1228" s="6"/>
      <c r="BD1228" s="6"/>
      <c r="BG1228" s="1"/>
      <c r="BH1228" s="6"/>
      <c r="BJ1228" s="1"/>
      <c r="BN1228" s="1"/>
      <c r="BO1228" s="1"/>
    </row>
    <row r="1229" spans="1:67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6"/>
      <c r="N1229" s="1"/>
      <c r="Q1229" s="6"/>
      <c r="S1229" s="1"/>
      <c r="T1229" s="1"/>
      <c r="U1229" s="1"/>
      <c r="V1229" s="1"/>
      <c r="W1229" s="1"/>
      <c r="X1229" s="400"/>
      <c r="Y1229" s="6"/>
      <c r="AB1229" s="6"/>
      <c r="AE1229" s="6"/>
      <c r="AG1229" s="1"/>
      <c r="AM1229" s="6"/>
      <c r="AP1229" s="6"/>
      <c r="AS1229" s="6"/>
      <c r="AU1229" s="1"/>
      <c r="BA1229" s="6"/>
      <c r="BD1229" s="6"/>
      <c r="BG1229" s="1"/>
      <c r="BH1229" s="6"/>
      <c r="BJ1229" s="1"/>
      <c r="BN1229" s="1"/>
      <c r="BO1229" s="1"/>
    </row>
    <row r="1230" spans="1:67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6"/>
      <c r="N1230" s="1"/>
      <c r="Q1230" s="6"/>
      <c r="S1230" s="1"/>
      <c r="T1230" s="1"/>
      <c r="U1230" s="1"/>
      <c r="V1230" s="1"/>
      <c r="W1230" s="1"/>
      <c r="X1230" s="400"/>
      <c r="Y1230" s="6"/>
      <c r="AB1230" s="6"/>
      <c r="AE1230" s="6"/>
      <c r="AG1230" s="1"/>
      <c r="AM1230" s="6"/>
      <c r="AP1230" s="6"/>
      <c r="AS1230" s="6"/>
      <c r="AU1230" s="1"/>
      <c r="BA1230" s="6"/>
      <c r="BD1230" s="6"/>
      <c r="BG1230" s="1"/>
      <c r="BH1230" s="6"/>
      <c r="BJ1230" s="1"/>
      <c r="BN1230" s="1"/>
      <c r="BO1230" s="1"/>
    </row>
    <row r="1231" spans="1:67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6"/>
      <c r="N1231" s="1"/>
      <c r="Q1231" s="6"/>
      <c r="S1231" s="1"/>
      <c r="T1231" s="1"/>
      <c r="U1231" s="1"/>
      <c r="V1231" s="1"/>
      <c r="W1231" s="1"/>
      <c r="X1231" s="400"/>
      <c r="Y1231" s="6"/>
      <c r="AB1231" s="6"/>
      <c r="AE1231" s="6"/>
      <c r="AG1231" s="1"/>
      <c r="AM1231" s="6"/>
      <c r="AP1231" s="6"/>
      <c r="AS1231" s="6"/>
      <c r="AU1231" s="1"/>
      <c r="BA1231" s="6"/>
      <c r="BD1231" s="6"/>
      <c r="BG1231" s="1"/>
      <c r="BH1231" s="6"/>
      <c r="BJ1231" s="1"/>
      <c r="BN1231" s="1"/>
      <c r="BO1231" s="1"/>
    </row>
    <row r="1232" spans="1:67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6"/>
      <c r="N1232" s="1"/>
      <c r="Q1232" s="6"/>
      <c r="S1232" s="1"/>
      <c r="T1232" s="1"/>
      <c r="U1232" s="1"/>
      <c r="V1232" s="1"/>
      <c r="W1232" s="1"/>
      <c r="X1232" s="400"/>
      <c r="Y1232" s="6"/>
      <c r="AB1232" s="6"/>
      <c r="AE1232" s="6"/>
      <c r="AG1232" s="1"/>
      <c r="AM1232" s="6"/>
      <c r="AP1232" s="6"/>
      <c r="AS1232" s="6"/>
      <c r="AU1232" s="1"/>
      <c r="BA1232" s="6"/>
      <c r="BD1232" s="6"/>
      <c r="BG1232" s="1"/>
      <c r="BH1232" s="6"/>
      <c r="BJ1232" s="1"/>
      <c r="BN1232" s="1"/>
      <c r="BO1232" s="1"/>
    </row>
    <row r="1233" spans="1:67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6"/>
      <c r="N1233" s="1"/>
      <c r="Q1233" s="6"/>
      <c r="S1233" s="1"/>
      <c r="T1233" s="1"/>
      <c r="U1233" s="1"/>
      <c r="V1233" s="1"/>
      <c r="W1233" s="1"/>
      <c r="X1233" s="400"/>
      <c r="Y1233" s="6"/>
      <c r="AB1233" s="6"/>
      <c r="AE1233" s="6"/>
      <c r="AG1233" s="1"/>
      <c r="AM1233" s="6"/>
      <c r="AP1233" s="6"/>
      <c r="AS1233" s="6"/>
      <c r="AU1233" s="1"/>
      <c r="BA1233" s="6"/>
      <c r="BD1233" s="6"/>
      <c r="BG1233" s="1"/>
      <c r="BH1233" s="6"/>
      <c r="BJ1233" s="1"/>
      <c r="BN1233" s="1"/>
      <c r="BO1233" s="1"/>
    </row>
    <row r="1234" spans="1:67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6"/>
      <c r="N1234" s="1"/>
      <c r="Q1234" s="6"/>
      <c r="S1234" s="1"/>
      <c r="T1234" s="1"/>
      <c r="U1234" s="1"/>
      <c r="V1234" s="1"/>
      <c r="W1234" s="1"/>
      <c r="X1234" s="400"/>
      <c r="Y1234" s="6"/>
      <c r="AB1234" s="6"/>
      <c r="AE1234" s="6"/>
      <c r="AG1234" s="1"/>
      <c r="AM1234" s="6"/>
      <c r="AP1234" s="6"/>
      <c r="AS1234" s="6"/>
      <c r="AU1234" s="1"/>
      <c r="BA1234" s="6"/>
      <c r="BD1234" s="6"/>
      <c r="BG1234" s="1"/>
      <c r="BH1234" s="6"/>
      <c r="BJ1234" s="1"/>
      <c r="BN1234" s="1"/>
      <c r="BO1234" s="1"/>
    </row>
    <row r="1235" spans="1:67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6"/>
      <c r="N1235" s="1"/>
      <c r="Q1235" s="6"/>
      <c r="S1235" s="1"/>
      <c r="T1235" s="1"/>
      <c r="U1235" s="1"/>
      <c r="V1235" s="1"/>
      <c r="W1235" s="1"/>
      <c r="X1235" s="400"/>
      <c r="Y1235" s="6"/>
      <c r="AB1235" s="6"/>
      <c r="AE1235" s="6"/>
      <c r="AG1235" s="1"/>
      <c r="AM1235" s="6"/>
      <c r="AP1235" s="6"/>
      <c r="AS1235" s="6"/>
      <c r="AU1235" s="1"/>
      <c r="BA1235" s="6"/>
      <c r="BD1235" s="6"/>
      <c r="BG1235" s="1"/>
      <c r="BH1235" s="6"/>
      <c r="BJ1235" s="1"/>
      <c r="BN1235" s="1"/>
      <c r="BO1235" s="1"/>
    </row>
    <row r="1236" spans="1:67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6"/>
      <c r="N1236" s="1"/>
      <c r="Q1236" s="6"/>
      <c r="S1236" s="1"/>
      <c r="T1236" s="1"/>
      <c r="U1236" s="1"/>
      <c r="V1236" s="1"/>
      <c r="W1236" s="1"/>
      <c r="X1236" s="400"/>
      <c r="Y1236" s="6"/>
      <c r="AB1236" s="6"/>
      <c r="AE1236" s="6"/>
      <c r="AG1236" s="1"/>
      <c r="AM1236" s="6"/>
      <c r="AP1236" s="6"/>
      <c r="AS1236" s="6"/>
      <c r="AU1236" s="1"/>
      <c r="BA1236" s="6"/>
      <c r="BD1236" s="6"/>
      <c r="BG1236" s="1"/>
      <c r="BH1236" s="6"/>
      <c r="BJ1236" s="1"/>
      <c r="BN1236" s="1"/>
      <c r="BO1236" s="1"/>
    </row>
    <row r="1237" spans="1:67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6"/>
      <c r="N1237" s="1"/>
      <c r="Q1237" s="6"/>
      <c r="S1237" s="1"/>
      <c r="T1237" s="1"/>
      <c r="U1237" s="1"/>
      <c r="V1237" s="1"/>
      <c r="W1237" s="1"/>
      <c r="X1237" s="400"/>
      <c r="Y1237" s="6"/>
      <c r="AB1237" s="6"/>
      <c r="AE1237" s="6"/>
      <c r="AG1237" s="1"/>
      <c r="AM1237" s="6"/>
      <c r="AP1237" s="6"/>
      <c r="AS1237" s="6"/>
      <c r="AU1237" s="1"/>
      <c r="BA1237" s="6"/>
      <c r="BD1237" s="6"/>
      <c r="BG1237" s="1"/>
      <c r="BH1237" s="6"/>
      <c r="BJ1237" s="1"/>
      <c r="BN1237" s="1"/>
      <c r="BO1237" s="1"/>
    </row>
    <row r="1238" spans="1:67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6"/>
      <c r="N1238" s="1"/>
      <c r="Q1238" s="6"/>
      <c r="S1238" s="1"/>
      <c r="T1238" s="1"/>
      <c r="U1238" s="1"/>
      <c r="V1238" s="1"/>
      <c r="W1238" s="1"/>
      <c r="X1238" s="400"/>
      <c r="Y1238" s="6"/>
      <c r="AB1238" s="6"/>
      <c r="AE1238" s="6"/>
      <c r="AG1238" s="1"/>
      <c r="AM1238" s="6"/>
      <c r="AP1238" s="6"/>
      <c r="AS1238" s="6"/>
      <c r="AU1238" s="1"/>
      <c r="BA1238" s="6"/>
      <c r="BD1238" s="6"/>
      <c r="BG1238" s="1"/>
      <c r="BH1238" s="6"/>
      <c r="BJ1238" s="1"/>
      <c r="BN1238" s="1"/>
      <c r="BO1238" s="1"/>
    </row>
    <row r="1239" spans="1:67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6"/>
      <c r="N1239" s="1"/>
      <c r="Q1239" s="6"/>
      <c r="S1239" s="1"/>
      <c r="T1239" s="1"/>
      <c r="U1239" s="1"/>
      <c r="V1239" s="1"/>
      <c r="W1239" s="1"/>
      <c r="X1239" s="400"/>
      <c r="Y1239" s="6"/>
      <c r="AB1239" s="6"/>
      <c r="AE1239" s="6"/>
      <c r="AG1239" s="1"/>
      <c r="AM1239" s="6"/>
      <c r="AP1239" s="6"/>
      <c r="AS1239" s="6"/>
      <c r="AU1239" s="1"/>
      <c r="BA1239" s="6"/>
      <c r="BD1239" s="6"/>
      <c r="BG1239" s="1"/>
      <c r="BH1239" s="6"/>
      <c r="BJ1239" s="1"/>
      <c r="BN1239" s="1"/>
      <c r="BO1239" s="1"/>
    </row>
    <row r="1240" spans="1:67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6"/>
      <c r="N1240" s="1"/>
      <c r="Q1240" s="6"/>
      <c r="S1240" s="1"/>
      <c r="T1240" s="1"/>
      <c r="U1240" s="1"/>
      <c r="V1240" s="1"/>
      <c r="W1240" s="1"/>
      <c r="X1240" s="400"/>
      <c r="Y1240" s="6"/>
      <c r="AB1240" s="6"/>
      <c r="AE1240" s="6"/>
      <c r="AG1240" s="1"/>
      <c r="AM1240" s="6"/>
      <c r="AP1240" s="6"/>
      <c r="AS1240" s="6"/>
      <c r="AU1240" s="1"/>
      <c r="BA1240" s="6"/>
      <c r="BD1240" s="6"/>
      <c r="BG1240" s="1"/>
      <c r="BH1240" s="6"/>
      <c r="BJ1240" s="1"/>
      <c r="BN1240" s="1"/>
      <c r="BO1240" s="1"/>
    </row>
    <row r="1241" spans="1:67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6"/>
      <c r="N1241" s="1"/>
      <c r="Q1241" s="6"/>
      <c r="S1241" s="1"/>
      <c r="T1241" s="1"/>
      <c r="U1241" s="1"/>
      <c r="V1241" s="1"/>
      <c r="W1241" s="1"/>
      <c r="X1241" s="400"/>
      <c r="Y1241" s="6"/>
      <c r="AB1241" s="6"/>
      <c r="AE1241" s="6"/>
      <c r="AG1241" s="1"/>
      <c r="AM1241" s="6"/>
      <c r="AP1241" s="6"/>
      <c r="AS1241" s="6"/>
      <c r="AU1241" s="1"/>
      <c r="BA1241" s="6"/>
      <c r="BD1241" s="6"/>
      <c r="BG1241" s="1"/>
      <c r="BH1241" s="6"/>
      <c r="BJ1241" s="1"/>
      <c r="BN1241" s="1"/>
      <c r="BO1241" s="1"/>
    </row>
    <row r="1242" spans="1:67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6"/>
      <c r="N1242" s="1"/>
      <c r="Q1242" s="6"/>
      <c r="S1242" s="1"/>
      <c r="T1242" s="1"/>
      <c r="U1242" s="1"/>
      <c r="V1242" s="1"/>
      <c r="W1242" s="1"/>
      <c r="X1242" s="400"/>
      <c r="Y1242" s="6"/>
      <c r="AB1242" s="6"/>
      <c r="AE1242" s="6"/>
      <c r="AG1242" s="1"/>
      <c r="AM1242" s="6"/>
      <c r="AP1242" s="6"/>
      <c r="AS1242" s="6"/>
      <c r="AU1242" s="1"/>
      <c r="BA1242" s="6"/>
      <c r="BD1242" s="6"/>
      <c r="BG1242" s="1"/>
      <c r="BH1242" s="6"/>
      <c r="BJ1242" s="1"/>
      <c r="BN1242" s="1"/>
      <c r="BO1242" s="1"/>
    </row>
    <row r="1243" spans="1:67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6"/>
      <c r="N1243" s="1"/>
      <c r="Q1243" s="6"/>
      <c r="S1243" s="1"/>
      <c r="T1243" s="1"/>
      <c r="U1243" s="1"/>
      <c r="V1243" s="1"/>
      <c r="W1243" s="1"/>
      <c r="X1243" s="400"/>
      <c r="Y1243" s="6"/>
      <c r="AB1243" s="6"/>
      <c r="AE1243" s="6"/>
      <c r="AG1243" s="1"/>
      <c r="AM1243" s="6"/>
      <c r="AP1243" s="6"/>
      <c r="AS1243" s="6"/>
      <c r="AU1243" s="1"/>
      <c r="BA1243" s="6"/>
      <c r="BD1243" s="6"/>
      <c r="BG1243" s="1"/>
      <c r="BH1243" s="6"/>
      <c r="BJ1243" s="1"/>
      <c r="BN1243" s="1"/>
      <c r="BO1243" s="1"/>
    </row>
    <row r="1244" spans="1:67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6"/>
      <c r="N1244" s="1"/>
      <c r="Q1244" s="6"/>
      <c r="S1244" s="1"/>
      <c r="T1244" s="1"/>
      <c r="U1244" s="1"/>
      <c r="V1244" s="1"/>
      <c r="W1244" s="1"/>
      <c r="X1244" s="400"/>
      <c r="Y1244" s="6"/>
      <c r="AB1244" s="6"/>
      <c r="AE1244" s="6"/>
      <c r="AG1244" s="1"/>
      <c r="AM1244" s="6"/>
      <c r="AP1244" s="6"/>
      <c r="AS1244" s="6"/>
      <c r="AU1244" s="1"/>
      <c r="BA1244" s="6"/>
      <c r="BD1244" s="6"/>
      <c r="BG1244" s="1"/>
      <c r="BH1244" s="6"/>
      <c r="BJ1244" s="1"/>
      <c r="BN1244" s="1"/>
      <c r="BO1244" s="1"/>
    </row>
    <row r="1245" spans="1:67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6"/>
      <c r="N1245" s="1"/>
      <c r="Q1245" s="6"/>
      <c r="S1245" s="1"/>
      <c r="T1245" s="1"/>
      <c r="U1245" s="1"/>
      <c r="V1245" s="1"/>
      <c r="W1245" s="1"/>
      <c r="X1245" s="400"/>
      <c r="Y1245" s="6"/>
      <c r="AB1245" s="6"/>
      <c r="AE1245" s="6"/>
      <c r="AG1245" s="1"/>
      <c r="AM1245" s="6"/>
      <c r="AP1245" s="6"/>
      <c r="AS1245" s="6"/>
      <c r="AU1245" s="1"/>
      <c r="BA1245" s="6"/>
      <c r="BD1245" s="6"/>
      <c r="BG1245" s="1"/>
      <c r="BH1245" s="6"/>
      <c r="BJ1245" s="1"/>
      <c r="BN1245" s="1"/>
      <c r="BO1245" s="1"/>
    </row>
    <row r="1246" spans="1:67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6"/>
      <c r="N1246" s="1"/>
      <c r="Q1246" s="6"/>
      <c r="S1246" s="1"/>
      <c r="T1246" s="1"/>
      <c r="U1246" s="1"/>
      <c r="V1246" s="1"/>
      <c r="W1246" s="1"/>
      <c r="X1246" s="400"/>
      <c r="Y1246" s="6"/>
      <c r="AB1246" s="6"/>
      <c r="AE1246" s="6"/>
      <c r="AG1246" s="1"/>
      <c r="AM1246" s="6"/>
      <c r="AP1246" s="6"/>
      <c r="AS1246" s="6"/>
      <c r="AU1246" s="1"/>
      <c r="BA1246" s="6"/>
      <c r="BD1246" s="6"/>
      <c r="BG1246" s="1"/>
      <c r="BH1246" s="6"/>
      <c r="BJ1246" s="1"/>
      <c r="BN1246" s="1"/>
      <c r="BO1246" s="1"/>
    </row>
    <row r="1247" spans="1:67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6"/>
      <c r="N1247" s="1"/>
      <c r="Q1247" s="6"/>
      <c r="S1247" s="1"/>
      <c r="T1247" s="1"/>
      <c r="U1247" s="1"/>
      <c r="V1247" s="1"/>
      <c r="W1247" s="1"/>
      <c r="X1247" s="400"/>
      <c r="Y1247" s="6"/>
      <c r="AB1247" s="6"/>
      <c r="AE1247" s="6"/>
      <c r="AG1247" s="1"/>
      <c r="AM1247" s="6"/>
      <c r="AP1247" s="6"/>
      <c r="AS1247" s="6"/>
      <c r="AU1247" s="1"/>
      <c r="BA1247" s="6"/>
      <c r="BD1247" s="6"/>
      <c r="BG1247" s="1"/>
      <c r="BH1247" s="6"/>
      <c r="BJ1247" s="1"/>
      <c r="BN1247" s="1"/>
      <c r="BO1247" s="1"/>
    </row>
    <row r="1248" spans="1:67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6"/>
      <c r="N1248" s="1"/>
      <c r="Q1248" s="6"/>
      <c r="S1248" s="1"/>
      <c r="T1248" s="1"/>
      <c r="U1248" s="1"/>
      <c r="V1248" s="1"/>
      <c r="W1248" s="1"/>
      <c r="X1248" s="400"/>
      <c r="Y1248" s="6"/>
      <c r="AB1248" s="6"/>
      <c r="AE1248" s="6"/>
      <c r="AG1248" s="1"/>
      <c r="AM1248" s="6"/>
      <c r="AP1248" s="6"/>
      <c r="AS1248" s="6"/>
      <c r="AU1248" s="1"/>
      <c r="BA1248" s="6"/>
      <c r="BD1248" s="6"/>
      <c r="BG1248" s="1"/>
      <c r="BH1248" s="6"/>
      <c r="BJ1248" s="1"/>
      <c r="BN1248" s="1"/>
      <c r="BO1248" s="1"/>
    </row>
    <row r="1249" spans="1:67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6"/>
      <c r="N1249" s="1"/>
      <c r="Q1249" s="6"/>
      <c r="S1249" s="1"/>
      <c r="T1249" s="1"/>
      <c r="U1249" s="1"/>
      <c r="V1249" s="1"/>
      <c r="W1249" s="1"/>
      <c r="X1249" s="400"/>
      <c r="Y1249" s="6"/>
      <c r="AB1249" s="6"/>
      <c r="AE1249" s="6"/>
      <c r="AG1249" s="1"/>
      <c r="AM1249" s="6"/>
      <c r="AP1249" s="6"/>
      <c r="AS1249" s="6"/>
      <c r="AU1249" s="1"/>
      <c r="BA1249" s="6"/>
      <c r="BD1249" s="6"/>
      <c r="BG1249" s="1"/>
      <c r="BH1249" s="6"/>
      <c r="BJ1249" s="1"/>
      <c r="BN1249" s="1"/>
      <c r="BO1249" s="1"/>
    </row>
    <row r="1250" spans="1:67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6"/>
      <c r="N1250" s="1"/>
      <c r="Q1250" s="6"/>
      <c r="S1250" s="1"/>
      <c r="T1250" s="1"/>
      <c r="U1250" s="1"/>
      <c r="V1250" s="1"/>
      <c r="W1250" s="1"/>
      <c r="X1250" s="400"/>
      <c r="Y1250" s="6"/>
      <c r="AB1250" s="6"/>
      <c r="AE1250" s="6"/>
      <c r="AG1250" s="1"/>
      <c r="AM1250" s="6"/>
      <c r="AP1250" s="6"/>
      <c r="AS1250" s="6"/>
      <c r="AU1250" s="1"/>
      <c r="BA1250" s="6"/>
      <c r="BD1250" s="6"/>
      <c r="BG1250" s="1"/>
      <c r="BH1250" s="6"/>
      <c r="BJ1250" s="1"/>
      <c r="BN1250" s="1"/>
      <c r="BO1250" s="1"/>
    </row>
    <row r="1251" spans="1:67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6"/>
      <c r="N1251" s="1"/>
      <c r="Q1251" s="6"/>
      <c r="S1251" s="1"/>
      <c r="T1251" s="1"/>
      <c r="U1251" s="1"/>
      <c r="V1251" s="1"/>
      <c r="W1251" s="1"/>
      <c r="X1251" s="400"/>
      <c r="Y1251" s="6"/>
      <c r="AB1251" s="6"/>
      <c r="AE1251" s="6"/>
      <c r="AG1251" s="1"/>
      <c r="AM1251" s="6"/>
      <c r="AP1251" s="6"/>
      <c r="AS1251" s="6"/>
      <c r="AU1251" s="1"/>
      <c r="BA1251" s="6"/>
      <c r="BD1251" s="6"/>
      <c r="BG1251" s="1"/>
      <c r="BH1251" s="6"/>
      <c r="BJ1251" s="1"/>
      <c r="BN1251" s="1"/>
      <c r="BO1251" s="1"/>
    </row>
    <row r="1252" spans="1:67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6"/>
      <c r="N1252" s="1"/>
      <c r="Q1252" s="6"/>
      <c r="S1252" s="1"/>
      <c r="T1252" s="1"/>
      <c r="U1252" s="1"/>
      <c r="V1252" s="1"/>
      <c r="W1252" s="1"/>
      <c r="X1252" s="400"/>
      <c r="Y1252" s="6"/>
      <c r="AB1252" s="6"/>
      <c r="AE1252" s="6"/>
      <c r="AG1252" s="1"/>
      <c r="AM1252" s="6"/>
      <c r="AP1252" s="6"/>
      <c r="AS1252" s="6"/>
      <c r="AU1252" s="1"/>
      <c r="BA1252" s="6"/>
      <c r="BD1252" s="6"/>
      <c r="BG1252" s="1"/>
      <c r="BH1252" s="6"/>
      <c r="BJ1252" s="1"/>
      <c r="BN1252" s="1"/>
      <c r="BO1252" s="1"/>
    </row>
    <row r="1253" spans="1:67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6"/>
      <c r="N1253" s="1"/>
      <c r="Q1253" s="6"/>
      <c r="S1253" s="1"/>
      <c r="T1253" s="1"/>
      <c r="U1253" s="1"/>
      <c r="V1253" s="1"/>
      <c r="W1253" s="1"/>
      <c r="X1253" s="400"/>
      <c r="Y1253" s="6"/>
      <c r="AB1253" s="6"/>
      <c r="AE1253" s="6"/>
      <c r="AG1253" s="1"/>
      <c r="AM1253" s="6"/>
      <c r="AP1253" s="6"/>
      <c r="AS1253" s="6"/>
      <c r="AU1253" s="1"/>
      <c r="BA1253" s="6"/>
      <c r="BD1253" s="6"/>
      <c r="BG1253" s="1"/>
      <c r="BH1253" s="6"/>
      <c r="BJ1253" s="1"/>
      <c r="BN1253" s="1"/>
      <c r="BO1253" s="1"/>
    </row>
    <row r="1254" spans="1:67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6"/>
      <c r="N1254" s="1"/>
      <c r="Q1254" s="6"/>
      <c r="S1254" s="1"/>
      <c r="T1254" s="1"/>
      <c r="U1254" s="1"/>
      <c r="V1254" s="1"/>
      <c r="W1254" s="1"/>
      <c r="X1254" s="400"/>
      <c r="Y1254" s="6"/>
      <c r="AB1254" s="6"/>
      <c r="AE1254" s="6"/>
      <c r="AG1254" s="1"/>
      <c r="AM1254" s="6"/>
      <c r="AP1254" s="6"/>
      <c r="AS1254" s="6"/>
      <c r="AU1254" s="1"/>
      <c r="BA1254" s="6"/>
      <c r="BD1254" s="6"/>
      <c r="BG1254" s="1"/>
      <c r="BH1254" s="6"/>
      <c r="BJ1254" s="1"/>
      <c r="BN1254" s="1"/>
      <c r="BO1254" s="1"/>
    </row>
    <row r="1255" spans="1:67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6"/>
      <c r="N1255" s="1"/>
      <c r="Q1255" s="6"/>
      <c r="S1255" s="1"/>
      <c r="T1255" s="1"/>
      <c r="U1255" s="1"/>
      <c r="V1255" s="1"/>
      <c r="W1255" s="1"/>
      <c r="X1255" s="400"/>
      <c r="Y1255" s="6"/>
      <c r="AB1255" s="6"/>
      <c r="AE1255" s="6"/>
      <c r="AG1255" s="1"/>
      <c r="AM1255" s="6"/>
      <c r="AP1255" s="6"/>
      <c r="AS1255" s="6"/>
      <c r="AU1255" s="1"/>
      <c r="BA1255" s="6"/>
      <c r="BD1255" s="6"/>
      <c r="BG1255" s="1"/>
      <c r="BH1255" s="6"/>
      <c r="BJ1255" s="1"/>
      <c r="BN1255" s="1"/>
      <c r="BO1255" s="1"/>
    </row>
    <row r="1256" spans="1:67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6"/>
      <c r="N1256" s="1"/>
      <c r="Q1256" s="6"/>
      <c r="S1256" s="1"/>
      <c r="T1256" s="1"/>
      <c r="U1256" s="1"/>
      <c r="V1256" s="1"/>
      <c r="W1256" s="1"/>
      <c r="X1256" s="400"/>
      <c r="Y1256" s="6"/>
      <c r="AB1256" s="6"/>
      <c r="AE1256" s="6"/>
      <c r="AG1256" s="1"/>
      <c r="AM1256" s="6"/>
      <c r="AP1256" s="6"/>
      <c r="AS1256" s="6"/>
      <c r="AU1256" s="1"/>
      <c r="BA1256" s="6"/>
      <c r="BD1256" s="6"/>
      <c r="BG1256" s="1"/>
      <c r="BH1256" s="6"/>
      <c r="BJ1256" s="1"/>
      <c r="BN1256" s="1"/>
      <c r="BO1256" s="1"/>
    </row>
    <row r="1257" spans="1:67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6"/>
      <c r="N1257" s="1"/>
      <c r="Q1257" s="6"/>
      <c r="S1257" s="1"/>
      <c r="T1257" s="1"/>
      <c r="U1257" s="1"/>
      <c r="V1257" s="1"/>
      <c r="W1257" s="1"/>
      <c r="X1257" s="400"/>
      <c r="Y1257" s="6"/>
      <c r="AB1257" s="6"/>
      <c r="AE1257" s="6"/>
      <c r="AG1257" s="1"/>
      <c r="AM1257" s="6"/>
      <c r="AP1257" s="6"/>
      <c r="AS1257" s="6"/>
      <c r="AU1257" s="1"/>
      <c r="BA1257" s="6"/>
      <c r="BD1257" s="6"/>
      <c r="BG1257" s="1"/>
      <c r="BH1257" s="6"/>
      <c r="BJ1257" s="1"/>
      <c r="BN1257" s="1"/>
      <c r="BO1257" s="1"/>
    </row>
    <row r="1258" spans="1:67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6"/>
      <c r="N1258" s="1"/>
      <c r="Q1258" s="6"/>
      <c r="S1258" s="1"/>
      <c r="T1258" s="1"/>
      <c r="U1258" s="1"/>
      <c r="V1258" s="1"/>
      <c r="W1258" s="1"/>
      <c r="X1258" s="400"/>
      <c r="Y1258" s="6"/>
      <c r="AB1258" s="6"/>
      <c r="AE1258" s="6"/>
      <c r="AG1258" s="1"/>
      <c r="AM1258" s="6"/>
      <c r="AP1258" s="6"/>
      <c r="AS1258" s="6"/>
      <c r="AU1258" s="1"/>
      <c r="BA1258" s="6"/>
      <c r="BD1258" s="6"/>
      <c r="BG1258" s="1"/>
      <c r="BH1258" s="6"/>
      <c r="BJ1258" s="1"/>
      <c r="BN1258" s="1"/>
      <c r="BO1258" s="1"/>
    </row>
    <row r="1259" spans="1:67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6"/>
      <c r="N1259" s="1"/>
      <c r="Q1259" s="6"/>
      <c r="S1259" s="1"/>
      <c r="T1259" s="1"/>
      <c r="U1259" s="1"/>
      <c r="V1259" s="1"/>
      <c r="W1259" s="1"/>
      <c r="X1259" s="400"/>
      <c r="Y1259" s="6"/>
      <c r="AB1259" s="6"/>
      <c r="AE1259" s="6"/>
      <c r="AG1259" s="1"/>
      <c r="AM1259" s="6"/>
      <c r="AP1259" s="6"/>
      <c r="AS1259" s="6"/>
      <c r="AU1259" s="1"/>
      <c r="BA1259" s="6"/>
      <c r="BD1259" s="6"/>
      <c r="BG1259" s="1"/>
      <c r="BH1259" s="6"/>
      <c r="BJ1259" s="1"/>
      <c r="BN1259" s="1"/>
      <c r="BO1259" s="1"/>
    </row>
    <row r="1260" spans="1:67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6"/>
      <c r="N1260" s="1"/>
      <c r="Q1260" s="6"/>
      <c r="S1260" s="1"/>
      <c r="T1260" s="1"/>
      <c r="U1260" s="1"/>
      <c r="V1260" s="1"/>
      <c r="W1260" s="1"/>
      <c r="X1260" s="400"/>
      <c r="Y1260" s="6"/>
      <c r="AB1260" s="6"/>
      <c r="AE1260" s="6"/>
      <c r="AG1260" s="1"/>
      <c r="AM1260" s="6"/>
      <c r="AP1260" s="6"/>
      <c r="AS1260" s="6"/>
      <c r="AU1260" s="1"/>
      <c r="BA1260" s="6"/>
      <c r="BD1260" s="6"/>
      <c r="BG1260" s="1"/>
      <c r="BH1260" s="6"/>
      <c r="BJ1260" s="1"/>
      <c r="BN1260" s="1"/>
      <c r="BO1260" s="1"/>
    </row>
    <row r="1261" spans="1:67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6"/>
      <c r="N1261" s="1"/>
      <c r="Q1261" s="6"/>
      <c r="S1261" s="1"/>
      <c r="T1261" s="1"/>
      <c r="U1261" s="1"/>
      <c r="V1261" s="1"/>
      <c r="W1261" s="1"/>
      <c r="X1261" s="400"/>
      <c r="Y1261" s="6"/>
      <c r="AB1261" s="6"/>
      <c r="AE1261" s="6"/>
      <c r="AG1261" s="1"/>
      <c r="AM1261" s="6"/>
      <c r="AP1261" s="6"/>
      <c r="AS1261" s="6"/>
      <c r="AU1261" s="1"/>
      <c r="BA1261" s="6"/>
      <c r="BD1261" s="6"/>
      <c r="BG1261" s="1"/>
      <c r="BH1261" s="6"/>
      <c r="BJ1261" s="1"/>
      <c r="BN1261" s="1"/>
      <c r="BO1261" s="1"/>
    </row>
    <row r="1262" spans="1:67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6"/>
      <c r="N1262" s="1"/>
      <c r="Q1262" s="6"/>
      <c r="S1262" s="1"/>
      <c r="T1262" s="1"/>
      <c r="U1262" s="1"/>
      <c r="V1262" s="1"/>
      <c r="W1262" s="1"/>
      <c r="X1262" s="400"/>
      <c r="Y1262" s="6"/>
      <c r="AB1262" s="6"/>
      <c r="AE1262" s="6"/>
      <c r="AG1262" s="1"/>
      <c r="AM1262" s="6"/>
      <c r="AP1262" s="6"/>
      <c r="AS1262" s="6"/>
      <c r="AU1262" s="1"/>
      <c r="BA1262" s="6"/>
      <c r="BD1262" s="6"/>
      <c r="BG1262" s="1"/>
      <c r="BH1262" s="6"/>
      <c r="BJ1262" s="1"/>
      <c r="BN1262" s="1"/>
      <c r="BO1262" s="1"/>
    </row>
    <row r="1263" spans="1:67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6"/>
      <c r="N1263" s="1"/>
      <c r="Q1263" s="6"/>
      <c r="S1263" s="1"/>
      <c r="T1263" s="1"/>
      <c r="U1263" s="1"/>
      <c r="V1263" s="1"/>
      <c r="W1263" s="1"/>
      <c r="X1263" s="400"/>
      <c r="Y1263" s="6"/>
      <c r="AB1263" s="6"/>
      <c r="AE1263" s="6"/>
      <c r="AG1263" s="1"/>
      <c r="AM1263" s="6"/>
      <c r="AP1263" s="6"/>
      <c r="AS1263" s="6"/>
      <c r="AU1263" s="1"/>
      <c r="BA1263" s="6"/>
      <c r="BD1263" s="6"/>
      <c r="BG1263" s="1"/>
      <c r="BH1263" s="6"/>
      <c r="BJ1263" s="1"/>
      <c r="BN1263" s="1"/>
      <c r="BO1263" s="1"/>
    </row>
    <row r="1264" spans="1:67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6"/>
      <c r="N1264" s="1"/>
      <c r="Q1264" s="6"/>
      <c r="S1264" s="1"/>
      <c r="T1264" s="1"/>
      <c r="U1264" s="1"/>
      <c r="V1264" s="1"/>
      <c r="W1264" s="1"/>
      <c r="X1264" s="400"/>
      <c r="Y1264" s="6"/>
      <c r="AB1264" s="6"/>
      <c r="AE1264" s="6"/>
      <c r="AG1264" s="1"/>
      <c r="AM1264" s="6"/>
      <c r="AP1264" s="6"/>
      <c r="AS1264" s="6"/>
      <c r="AU1264" s="1"/>
      <c r="BA1264" s="6"/>
      <c r="BD1264" s="6"/>
      <c r="BG1264" s="1"/>
      <c r="BH1264" s="6"/>
      <c r="BJ1264" s="1"/>
      <c r="BN1264" s="1"/>
      <c r="BO1264" s="1"/>
    </row>
    <row r="1265" spans="1:67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6"/>
      <c r="N1265" s="1"/>
      <c r="Q1265" s="6"/>
      <c r="S1265" s="1"/>
      <c r="T1265" s="1"/>
      <c r="U1265" s="1"/>
      <c r="V1265" s="1"/>
      <c r="W1265" s="1"/>
      <c r="X1265" s="400"/>
      <c r="Y1265" s="6"/>
      <c r="AB1265" s="6"/>
      <c r="AE1265" s="6"/>
      <c r="AG1265" s="1"/>
      <c r="AM1265" s="6"/>
      <c r="AP1265" s="6"/>
      <c r="AS1265" s="6"/>
      <c r="AU1265" s="1"/>
      <c r="BA1265" s="6"/>
      <c r="BD1265" s="6"/>
      <c r="BG1265" s="1"/>
      <c r="BH1265" s="6"/>
      <c r="BJ1265" s="1"/>
      <c r="BN1265" s="1"/>
      <c r="BO1265" s="1"/>
    </row>
    <row r="1266" spans="1:67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6"/>
      <c r="N1266" s="1"/>
      <c r="Q1266" s="6"/>
      <c r="S1266" s="1"/>
      <c r="T1266" s="1"/>
      <c r="U1266" s="1"/>
      <c r="V1266" s="1"/>
      <c r="W1266" s="1"/>
      <c r="X1266" s="400"/>
      <c r="Y1266" s="6"/>
      <c r="AB1266" s="6"/>
      <c r="AE1266" s="6"/>
      <c r="AG1266" s="1"/>
      <c r="AM1266" s="6"/>
      <c r="AP1266" s="6"/>
      <c r="AS1266" s="6"/>
      <c r="AU1266" s="1"/>
      <c r="BA1266" s="6"/>
      <c r="BD1266" s="6"/>
      <c r="BG1266" s="1"/>
      <c r="BH1266" s="6"/>
      <c r="BJ1266" s="1"/>
      <c r="BN1266" s="1"/>
      <c r="BO1266" s="1"/>
    </row>
    <row r="1267" spans="1:67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6"/>
      <c r="N1267" s="1"/>
      <c r="Q1267" s="6"/>
      <c r="S1267" s="1"/>
      <c r="T1267" s="1"/>
      <c r="U1267" s="1"/>
      <c r="V1267" s="1"/>
      <c r="W1267" s="1"/>
      <c r="X1267" s="400"/>
      <c r="Y1267" s="6"/>
      <c r="AB1267" s="6"/>
      <c r="AE1267" s="6"/>
      <c r="AG1267" s="1"/>
      <c r="AM1267" s="6"/>
      <c r="AP1267" s="6"/>
      <c r="AS1267" s="6"/>
      <c r="AU1267" s="1"/>
      <c r="BA1267" s="6"/>
      <c r="BD1267" s="6"/>
      <c r="BG1267" s="1"/>
      <c r="BH1267" s="6"/>
      <c r="BJ1267" s="1"/>
      <c r="BN1267" s="1"/>
      <c r="BO1267" s="1"/>
    </row>
    <row r="1268" spans="1:67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6"/>
      <c r="N1268" s="1"/>
      <c r="Q1268" s="6"/>
      <c r="S1268" s="1"/>
      <c r="T1268" s="1"/>
      <c r="U1268" s="1"/>
      <c r="V1268" s="1"/>
      <c r="W1268" s="1"/>
      <c r="X1268" s="400"/>
      <c r="Y1268" s="6"/>
      <c r="AB1268" s="6"/>
      <c r="AE1268" s="6"/>
      <c r="AG1268" s="1"/>
      <c r="AM1268" s="6"/>
      <c r="AP1268" s="6"/>
      <c r="AS1268" s="6"/>
      <c r="AU1268" s="1"/>
      <c r="BA1268" s="6"/>
      <c r="BD1268" s="6"/>
      <c r="BG1268" s="1"/>
      <c r="BH1268" s="6"/>
      <c r="BJ1268" s="1"/>
      <c r="BN1268" s="1"/>
      <c r="BO1268" s="1"/>
    </row>
    <row r="1269" spans="1:67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6"/>
      <c r="N1269" s="1"/>
      <c r="Q1269" s="6"/>
      <c r="S1269" s="1"/>
      <c r="T1269" s="1"/>
      <c r="U1269" s="1"/>
      <c r="V1269" s="1"/>
      <c r="W1269" s="1"/>
      <c r="X1269" s="400"/>
      <c r="Y1269" s="6"/>
      <c r="AB1269" s="6"/>
      <c r="AE1269" s="6"/>
      <c r="AG1269" s="1"/>
      <c r="AM1269" s="6"/>
      <c r="AP1269" s="6"/>
      <c r="AS1269" s="6"/>
      <c r="AU1269" s="1"/>
      <c r="BA1269" s="6"/>
      <c r="BD1269" s="6"/>
      <c r="BG1269" s="1"/>
      <c r="BH1269" s="6"/>
      <c r="BJ1269" s="1"/>
      <c r="BN1269" s="1"/>
      <c r="BO1269" s="1"/>
    </row>
    <row r="1270" spans="1:67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6"/>
      <c r="N1270" s="1"/>
      <c r="Q1270" s="6"/>
      <c r="S1270" s="1"/>
      <c r="T1270" s="1"/>
      <c r="U1270" s="1"/>
      <c r="V1270" s="1"/>
      <c r="W1270" s="1"/>
      <c r="X1270" s="400"/>
      <c r="Y1270" s="6"/>
      <c r="AB1270" s="6"/>
      <c r="AE1270" s="6"/>
      <c r="AG1270" s="1"/>
      <c r="AM1270" s="6"/>
      <c r="AP1270" s="6"/>
      <c r="AS1270" s="6"/>
      <c r="AU1270" s="1"/>
      <c r="BA1270" s="6"/>
      <c r="BD1270" s="6"/>
      <c r="BG1270" s="1"/>
      <c r="BH1270" s="6"/>
      <c r="BJ1270" s="1"/>
      <c r="BN1270" s="1"/>
      <c r="BO1270" s="1"/>
    </row>
    <row r="1271" spans="1:67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6"/>
      <c r="N1271" s="1"/>
      <c r="Q1271" s="6"/>
      <c r="S1271" s="1"/>
      <c r="T1271" s="1"/>
      <c r="U1271" s="1"/>
      <c r="V1271" s="1"/>
      <c r="W1271" s="1"/>
      <c r="X1271" s="400"/>
      <c r="Y1271" s="6"/>
      <c r="AB1271" s="6"/>
      <c r="AE1271" s="6"/>
      <c r="AG1271" s="1"/>
      <c r="AM1271" s="6"/>
      <c r="AP1271" s="6"/>
      <c r="AS1271" s="6"/>
      <c r="AU1271" s="1"/>
      <c r="BA1271" s="6"/>
      <c r="BD1271" s="6"/>
      <c r="BG1271" s="1"/>
      <c r="BH1271" s="6"/>
      <c r="BJ1271" s="1"/>
      <c r="BN1271" s="1"/>
      <c r="BO1271" s="1"/>
    </row>
    <row r="1272" spans="1:67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6"/>
      <c r="N1272" s="1"/>
      <c r="Q1272" s="6"/>
      <c r="S1272" s="1"/>
      <c r="T1272" s="1"/>
      <c r="U1272" s="1"/>
      <c r="V1272" s="1"/>
      <c r="W1272" s="1"/>
      <c r="X1272" s="400"/>
      <c r="Y1272" s="6"/>
      <c r="AB1272" s="6"/>
      <c r="AE1272" s="6"/>
      <c r="AG1272" s="1"/>
      <c r="AM1272" s="6"/>
      <c r="AP1272" s="6"/>
      <c r="AS1272" s="6"/>
      <c r="AU1272" s="1"/>
      <c r="BA1272" s="6"/>
      <c r="BD1272" s="6"/>
      <c r="BG1272" s="1"/>
      <c r="BH1272" s="6"/>
      <c r="BJ1272" s="1"/>
      <c r="BN1272" s="1"/>
      <c r="BO1272" s="1"/>
    </row>
    <row r="1273" spans="1:67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6"/>
      <c r="N1273" s="1"/>
      <c r="Q1273" s="6"/>
      <c r="S1273" s="1"/>
      <c r="T1273" s="1"/>
      <c r="U1273" s="1"/>
      <c r="V1273" s="1"/>
      <c r="W1273" s="1"/>
      <c r="X1273" s="400"/>
      <c r="Y1273" s="6"/>
      <c r="AB1273" s="6"/>
      <c r="AE1273" s="6"/>
      <c r="AG1273" s="1"/>
      <c r="AM1273" s="6"/>
      <c r="AP1273" s="6"/>
      <c r="AS1273" s="6"/>
      <c r="AU1273" s="1"/>
      <c r="BA1273" s="6"/>
      <c r="BD1273" s="6"/>
      <c r="BG1273" s="1"/>
      <c r="BH1273" s="6"/>
      <c r="BJ1273" s="1"/>
      <c r="BN1273" s="1"/>
      <c r="BO1273" s="1"/>
    </row>
    <row r="1274" spans="1:67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6"/>
      <c r="N1274" s="1"/>
      <c r="Q1274" s="6"/>
      <c r="S1274" s="1"/>
      <c r="T1274" s="1"/>
      <c r="U1274" s="1"/>
      <c r="V1274" s="1"/>
      <c r="W1274" s="1"/>
      <c r="X1274" s="400"/>
      <c r="Y1274" s="6"/>
      <c r="AB1274" s="6"/>
      <c r="AE1274" s="6"/>
      <c r="AG1274" s="1"/>
      <c r="AM1274" s="6"/>
      <c r="AP1274" s="6"/>
      <c r="AS1274" s="6"/>
      <c r="AU1274" s="1"/>
      <c r="BA1274" s="6"/>
      <c r="BD1274" s="6"/>
      <c r="BG1274" s="1"/>
      <c r="BH1274" s="6"/>
      <c r="BJ1274" s="1"/>
      <c r="BN1274" s="1"/>
      <c r="BO1274" s="1"/>
    </row>
    <row r="1275" spans="1:67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6"/>
      <c r="N1275" s="1"/>
      <c r="Q1275" s="6"/>
      <c r="S1275" s="1"/>
      <c r="T1275" s="1"/>
      <c r="U1275" s="1"/>
      <c r="V1275" s="1"/>
      <c r="W1275" s="1"/>
      <c r="X1275" s="400"/>
      <c r="Y1275" s="6"/>
      <c r="AB1275" s="6"/>
      <c r="AE1275" s="6"/>
      <c r="AG1275" s="1"/>
      <c r="AM1275" s="6"/>
      <c r="AP1275" s="6"/>
      <c r="AS1275" s="6"/>
      <c r="AU1275" s="1"/>
      <c r="BA1275" s="6"/>
      <c r="BD1275" s="6"/>
      <c r="BG1275" s="1"/>
      <c r="BH1275" s="6"/>
      <c r="BJ1275" s="1"/>
      <c r="BN1275" s="1"/>
      <c r="BO1275" s="1"/>
    </row>
    <row r="1276" spans="1:67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6"/>
      <c r="N1276" s="1"/>
      <c r="Q1276" s="6"/>
      <c r="S1276" s="1"/>
      <c r="T1276" s="1"/>
      <c r="U1276" s="1"/>
      <c r="V1276" s="1"/>
      <c r="W1276" s="1"/>
      <c r="X1276" s="400"/>
      <c r="Y1276" s="6"/>
      <c r="AB1276" s="6"/>
      <c r="AE1276" s="6"/>
      <c r="AG1276" s="1"/>
      <c r="AM1276" s="6"/>
      <c r="AP1276" s="6"/>
      <c r="AS1276" s="6"/>
      <c r="AU1276" s="1"/>
      <c r="BA1276" s="6"/>
      <c r="BD1276" s="6"/>
      <c r="BG1276" s="1"/>
      <c r="BH1276" s="6"/>
      <c r="BJ1276" s="1"/>
      <c r="BN1276" s="1"/>
      <c r="BO1276" s="1"/>
    </row>
    <row r="1277" spans="1:67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6"/>
      <c r="N1277" s="1"/>
      <c r="Q1277" s="6"/>
      <c r="S1277" s="1"/>
      <c r="T1277" s="1"/>
      <c r="U1277" s="1"/>
      <c r="V1277" s="1"/>
      <c r="W1277" s="1"/>
      <c r="X1277" s="400"/>
      <c r="Y1277" s="6"/>
      <c r="AB1277" s="6"/>
      <c r="AE1277" s="6"/>
      <c r="AG1277" s="1"/>
      <c r="AM1277" s="6"/>
      <c r="AP1277" s="6"/>
      <c r="AS1277" s="6"/>
      <c r="AU1277" s="1"/>
      <c r="BA1277" s="6"/>
      <c r="BD1277" s="6"/>
      <c r="BG1277" s="1"/>
      <c r="BH1277" s="6"/>
      <c r="BJ1277" s="1"/>
      <c r="BN1277" s="1"/>
      <c r="BO1277" s="1"/>
    </row>
    <row r="1278" spans="1:67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6"/>
      <c r="N1278" s="1"/>
      <c r="Q1278" s="6"/>
      <c r="S1278" s="1"/>
      <c r="T1278" s="1"/>
      <c r="U1278" s="1"/>
      <c r="V1278" s="1"/>
      <c r="W1278" s="1"/>
      <c r="X1278" s="400"/>
      <c r="Y1278" s="6"/>
      <c r="AB1278" s="6"/>
      <c r="AE1278" s="6"/>
      <c r="AG1278" s="1"/>
      <c r="AM1278" s="6"/>
      <c r="AP1278" s="6"/>
      <c r="AS1278" s="6"/>
      <c r="AU1278" s="1"/>
      <c r="BA1278" s="6"/>
      <c r="BD1278" s="6"/>
      <c r="BG1278" s="1"/>
      <c r="BH1278" s="6"/>
      <c r="BJ1278" s="1"/>
      <c r="BN1278" s="1"/>
      <c r="BO1278" s="1"/>
    </row>
    <row r="1279" spans="1:67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6"/>
      <c r="N1279" s="1"/>
      <c r="Q1279" s="6"/>
      <c r="S1279" s="1"/>
      <c r="T1279" s="1"/>
      <c r="U1279" s="1"/>
      <c r="V1279" s="1"/>
      <c r="W1279" s="1"/>
      <c r="X1279" s="400"/>
      <c r="Y1279" s="6"/>
      <c r="AB1279" s="6"/>
      <c r="AE1279" s="6"/>
      <c r="AG1279" s="1"/>
      <c r="AM1279" s="6"/>
      <c r="AP1279" s="6"/>
      <c r="AS1279" s="6"/>
      <c r="AU1279" s="1"/>
      <c r="BA1279" s="6"/>
      <c r="BD1279" s="6"/>
      <c r="BG1279" s="1"/>
      <c r="BH1279" s="6"/>
      <c r="BJ1279" s="1"/>
      <c r="BN1279" s="1"/>
      <c r="BO1279" s="1"/>
    </row>
    <row r="1280" spans="1:67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6"/>
      <c r="N1280" s="1"/>
      <c r="Q1280" s="6"/>
      <c r="S1280" s="1"/>
      <c r="T1280" s="1"/>
      <c r="U1280" s="1"/>
      <c r="V1280" s="1"/>
      <c r="W1280" s="1"/>
      <c r="X1280" s="400"/>
      <c r="Y1280" s="6"/>
      <c r="AB1280" s="6"/>
      <c r="AE1280" s="6"/>
      <c r="AG1280" s="1"/>
      <c r="AM1280" s="6"/>
      <c r="AP1280" s="6"/>
      <c r="AS1280" s="6"/>
      <c r="AU1280" s="1"/>
      <c r="BA1280" s="6"/>
      <c r="BD1280" s="6"/>
      <c r="BG1280" s="1"/>
      <c r="BH1280" s="6"/>
      <c r="BJ1280" s="1"/>
      <c r="BN1280" s="1"/>
      <c r="BO1280" s="1"/>
    </row>
    <row r="1281" spans="1:67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6"/>
      <c r="N1281" s="1"/>
      <c r="Q1281" s="6"/>
      <c r="S1281" s="1"/>
      <c r="T1281" s="1"/>
      <c r="U1281" s="1"/>
      <c r="V1281" s="1"/>
      <c r="W1281" s="1"/>
      <c r="X1281" s="400"/>
      <c r="Y1281" s="6"/>
      <c r="AB1281" s="6"/>
      <c r="AE1281" s="6"/>
      <c r="AG1281" s="1"/>
      <c r="AM1281" s="6"/>
      <c r="AP1281" s="6"/>
      <c r="AS1281" s="6"/>
      <c r="AU1281" s="1"/>
      <c r="BA1281" s="6"/>
      <c r="BD1281" s="6"/>
      <c r="BG1281" s="1"/>
      <c r="BH1281" s="6"/>
      <c r="BJ1281" s="1"/>
      <c r="BN1281" s="1"/>
      <c r="BO1281" s="1"/>
    </row>
    <row r="1282" spans="1:67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6"/>
      <c r="N1282" s="1"/>
      <c r="Q1282" s="6"/>
      <c r="S1282" s="1"/>
      <c r="T1282" s="1"/>
      <c r="U1282" s="1"/>
      <c r="V1282" s="1"/>
      <c r="W1282" s="1"/>
      <c r="X1282" s="400"/>
      <c r="Y1282" s="6"/>
      <c r="AB1282" s="6"/>
      <c r="AE1282" s="6"/>
      <c r="AG1282" s="1"/>
      <c r="AM1282" s="6"/>
      <c r="AP1282" s="6"/>
      <c r="AS1282" s="6"/>
      <c r="AU1282" s="1"/>
      <c r="BA1282" s="6"/>
      <c r="BD1282" s="6"/>
      <c r="BG1282" s="1"/>
      <c r="BH1282" s="6"/>
      <c r="BJ1282" s="1"/>
      <c r="BN1282" s="1"/>
      <c r="BO1282" s="1"/>
    </row>
    <row r="1283" spans="1:67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6"/>
      <c r="N1283" s="1"/>
      <c r="Q1283" s="6"/>
      <c r="S1283" s="1"/>
      <c r="T1283" s="1"/>
      <c r="U1283" s="1"/>
      <c r="V1283" s="1"/>
      <c r="W1283" s="1"/>
      <c r="X1283" s="400"/>
      <c r="Y1283" s="6"/>
      <c r="AB1283" s="6"/>
      <c r="AE1283" s="6"/>
      <c r="AG1283" s="1"/>
      <c r="AM1283" s="6"/>
      <c r="AP1283" s="6"/>
      <c r="AS1283" s="6"/>
      <c r="AU1283" s="1"/>
      <c r="BA1283" s="6"/>
      <c r="BD1283" s="6"/>
      <c r="BG1283" s="1"/>
      <c r="BH1283" s="6"/>
      <c r="BJ1283" s="1"/>
      <c r="BN1283" s="1"/>
      <c r="BO1283" s="1"/>
    </row>
    <row r="1284" spans="1:67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6"/>
      <c r="N1284" s="1"/>
      <c r="Q1284" s="6"/>
      <c r="S1284" s="1"/>
      <c r="T1284" s="1"/>
      <c r="U1284" s="1"/>
      <c r="V1284" s="1"/>
      <c r="W1284" s="1"/>
      <c r="X1284" s="400"/>
      <c r="Y1284" s="6"/>
      <c r="AB1284" s="6"/>
      <c r="AE1284" s="6"/>
      <c r="AG1284" s="1"/>
      <c r="AM1284" s="6"/>
      <c r="AP1284" s="6"/>
      <c r="AS1284" s="6"/>
      <c r="AU1284" s="1"/>
      <c r="BA1284" s="6"/>
      <c r="BD1284" s="6"/>
      <c r="BG1284" s="1"/>
      <c r="BH1284" s="6"/>
      <c r="BJ1284" s="1"/>
      <c r="BN1284" s="1"/>
      <c r="BO1284" s="1"/>
    </row>
    <row r="1285" spans="1:67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6"/>
      <c r="N1285" s="1"/>
      <c r="Q1285" s="6"/>
      <c r="S1285" s="1"/>
      <c r="T1285" s="1"/>
      <c r="U1285" s="1"/>
      <c r="V1285" s="1"/>
      <c r="W1285" s="1"/>
      <c r="X1285" s="400"/>
      <c r="Y1285" s="6"/>
      <c r="AB1285" s="6"/>
      <c r="AE1285" s="6"/>
      <c r="AG1285" s="1"/>
      <c r="AM1285" s="6"/>
      <c r="AP1285" s="6"/>
      <c r="AS1285" s="6"/>
      <c r="AU1285" s="1"/>
      <c r="BA1285" s="6"/>
      <c r="BD1285" s="6"/>
      <c r="BG1285" s="1"/>
      <c r="BH1285" s="6"/>
      <c r="BJ1285" s="1"/>
      <c r="BN1285" s="1"/>
      <c r="BO1285" s="1"/>
    </row>
    <row r="1286" spans="1:67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6"/>
      <c r="N1286" s="1"/>
      <c r="Q1286" s="6"/>
      <c r="S1286" s="1"/>
      <c r="T1286" s="1"/>
      <c r="U1286" s="1"/>
      <c r="V1286" s="1"/>
      <c r="W1286" s="1"/>
      <c r="X1286" s="400"/>
      <c r="Y1286" s="6"/>
      <c r="AB1286" s="6"/>
      <c r="AE1286" s="6"/>
      <c r="AG1286" s="1"/>
      <c r="AM1286" s="6"/>
      <c r="AP1286" s="6"/>
      <c r="AS1286" s="6"/>
      <c r="AU1286" s="1"/>
      <c r="BA1286" s="6"/>
      <c r="BD1286" s="6"/>
      <c r="BG1286" s="1"/>
      <c r="BH1286" s="6"/>
      <c r="BJ1286" s="1"/>
      <c r="BN1286" s="1"/>
      <c r="BO1286" s="1"/>
    </row>
    <row r="1287" spans="1:67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6"/>
      <c r="N1287" s="1"/>
      <c r="Q1287" s="6"/>
      <c r="S1287" s="1"/>
      <c r="T1287" s="1"/>
      <c r="U1287" s="1"/>
      <c r="V1287" s="1"/>
      <c r="W1287" s="1"/>
      <c r="X1287" s="400"/>
      <c r="Y1287" s="6"/>
      <c r="AB1287" s="6"/>
      <c r="AE1287" s="6"/>
      <c r="AG1287" s="1"/>
      <c r="AM1287" s="6"/>
      <c r="AP1287" s="6"/>
      <c r="AS1287" s="6"/>
      <c r="AU1287" s="1"/>
      <c r="BA1287" s="6"/>
      <c r="BD1287" s="6"/>
      <c r="BG1287" s="1"/>
      <c r="BH1287" s="6"/>
      <c r="BJ1287" s="1"/>
      <c r="BN1287" s="1"/>
      <c r="BO1287" s="1"/>
    </row>
    <row r="1288" spans="1:67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6"/>
      <c r="N1288" s="1"/>
      <c r="Q1288" s="6"/>
      <c r="S1288" s="1"/>
      <c r="T1288" s="1"/>
      <c r="U1288" s="1"/>
      <c r="V1288" s="1"/>
      <c r="W1288" s="1"/>
      <c r="X1288" s="400"/>
      <c r="Y1288" s="6"/>
      <c r="AB1288" s="6"/>
      <c r="AE1288" s="6"/>
      <c r="AG1288" s="1"/>
      <c r="AM1288" s="6"/>
      <c r="AP1288" s="6"/>
      <c r="AS1288" s="6"/>
      <c r="AU1288" s="1"/>
      <c r="BA1288" s="6"/>
      <c r="BD1288" s="6"/>
      <c r="BG1288" s="1"/>
      <c r="BH1288" s="6"/>
      <c r="BJ1288" s="1"/>
      <c r="BN1288" s="1"/>
      <c r="BO1288" s="1"/>
    </row>
    <row r="1289" spans="1:67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6"/>
      <c r="N1289" s="1"/>
      <c r="Q1289" s="6"/>
      <c r="S1289" s="1"/>
      <c r="T1289" s="1"/>
      <c r="U1289" s="1"/>
      <c r="V1289" s="1"/>
      <c r="W1289" s="1"/>
      <c r="X1289" s="400"/>
      <c r="Y1289" s="6"/>
      <c r="AB1289" s="6"/>
      <c r="AE1289" s="6"/>
      <c r="AG1289" s="1"/>
      <c r="AM1289" s="6"/>
      <c r="AP1289" s="6"/>
      <c r="AS1289" s="6"/>
      <c r="AU1289" s="1"/>
      <c r="BA1289" s="6"/>
      <c r="BD1289" s="6"/>
      <c r="BG1289" s="1"/>
      <c r="BH1289" s="6"/>
      <c r="BJ1289" s="1"/>
      <c r="BN1289" s="1"/>
      <c r="BO1289" s="1"/>
    </row>
    <row r="1290" spans="1:67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6"/>
      <c r="N1290" s="1"/>
      <c r="Q1290" s="6"/>
      <c r="S1290" s="1"/>
      <c r="T1290" s="1"/>
      <c r="U1290" s="1"/>
      <c r="V1290" s="1"/>
      <c r="W1290" s="1"/>
      <c r="X1290" s="400"/>
      <c r="Y1290" s="6"/>
      <c r="AB1290" s="6"/>
      <c r="AE1290" s="6"/>
      <c r="AG1290" s="1"/>
      <c r="AM1290" s="6"/>
      <c r="AP1290" s="6"/>
      <c r="AS1290" s="6"/>
      <c r="AU1290" s="1"/>
      <c r="BA1290" s="6"/>
      <c r="BD1290" s="6"/>
      <c r="BG1290" s="1"/>
      <c r="BH1290" s="6"/>
      <c r="BJ1290" s="1"/>
      <c r="BN1290" s="1"/>
      <c r="BO1290" s="1"/>
    </row>
    <row r="1291" spans="1:67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6"/>
      <c r="N1291" s="1"/>
      <c r="Q1291" s="6"/>
      <c r="S1291" s="1"/>
      <c r="T1291" s="1"/>
      <c r="U1291" s="1"/>
      <c r="V1291" s="1"/>
      <c r="W1291" s="1"/>
      <c r="X1291" s="400"/>
      <c r="Y1291" s="6"/>
      <c r="AB1291" s="6"/>
      <c r="AE1291" s="6"/>
      <c r="AG1291" s="1"/>
      <c r="AM1291" s="6"/>
      <c r="AP1291" s="6"/>
      <c r="AS1291" s="6"/>
      <c r="AU1291" s="1"/>
      <c r="BA1291" s="6"/>
      <c r="BD1291" s="6"/>
      <c r="BG1291" s="1"/>
      <c r="BH1291" s="6"/>
      <c r="BJ1291" s="1"/>
      <c r="BN1291" s="1"/>
      <c r="BO1291" s="1"/>
    </row>
    <row r="1292" spans="1:67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6"/>
      <c r="N1292" s="1"/>
      <c r="Q1292" s="6"/>
      <c r="S1292" s="1"/>
      <c r="T1292" s="1"/>
      <c r="U1292" s="1"/>
      <c r="V1292" s="1"/>
      <c r="W1292" s="1"/>
      <c r="X1292" s="400"/>
      <c r="Y1292" s="6"/>
      <c r="AB1292" s="6"/>
      <c r="AE1292" s="6"/>
      <c r="AG1292" s="1"/>
      <c r="AM1292" s="6"/>
      <c r="AP1292" s="6"/>
      <c r="AS1292" s="6"/>
      <c r="AU1292" s="1"/>
      <c r="BA1292" s="6"/>
      <c r="BD1292" s="6"/>
      <c r="BG1292" s="1"/>
      <c r="BH1292" s="6"/>
      <c r="BJ1292" s="1"/>
      <c r="BN1292" s="1"/>
      <c r="BO1292" s="1"/>
    </row>
    <row r="1293" spans="1:67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6"/>
      <c r="N1293" s="1"/>
      <c r="Q1293" s="6"/>
      <c r="S1293" s="1"/>
      <c r="T1293" s="1"/>
      <c r="U1293" s="1"/>
      <c r="V1293" s="1"/>
      <c r="W1293" s="1"/>
      <c r="X1293" s="400"/>
      <c r="Y1293" s="6"/>
      <c r="AB1293" s="6"/>
      <c r="AE1293" s="6"/>
      <c r="AG1293" s="1"/>
      <c r="AM1293" s="6"/>
      <c r="AP1293" s="6"/>
      <c r="AS1293" s="6"/>
      <c r="AU1293" s="1"/>
      <c r="BA1293" s="6"/>
      <c r="BD1293" s="6"/>
      <c r="BG1293" s="1"/>
      <c r="BH1293" s="6"/>
      <c r="BJ1293" s="1"/>
      <c r="BN1293" s="1"/>
      <c r="BO1293" s="1"/>
    </row>
    <row r="1294" spans="1:67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6"/>
      <c r="N1294" s="1"/>
      <c r="Q1294" s="6"/>
      <c r="S1294" s="1"/>
      <c r="T1294" s="1"/>
      <c r="U1294" s="1"/>
      <c r="V1294" s="1"/>
      <c r="W1294" s="1"/>
      <c r="X1294" s="400"/>
      <c r="Y1294" s="6"/>
      <c r="AB1294" s="6"/>
      <c r="AE1294" s="6"/>
      <c r="AG1294" s="1"/>
      <c r="AM1294" s="6"/>
      <c r="AP1294" s="6"/>
      <c r="AS1294" s="6"/>
      <c r="AU1294" s="1"/>
      <c r="BA1294" s="6"/>
      <c r="BD1294" s="6"/>
      <c r="BG1294" s="1"/>
      <c r="BH1294" s="6"/>
      <c r="BJ1294" s="1"/>
      <c r="BN1294" s="1"/>
      <c r="BO1294" s="1"/>
    </row>
    <row r="1295" spans="1:67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6"/>
      <c r="N1295" s="1"/>
      <c r="Q1295" s="6"/>
      <c r="S1295" s="1"/>
      <c r="T1295" s="1"/>
      <c r="U1295" s="1"/>
      <c r="V1295" s="1"/>
      <c r="W1295" s="1"/>
      <c r="X1295" s="400"/>
      <c r="Y1295" s="6"/>
      <c r="AB1295" s="6"/>
      <c r="AE1295" s="6"/>
      <c r="AG1295" s="1"/>
      <c r="AM1295" s="6"/>
      <c r="AP1295" s="6"/>
      <c r="AS1295" s="6"/>
      <c r="AU1295" s="1"/>
      <c r="BA1295" s="6"/>
      <c r="BD1295" s="6"/>
      <c r="BG1295" s="1"/>
      <c r="BH1295" s="6"/>
      <c r="BJ1295" s="1"/>
      <c r="BN1295" s="1"/>
      <c r="BO1295" s="1"/>
    </row>
    <row r="1296" spans="1:67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6"/>
      <c r="N1296" s="1"/>
      <c r="Q1296" s="6"/>
      <c r="S1296" s="1"/>
      <c r="T1296" s="1"/>
      <c r="U1296" s="1"/>
      <c r="V1296" s="1"/>
      <c r="W1296" s="1"/>
      <c r="X1296" s="400"/>
      <c r="Y1296" s="6"/>
      <c r="AB1296" s="6"/>
      <c r="AE1296" s="6"/>
      <c r="AG1296" s="1"/>
      <c r="AM1296" s="6"/>
      <c r="AP1296" s="6"/>
      <c r="AS1296" s="6"/>
      <c r="AU1296" s="1"/>
      <c r="BA1296" s="6"/>
      <c r="BD1296" s="6"/>
      <c r="BG1296" s="1"/>
      <c r="BH1296" s="6"/>
      <c r="BJ1296" s="1"/>
      <c r="BN1296" s="1"/>
      <c r="BO1296" s="1"/>
    </row>
    <row r="1297" spans="1:67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6"/>
      <c r="N1297" s="1"/>
      <c r="Q1297" s="6"/>
      <c r="S1297" s="1"/>
      <c r="T1297" s="1"/>
      <c r="U1297" s="1"/>
      <c r="V1297" s="1"/>
      <c r="W1297" s="1"/>
      <c r="X1297" s="400"/>
      <c r="Y1297" s="6"/>
      <c r="AB1297" s="6"/>
      <c r="AE1297" s="6"/>
      <c r="AG1297" s="1"/>
      <c r="AM1297" s="6"/>
      <c r="AP1297" s="6"/>
      <c r="AS1297" s="6"/>
      <c r="AU1297" s="1"/>
      <c r="BA1297" s="6"/>
      <c r="BD1297" s="6"/>
      <c r="BG1297" s="1"/>
      <c r="BH1297" s="6"/>
      <c r="BJ1297" s="1"/>
      <c r="BN1297" s="1"/>
      <c r="BO1297" s="1"/>
    </row>
    <row r="1298" spans="1:67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6"/>
      <c r="N1298" s="1"/>
      <c r="Q1298" s="6"/>
      <c r="S1298" s="1"/>
      <c r="T1298" s="1"/>
      <c r="U1298" s="1"/>
      <c r="V1298" s="1"/>
      <c r="W1298" s="1"/>
      <c r="X1298" s="400"/>
      <c r="Y1298" s="6"/>
      <c r="AB1298" s="6"/>
      <c r="AE1298" s="6"/>
      <c r="AG1298" s="1"/>
      <c r="AM1298" s="6"/>
      <c r="AP1298" s="6"/>
      <c r="AS1298" s="6"/>
      <c r="AU1298" s="1"/>
      <c r="BA1298" s="6"/>
      <c r="BD1298" s="6"/>
      <c r="BG1298" s="1"/>
      <c r="BH1298" s="6"/>
      <c r="BJ1298" s="1"/>
      <c r="BN1298" s="1"/>
      <c r="BO1298" s="1"/>
    </row>
    <row r="1299" spans="1:67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6"/>
      <c r="N1299" s="1"/>
      <c r="Q1299" s="6"/>
      <c r="S1299" s="1"/>
      <c r="T1299" s="1"/>
      <c r="U1299" s="1"/>
      <c r="V1299" s="1"/>
      <c r="W1299" s="1"/>
      <c r="X1299" s="400"/>
      <c r="Y1299" s="6"/>
      <c r="AB1299" s="6"/>
      <c r="AE1299" s="6"/>
      <c r="AG1299" s="1"/>
      <c r="AM1299" s="6"/>
      <c r="AP1299" s="6"/>
      <c r="AS1299" s="6"/>
      <c r="AU1299" s="1"/>
      <c r="BA1299" s="6"/>
      <c r="BD1299" s="6"/>
      <c r="BG1299" s="1"/>
      <c r="BH1299" s="6"/>
      <c r="BJ1299" s="1"/>
      <c r="BN1299" s="1"/>
      <c r="BO1299" s="1"/>
    </row>
    <row r="1300" spans="1:67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6"/>
      <c r="N1300" s="1"/>
      <c r="Q1300" s="6"/>
      <c r="S1300" s="1"/>
      <c r="T1300" s="1"/>
      <c r="U1300" s="1"/>
      <c r="V1300" s="1"/>
      <c r="W1300" s="1"/>
      <c r="X1300" s="400"/>
      <c r="Y1300" s="6"/>
      <c r="AB1300" s="6"/>
      <c r="AE1300" s="6"/>
      <c r="AG1300" s="1"/>
      <c r="AM1300" s="6"/>
      <c r="AP1300" s="6"/>
      <c r="AS1300" s="6"/>
      <c r="AU1300" s="1"/>
      <c r="BA1300" s="6"/>
      <c r="BD1300" s="6"/>
      <c r="BG1300" s="1"/>
      <c r="BH1300" s="6"/>
      <c r="BJ1300" s="1"/>
      <c r="BN1300" s="1"/>
      <c r="BO1300" s="1"/>
    </row>
    <row r="1301" spans="1:67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6"/>
      <c r="N1301" s="1"/>
      <c r="Q1301" s="6"/>
      <c r="S1301" s="1"/>
      <c r="T1301" s="1"/>
      <c r="U1301" s="1"/>
      <c r="V1301" s="1"/>
      <c r="W1301" s="1"/>
      <c r="X1301" s="400"/>
      <c r="Y1301" s="6"/>
      <c r="AB1301" s="6"/>
      <c r="AE1301" s="6"/>
      <c r="AG1301" s="1"/>
      <c r="AM1301" s="6"/>
      <c r="AP1301" s="6"/>
      <c r="AS1301" s="6"/>
      <c r="AU1301" s="1"/>
      <c r="BA1301" s="6"/>
      <c r="BD1301" s="6"/>
      <c r="BG1301" s="1"/>
      <c r="BH1301" s="6"/>
      <c r="BJ1301" s="1"/>
      <c r="BN1301" s="1"/>
      <c r="BO1301" s="1"/>
    </row>
    <row r="1302" spans="1:67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6"/>
      <c r="N1302" s="1"/>
      <c r="Q1302" s="6"/>
      <c r="S1302" s="1"/>
      <c r="T1302" s="1"/>
      <c r="U1302" s="1"/>
      <c r="V1302" s="1"/>
      <c r="W1302" s="1"/>
      <c r="X1302" s="400"/>
      <c r="Y1302" s="6"/>
      <c r="AB1302" s="6"/>
      <c r="AE1302" s="6"/>
      <c r="AG1302" s="1"/>
      <c r="AM1302" s="6"/>
      <c r="AP1302" s="6"/>
      <c r="AS1302" s="6"/>
      <c r="AU1302" s="1"/>
      <c r="BA1302" s="6"/>
      <c r="BD1302" s="6"/>
      <c r="BG1302" s="1"/>
      <c r="BH1302" s="6"/>
      <c r="BJ1302" s="1"/>
      <c r="BN1302" s="1"/>
      <c r="BO1302" s="1"/>
    </row>
    <row r="1303" spans="1:67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6"/>
      <c r="N1303" s="1"/>
      <c r="Q1303" s="6"/>
      <c r="S1303" s="1"/>
      <c r="T1303" s="1"/>
      <c r="U1303" s="1"/>
      <c r="V1303" s="1"/>
      <c r="W1303" s="1"/>
      <c r="X1303" s="400"/>
      <c r="Y1303" s="6"/>
      <c r="AB1303" s="6"/>
      <c r="AE1303" s="6"/>
      <c r="AG1303" s="1"/>
      <c r="AM1303" s="6"/>
      <c r="AP1303" s="6"/>
      <c r="AS1303" s="6"/>
      <c r="AU1303" s="1"/>
      <c r="BA1303" s="6"/>
      <c r="BD1303" s="6"/>
      <c r="BG1303" s="1"/>
      <c r="BH1303" s="6"/>
      <c r="BJ1303" s="1"/>
      <c r="BN1303" s="1"/>
      <c r="BO1303" s="1"/>
    </row>
    <row r="1304" spans="1:67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6"/>
      <c r="N1304" s="1"/>
      <c r="Q1304" s="6"/>
      <c r="S1304" s="1"/>
      <c r="T1304" s="1"/>
      <c r="U1304" s="1"/>
      <c r="V1304" s="1"/>
      <c r="W1304" s="1"/>
      <c r="X1304" s="400"/>
      <c r="Y1304" s="6"/>
      <c r="AB1304" s="6"/>
      <c r="AE1304" s="6"/>
      <c r="AG1304" s="1"/>
      <c r="AM1304" s="6"/>
      <c r="AP1304" s="6"/>
      <c r="AS1304" s="6"/>
      <c r="AU1304" s="1"/>
      <c r="BA1304" s="6"/>
      <c r="BD1304" s="6"/>
      <c r="BG1304" s="1"/>
      <c r="BH1304" s="6"/>
      <c r="BJ1304" s="1"/>
      <c r="BN1304" s="1"/>
      <c r="BO1304" s="1"/>
    </row>
    <row r="1305" spans="1:67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6"/>
      <c r="N1305" s="1"/>
      <c r="Q1305" s="6"/>
      <c r="S1305" s="1"/>
      <c r="T1305" s="1"/>
      <c r="U1305" s="1"/>
      <c r="V1305" s="1"/>
      <c r="W1305" s="1"/>
      <c r="X1305" s="400"/>
      <c r="Y1305" s="6"/>
      <c r="AB1305" s="6"/>
      <c r="AE1305" s="6"/>
      <c r="AG1305" s="1"/>
      <c r="AM1305" s="6"/>
      <c r="AP1305" s="6"/>
      <c r="AS1305" s="6"/>
      <c r="AU1305" s="1"/>
      <c r="BA1305" s="6"/>
      <c r="BD1305" s="6"/>
      <c r="BG1305" s="1"/>
      <c r="BH1305" s="6"/>
      <c r="BJ1305" s="1"/>
      <c r="BN1305" s="1"/>
      <c r="BO1305" s="1"/>
    </row>
    <row r="1306" spans="1:67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6"/>
      <c r="N1306" s="1"/>
      <c r="Q1306" s="6"/>
      <c r="S1306" s="1"/>
      <c r="T1306" s="1"/>
      <c r="U1306" s="1"/>
      <c r="V1306" s="1"/>
      <c r="W1306" s="1"/>
      <c r="X1306" s="400"/>
      <c r="Y1306" s="6"/>
      <c r="AB1306" s="6"/>
      <c r="AE1306" s="6"/>
      <c r="AG1306" s="1"/>
      <c r="AM1306" s="6"/>
      <c r="AP1306" s="6"/>
      <c r="AS1306" s="6"/>
      <c r="AU1306" s="1"/>
      <c r="BA1306" s="6"/>
      <c r="BD1306" s="6"/>
      <c r="BG1306" s="1"/>
      <c r="BH1306" s="6"/>
      <c r="BJ1306" s="1"/>
      <c r="BN1306" s="1"/>
      <c r="BO1306" s="1"/>
    </row>
    <row r="1307" spans="1:67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6"/>
      <c r="N1307" s="1"/>
      <c r="Q1307" s="6"/>
      <c r="S1307" s="1"/>
      <c r="T1307" s="1"/>
      <c r="U1307" s="1"/>
      <c r="V1307" s="1"/>
      <c r="W1307" s="1"/>
      <c r="X1307" s="400"/>
      <c r="Y1307" s="6"/>
      <c r="AB1307" s="6"/>
      <c r="AE1307" s="6"/>
      <c r="AG1307" s="1"/>
      <c r="AM1307" s="6"/>
      <c r="AP1307" s="6"/>
      <c r="AS1307" s="6"/>
      <c r="AU1307" s="1"/>
      <c r="BA1307" s="6"/>
      <c r="BD1307" s="6"/>
      <c r="BG1307" s="1"/>
      <c r="BH1307" s="6"/>
      <c r="BJ1307" s="1"/>
      <c r="BN1307" s="1"/>
      <c r="BO1307" s="1"/>
    </row>
    <row r="1308" spans="1:67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6"/>
      <c r="N1308" s="1"/>
      <c r="Q1308" s="6"/>
      <c r="S1308" s="1"/>
      <c r="T1308" s="1"/>
      <c r="U1308" s="1"/>
      <c r="V1308" s="1"/>
      <c r="W1308" s="1"/>
      <c r="X1308" s="400"/>
      <c r="Y1308" s="6"/>
      <c r="AB1308" s="6"/>
      <c r="AE1308" s="6"/>
      <c r="AG1308" s="1"/>
      <c r="AM1308" s="6"/>
      <c r="AP1308" s="6"/>
      <c r="AS1308" s="6"/>
      <c r="AU1308" s="1"/>
      <c r="BA1308" s="6"/>
      <c r="BD1308" s="6"/>
      <c r="BG1308" s="1"/>
      <c r="BH1308" s="6"/>
      <c r="BJ1308" s="1"/>
      <c r="BN1308" s="1"/>
      <c r="BO1308" s="1"/>
    </row>
    <row r="1309" spans="1:67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6"/>
      <c r="N1309" s="1"/>
      <c r="Q1309" s="6"/>
      <c r="S1309" s="1"/>
      <c r="T1309" s="1"/>
      <c r="U1309" s="1"/>
      <c r="V1309" s="1"/>
      <c r="W1309" s="1"/>
      <c r="X1309" s="400"/>
      <c r="Y1309" s="6"/>
      <c r="AB1309" s="6"/>
      <c r="AE1309" s="6"/>
      <c r="AG1309" s="1"/>
      <c r="AM1309" s="6"/>
      <c r="AP1309" s="6"/>
      <c r="AS1309" s="6"/>
      <c r="AU1309" s="1"/>
      <c r="BA1309" s="6"/>
      <c r="BD1309" s="6"/>
      <c r="BG1309" s="1"/>
      <c r="BH1309" s="6"/>
      <c r="BJ1309" s="1"/>
      <c r="BN1309" s="1"/>
      <c r="BO1309" s="1"/>
    </row>
    <row r="1310" spans="1:67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6"/>
      <c r="N1310" s="1"/>
      <c r="Q1310" s="6"/>
      <c r="S1310" s="1"/>
      <c r="T1310" s="1"/>
      <c r="U1310" s="1"/>
      <c r="V1310" s="1"/>
      <c r="W1310" s="1"/>
      <c r="X1310" s="400"/>
      <c r="Y1310" s="6"/>
      <c r="AB1310" s="6"/>
      <c r="AE1310" s="6"/>
      <c r="AG1310" s="1"/>
      <c r="AM1310" s="6"/>
      <c r="AP1310" s="6"/>
      <c r="AS1310" s="6"/>
      <c r="AU1310" s="1"/>
      <c r="BA1310" s="6"/>
      <c r="BD1310" s="6"/>
      <c r="BG1310" s="1"/>
      <c r="BH1310" s="6"/>
      <c r="BJ1310" s="1"/>
      <c r="BN1310" s="1"/>
      <c r="BO1310" s="1"/>
    </row>
    <row r="1311" spans="1:67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6"/>
      <c r="N1311" s="1"/>
      <c r="Q1311" s="6"/>
      <c r="S1311" s="1"/>
      <c r="T1311" s="1"/>
      <c r="U1311" s="1"/>
      <c r="V1311" s="1"/>
      <c r="W1311" s="1"/>
      <c r="X1311" s="400"/>
      <c r="Y1311" s="6"/>
      <c r="AB1311" s="6"/>
      <c r="AE1311" s="6"/>
      <c r="AG1311" s="1"/>
      <c r="AM1311" s="6"/>
      <c r="AP1311" s="6"/>
      <c r="AS1311" s="6"/>
      <c r="AU1311" s="1"/>
      <c r="BA1311" s="6"/>
      <c r="BD1311" s="6"/>
      <c r="BG1311" s="1"/>
      <c r="BH1311" s="6"/>
      <c r="BJ1311" s="1"/>
      <c r="BN1311" s="1"/>
      <c r="BO1311" s="1"/>
    </row>
    <row r="1312" spans="1:67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6"/>
      <c r="N1312" s="1"/>
      <c r="Q1312" s="6"/>
      <c r="S1312" s="1"/>
      <c r="T1312" s="1"/>
      <c r="U1312" s="1"/>
      <c r="V1312" s="1"/>
      <c r="W1312" s="1"/>
      <c r="X1312" s="400"/>
      <c r="Y1312" s="6"/>
      <c r="AB1312" s="6"/>
      <c r="AE1312" s="6"/>
      <c r="AG1312" s="1"/>
      <c r="AM1312" s="6"/>
      <c r="AP1312" s="6"/>
      <c r="AS1312" s="6"/>
      <c r="AU1312" s="1"/>
      <c r="BA1312" s="6"/>
      <c r="BD1312" s="6"/>
      <c r="BG1312" s="1"/>
      <c r="BH1312" s="6"/>
      <c r="BJ1312" s="1"/>
      <c r="BN1312" s="1"/>
      <c r="BO1312" s="1"/>
    </row>
    <row r="1313" spans="1:67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6"/>
      <c r="N1313" s="1"/>
      <c r="Q1313" s="6"/>
      <c r="S1313" s="1"/>
      <c r="T1313" s="1"/>
      <c r="U1313" s="1"/>
      <c r="V1313" s="1"/>
      <c r="W1313" s="1"/>
      <c r="X1313" s="400"/>
      <c r="Y1313" s="6"/>
      <c r="AB1313" s="6"/>
      <c r="AE1313" s="6"/>
      <c r="AG1313" s="1"/>
      <c r="AM1313" s="6"/>
      <c r="AP1313" s="6"/>
      <c r="AS1313" s="6"/>
      <c r="AU1313" s="1"/>
      <c r="BA1313" s="6"/>
      <c r="BD1313" s="6"/>
      <c r="BG1313" s="1"/>
      <c r="BH1313" s="6"/>
      <c r="BJ1313" s="1"/>
      <c r="BN1313" s="1"/>
      <c r="BO1313" s="1"/>
    </row>
    <row r="1314" spans="1:67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6"/>
      <c r="N1314" s="1"/>
      <c r="Q1314" s="6"/>
      <c r="S1314" s="1"/>
      <c r="T1314" s="1"/>
      <c r="U1314" s="1"/>
      <c r="V1314" s="1"/>
      <c r="W1314" s="1"/>
      <c r="X1314" s="400"/>
      <c r="Y1314" s="6"/>
      <c r="AB1314" s="6"/>
      <c r="AE1314" s="6"/>
      <c r="AG1314" s="1"/>
      <c r="AM1314" s="6"/>
      <c r="AP1314" s="6"/>
      <c r="AS1314" s="6"/>
      <c r="AU1314" s="1"/>
      <c r="BA1314" s="6"/>
      <c r="BD1314" s="6"/>
      <c r="BG1314" s="1"/>
      <c r="BH1314" s="6"/>
      <c r="BJ1314" s="1"/>
      <c r="BN1314" s="1"/>
      <c r="BO1314" s="1"/>
    </row>
    <row r="1315" spans="1:67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6"/>
      <c r="N1315" s="1"/>
      <c r="Q1315" s="6"/>
      <c r="S1315" s="1"/>
      <c r="T1315" s="1"/>
      <c r="U1315" s="1"/>
      <c r="V1315" s="1"/>
      <c r="W1315" s="1"/>
      <c r="X1315" s="400"/>
      <c r="Y1315" s="6"/>
      <c r="AB1315" s="6"/>
      <c r="AE1315" s="6"/>
      <c r="AG1315" s="1"/>
      <c r="AM1315" s="6"/>
      <c r="AP1315" s="6"/>
      <c r="AS1315" s="6"/>
      <c r="AU1315" s="1"/>
      <c r="BA1315" s="6"/>
      <c r="BD1315" s="6"/>
      <c r="BG1315" s="1"/>
      <c r="BH1315" s="6"/>
      <c r="BJ1315" s="1"/>
      <c r="BN1315" s="1"/>
      <c r="BO1315" s="1"/>
    </row>
    <row r="1316" spans="1:67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6"/>
      <c r="N1316" s="1"/>
      <c r="Q1316" s="6"/>
      <c r="S1316" s="1"/>
      <c r="T1316" s="1"/>
      <c r="U1316" s="1"/>
      <c r="V1316" s="1"/>
      <c r="W1316" s="1"/>
      <c r="X1316" s="400"/>
      <c r="Y1316" s="6"/>
      <c r="AB1316" s="6"/>
      <c r="AE1316" s="6"/>
      <c r="AG1316" s="1"/>
      <c r="AM1316" s="6"/>
      <c r="AP1316" s="6"/>
      <c r="AS1316" s="6"/>
      <c r="AU1316" s="1"/>
      <c r="BA1316" s="6"/>
      <c r="BD1316" s="6"/>
      <c r="BG1316" s="1"/>
      <c r="BH1316" s="6"/>
      <c r="BJ1316" s="1"/>
      <c r="BN1316" s="1"/>
      <c r="BO1316" s="1"/>
    </row>
    <row r="1317" spans="1:67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6"/>
      <c r="N1317" s="1"/>
      <c r="Q1317" s="6"/>
      <c r="S1317" s="1"/>
      <c r="T1317" s="1"/>
      <c r="U1317" s="1"/>
      <c r="V1317" s="1"/>
      <c r="W1317" s="1"/>
      <c r="X1317" s="400"/>
      <c r="Y1317" s="6"/>
      <c r="AB1317" s="6"/>
      <c r="AE1317" s="6"/>
      <c r="AG1317" s="1"/>
      <c r="AM1317" s="6"/>
      <c r="AP1317" s="6"/>
      <c r="AS1317" s="6"/>
      <c r="AU1317" s="1"/>
      <c r="BA1317" s="6"/>
      <c r="BD1317" s="6"/>
      <c r="BG1317" s="1"/>
      <c r="BH1317" s="6"/>
      <c r="BJ1317" s="1"/>
      <c r="BN1317" s="1"/>
      <c r="BO1317" s="1"/>
    </row>
    <row r="1318" spans="1:67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6"/>
      <c r="N1318" s="1"/>
      <c r="Q1318" s="6"/>
      <c r="S1318" s="1"/>
      <c r="T1318" s="1"/>
      <c r="U1318" s="1"/>
      <c r="V1318" s="1"/>
      <c r="W1318" s="1"/>
      <c r="X1318" s="400"/>
      <c r="Y1318" s="6"/>
      <c r="AB1318" s="6"/>
      <c r="AE1318" s="6"/>
      <c r="AG1318" s="1"/>
      <c r="AM1318" s="6"/>
      <c r="AP1318" s="6"/>
      <c r="AS1318" s="6"/>
      <c r="AU1318" s="1"/>
      <c r="BA1318" s="6"/>
      <c r="BD1318" s="6"/>
      <c r="BG1318" s="1"/>
      <c r="BH1318" s="6"/>
      <c r="BJ1318" s="1"/>
      <c r="BN1318" s="1"/>
      <c r="BO1318" s="1"/>
    </row>
    <row r="1319" spans="1:67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6"/>
      <c r="N1319" s="1"/>
      <c r="Q1319" s="6"/>
      <c r="S1319" s="1"/>
      <c r="T1319" s="1"/>
      <c r="U1319" s="1"/>
      <c r="V1319" s="1"/>
      <c r="W1319" s="1"/>
      <c r="X1319" s="400"/>
      <c r="Y1319" s="6"/>
      <c r="AB1319" s="6"/>
      <c r="AE1319" s="6"/>
      <c r="AG1319" s="1"/>
      <c r="AM1319" s="6"/>
      <c r="AP1319" s="6"/>
      <c r="AS1319" s="6"/>
      <c r="AU1319" s="1"/>
      <c r="BA1319" s="6"/>
      <c r="BD1319" s="6"/>
      <c r="BG1319" s="1"/>
      <c r="BH1319" s="6"/>
      <c r="BJ1319" s="1"/>
      <c r="BN1319" s="1"/>
      <c r="BO1319" s="1"/>
    </row>
    <row r="1320" spans="1:67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6"/>
      <c r="N1320" s="1"/>
      <c r="Q1320" s="6"/>
      <c r="S1320" s="1"/>
      <c r="T1320" s="1"/>
      <c r="U1320" s="1"/>
      <c r="V1320" s="1"/>
      <c r="W1320" s="1"/>
      <c r="X1320" s="400"/>
      <c r="Y1320" s="6"/>
      <c r="AB1320" s="6"/>
      <c r="AE1320" s="6"/>
      <c r="AG1320" s="1"/>
      <c r="AM1320" s="6"/>
      <c r="AP1320" s="6"/>
      <c r="AS1320" s="6"/>
      <c r="AU1320" s="1"/>
      <c r="BA1320" s="6"/>
      <c r="BD1320" s="6"/>
      <c r="BG1320" s="1"/>
      <c r="BH1320" s="6"/>
      <c r="BJ1320" s="1"/>
      <c r="BN1320" s="1"/>
      <c r="BO1320" s="1"/>
    </row>
    <row r="1321" spans="1:67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6"/>
      <c r="N1321" s="1"/>
      <c r="Q1321" s="6"/>
      <c r="S1321" s="1"/>
      <c r="T1321" s="1"/>
      <c r="U1321" s="1"/>
      <c r="V1321" s="1"/>
      <c r="W1321" s="1"/>
      <c r="X1321" s="400"/>
      <c r="Y1321" s="6"/>
      <c r="AB1321" s="6"/>
      <c r="AE1321" s="6"/>
      <c r="AG1321" s="1"/>
      <c r="AM1321" s="6"/>
      <c r="AP1321" s="6"/>
      <c r="AS1321" s="6"/>
      <c r="AU1321" s="1"/>
      <c r="BA1321" s="6"/>
      <c r="BD1321" s="6"/>
      <c r="BG1321" s="1"/>
      <c r="BH1321" s="6"/>
      <c r="BJ1321" s="1"/>
      <c r="BN1321" s="1"/>
      <c r="BO1321" s="1"/>
    </row>
    <row r="1322" spans="1:67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6"/>
      <c r="N1322" s="1"/>
      <c r="Q1322" s="6"/>
      <c r="S1322" s="1"/>
      <c r="T1322" s="1"/>
      <c r="U1322" s="1"/>
      <c r="V1322" s="1"/>
      <c r="W1322" s="1"/>
      <c r="X1322" s="400"/>
      <c r="Y1322" s="6"/>
      <c r="AB1322" s="6"/>
      <c r="AE1322" s="6"/>
      <c r="AG1322" s="1"/>
      <c r="AM1322" s="6"/>
      <c r="AP1322" s="6"/>
      <c r="AS1322" s="6"/>
      <c r="AU1322" s="1"/>
      <c r="BA1322" s="6"/>
      <c r="BD1322" s="6"/>
      <c r="BG1322" s="1"/>
      <c r="BH1322" s="6"/>
      <c r="BJ1322" s="1"/>
      <c r="BN1322" s="1"/>
      <c r="BO1322" s="1"/>
    </row>
    <row r="1323" spans="1:67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6"/>
      <c r="N1323" s="1"/>
      <c r="Q1323" s="6"/>
      <c r="S1323" s="1"/>
      <c r="T1323" s="1"/>
      <c r="U1323" s="1"/>
      <c r="V1323" s="1"/>
      <c r="W1323" s="1"/>
      <c r="X1323" s="400"/>
      <c r="Y1323" s="6"/>
      <c r="AB1323" s="6"/>
      <c r="AE1323" s="6"/>
      <c r="AG1323" s="1"/>
      <c r="AM1323" s="6"/>
      <c r="AP1323" s="6"/>
      <c r="AS1323" s="6"/>
      <c r="AU1323" s="1"/>
      <c r="BA1323" s="6"/>
      <c r="BD1323" s="6"/>
      <c r="BG1323" s="1"/>
      <c r="BH1323" s="6"/>
      <c r="BJ1323" s="1"/>
      <c r="BN1323" s="1"/>
      <c r="BO1323" s="1"/>
    </row>
    <row r="1324" spans="1:67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6"/>
      <c r="N1324" s="1"/>
      <c r="Q1324" s="6"/>
      <c r="S1324" s="1"/>
      <c r="T1324" s="1"/>
      <c r="U1324" s="1"/>
      <c r="V1324" s="1"/>
      <c r="W1324" s="1"/>
      <c r="X1324" s="400"/>
      <c r="Y1324" s="6"/>
      <c r="AB1324" s="6"/>
      <c r="AE1324" s="6"/>
      <c r="AG1324" s="1"/>
      <c r="AM1324" s="6"/>
      <c r="AP1324" s="6"/>
      <c r="AS1324" s="6"/>
      <c r="AU1324" s="1"/>
      <c r="BA1324" s="6"/>
      <c r="BD1324" s="6"/>
      <c r="BG1324" s="1"/>
      <c r="BH1324" s="6"/>
      <c r="BJ1324" s="1"/>
      <c r="BN1324" s="1"/>
      <c r="BO1324" s="1"/>
    </row>
    <row r="1325" spans="1:67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6"/>
      <c r="N1325" s="1"/>
      <c r="Q1325" s="6"/>
      <c r="S1325" s="1"/>
      <c r="T1325" s="1"/>
      <c r="U1325" s="1"/>
      <c r="V1325" s="1"/>
      <c r="W1325" s="1"/>
      <c r="X1325" s="400"/>
      <c r="Y1325" s="6"/>
      <c r="AB1325" s="6"/>
      <c r="AE1325" s="6"/>
      <c r="AG1325" s="1"/>
      <c r="AM1325" s="6"/>
      <c r="AP1325" s="6"/>
      <c r="AS1325" s="6"/>
      <c r="AU1325" s="1"/>
      <c r="BA1325" s="6"/>
      <c r="BD1325" s="6"/>
      <c r="BG1325" s="1"/>
      <c r="BH1325" s="6"/>
      <c r="BJ1325" s="1"/>
      <c r="BN1325" s="1"/>
      <c r="BO1325" s="1"/>
    </row>
    <row r="1326" spans="1:67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6"/>
      <c r="N1326" s="1"/>
      <c r="Q1326" s="6"/>
      <c r="S1326" s="1"/>
      <c r="T1326" s="1"/>
      <c r="U1326" s="1"/>
      <c r="V1326" s="1"/>
      <c r="W1326" s="1"/>
      <c r="X1326" s="400"/>
      <c r="Y1326" s="6"/>
      <c r="AB1326" s="6"/>
      <c r="AE1326" s="6"/>
      <c r="AG1326" s="1"/>
      <c r="AM1326" s="6"/>
      <c r="AP1326" s="6"/>
      <c r="AS1326" s="6"/>
      <c r="AU1326" s="1"/>
      <c r="BA1326" s="6"/>
      <c r="BD1326" s="6"/>
      <c r="BG1326" s="1"/>
      <c r="BH1326" s="6"/>
      <c r="BJ1326" s="1"/>
      <c r="BN1326" s="1"/>
      <c r="BO1326" s="1"/>
    </row>
    <row r="1327" spans="1:67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6"/>
      <c r="N1327" s="1"/>
      <c r="Q1327" s="6"/>
      <c r="S1327" s="1"/>
      <c r="T1327" s="1"/>
      <c r="U1327" s="1"/>
      <c r="V1327" s="1"/>
      <c r="W1327" s="1"/>
      <c r="X1327" s="400"/>
      <c r="Y1327" s="6"/>
      <c r="AB1327" s="6"/>
      <c r="AE1327" s="6"/>
      <c r="AG1327" s="1"/>
      <c r="AM1327" s="6"/>
      <c r="AP1327" s="6"/>
      <c r="AS1327" s="6"/>
      <c r="AU1327" s="1"/>
      <c r="BA1327" s="6"/>
      <c r="BD1327" s="6"/>
      <c r="BG1327" s="1"/>
      <c r="BH1327" s="6"/>
      <c r="BJ1327" s="1"/>
      <c r="BN1327" s="1"/>
      <c r="BO1327" s="1"/>
    </row>
    <row r="1328" spans="1:67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6"/>
      <c r="N1328" s="1"/>
      <c r="Q1328" s="6"/>
      <c r="S1328" s="1"/>
      <c r="T1328" s="1"/>
      <c r="U1328" s="1"/>
      <c r="V1328" s="1"/>
      <c r="W1328" s="1"/>
      <c r="X1328" s="400"/>
      <c r="Y1328" s="6"/>
      <c r="AB1328" s="6"/>
      <c r="AE1328" s="6"/>
      <c r="AG1328" s="1"/>
      <c r="AM1328" s="6"/>
      <c r="AP1328" s="6"/>
      <c r="AS1328" s="6"/>
      <c r="AU1328" s="1"/>
      <c r="BA1328" s="6"/>
      <c r="BD1328" s="6"/>
      <c r="BG1328" s="1"/>
      <c r="BH1328" s="6"/>
      <c r="BJ1328" s="1"/>
      <c r="BN1328" s="1"/>
      <c r="BO1328" s="1"/>
    </row>
    <row r="1329" spans="1:67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6"/>
      <c r="N1329" s="1"/>
      <c r="Q1329" s="6"/>
      <c r="S1329" s="1"/>
      <c r="T1329" s="1"/>
      <c r="U1329" s="1"/>
      <c r="V1329" s="1"/>
      <c r="W1329" s="1"/>
      <c r="X1329" s="400"/>
      <c r="Y1329" s="6"/>
      <c r="AB1329" s="6"/>
      <c r="AE1329" s="6"/>
      <c r="AG1329" s="1"/>
      <c r="AM1329" s="6"/>
      <c r="AP1329" s="6"/>
      <c r="AS1329" s="6"/>
      <c r="AU1329" s="1"/>
      <c r="BA1329" s="6"/>
      <c r="BD1329" s="6"/>
      <c r="BG1329" s="1"/>
      <c r="BH1329" s="6"/>
      <c r="BJ1329" s="1"/>
      <c r="BN1329" s="1"/>
      <c r="BO1329" s="1"/>
    </row>
    <row r="1330" spans="1:67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6"/>
      <c r="N1330" s="1"/>
      <c r="Q1330" s="6"/>
      <c r="S1330" s="1"/>
      <c r="T1330" s="1"/>
      <c r="U1330" s="1"/>
      <c r="V1330" s="1"/>
      <c r="W1330" s="1"/>
      <c r="X1330" s="400"/>
      <c r="Y1330" s="6"/>
      <c r="AB1330" s="6"/>
      <c r="AE1330" s="6"/>
      <c r="AG1330" s="1"/>
      <c r="AM1330" s="6"/>
      <c r="AP1330" s="6"/>
      <c r="AS1330" s="6"/>
      <c r="AU1330" s="1"/>
      <c r="BA1330" s="6"/>
      <c r="BD1330" s="6"/>
      <c r="BG1330" s="1"/>
      <c r="BH1330" s="6"/>
      <c r="BJ1330" s="1"/>
      <c r="BN1330" s="1"/>
      <c r="BO1330" s="1"/>
    </row>
    <row r="1331" spans="1:67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6"/>
      <c r="N1331" s="1"/>
      <c r="Q1331" s="6"/>
      <c r="S1331" s="1"/>
      <c r="T1331" s="1"/>
      <c r="U1331" s="1"/>
      <c r="V1331" s="1"/>
      <c r="W1331" s="1"/>
      <c r="X1331" s="400"/>
      <c r="Y1331" s="6"/>
      <c r="AB1331" s="6"/>
      <c r="AE1331" s="6"/>
      <c r="AG1331" s="1"/>
      <c r="AM1331" s="6"/>
      <c r="AP1331" s="6"/>
      <c r="AS1331" s="6"/>
      <c r="AU1331" s="1"/>
      <c r="BA1331" s="6"/>
      <c r="BD1331" s="6"/>
      <c r="BG1331" s="1"/>
      <c r="BH1331" s="6"/>
      <c r="BJ1331" s="1"/>
      <c r="BN1331" s="1"/>
      <c r="BO1331" s="1"/>
    </row>
    <row r="1332" spans="1:67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6"/>
      <c r="N1332" s="1"/>
      <c r="Q1332" s="6"/>
      <c r="S1332" s="1"/>
      <c r="T1332" s="1"/>
      <c r="U1332" s="1"/>
      <c r="V1332" s="1"/>
      <c r="W1332" s="1"/>
      <c r="X1332" s="400"/>
      <c r="Y1332" s="6"/>
      <c r="AB1332" s="6"/>
      <c r="AE1332" s="6"/>
      <c r="AG1332" s="1"/>
      <c r="AM1332" s="6"/>
      <c r="AP1332" s="6"/>
      <c r="AS1332" s="6"/>
      <c r="AU1332" s="1"/>
      <c r="BA1332" s="6"/>
      <c r="BD1332" s="6"/>
      <c r="BG1332" s="1"/>
      <c r="BH1332" s="6"/>
      <c r="BJ1332" s="1"/>
      <c r="BN1332" s="1"/>
      <c r="BO1332" s="1"/>
    </row>
    <row r="1333" spans="1:67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6"/>
      <c r="N1333" s="1"/>
      <c r="Q1333" s="6"/>
      <c r="S1333" s="1"/>
      <c r="T1333" s="1"/>
      <c r="U1333" s="1"/>
      <c r="V1333" s="1"/>
      <c r="W1333" s="1"/>
      <c r="X1333" s="400"/>
      <c r="Y1333" s="6"/>
      <c r="AB1333" s="6"/>
      <c r="AE1333" s="6"/>
      <c r="AG1333" s="1"/>
      <c r="AM1333" s="6"/>
      <c r="AP1333" s="6"/>
      <c r="AS1333" s="6"/>
      <c r="AU1333" s="1"/>
      <c r="BA1333" s="6"/>
      <c r="BD1333" s="6"/>
      <c r="BG1333" s="1"/>
      <c r="BH1333" s="6"/>
      <c r="BJ1333" s="1"/>
      <c r="BN1333" s="1"/>
      <c r="BO1333" s="1"/>
    </row>
    <row r="1334" spans="1:67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6"/>
      <c r="N1334" s="1"/>
      <c r="Q1334" s="6"/>
      <c r="S1334" s="1"/>
      <c r="T1334" s="1"/>
      <c r="U1334" s="1"/>
      <c r="V1334" s="1"/>
      <c r="W1334" s="1"/>
      <c r="X1334" s="400"/>
      <c r="Y1334" s="6"/>
      <c r="AB1334" s="6"/>
      <c r="AE1334" s="6"/>
      <c r="AG1334" s="1"/>
      <c r="AM1334" s="6"/>
      <c r="AP1334" s="6"/>
      <c r="AS1334" s="6"/>
      <c r="AU1334" s="1"/>
      <c r="BA1334" s="6"/>
      <c r="BD1334" s="6"/>
      <c r="BG1334" s="1"/>
      <c r="BH1334" s="6"/>
      <c r="BJ1334" s="1"/>
      <c r="BN1334" s="1"/>
      <c r="BO1334" s="1"/>
    </row>
    <row r="1335" spans="1:67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6"/>
      <c r="N1335" s="1"/>
      <c r="Q1335" s="6"/>
      <c r="S1335" s="1"/>
      <c r="T1335" s="1"/>
      <c r="U1335" s="1"/>
      <c r="V1335" s="1"/>
      <c r="W1335" s="1"/>
      <c r="X1335" s="400"/>
      <c r="Y1335" s="6"/>
      <c r="AB1335" s="6"/>
      <c r="AE1335" s="6"/>
      <c r="AG1335" s="1"/>
      <c r="AM1335" s="6"/>
      <c r="AP1335" s="6"/>
      <c r="AS1335" s="6"/>
      <c r="AU1335" s="1"/>
      <c r="BA1335" s="6"/>
      <c r="BD1335" s="6"/>
      <c r="BG1335" s="1"/>
      <c r="BH1335" s="6"/>
      <c r="BJ1335" s="1"/>
      <c r="BN1335" s="1"/>
      <c r="BO1335" s="1"/>
    </row>
    <row r="1336" spans="1:67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6"/>
      <c r="N1336" s="1"/>
      <c r="Q1336" s="6"/>
      <c r="S1336" s="1"/>
      <c r="T1336" s="1"/>
      <c r="U1336" s="1"/>
      <c r="V1336" s="1"/>
      <c r="W1336" s="1"/>
      <c r="X1336" s="400"/>
      <c r="Y1336" s="6"/>
      <c r="AB1336" s="6"/>
      <c r="AE1336" s="6"/>
      <c r="AG1336" s="1"/>
      <c r="AM1336" s="6"/>
      <c r="AP1336" s="6"/>
      <c r="AS1336" s="6"/>
      <c r="AU1336" s="1"/>
      <c r="BA1336" s="6"/>
      <c r="BD1336" s="6"/>
      <c r="BG1336" s="1"/>
      <c r="BH1336" s="6"/>
      <c r="BJ1336" s="1"/>
      <c r="BN1336" s="1"/>
      <c r="BO1336" s="1"/>
    </row>
    <row r="1337" spans="1:67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6"/>
      <c r="N1337" s="1"/>
      <c r="Q1337" s="6"/>
      <c r="S1337" s="1"/>
      <c r="T1337" s="1"/>
      <c r="U1337" s="1"/>
      <c r="V1337" s="1"/>
      <c r="W1337" s="1"/>
      <c r="X1337" s="400"/>
      <c r="Y1337" s="6"/>
      <c r="AB1337" s="6"/>
      <c r="AE1337" s="6"/>
      <c r="AG1337" s="1"/>
      <c r="AM1337" s="6"/>
      <c r="AP1337" s="6"/>
      <c r="AS1337" s="6"/>
      <c r="AU1337" s="1"/>
      <c r="BA1337" s="6"/>
      <c r="BD1337" s="6"/>
      <c r="BG1337" s="1"/>
      <c r="BH1337" s="6"/>
      <c r="BJ1337" s="1"/>
      <c r="BN1337" s="1"/>
      <c r="BO1337" s="1"/>
    </row>
    <row r="1338" spans="1:67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6"/>
      <c r="N1338" s="1"/>
      <c r="Q1338" s="6"/>
      <c r="S1338" s="1"/>
      <c r="T1338" s="1"/>
      <c r="U1338" s="1"/>
      <c r="V1338" s="1"/>
      <c r="W1338" s="1"/>
      <c r="X1338" s="400"/>
      <c r="Y1338" s="6"/>
      <c r="AB1338" s="6"/>
      <c r="AE1338" s="6"/>
      <c r="AG1338" s="1"/>
      <c r="AM1338" s="6"/>
      <c r="AP1338" s="6"/>
      <c r="AS1338" s="6"/>
      <c r="AU1338" s="1"/>
      <c r="BA1338" s="6"/>
      <c r="BD1338" s="6"/>
      <c r="BG1338" s="1"/>
      <c r="BH1338" s="6"/>
      <c r="BJ1338" s="1"/>
      <c r="BN1338" s="1"/>
      <c r="BO1338" s="1"/>
    </row>
    <row r="1339" spans="1:67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6"/>
      <c r="N1339" s="1"/>
      <c r="Q1339" s="6"/>
      <c r="S1339" s="1"/>
      <c r="T1339" s="1"/>
      <c r="U1339" s="1"/>
      <c r="V1339" s="1"/>
      <c r="W1339" s="1"/>
      <c r="X1339" s="400"/>
      <c r="Y1339" s="6"/>
      <c r="AB1339" s="6"/>
      <c r="AE1339" s="6"/>
      <c r="AG1339" s="1"/>
      <c r="AM1339" s="6"/>
      <c r="AP1339" s="6"/>
      <c r="AS1339" s="6"/>
      <c r="AU1339" s="1"/>
      <c r="BA1339" s="6"/>
      <c r="BD1339" s="6"/>
      <c r="BG1339" s="1"/>
      <c r="BH1339" s="6"/>
      <c r="BJ1339" s="1"/>
      <c r="BN1339" s="1"/>
      <c r="BO1339" s="1"/>
    </row>
    <row r="1340" spans="1:67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6"/>
      <c r="N1340" s="1"/>
      <c r="Q1340" s="6"/>
      <c r="S1340" s="1"/>
      <c r="T1340" s="1"/>
      <c r="U1340" s="1"/>
      <c r="V1340" s="1"/>
      <c r="W1340" s="1"/>
      <c r="X1340" s="400"/>
      <c r="Y1340" s="6"/>
      <c r="AB1340" s="6"/>
      <c r="AE1340" s="6"/>
      <c r="AG1340" s="1"/>
      <c r="AM1340" s="6"/>
      <c r="AP1340" s="6"/>
      <c r="AS1340" s="6"/>
      <c r="AU1340" s="1"/>
      <c r="BA1340" s="6"/>
      <c r="BD1340" s="6"/>
      <c r="BG1340" s="1"/>
      <c r="BH1340" s="6"/>
      <c r="BJ1340" s="1"/>
      <c r="BN1340" s="1"/>
      <c r="BO1340" s="1"/>
    </row>
    <row r="1341" spans="1:67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6"/>
      <c r="N1341" s="1"/>
      <c r="Q1341" s="6"/>
      <c r="S1341" s="1"/>
      <c r="T1341" s="1"/>
      <c r="U1341" s="1"/>
      <c r="V1341" s="1"/>
      <c r="W1341" s="1"/>
      <c r="X1341" s="400"/>
      <c r="Y1341" s="6"/>
      <c r="AB1341" s="6"/>
      <c r="AE1341" s="6"/>
      <c r="AG1341" s="1"/>
      <c r="AM1341" s="6"/>
      <c r="AP1341" s="6"/>
      <c r="AS1341" s="6"/>
      <c r="AU1341" s="1"/>
      <c r="BA1341" s="6"/>
      <c r="BD1341" s="6"/>
      <c r="BG1341" s="1"/>
      <c r="BH1341" s="6"/>
      <c r="BJ1341" s="1"/>
      <c r="BN1341" s="1"/>
      <c r="BO1341" s="1"/>
    </row>
    <row r="1342" spans="1:67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6"/>
      <c r="N1342" s="1"/>
      <c r="Q1342" s="6"/>
      <c r="S1342" s="1"/>
      <c r="T1342" s="1"/>
      <c r="U1342" s="1"/>
      <c r="V1342" s="1"/>
      <c r="W1342" s="1"/>
      <c r="X1342" s="400"/>
      <c r="Y1342" s="6"/>
      <c r="AB1342" s="6"/>
      <c r="AE1342" s="6"/>
      <c r="AG1342" s="1"/>
      <c r="AM1342" s="6"/>
      <c r="AP1342" s="6"/>
      <c r="AS1342" s="6"/>
      <c r="AU1342" s="1"/>
      <c r="BA1342" s="6"/>
      <c r="BD1342" s="6"/>
      <c r="BG1342" s="1"/>
      <c r="BH1342" s="6"/>
      <c r="BJ1342" s="1"/>
      <c r="BN1342" s="1"/>
      <c r="BO1342" s="1"/>
    </row>
    <row r="1343" spans="1:67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6"/>
      <c r="N1343" s="1"/>
      <c r="Q1343" s="6"/>
      <c r="S1343" s="1"/>
      <c r="T1343" s="1"/>
      <c r="U1343" s="1"/>
      <c r="V1343" s="1"/>
      <c r="W1343" s="1"/>
      <c r="X1343" s="400"/>
      <c r="Y1343" s="6"/>
      <c r="AB1343" s="6"/>
      <c r="AE1343" s="6"/>
      <c r="AG1343" s="1"/>
      <c r="AM1343" s="6"/>
      <c r="AP1343" s="6"/>
      <c r="AS1343" s="6"/>
      <c r="AU1343" s="1"/>
      <c r="BA1343" s="6"/>
      <c r="BD1343" s="6"/>
      <c r="BG1343" s="1"/>
      <c r="BH1343" s="6"/>
      <c r="BJ1343" s="1"/>
      <c r="BN1343" s="1"/>
      <c r="BO1343" s="1"/>
    </row>
    <row r="1344" spans="1:67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6"/>
      <c r="N1344" s="1"/>
      <c r="Q1344" s="6"/>
      <c r="S1344" s="1"/>
      <c r="T1344" s="1"/>
      <c r="U1344" s="1"/>
      <c r="V1344" s="1"/>
      <c r="W1344" s="1"/>
      <c r="X1344" s="400"/>
      <c r="Y1344" s="6"/>
      <c r="AB1344" s="6"/>
      <c r="AE1344" s="6"/>
      <c r="AG1344" s="1"/>
      <c r="AM1344" s="6"/>
      <c r="AP1344" s="6"/>
      <c r="AS1344" s="6"/>
      <c r="AU1344" s="1"/>
      <c r="BA1344" s="6"/>
      <c r="BD1344" s="6"/>
      <c r="BG1344" s="1"/>
      <c r="BH1344" s="6"/>
      <c r="BJ1344" s="1"/>
      <c r="BN1344" s="1"/>
      <c r="BO1344" s="1"/>
    </row>
    <row r="1345" spans="1:67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6"/>
      <c r="N1345" s="1"/>
      <c r="Q1345" s="6"/>
      <c r="S1345" s="1"/>
      <c r="T1345" s="1"/>
      <c r="U1345" s="1"/>
      <c r="V1345" s="1"/>
      <c r="W1345" s="1"/>
      <c r="X1345" s="400"/>
      <c r="Y1345" s="6"/>
      <c r="AB1345" s="6"/>
      <c r="AE1345" s="6"/>
      <c r="AG1345" s="1"/>
      <c r="AM1345" s="6"/>
      <c r="AP1345" s="6"/>
      <c r="AS1345" s="6"/>
      <c r="AU1345" s="1"/>
      <c r="BA1345" s="6"/>
      <c r="BD1345" s="6"/>
      <c r="BG1345" s="1"/>
      <c r="BH1345" s="6"/>
      <c r="BJ1345" s="1"/>
      <c r="BN1345" s="1"/>
      <c r="BO1345" s="1"/>
    </row>
    <row r="1346" spans="1:67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6"/>
      <c r="N1346" s="1"/>
      <c r="Q1346" s="6"/>
      <c r="S1346" s="1"/>
      <c r="T1346" s="1"/>
      <c r="U1346" s="1"/>
      <c r="V1346" s="1"/>
      <c r="W1346" s="1"/>
      <c r="X1346" s="400"/>
      <c r="Y1346" s="6"/>
      <c r="AB1346" s="6"/>
      <c r="AE1346" s="6"/>
      <c r="AG1346" s="1"/>
      <c r="AM1346" s="6"/>
      <c r="AP1346" s="6"/>
      <c r="AS1346" s="6"/>
      <c r="AU1346" s="1"/>
      <c r="BA1346" s="6"/>
      <c r="BD1346" s="6"/>
      <c r="BG1346" s="1"/>
      <c r="BH1346" s="6"/>
      <c r="BJ1346" s="1"/>
      <c r="BN1346" s="1"/>
      <c r="BO1346" s="1"/>
    </row>
    <row r="1347" spans="1:67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6"/>
      <c r="N1347" s="1"/>
      <c r="Q1347" s="6"/>
      <c r="S1347" s="1"/>
      <c r="T1347" s="1"/>
      <c r="U1347" s="1"/>
      <c r="V1347" s="1"/>
      <c r="W1347" s="1"/>
      <c r="X1347" s="400"/>
      <c r="Y1347" s="6"/>
      <c r="AB1347" s="6"/>
      <c r="AE1347" s="6"/>
      <c r="AG1347" s="1"/>
      <c r="AM1347" s="6"/>
      <c r="AP1347" s="6"/>
      <c r="AS1347" s="6"/>
      <c r="AU1347" s="1"/>
      <c r="BA1347" s="6"/>
      <c r="BD1347" s="6"/>
      <c r="BG1347" s="1"/>
      <c r="BH1347" s="6"/>
      <c r="BJ1347" s="1"/>
      <c r="BN1347" s="1"/>
      <c r="BO1347" s="1"/>
    </row>
    <row r="1348" spans="1:67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6"/>
      <c r="N1348" s="1"/>
      <c r="Q1348" s="6"/>
      <c r="S1348" s="1"/>
      <c r="T1348" s="1"/>
      <c r="U1348" s="1"/>
      <c r="V1348" s="1"/>
      <c r="W1348" s="1"/>
      <c r="X1348" s="400"/>
      <c r="Y1348" s="6"/>
      <c r="AB1348" s="6"/>
      <c r="AE1348" s="6"/>
      <c r="AG1348" s="1"/>
      <c r="AM1348" s="6"/>
      <c r="AP1348" s="6"/>
      <c r="AS1348" s="6"/>
      <c r="AU1348" s="1"/>
      <c r="BA1348" s="6"/>
      <c r="BD1348" s="6"/>
      <c r="BG1348" s="1"/>
      <c r="BH1348" s="6"/>
      <c r="BJ1348" s="1"/>
      <c r="BN1348" s="1"/>
      <c r="BO1348" s="1"/>
    </row>
    <row r="1349" spans="1:67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6"/>
      <c r="N1349" s="1"/>
      <c r="Q1349" s="6"/>
      <c r="S1349" s="1"/>
      <c r="T1349" s="1"/>
      <c r="U1349" s="1"/>
      <c r="V1349" s="1"/>
      <c r="W1349" s="1"/>
      <c r="X1349" s="400"/>
      <c r="Y1349" s="6"/>
      <c r="AB1349" s="6"/>
      <c r="AE1349" s="6"/>
      <c r="AG1349" s="1"/>
      <c r="AM1349" s="6"/>
      <c r="AP1349" s="6"/>
      <c r="AS1349" s="6"/>
      <c r="AU1349" s="1"/>
      <c r="BA1349" s="6"/>
      <c r="BD1349" s="6"/>
      <c r="BG1349" s="1"/>
      <c r="BH1349" s="6"/>
      <c r="BJ1349" s="1"/>
      <c r="BN1349" s="1"/>
      <c r="BO1349" s="1"/>
    </row>
    <row r="1350" spans="1:67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6"/>
      <c r="N1350" s="1"/>
      <c r="Q1350" s="6"/>
      <c r="S1350" s="1"/>
      <c r="T1350" s="1"/>
      <c r="U1350" s="1"/>
      <c r="V1350" s="1"/>
      <c r="W1350" s="1"/>
      <c r="X1350" s="400"/>
      <c r="Y1350" s="6"/>
      <c r="AB1350" s="6"/>
      <c r="AE1350" s="6"/>
      <c r="AG1350" s="1"/>
      <c r="AM1350" s="6"/>
      <c r="AP1350" s="6"/>
      <c r="AS1350" s="6"/>
      <c r="AU1350" s="1"/>
      <c r="BA1350" s="6"/>
      <c r="BD1350" s="6"/>
      <c r="BG1350" s="1"/>
      <c r="BH1350" s="6"/>
      <c r="BJ1350" s="1"/>
      <c r="BN1350" s="1"/>
      <c r="BO1350" s="1"/>
    </row>
    <row r="1351" spans="1:67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6"/>
      <c r="N1351" s="1"/>
      <c r="Q1351" s="6"/>
      <c r="S1351" s="1"/>
      <c r="T1351" s="1"/>
      <c r="U1351" s="1"/>
      <c r="V1351" s="1"/>
      <c r="W1351" s="1"/>
      <c r="X1351" s="400"/>
      <c r="Y1351" s="6"/>
      <c r="AB1351" s="6"/>
      <c r="AE1351" s="6"/>
      <c r="AG1351" s="1"/>
      <c r="AM1351" s="6"/>
      <c r="AP1351" s="6"/>
      <c r="AS1351" s="6"/>
      <c r="AU1351" s="1"/>
      <c r="BA1351" s="6"/>
      <c r="BD1351" s="6"/>
      <c r="BG1351" s="1"/>
      <c r="BH1351" s="6"/>
      <c r="BJ1351" s="1"/>
      <c r="BN1351" s="1"/>
      <c r="BO1351" s="1"/>
    </row>
    <row r="1352" spans="1:67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6"/>
      <c r="N1352" s="1"/>
      <c r="Q1352" s="6"/>
      <c r="S1352" s="1"/>
      <c r="T1352" s="1"/>
      <c r="U1352" s="1"/>
      <c r="V1352" s="1"/>
      <c r="W1352" s="1"/>
      <c r="X1352" s="400"/>
      <c r="Y1352" s="6"/>
      <c r="AB1352" s="6"/>
      <c r="AE1352" s="6"/>
      <c r="AG1352" s="1"/>
      <c r="AM1352" s="6"/>
      <c r="AP1352" s="6"/>
      <c r="AS1352" s="6"/>
      <c r="AU1352" s="1"/>
      <c r="BA1352" s="6"/>
      <c r="BD1352" s="6"/>
      <c r="BG1352" s="1"/>
      <c r="BH1352" s="6"/>
      <c r="BJ1352" s="1"/>
      <c r="BN1352" s="1"/>
      <c r="BO1352" s="1"/>
    </row>
    <row r="1353" spans="1:67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6"/>
      <c r="N1353" s="1"/>
      <c r="Q1353" s="6"/>
      <c r="S1353" s="1"/>
      <c r="T1353" s="1"/>
      <c r="U1353" s="1"/>
      <c r="V1353" s="1"/>
      <c r="W1353" s="1"/>
      <c r="X1353" s="400"/>
      <c r="Y1353" s="6"/>
      <c r="AB1353" s="6"/>
      <c r="AE1353" s="6"/>
      <c r="AG1353" s="1"/>
      <c r="AM1353" s="6"/>
      <c r="AP1353" s="6"/>
      <c r="AS1353" s="6"/>
      <c r="AU1353" s="1"/>
      <c r="BA1353" s="6"/>
      <c r="BD1353" s="6"/>
      <c r="BG1353" s="1"/>
      <c r="BH1353" s="6"/>
      <c r="BJ1353" s="1"/>
      <c r="BN1353" s="1"/>
      <c r="BO1353" s="1"/>
    </row>
    <row r="1354" spans="1:67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6"/>
      <c r="N1354" s="1"/>
      <c r="Q1354" s="6"/>
      <c r="S1354" s="1"/>
      <c r="T1354" s="1"/>
      <c r="U1354" s="1"/>
      <c r="V1354" s="1"/>
      <c r="W1354" s="1"/>
      <c r="X1354" s="400"/>
      <c r="Y1354" s="6"/>
      <c r="AB1354" s="6"/>
      <c r="AE1354" s="6"/>
      <c r="AG1354" s="1"/>
      <c r="AM1354" s="6"/>
      <c r="AP1354" s="6"/>
      <c r="AS1354" s="6"/>
      <c r="AU1354" s="1"/>
      <c r="BA1354" s="6"/>
      <c r="BD1354" s="6"/>
      <c r="BG1354" s="1"/>
      <c r="BH1354" s="6"/>
      <c r="BJ1354" s="1"/>
      <c r="BN1354" s="1"/>
      <c r="BO1354" s="1"/>
    </row>
    <row r="1355" spans="1:67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6"/>
      <c r="N1355" s="1"/>
      <c r="Q1355" s="6"/>
      <c r="S1355" s="1"/>
      <c r="T1355" s="1"/>
      <c r="U1355" s="1"/>
      <c r="V1355" s="1"/>
      <c r="W1355" s="1"/>
      <c r="X1355" s="400"/>
      <c r="Y1355" s="6"/>
      <c r="AB1355" s="6"/>
      <c r="AE1355" s="6"/>
      <c r="AG1355" s="1"/>
      <c r="AM1355" s="6"/>
      <c r="AP1355" s="6"/>
      <c r="AS1355" s="6"/>
      <c r="AU1355" s="1"/>
      <c r="BA1355" s="6"/>
      <c r="BD1355" s="6"/>
      <c r="BG1355" s="1"/>
      <c r="BH1355" s="6"/>
      <c r="BJ1355" s="1"/>
      <c r="BN1355" s="1"/>
      <c r="BO1355" s="1"/>
    </row>
    <row r="1356" spans="1:67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6"/>
      <c r="N1356" s="1"/>
      <c r="Q1356" s="6"/>
      <c r="S1356" s="1"/>
      <c r="T1356" s="1"/>
      <c r="U1356" s="1"/>
      <c r="V1356" s="1"/>
      <c r="W1356" s="1"/>
      <c r="X1356" s="400"/>
      <c r="Y1356" s="6"/>
      <c r="AB1356" s="6"/>
      <c r="AE1356" s="6"/>
      <c r="AG1356" s="1"/>
      <c r="AM1356" s="6"/>
      <c r="AP1356" s="6"/>
      <c r="AS1356" s="6"/>
      <c r="AU1356" s="1"/>
      <c r="BA1356" s="6"/>
      <c r="BD1356" s="6"/>
      <c r="BG1356" s="1"/>
      <c r="BH1356" s="6"/>
      <c r="BJ1356" s="1"/>
      <c r="BN1356" s="1"/>
      <c r="BO1356" s="1"/>
    </row>
    <row r="1357" spans="1:67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6"/>
      <c r="N1357" s="1"/>
      <c r="Q1357" s="6"/>
      <c r="S1357" s="1"/>
      <c r="T1357" s="1"/>
      <c r="U1357" s="1"/>
      <c r="V1357" s="1"/>
      <c r="W1357" s="1"/>
      <c r="X1357" s="400"/>
      <c r="Y1357" s="6"/>
      <c r="AB1357" s="6"/>
      <c r="AE1357" s="6"/>
      <c r="AG1357" s="1"/>
      <c r="AM1357" s="6"/>
      <c r="AP1357" s="6"/>
      <c r="AS1357" s="6"/>
      <c r="AU1357" s="1"/>
      <c r="BA1357" s="6"/>
      <c r="BD1357" s="6"/>
      <c r="BG1357" s="1"/>
      <c r="BH1357" s="6"/>
      <c r="BJ1357" s="1"/>
      <c r="BN1357" s="1"/>
      <c r="BO1357" s="1"/>
    </row>
    <row r="1358" spans="1:67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6"/>
      <c r="N1358" s="1"/>
      <c r="Q1358" s="6"/>
      <c r="S1358" s="1"/>
      <c r="T1358" s="1"/>
      <c r="U1358" s="1"/>
      <c r="V1358" s="1"/>
      <c r="W1358" s="1"/>
      <c r="X1358" s="400"/>
      <c r="Y1358" s="6"/>
      <c r="AB1358" s="6"/>
      <c r="AE1358" s="6"/>
      <c r="AG1358" s="1"/>
      <c r="AM1358" s="6"/>
      <c r="AP1358" s="6"/>
      <c r="AS1358" s="6"/>
      <c r="AU1358" s="1"/>
      <c r="BA1358" s="6"/>
      <c r="BD1358" s="6"/>
      <c r="BG1358" s="1"/>
      <c r="BH1358" s="6"/>
      <c r="BJ1358" s="1"/>
      <c r="BN1358" s="1"/>
      <c r="BO1358" s="1"/>
    </row>
    <row r="1359" spans="1:67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6"/>
      <c r="N1359" s="1"/>
      <c r="Q1359" s="6"/>
      <c r="S1359" s="1"/>
      <c r="T1359" s="1"/>
      <c r="U1359" s="1"/>
      <c r="V1359" s="1"/>
      <c r="W1359" s="1"/>
      <c r="X1359" s="400"/>
      <c r="Y1359" s="6"/>
      <c r="AB1359" s="6"/>
      <c r="AE1359" s="6"/>
      <c r="AG1359" s="1"/>
      <c r="AM1359" s="6"/>
      <c r="AP1359" s="6"/>
      <c r="AS1359" s="6"/>
      <c r="AU1359" s="1"/>
      <c r="BA1359" s="6"/>
      <c r="BD1359" s="6"/>
      <c r="BG1359" s="1"/>
      <c r="BH1359" s="6"/>
      <c r="BJ1359" s="1"/>
      <c r="BN1359" s="1"/>
      <c r="BO1359" s="1"/>
    </row>
    <row r="1360" spans="1:67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6"/>
      <c r="N1360" s="1"/>
      <c r="Q1360" s="6"/>
      <c r="S1360" s="1"/>
      <c r="T1360" s="1"/>
      <c r="U1360" s="1"/>
      <c r="V1360" s="1"/>
      <c r="W1360" s="1"/>
      <c r="X1360" s="400"/>
      <c r="Y1360" s="6"/>
      <c r="AB1360" s="6"/>
      <c r="AE1360" s="6"/>
      <c r="AG1360" s="1"/>
      <c r="AM1360" s="6"/>
      <c r="AP1360" s="6"/>
      <c r="AS1360" s="6"/>
      <c r="AU1360" s="1"/>
      <c r="BA1360" s="6"/>
      <c r="BD1360" s="6"/>
      <c r="BG1360" s="1"/>
      <c r="BH1360" s="6"/>
      <c r="BJ1360" s="1"/>
      <c r="BN1360" s="1"/>
      <c r="BO1360" s="1"/>
    </row>
    <row r="1361" spans="1:67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6"/>
      <c r="N1361" s="1"/>
      <c r="Q1361" s="6"/>
      <c r="S1361" s="1"/>
      <c r="T1361" s="1"/>
      <c r="U1361" s="1"/>
      <c r="V1361" s="1"/>
      <c r="W1361" s="1"/>
      <c r="X1361" s="400"/>
      <c r="Y1361" s="6"/>
      <c r="AB1361" s="6"/>
      <c r="AE1361" s="6"/>
      <c r="AG1361" s="1"/>
      <c r="AM1361" s="6"/>
      <c r="AP1361" s="6"/>
      <c r="AS1361" s="6"/>
      <c r="AU1361" s="1"/>
      <c r="BA1361" s="6"/>
      <c r="BD1361" s="6"/>
      <c r="BG1361" s="1"/>
      <c r="BH1361" s="6"/>
      <c r="BJ1361" s="1"/>
      <c r="BN1361" s="1"/>
      <c r="BO1361" s="1"/>
    </row>
    <row r="1362" spans="1:67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6"/>
      <c r="N1362" s="1"/>
      <c r="Q1362" s="6"/>
      <c r="S1362" s="1"/>
      <c r="T1362" s="1"/>
      <c r="U1362" s="1"/>
      <c r="V1362" s="1"/>
      <c r="W1362" s="1"/>
      <c r="X1362" s="400"/>
      <c r="Y1362" s="6"/>
      <c r="AB1362" s="6"/>
      <c r="AE1362" s="6"/>
      <c r="AG1362" s="1"/>
      <c r="AM1362" s="6"/>
      <c r="AP1362" s="6"/>
      <c r="AS1362" s="6"/>
      <c r="AU1362" s="1"/>
      <c r="BA1362" s="6"/>
      <c r="BD1362" s="6"/>
      <c r="BG1362" s="1"/>
      <c r="BH1362" s="6"/>
      <c r="BJ1362" s="1"/>
      <c r="BN1362" s="1"/>
      <c r="BO1362" s="1"/>
    </row>
    <row r="1363" spans="1:67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6"/>
      <c r="N1363" s="1"/>
      <c r="Q1363" s="6"/>
      <c r="S1363" s="1"/>
      <c r="T1363" s="1"/>
      <c r="U1363" s="1"/>
      <c r="V1363" s="1"/>
      <c r="W1363" s="1"/>
      <c r="X1363" s="400"/>
      <c r="Y1363" s="6"/>
      <c r="AB1363" s="6"/>
      <c r="AE1363" s="6"/>
      <c r="AG1363" s="1"/>
      <c r="AM1363" s="6"/>
      <c r="AP1363" s="6"/>
      <c r="AS1363" s="6"/>
      <c r="AU1363" s="1"/>
      <c r="BA1363" s="6"/>
      <c r="BD1363" s="6"/>
      <c r="BG1363" s="1"/>
      <c r="BH1363" s="6"/>
      <c r="BJ1363" s="1"/>
      <c r="BN1363" s="1"/>
      <c r="BO1363" s="1"/>
    </row>
    <row r="1364" spans="1:67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6"/>
      <c r="N1364" s="1"/>
      <c r="Q1364" s="6"/>
      <c r="S1364" s="1"/>
      <c r="T1364" s="1"/>
      <c r="U1364" s="1"/>
      <c r="V1364" s="1"/>
      <c r="W1364" s="1"/>
      <c r="X1364" s="400"/>
      <c r="Y1364" s="6"/>
      <c r="AB1364" s="6"/>
      <c r="AE1364" s="6"/>
      <c r="AG1364" s="1"/>
      <c r="AM1364" s="6"/>
      <c r="AP1364" s="6"/>
      <c r="AS1364" s="6"/>
      <c r="AU1364" s="1"/>
      <c r="BA1364" s="6"/>
      <c r="BD1364" s="6"/>
      <c r="BG1364" s="1"/>
      <c r="BH1364" s="6"/>
      <c r="BJ1364" s="1"/>
      <c r="BN1364" s="1"/>
      <c r="BO1364" s="1"/>
    </row>
    <row r="1365" spans="1:67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6"/>
      <c r="N1365" s="1"/>
      <c r="Q1365" s="6"/>
      <c r="S1365" s="1"/>
      <c r="T1365" s="1"/>
      <c r="U1365" s="1"/>
      <c r="V1365" s="1"/>
      <c r="W1365" s="1"/>
      <c r="X1365" s="400"/>
      <c r="Y1365" s="6"/>
      <c r="AB1365" s="6"/>
      <c r="AE1365" s="6"/>
      <c r="AG1365" s="1"/>
      <c r="AM1365" s="6"/>
      <c r="AP1365" s="6"/>
      <c r="AS1365" s="6"/>
      <c r="AU1365" s="1"/>
      <c r="BA1365" s="6"/>
      <c r="BD1365" s="6"/>
      <c r="BG1365" s="1"/>
      <c r="BH1365" s="6"/>
      <c r="BJ1365" s="1"/>
      <c r="BN1365" s="1"/>
      <c r="BO1365" s="1"/>
    </row>
    <row r="1366" spans="1:67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6"/>
      <c r="N1366" s="1"/>
      <c r="Q1366" s="6"/>
      <c r="S1366" s="1"/>
      <c r="T1366" s="1"/>
      <c r="U1366" s="1"/>
      <c r="V1366" s="1"/>
      <c r="W1366" s="1"/>
      <c r="X1366" s="400"/>
      <c r="Y1366" s="6"/>
      <c r="AB1366" s="6"/>
      <c r="AE1366" s="6"/>
      <c r="AG1366" s="1"/>
      <c r="AM1366" s="6"/>
      <c r="AP1366" s="6"/>
      <c r="AS1366" s="6"/>
      <c r="AU1366" s="1"/>
      <c r="BA1366" s="6"/>
      <c r="BD1366" s="6"/>
      <c r="BG1366" s="1"/>
      <c r="BH1366" s="6"/>
      <c r="BJ1366" s="1"/>
      <c r="BN1366" s="1"/>
      <c r="BO1366" s="1"/>
    </row>
    <row r="1367" spans="1:67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6"/>
      <c r="N1367" s="1"/>
      <c r="Q1367" s="6"/>
      <c r="S1367" s="1"/>
      <c r="T1367" s="1"/>
      <c r="U1367" s="1"/>
      <c r="V1367" s="1"/>
      <c r="W1367" s="1"/>
      <c r="X1367" s="400"/>
      <c r="Y1367" s="6"/>
      <c r="AB1367" s="6"/>
      <c r="AE1367" s="6"/>
      <c r="AG1367" s="1"/>
      <c r="AM1367" s="6"/>
      <c r="AP1367" s="6"/>
      <c r="AS1367" s="6"/>
      <c r="AU1367" s="1"/>
      <c r="BA1367" s="6"/>
      <c r="BD1367" s="6"/>
      <c r="BG1367" s="1"/>
      <c r="BH1367" s="6"/>
      <c r="BJ1367" s="1"/>
      <c r="BN1367" s="1"/>
      <c r="BO1367" s="1"/>
    </row>
    <row r="1368" spans="1:67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6"/>
      <c r="N1368" s="1"/>
      <c r="Q1368" s="6"/>
      <c r="S1368" s="1"/>
      <c r="T1368" s="1"/>
      <c r="U1368" s="1"/>
      <c r="V1368" s="1"/>
      <c r="W1368" s="1"/>
      <c r="X1368" s="400"/>
      <c r="Y1368" s="6"/>
      <c r="AB1368" s="6"/>
      <c r="AE1368" s="6"/>
      <c r="AG1368" s="1"/>
      <c r="AM1368" s="6"/>
      <c r="AP1368" s="6"/>
      <c r="AS1368" s="6"/>
      <c r="AU1368" s="1"/>
      <c r="BA1368" s="6"/>
      <c r="BD1368" s="6"/>
      <c r="BG1368" s="1"/>
      <c r="BH1368" s="6"/>
      <c r="BJ1368" s="1"/>
      <c r="BN1368" s="1"/>
      <c r="BO1368" s="1"/>
    </row>
    <row r="1369" spans="1:67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6"/>
      <c r="N1369" s="1"/>
      <c r="Q1369" s="6"/>
      <c r="S1369" s="1"/>
      <c r="T1369" s="1"/>
      <c r="U1369" s="1"/>
      <c r="V1369" s="1"/>
      <c r="W1369" s="1"/>
      <c r="X1369" s="400"/>
      <c r="Y1369" s="6"/>
      <c r="AB1369" s="6"/>
      <c r="AE1369" s="6"/>
      <c r="AG1369" s="1"/>
      <c r="AM1369" s="6"/>
      <c r="AP1369" s="6"/>
      <c r="AS1369" s="6"/>
      <c r="AU1369" s="1"/>
      <c r="BA1369" s="6"/>
      <c r="BD1369" s="6"/>
      <c r="BG1369" s="1"/>
      <c r="BH1369" s="6"/>
      <c r="BJ1369" s="1"/>
      <c r="BN1369" s="1"/>
      <c r="BO1369" s="1"/>
    </row>
    <row r="1370" spans="1:67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6"/>
      <c r="N1370" s="1"/>
      <c r="Q1370" s="6"/>
      <c r="S1370" s="1"/>
      <c r="T1370" s="1"/>
      <c r="U1370" s="1"/>
      <c r="V1370" s="1"/>
      <c r="W1370" s="1"/>
      <c r="X1370" s="400"/>
      <c r="Y1370" s="6"/>
      <c r="AB1370" s="6"/>
      <c r="AE1370" s="6"/>
      <c r="AG1370" s="1"/>
      <c r="AM1370" s="6"/>
      <c r="AP1370" s="6"/>
      <c r="AS1370" s="6"/>
      <c r="AU1370" s="1"/>
      <c r="BA1370" s="6"/>
      <c r="BD1370" s="6"/>
      <c r="BG1370" s="1"/>
      <c r="BH1370" s="6"/>
      <c r="BJ1370" s="1"/>
      <c r="BN1370" s="1"/>
      <c r="BO1370" s="1"/>
    </row>
    <row r="1371" spans="1:67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6"/>
      <c r="N1371" s="1"/>
      <c r="Q1371" s="6"/>
      <c r="S1371" s="1"/>
      <c r="T1371" s="1"/>
      <c r="U1371" s="1"/>
      <c r="V1371" s="1"/>
      <c r="W1371" s="1"/>
      <c r="X1371" s="400"/>
      <c r="Y1371" s="6"/>
      <c r="AB1371" s="6"/>
      <c r="AE1371" s="6"/>
      <c r="AG1371" s="1"/>
      <c r="AM1371" s="6"/>
      <c r="AP1371" s="6"/>
      <c r="AS1371" s="6"/>
      <c r="AU1371" s="1"/>
      <c r="BA1371" s="6"/>
      <c r="BD1371" s="6"/>
      <c r="BG1371" s="1"/>
      <c r="BH1371" s="6"/>
      <c r="BJ1371" s="1"/>
      <c r="BN1371" s="1"/>
      <c r="BO1371" s="1"/>
    </row>
    <row r="1372" spans="1:67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6"/>
      <c r="N1372" s="1"/>
      <c r="Q1372" s="6"/>
      <c r="S1372" s="1"/>
      <c r="T1372" s="1"/>
      <c r="U1372" s="1"/>
      <c r="V1372" s="1"/>
      <c r="W1372" s="1"/>
      <c r="X1372" s="400"/>
      <c r="Y1372" s="6"/>
      <c r="AB1372" s="6"/>
      <c r="AE1372" s="6"/>
      <c r="AG1372" s="1"/>
      <c r="AM1372" s="6"/>
      <c r="AP1372" s="6"/>
      <c r="AS1372" s="6"/>
      <c r="AU1372" s="1"/>
      <c r="BA1372" s="6"/>
      <c r="BD1372" s="6"/>
      <c r="BG1372" s="1"/>
      <c r="BH1372" s="6"/>
      <c r="BJ1372" s="1"/>
      <c r="BN1372" s="1"/>
      <c r="BO1372" s="1"/>
    </row>
    <row r="1373" spans="1:67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6"/>
      <c r="N1373" s="1"/>
      <c r="Q1373" s="6"/>
      <c r="S1373" s="1"/>
      <c r="T1373" s="1"/>
      <c r="U1373" s="1"/>
      <c r="V1373" s="1"/>
      <c r="W1373" s="1"/>
      <c r="X1373" s="400"/>
      <c r="Y1373" s="6"/>
      <c r="AB1373" s="6"/>
      <c r="AE1373" s="6"/>
      <c r="AG1373" s="1"/>
      <c r="AM1373" s="6"/>
      <c r="AP1373" s="6"/>
      <c r="AS1373" s="6"/>
      <c r="AU1373" s="1"/>
      <c r="BA1373" s="6"/>
      <c r="BD1373" s="6"/>
      <c r="BG1373" s="1"/>
      <c r="BH1373" s="6"/>
      <c r="BJ1373" s="1"/>
      <c r="BN1373" s="1"/>
      <c r="BO1373" s="1"/>
    </row>
    <row r="1374" spans="1:67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6"/>
      <c r="N1374" s="1"/>
      <c r="Q1374" s="6"/>
      <c r="S1374" s="1"/>
      <c r="T1374" s="1"/>
      <c r="U1374" s="1"/>
      <c r="V1374" s="1"/>
      <c r="W1374" s="1"/>
      <c r="X1374" s="400"/>
      <c r="Y1374" s="6"/>
      <c r="AB1374" s="6"/>
      <c r="AE1374" s="6"/>
      <c r="AG1374" s="1"/>
      <c r="AM1374" s="6"/>
      <c r="AP1374" s="6"/>
      <c r="AS1374" s="6"/>
      <c r="AU1374" s="1"/>
      <c r="BA1374" s="6"/>
      <c r="BD1374" s="6"/>
      <c r="BG1374" s="1"/>
      <c r="BH1374" s="6"/>
      <c r="BJ1374" s="1"/>
      <c r="BN1374" s="1"/>
      <c r="BO1374" s="1"/>
    </row>
    <row r="1375" spans="1:67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6"/>
      <c r="N1375" s="1"/>
      <c r="Q1375" s="6"/>
      <c r="S1375" s="1"/>
      <c r="T1375" s="1"/>
      <c r="U1375" s="1"/>
      <c r="V1375" s="1"/>
      <c r="W1375" s="1"/>
      <c r="X1375" s="400"/>
      <c r="Y1375" s="6"/>
      <c r="AB1375" s="6"/>
      <c r="AE1375" s="6"/>
      <c r="AG1375" s="1"/>
      <c r="AM1375" s="6"/>
      <c r="AP1375" s="6"/>
      <c r="AS1375" s="6"/>
      <c r="AU1375" s="1"/>
      <c r="BA1375" s="6"/>
      <c r="BD1375" s="6"/>
      <c r="BG1375" s="1"/>
      <c r="BH1375" s="6"/>
      <c r="BJ1375" s="1"/>
      <c r="BN1375" s="1"/>
      <c r="BO1375" s="1"/>
    </row>
    <row r="1376" spans="1:67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6"/>
      <c r="N1376" s="1"/>
      <c r="Q1376" s="6"/>
      <c r="S1376" s="1"/>
      <c r="T1376" s="1"/>
      <c r="U1376" s="1"/>
      <c r="V1376" s="1"/>
      <c r="W1376" s="1"/>
      <c r="X1376" s="400"/>
      <c r="Y1376" s="6"/>
      <c r="AB1376" s="6"/>
      <c r="AE1376" s="6"/>
      <c r="AG1376" s="1"/>
      <c r="AM1376" s="6"/>
      <c r="AP1376" s="6"/>
      <c r="AS1376" s="6"/>
      <c r="AU1376" s="1"/>
      <c r="BA1376" s="6"/>
      <c r="BD1376" s="6"/>
      <c r="BG1376" s="1"/>
      <c r="BH1376" s="6"/>
      <c r="BJ1376" s="1"/>
      <c r="BN1376" s="1"/>
      <c r="BO1376" s="1"/>
    </row>
    <row r="1377" spans="1:67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6"/>
      <c r="N1377" s="1"/>
      <c r="Q1377" s="6"/>
      <c r="S1377" s="1"/>
      <c r="T1377" s="1"/>
      <c r="U1377" s="1"/>
      <c r="V1377" s="1"/>
      <c r="W1377" s="1"/>
      <c r="X1377" s="400"/>
      <c r="Y1377" s="6"/>
      <c r="AB1377" s="6"/>
      <c r="AE1377" s="6"/>
      <c r="AG1377" s="1"/>
      <c r="AM1377" s="6"/>
      <c r="AP1377" s="6"/>
      <c r="AS1377" s="6"/>
      <c r="AU1377" s="1"/>
      <c r="BA1377" s="6"/>
      <c r="BD1377" s="6"/>
      <c r="BG1377" s="1"/>
      <c r="BH1377" s="6"/>
      <c r="BJ1377" s="1"/>
      <c r="BN1377" s="1"/>
      <c r="BO1377" s="1"/>
    </row>
    <row r="1378" spans="1:67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6"/>
      <c r="N1378" s="1"/>
      <c r="Q1378" s="6"/>
      <c r="S1378" s="1"/>
      <c r="T1378" s="1"/>
      <c r="U1378" s="1"/>
      <c r="V1378" s="1"/>
      <c r="W1378" s="1"/>
      <c r="X1378" s="400"/>
      <c r="Y1378" s="6"/>
      <c r="AB1378" s="6"/>
      <c r="AE1378" s="6"/>
      <c r="AG1378" s="1"/>
      <c r="AM1378" s="6"/>
      <c r="AP1378" s="6"/>
      <c r="AS1378" s="6"/>
      <c r="AU1378" s="1"/>
      <c r="BA1378" s="6"/>
      <c r="BD1378" s="6"/>
      <c r="BG1378" s="1"/>
      <c r="BH1378" s="6"/>
      <c r="BJ1378" s="1"/>
      <c r="BN1378" s="1"/>
      <c r="BO1378" s="1"/>
    </row>
    <row r="1379" spans="1:67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6"/>
      <c r="N1379" s="1"/>
      <c r="Q1379" s="6"/>
      <c r="S1379" s="1"/>
      <c r="T1379" s="1"/>
      <c r="U1379" s="1"/>
      <c r="V1379" s="1"/>
      <c r="W1379" s="1"/>
      <c r="X1379" s="400"/>
      <c r="Y1379" s="6"/>
      <c r="AB1379" s="6"/>
      <c r="AE1379" s="6"/>
      <c r="AG1379" s="1"/>
      <c r="AM1379" s="6"/>
      <c r="AP1379" s="6"/>
      <c r="AS1379" s="6"/>
      <c r="AU1379" s="1"/>
      <c r="BA1379" s="6"/>
      <c r="BD1379" s="6"/>
      <c r="BG1379" s="1"/>
      <c r="BH1379" s="6"/>
      <c r="BJ1379" s="1"/>
      <c r="BN1379" s="1"/>
      <c r="BO1379" s="1"/>
    </row>
    <row r="1380" spans="1:67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6"/>
      <c r="N1380" s="1"/>
      <c r="Q1380" s="6"/>
      <c r="S1380" s="1"/>
      <c r="T1380" s="1"/>
      <c r="U1380" s="1"/>
      <c r="V1380" s="1"/>
      <c r="W1380" s="1"/>
      <c r="X1380" s="400"/>
      <c r="Y1380" s="6"/>
      <c r="AB1380" s="6"/>
      <c r="AE1380" s="6"/>
      <c r="AG1380" s="1"/>
      <c r="AM1380" s="6"/>
      <c r="AP1380" s="6"/>
      <c r="AS1380" s="6"/>
      <c r="AU1380" s="1"/>
      <c r="BA1380" s="6"/>
      <c r="BD1380" s="6"/>
      <c r="BG1380" s="1"/>
      <c r="BH1380" s="6"/>
      <c r="BJ1380" s="1"/>
      <c r="BN1380" s="1"/>
      <c r="BO1380" s="1"/>
    </row>
    <row r="1381" spans="1:67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6"/>
      <c r="N1381" s="1"/>
      <c r="Q1381" s="6"/>
      <c r="S1381" s="1"/>
      <c r="T1381" s="1"/>
      <c r="U1381" s="1"/>
      <c r="V1381" s="1"/>
      <c r="W1381" s="1"/>
      <c r="X1381" s="400"/>
      <c r="Y1381" s="6"/>
      <c r="AB1381" s="6"/>
      <c r="AE1381" s="6"/>
      <c r="AG1381" s="1"/>
      <c r="AM1381" s="6"/>
      <c r="AP1381" s="6"/>
      <c r="AS1381" s="6"/>
      <c r="AU1381" s="1"/>
      <c r="BA1381" s="6"/>
      <c r="BD1381" s="6"/>
      <c r="BG1381" s="1"/>
      <c r="BH1381" s="6"/>
      <c r="BJ1381" s="1"/>
      <c r="BN1381" s="1"/>
      <c r="BO1381" s="1"/>
    </row>
    <row r="1382" spans="1:67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6"/>
      <c r="N1382" s="1"/>
      <c r="Q1382" s="6"/>
      <c r="S1382" s="1"/>
      <c r="T1382" s="1"/>
      <c r="U1382" s="1"/>
      <c r="V1382" s="1"/>
      <c r="W1382" s="1"/>
      <c r="X1382" s="400"/>
      <c r="Y1382" s="6"/>
      <c r="AB1382" s="6"/>
      <c r="AE1382" s="6"/>
      <c r="AG1382" s="1"/>
      <c r="AM1382" s="6"/>
      <c r="AP1382" s="6"/>
      <c r="AS1382" s="6"/>
      <c r="AU1382" s="1"/>
      <c r="BA1382" s="6"/>
      <c r="BD1382" s="6"/>
      <c r="BG1382" s="1"/>
      <c r="BH1382" s="6"/>
      <c r="BJ1382" s="1"/>
      <c r="BN1382" s="1"/>
      <c r="BO1382" s="1"/>
    </row>
    <row r="1383" spans="1:67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6"/>
      <c r="N1383" s="1"/>
      <c r="Q1383" s="6"/>
      <c r="S1383" s="1"/>
      <c r="T1383" s="1"/>
      <c r="U1383" s="1"/>
      <c r="V1383" s="1"/>
      <c r="W1383" s="1"/>
      <c r="X1383" s="400"/>
      <c r="Y1383" s="6"/>
      <c r="AB1383" s="6"/>
      <c r="AE1383" s="6"/>
      <c r="AG1383" s="1"/>
      <c r="AM1383" s="6"/>
      <c r="AP1383" s="6"/>
      <c r="AS1383" s="6"/>
      <c r="AU1383" s="1"/>
      <c r="BA1383" s="6"/>
      <c r="BD1383" s="6"/>
      <c r="BG1383" s="1"/>
      <c r="BH1383" s="6"/>
      <c r="BJ1383" s="1"/>
      <c r="BN1383" s="1"/>
      <c r="BO1383" s="1"/>
    </row>
    <row r="1384" spans="1:67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6"/>
      <c r="N1384" s="1"/>
      <c r="Q1384" s="6"/>
      <c r="S1384" s="1"/>
      <c r="T1384" s="1"/>
      <c r="U1384" s="1"/>
      <c r="V1384" s="1"/>
      <c r="W1384" s="1"/>
      <c r="X1384" s="400"/>
      <c r="Y1384" s="6"/>
      <c r="AB1384" s="6"/>
      <c r="AE1384" s="6"/>
      <c r="AG1384" s="1"/>
      <c r="AM1384" s="6"/>
      <c r="AP1384" s="6"/>
      <c r="AS1384" s="6"/>
      <c r="AU1384" s="1"/>
      <c r="BA1384" s="6"/>
      <c r="BD1384" s="6"/>
      <c r="BG1384" s="1"/>
      <c r="BH1384" s="6"/>
      <c r="BJ1384" s="1"/>
      <c r="BN1384" s="1"/>
      <c r="BO1384" s="1"/>
    </row>
    <row r="1385" spans="1:67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6"/>
      <c r="N1385" s="1"/>
      <c r="Q1385" s="6"/>
      <c r="S1385" s="1"/>
      <c r="T1385" s="1"/>
      <c r="U1385" s="1"/>
      <c r="V1385" s="1"/>
      <c r="W1385" s="1"/>
      <c r="X1385" s="400"/>
      <c r="Y1385" s="6"/>
      <c r="AB1385" s="6"/>
      <c r="AE1385" s="6"/>
      <c r="AG1385" s="1"/>
      <c r="AM1385" s="6"/>
      <c r="AP1385" s="6"/>
      <c r="AS1385" s="6"/>
      <c r="AU1385" s="1"/>
      <c r="BA1385" s="6"/>
      <c r="BD1385" s="6"/>
      <c r="BG1385" s="1"/>
      <c r="BH1385" s="6"/>
      <c r="BJ1385" s="1"/>
      <c r="BN1385" s="1"/>
      <c r="BO1385" s="1"/>
    </row>
    <row r="1386" spans="1:67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6"/>
      <c r="N1386" s="1"/>
      <c r="Q1386" s="6"/>
      <c r="S1386" s="1"/>
      <c r="T1386" s="1"/>
      <c r="U1386" s="1"/>
      <c r="V1386" s="1"/>
      <c r="W1386" s="1"/>
      <c r="X1386" s="400"/>
      <c r="Y1386" s="6"/>
      <c r="AB1386" s="6"/>
      <c r="AE1386" s="6"/>
      <c r="AG1386" s="1"/>
      <c r="AM1386" s="6"/>
      <c r="AP1386" s="6"/>
      <c r="AS1386" s="6"/>
      <c r="AU1386" s="1"/>
      <c r="BA1386" s="6"/>
      <c r="BD1386" s="6"/>
      <c r="BG1386" s="1"/>
      <c r="BH1386" s="6"/>
      <c r="BJ1386" s="1"/>
      <c r="BN1386" s="1"/>
      <c r="BO1386" s="1"/>
    </row>
    <row r="1387" spans="1:67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6"/>
      <c r="N1387" s="1"/>
      <c r="Q1387" s="6"/>
      <c r="S1387" s="1"/>
      <c r="T1387" s="1"/>
      <c r="U1387" s="1"/>
      <c r="V1387" s="1"/>
      <c r="W1387" s="1"/>
      <c r="X1387" s="400"/>
      <c r="Y1387" s="6"/>
      <c r="AB1387" s="6"/>
      <c r="AE1387" s="6"/>
      <c r="AG1387" s="1"/>
      <c r="AM1387" s="6"/>
      <c r="AP1387" s="6"/>
      <c r="AS1387" s="6"/>
      <c r="AU1387" s="1"/>
      <c r="BA1387" s="6"/>
      <c r="BD1387" s="6"/>
      <c r="BG1387" s="1"/>
      <c r="BH1387" s="6"/>
      <c r="BJ1387" s="1"/>
      <c r="BN1387" s="1"/>
      <c r="BO1387" s="1"/>
    </row>
    <row r="1388" spans="1:67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6"/>
      <c r="N1388" s="1"/>
      <c r="Q1388" s="6"/>
      <c r="S1388" s="1"/>
      <c r="T1388" s="1"/>
      <c r="U1388" s="1"/>
      <c r="V1388" s="1"/>
      <c r="W1388" s="1"/>
      <c r="X1388" s="400"/>
      <c r="Y1388" s="6"/>
      <c r="AB1388" s="6"/>
      <c r="AE1388" s="6"/>
      <c r="AG1388" s="1"/>
      <c r="AM1388" s="6"/>
      <c r="AP1388" s="6"/>
      <c r="AS1388" s="6"/>
      <c r="AU1388" s="1"/>
      <c r="BA1388" s="6"/>
      <c r="BD1388" s="6"/>
      <c r="BG1388" s="1"/>
      <c r="BH1388" s="6"/>
      <c r="BJ1388" s="1"/>
      <c r="BN1388" s="1"/>
      <c r="BO1388" s="1"/>
    </row>
    <row r="1389" spans="1:67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6"/>
      <c r="N1389" s="1"/>
      <c r="Q1389" s="6"/>
      <c r="S1389" s="1"/>
      <c r="T1389" s="1"/>
      <c r="U1389" s="1"/>
      <c r="V1389" s="1"/>
      <c r="W1389" s="1"/>
      <c r="X1389" s="400"/>
      <c r="Y1389" s="6"/>
      <c r="AB1389" s="6"/>
      <c r="AE1389" s="6"/>
      <c r="AG1389" s="1"/>
      <c r="AM1389" s="6"/>
      <c r="AP1389" s="6"/>
      <c r="AS1389" s="6"/>
      <c r="AU1389" s="1"/>
      <c r="BA1389" s="6"/>
      <c r="BD1389" s="6"/>
      <c r="BG1389" s="1"/>
      <c r="BH1389" s="6"/>
      <c r="BJ1389" s="1"/>
      <c r="BN1389" s="1"/>
      <c r="BO1389" s="1"/>
    </row>
    <row r="1390" spans="1:67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6"/>
      <c r="N1390" s="1"/>
      <c r="Q1390" s="6"/>
      <c r="S1390" s="1"/>
      <c r="T1390" s="1"/>
      <c r="U1390" s="1"/>
      <c r="V1390" s="1"/>
      <c r="W1390" s="1"/>
      <c r="X1390" s="400"/>
      <c r="Y1390" s="6"/>
      <c r="AB1390" s="6"/>
      <c r="AE1390" s="6"/>
      <c r="AG1390" s="1"/>
      <c r="AM1390" s="6"/>
      <c r="AP1390" s="6"/>
      <c r="AS1390" s="6"/>
      <c r="AU1390" s="1"/>
      <c r="BA1390" s="6"/>
      <c r="BD1390" s="6"/>
      <c r="BG1390" s="1"/>
      <c r="BH1390" s="6"/>
      <c r="BJ1390" s="1"/>
      <c r="BN1390" s="1"/>
      <c r="BO1390" s="1"/>
    </row>
    <row r="1391" spans="1:67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6"/>
      <c r="N1391" s="1"/>
      <c r="Q1391" s="6"/>
      <c r="S1391" s="1"/>
      <c r="T1391" s="1"/>
      <c r="U1391" s="1"/>
      <c r="V1391" s="1"/>
      <c r="W1391" s="1"/>
      <c r="X1391" s="400"/>
      <c r="Y1391" s="6"/>
      <c r="AB1391" s="6"/>
      <c r="AE1391" s="6"/>
      <c r="AG1391" s="1"/>
      <c r="AM1391" s="6"/>
      <c r="AP1391" s="6"/>
      <c r="AS1391" s="6"/>
      <c r="AU1391" s="1"/>
      <c r="BA1391" s="6"/>
      <c r="BD1391" s="6"/>
      <c r="BG1391" s="1"/>
      <c r="BH1391" s="6"/>
      <c r="BJ1391" s="1"/>
      <c r="BN1391" s="1"/>
      <c r="BO1391" s="1"/>
    </row>
    <row r="1392" spans="1:67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6"/>
      <c r="N1392" s="1"/>
      <c r="Q1392" s="6"/>
      <c r="S1392" s="1"/>
      <c r="T1392" s="1"/>
      <c r="U1392" s="1"/>
      <c r="V1392" s="1"/>
      <c r="W1392" s="1"/>
      <c r="X1392" s="400"/>
      <c r="Y1392" s="6"/>
      <c r="AB1392" s="6"/>
      <c r="AE1392" s="6"/>
      <c r="AG1392" s="1"/>
      <c r="AM1392" s="6"/>
      <c r="AP1392" s="6"/>
      <c r="AS1392" s="6"/>
      <c r="AU1392" s="1"/>
      <c r="BA1392" s="6"/>
      <c r="BD1392" s="6"/>
      <c r="BG1392" s="1"/>
      <c r="BH1392" s="6"/>
      <c r="BJ1392" s="1"/>
      <c r="BN1392" s="1"/>
      <c r="BO1392" s="1"/>
    </row>
    <row r="1393" spans="1:67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6"/>
      <c r="N1393" s="1"/>
      <c r="Q1393" s="6"/>
      <c r="S1393" s="1"/>
      <c r="T1393" s="1"/>
      <c r="U1393" s="1"/>
      <c r="V1393" s="1"/>
      <c r="W1393" s="1"/>
      <c r="X1393" s="400"/>
      <c r="Y1393" s="6"/>
      <c r="AB1393" s="6"/>
      <c r="AE1393" s="6"/>
      <c r="AG1393" s="1"/>
      <c r="AM1393" s="6"/>
      <c r="AP1393" s="6"/>
      <c r="AS1393" s="6"/>
      <c r="AU1393" s="1"/>
      <c r="BA1393" s="6"/>
      <c r="BD1393" s="6"/>
      <c r="BG1393" s="1"/>
      <c r="BH1393" s="6"/>
      <c r="BJ1393" s="1"/>
      <c r="BN1393" s="1"/>
      <c r="BO1393" s="1"/>
    </row>
    <row r="1394" spans="1:67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6"/>
      <c r="N1394" s="1"/>
      <c r="Q1394" s="6"/>
      <c r="S1394" s="1"/>
      <c r="T1394" s="1"/>
      <c r="U1394" s="1"/>
      <c r="V1394" s="1"/>
      <c r="W1394" s="1"/>
      <c r="X1394" s="400"/>
      <c r="Y1394" s="6"/>
      <c r="AB1394" s="6"/>
      <c r="AE1394" s="6"/>
      <c r="AG1394" s="1"/>
      <c r="AM1394" s="6"/>
      <c r="AP1394" s="6"/>
      <c r="AS1394" s="6"/>
      <c r="AU1394" s="1"/>
      <c r="BA1394" s="6"/>
      <c r="BD1394" s="6"/>
      <c r="BG1394" s="1"/>
      <c r="BH1394" s="6"/>
      <c r="BJ1394" s="1"/>
      <c r="BN1394" s="1"/>
      <c r="BO1394" s="1"/>
    </row>
    <row r="1395" spans="1:67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6"/>
      <c r="N1395" s="1"/>
      <c r="Q1395" s="6"/>
      <c r="S1395" s="1"/>
      <c r="T1395" s="1"/>
      <c r="U1395" s="1"/>
      <c r="V1395" s="1"/>
      <c r="W1395" s="1"/>
      <c r="X1395" s="400"/>
      <c r="Y1395" s="6"/>
      <c r="AB1395" s="6"/>
      <c r="AE1395" s="6"/>
      <c r="AG1395" s="1"/>
      <c r="AM1395" s="6"/>
      <c r="AP1395" s="6"/>
      <c r="AS1395" s="6"/>
      <c r="AU1395" s="1"/>
      <c r="BA1395" s="6"/>
      <c r="BD1395" s="6"/>
      <c r="BG1395" s="1"/>
      <c r="BH1395" s="6"/>
      <c r="BJ1395" s="1"/>
      <c r="BN1395" s="1"/>
      <c r="BO1395" s="1"/>
    </row>
    <row r="1396" spans="1:67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6"/>
      <c r="N1396" s="1"/>
      <c r="Q1396" s="6"/>
      <c r="S1396" s="1"/>
      <c r="T1396" s="1"/>
      <c r="U1396" s="1"/>
      <c r="V1396" s="1"/>
      <c r="W1396" s="1"/>
      <c r="X1396" s="400"/>
      <c r="Y1396" s="6"/>
      <c r="AB1396" s="6"/>
      <c r="AE1396" s="6"/>
      <c r="AG1396" s="1"/>
      <c r="AM1396" s="6"/>
      <c r="AP1396" s="6"/>
      <c r="AS1396" s="6"/>
      <c r="AU1396" s="1"/>
      <c r="BA1396" s="6"/>
      <c r="BD1396" s="6"/>
      <c r="BG1396" s="1"/>
      <c r="BH1396" s="6"/>
      <c r="BJ1396" s="1"/>
      <c r="BN1396" s="1"/>
      <c r="BO1396" s="1"/>
    </row>
    <row r="1397" spans="1:67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6"/>
      <c r="N1397" s="1"/>
      <c r="Q1397" s="6"/>
      <c r="S1397" s="1"/>
      <c r="T1397" s="1"/>
      <c r="U1397" s="1"/>
      <c r="V1397" s="1"/>
      <c r="W1397" s="1"/>
      <c r="X1397" s="400"/>
      <c r="Y1397" s="6"/>
      <c r="AB1397" s="6"/>
      <c r="AE1397" s="6"/>
      <c r="AG1397" s="1"/>
      <c r="AM1397" s="6"/>
      <c r="AP1397" s="6"/>
      <c r="AS1397" s="6"/>
      <c r="AU1397" s="1"/>
      <c r="BA1397" s="6"/>
      <c r="BD1397" s="6"/>
      <c r="BG1397" s="1"/>
      <c r="BH1397" s="6"/>
      <c r="BJ1397" s="1"/>
      <c r="BN1397" s="1"/>
      <c r="BO1397" s="1"/>
    </row>
    <row r="1398" spans="1:67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6"/>
      <c r="N1398" s="1"/>
      <c r="Q1398" s="6"/>
      <c r="S1398" s="1"/>
      <c r="T1398" s="1"/>
      <c r="U1398" s="1"/>
      <c r="V1398" s="1"/>
      <c r="W1398" s="1"/>
      <c r="X1398" s="400"/>
      <c r="Y1398" s="6"/>
      <c r="AB1398" s="6"/>
      <c r="AE1398" s="6"/>
      <c r="AG1398" s="1"/>
      <c r="AM1398" s="6"/>
      <c r="AP1398" s="6"/>
      <c r="AS1398" s="6"/>
      <c r="AU1398" s="1"/>
      <c r="BA1398" s="6"/>
      <c r="BD1398" s="6"/>
      <c r="BG1398" s="1"/>
      <c r="BH1398" s="6"/>
      <c r="BJ1398" s="1"/>
      <c r="BN1398" s="1"/>
      <c r="BO1398" s="1"/>
    </row>
    <row r="1399" spans="1:67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6"/>
      <c r="N1399" s="1"/>
      <c r="Q1399" s="6"/>
      <c r="S1399" s="1"/>
      <c r="T1399" s="1"/>
      <c r="U1399" s="1"/>
      <c r="V1399" s="1"/>
      <c r="W1399" s="1"/>
      <c r="X1399" s="400"/>
      <c r="Y1399" s="6"/>
      <c r="AB1399" s="6"/>
      <c r="AE1399" s="6"/>
      <c r="AG1399" s="1"/>
      <c r="AM1399" s="6"/>
      <c r="AP1399" s="6"/>
      <c r="AS1399" s="6"/>
      <c r="AU1399" s="1"/>
      <c r="BA1399" s="6"/>
      <c r="BD1399" s="6"/>
      <c r="BG1399" s="1"/>
      <c r="BH1399" s="6"/>
      <c r="BJ1399" s="1"/>
      <c r="BN1399" s="1"/>
      <c r="BO1399" s="1"/>
    </row>
    <row r="1400" spans="1:67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6"/>
      <c r="N1400" s="1"/>
      <c r="Q1400" s="6"/>
      <c r="S1400" s="1"/>
      <c r="T1400" s="1"/>
      <c r="U1400" s="1"/>
      <c r="V1400" s="1"/>
      <c r="W1400" s="1"/>
      <c r="X1400" s="400"/>
      <c r="Y1400" s="6"/>
      <c r="AB1400" s="6"/>
      <c r="AE1400" s="6"/>
      <c r="AG1400" s="1"/>
      <c r="AM1400" s="6"/>
      <c r="AP1400" s="6"/>
      <c r="AS1400" s="6"/>
      <c r="AU1400" s="1"/>
      <c r="BA1400" s="6"/>
      <c r="BD1400" s="6"/>
      <c r="BG1400" s="1"/>
      <c r="BH1400" s="6"/>
      <c r="BJ1400" s="1"/>
      <c r="BN1400" s="1"/>
      <c r="BO1400" s="1"/>
    </row>
    <row r="1401" spans="1:67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6"/>
      <c r="N1401" s="1"/>
      <c r="Q1401" s="6"/>
      <c r="S1401" s="1"/>
      <c r="T1401" s="1"/>
      <c r="U1401" s="1"/>
      <c r="V1401" s="1"/>
      <c r="W1401" s="1"/>
      <c r="X1401" s="400"/>
      <c r="Y1401" s="6"/>
      <c r="AB1401" s="6"/>
      <c r="AE1401" s="6"/>
      <c r="AG1401" s="1"/>
      <c r="AM1401" s="6"/>
      <c r="AP1401" s="6"/>
      <c r="AS1401" s="6"/>
      <c r="AU1401" s="1"/>
      <c r="BA1401" s="6"/>
      <c r="BD1401" s="6"/>
      <c r="BG1401" s="1"/>
      <c r="BH1401" s="6"/>
      <c r="BJ1401" s="1"/>
      <c r="BN1401" s="1"/>
      <c r="BO1401" s="1"/>
    </row>
    <row r="1402" spans="1:67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6"/>
      <c r="N1402" s="1"/>
      <c r="Q1402" s="6"/>
      <c r="S1402" s="1"/>
      <c r="T1402" s="1"/>
      <c r="U1402" s="1"/>
      <c r="V1402" s="1"/>
      <c r="W1402" s="1"/>
      <c r="X1402" s="400"/>
      <c r="Y1402" s="6"/>
      <c r="AB1402" s="6"/>
      <c r="AE1402" s="6"/>
      <c r="AG1402" s="1"/>
      <c r="AM1402" s="6"/>
      <c r="AP1402" s="6"/>
      <c r="AS1402" s="6"/>
      <c r="AU1402" s="1"/>
      <c r="BA1402" s="6"/>
      <c r="BD1402" s="6"/>
      <c r="BG1402" s="1"/>
      <c r="BH1402" s="6"/>
      <c r="BJ1402" s="1"/>
      <c r="BN1402" s="1"/>
      <c r="BO1402" s="1"/>
    </row>
    <row r="1403" spans="1:67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6"/>
      <c r="N1403" s="1"/>
      <c r="Q1403" s="6"/>
      <c r="S1403" s="1"/>
      <c r="T1403" s="1"/>
      <c r="U1403" s="1"/>
      <c r="V1403" s="1"/>
      <c r="W1403" s="1"/>
      <c r="X1403" s="400"/>
      <c r="Y1403" s="6"/>
      <c r="AB1403" s="6"/>
      <c r="AE1403" s="6"/>
      <c r="AG1403" s="1"/>
      <c r="AM1403" s="6"/>
      <c r="AP1403" s="6"/>
      <c r="AS1403" s="6"/>
      <c r="AU1403" s="1"/>
      <c r="BA1403" s="6"/>
      <c r="BD1403" s="6"/>
      <c r="BG1403" s="1"/>
      <c r="BH1403" s="6"/>
      <c r="BJ1403" s="1"/>
      <c r="BN1403" s="1"/>
      <c r="BO1403" s="1"/>
    </row>
    <row r="1404" spans="1:67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6"/>
      <c r="N1404" s="1"/>
      <c r="Q1404" s="6"/>
      <c r="S1404" s="1"/>
      <c r="T1404" s="1"/>
      <c r="U1404" s="1"/>
      <c r="V1404" s="1"/>
      <c r="W1404" s="1"/>
      <c r="X1404" s="400"/>
      <c r="Y1404" s="6"/>
      <c r="AB1404" s="6"/>
      <c r="AE1404" s="6"/>
      <c r="AG1404" s="1"/>
      <c r="AM1404" s="6"/>
      <c r="AP1404" s="6"/>
      <c r="AS1404" s="6"/>
      <c r="AU1404" s="1"/>
      <c r="BA1404" s="6"/>
      <c r="BD1404" s="6"/>
      <c r="BG1404" s="1"/>
      <c r="BH1404" s="6"/>
      <c r="BJ1404" s="1"/>
      <c r="BN1404" s="1"/>
      <c r="BO1404" s="1"/>
    </row>
    <row r="1405" spans="1:67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6"/>
      <c r="N1405" s="1"/>
      <c r="Q1405" s="6"/>
      <c r="S1405" s="1"/>
      <c r="T1405" s="1"/>
      <c r="U1405" s="1"/>
      <c r="V1405" s="1"/>
      <c r="W1405" s="1"/>
      <c r="X1405" s="400"/>
      <c r="Y1405" s="6"/>
      <c r="AB1405" s="6"/>
      <c r="AE1405" s="6"/>
      <c r="AG1405" s="1"/>
      <c r="AM1405" s="6"/>
      <c r="AP1405" s="6"/>
      <c r="AS1405" s="6"/>
      <c r="AU1405" s="1"/>
      <c r="BA1405" s="6"/>
      <c r="BD1405" s="6"/>
      <c r="BG1405" s="1"/>
      <c r="BH1405" s="6"/>
      <c r="BJ1405" s="1"/>
      <c r="BN1405" s="1"/>
      <c r="BO1405" s="1"/>
    </row>
    <row r="1406" spans="1:67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6"/>
      <c r="N1406" s="1"/>
      <c r="Q1406" s="6"/>
      <c r="S1406" s="1"/>
      <c r="T1406" s="1"/>
      <c r="U1406" s="1"/>
      <c r="V1406" s="1"/>
      <c r="W1406" s="1"/>
      <c r="X1406" s="400"/>
      <c r="Y1406" s="6"/>
      <c r="AB1406" s="6"/>
      <c r="AE1406" s="6"/>
      <c r="AG1406" s="1"/>
      <c r="AM1406" s="6"/>
      <c r="AP1406" s="6"/>
      <c r="AS1406" s="6"/>
      <c r="AU1406" s="1"/>
      <c r="BA1406" s="6"/>
      <c r="BD1406" s="6"/>
      <c r="BG1406" s="1"/>
      <c r="BH1406" s="6"/>
      <c r="BJ1406" s="1"/>
      <c r="BN1406" s="1"/>
      <c r="BO1406" s="1"/>
    </row>
    <row r="1407" spans="1:67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6"/>
      <c r="N1407" s="1"/>
      <c r="Q1407" s="6"/>
      <c r="S1407" s="1"/>
      <c r="T1407" s="1"/>
      <c r="U1407" s="1"/>
      <c r="V1407" s="1"/>
      <c r="W1407" s="1"/>
      <c r="X1407" s="400"/>
      <c r="Y1407" s="6"/>
      <c r="AB1407" s="6"/>
      <c r="AE1407" s="6"/>
      <c r="AG1407" s="1"/>
      <c r="AM1407" s="6"/>
      <c r="AP1407" s="6"/>
      <c r="AS1407" s="6"/>
      <c r="AU1407" s="1"/>
      <c r="BA1407" s="6"/>
      <c r="BD1407" s="6"/>
      <c r="BG1407" s="1"/>
      <c r="BH1407" s="6"/>
      <c r="BJ1407" s="1"/>
      <c r="BN1407" s="1"/>
      <c r="BO1407" s="1"/>
    </row>
    <row r="1408" spans="1:67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6"/>
      <c r="N1408" s="1"/>
      <c r="Q1408" s="6"/>
      <c r="S1408" s="1"/>
      <c r="T1408" s="1"/>
      <c r="U1408" s="1"/>
      <c r="V1408" s="1"/>
      <c r="W1408" s="1"/>
      <c r="X1408" s="400"/>
      <c r="Y1408" s="6"/>
      <c r="AB1408" s="6"/>
      <c r="AE1408" s="6"/>
      <c r="AG1408" s="1"/>
      <c r="AM1408" s="6"/>
      <c r="AP1408" s="6"/>
      <c r="AS1408" s="6"/>
      <c r="AU1408" s="1"/>
      <c r="BA1408" s="6"/>
      <c r="BD1408" s="6"/>
      <c r="BG1408" s="1"/>
      <c r="BH1408" s="6"/>
      <c r="BJ1408" s="1"/>
      <c r="BN1408" s="1"/>
      <c r="BO1408" s="1"/>
    </row>
    <row r="1409" spans="1:67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6"/>
      <c r="N1409" s="1"/>
      <c r="Q1409" s="6"/>
      <c r="S1409" s="1"/>
      <c r="T1409" s="1"/>
      <c r="U1409" s="1"/>
      <c r="V1409" s="1"/>
      <c r="W1409" s="1"/>
      <c r="X1409" s="400"/>
      <c r="Y1409" s="6"/>
      <c r="AB1409" s="6"/>
      <c r="AE1409" s="6"/>
      <c r="AG1409" s="1"/>
      <c r="AM1409" s="6"/>
      <c r="AP1409" s="6"/>
      <c r="AS1409" s="6"/>
      <c r="AU1409" s="1"/>
      <c r="BA1409" s="6"/>
      <c r="BD1409" s="6"/>
      <c r="BG1409" s="1"/>
      <c r="BH1409" s="6"/>
      <c r="BJ1409" s="1"/>
      <c r="BN1409" s="1"/>
      <c r="BO1409" s="1"/>
    </row>
    <row r="1410" spans="1:67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6"/>
      <c r="N1410" s="1"/>
      <c r="Q1410" s="6"/>
      <c r="S1410" s="1"/>
      <c r="T1410" s="1"/>
      <c r="U1410" s="1"/>
      <c r="V1410" s="1"/>
      <c r="W1410" s="1"/>
      <c r="X1410" s="400"/>
      <c r="Y1410" s="6"/>
      <c r="AB1410" s="6"/>
      <c r="AE1410" s="6"/>
      <c r="AG1410" s="1"/>
      <c r="AM1410" s="6"/>
      <c r="AP1410" s="6"/>
      <c r="AS1410" s="6"/>
      <c r="AU1410" s="1"/>
      <c r="BA1410" s="6"/>
      <c r="BD1410" s="6"/>
      <c r="BG1410" s="1"/>
      <c r="BH1410" s="6"/>
      <c r="BJ1410" s="1"/>
      <c r="BN1410" s="1"/>
      <c r="BO1410" s="1"/>
    </row>
    <row r="1411" spans="1:67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6"/>
      <c r="N1411" s="1"/>
      <c r="Q1411" s="6"/>
      <c r="S1411" s="1"/>
      <c r="T1411" s="1"/>
      <c r="U1411" s="1"/>
      <c r="V1411" s="1"/>
      <c r="W1411" s="1"/>
      <c r="X1411" s="400"/>
      <c r="Y1411" s="6"/>
      <c r="AB1411" s="6"/>
      <c r="AE1411" s="6"/>
      <c r="AG1411" s="1"/>
      <c r="AM1411" s="6"/>
      <c r="AP1411" s="6"/>
      <c r="AS1411" s="6"/>
      <c r="AU1411" s="1"/>
      <c r="BA1411" s="6"/>
      <c r="BD1411" s="6"/>
      <c r="BG1411" s="1"/>
      <c r="BH1411" s="6"/>
      <c r="BJ1411" s="1"/>
      <c r="BN1411" s="1"/>
      <c r="BO1411" s="1"/>
    </row>
    <row r="1412" spans="1:67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6"/>
      <c r="N1412" s="1"/>
      <c r="Q1412" s="6"/>
      <c r="S1412" s="1"/>
      <c r="T1412" s="1"/>
      <c r="U1412" s="1"/>
      <c r="V1412" s="1"/>
      <c r="W1412" s="1"/>
      <c r="X1412" s="400"/>
      <c r="Y1412" s="6"/>
      <c r="AB1412" s="6"/>
      <c r="AE1412" s="6"/>
      <c r="AG1412" s="1"/>
      <c r="AM1412" s="6"/>
      <c r="AP1412" s="6"/>
      <c r="AS1412" s="6"/>
      <c r="AU1412" s="1"/>
      <c r="BA1412" s="6"/>
      <c r="BD1412" s="6"/>
      <c r="BG1412" s="1"/>
      <c r="BH1412" s="6"/>
      <c r="BJ1412" s="1"/>
      <c r="BN1412" s="1"/>
      <c r="BO1412" s="1"/>
    </row>
    <row r="1413" spans="1:67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6"/>
      <c r="N1413" s="1"/>
      <c r="Q1413" s="6"/>
      <c r="S1413" s="1"/>
      <c r="T1413" s="1"/>
      <c r="U1413" s="1"/>
      <c r="V1413" s="1"/>
      <c r="W1413" s="1"/>
      <c r="X1413" s="400"/>
      <c r="Y1413" s="6"/>
      <c r="AB1413" s="6"/>
      <c r="AE1413" s="6"/>
      <c r="AG1413" s="1"/>
      <c r="AM1413" s="6"/>
      <c r="AP1413" s="6"/>
      <c r="AS1413" s="6"/>
      <c r="AU1413" s="1"/>
      <c r="BA1413" s="6"/>
      <c r="BD1413" s="6"/>
      <c r="BG1413" s="1"/>
      <c r="BH1413" s="6"/>
      <c r="BJ1413" s="1"/>
      <c r="BN1413" s="1"/>
      <c r="BO1413" s="1"/>
    </row>
    <row r="1414" spans="1:67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6"/>
      <c r="N1414" s="1"/>
      <c r="Q1414" s="6"/>
      <c r="S1414" s="1"/>
      <c r="T1414" s="1"/>
      <c r="U1414" s="1"/>
      <c r="V1414" s="1"/>
      <c r="W1414" s="1"/>
      <c r="X1414" s="400"/>
      <c r="Y1414" s="6"/>
      <c r="AB1414" s="6"/>
      <c r="AE1414" s="6"/>
      <c r="AG1414" s="1"/>
      <c r="AM1414" s="6"/>
      <c r="AP1414" s="6"/>
      <c r="AS1414" s="6"/>
      <c r="AU1414" s="1"/>
      <c r="BA1414" s="6"/>
      <c r="BD1414" s="6"/>
      <c r="BG1414" s="1"/>
      <c r="BH1414" s="6"/>
      <c r="BJ1414" s="1"/>
      <c r="BN1414" s="1"/>
      <c r="BO1414" s="1"/>
    </row>
    <row r="1415" spans="1:67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6"/>
      <c r="N1415" s="1"/>
      <c r="Q1415" s="6"/>
      <c r="S1415" s="1"/>
      <c r="T1415" s="1"/>
      <c r="U1415" s="1"/>
      <c r="V1415" s="1"/>
      <c r="W1415" s="1"/>
      <c r="X1415" s="400"/>
      <c r="Y1415" s="6"/>
      <c r="AB1415" s="6"/>
      <c r="AE1415" s="6"/>
      <c r="AG1415" s="1"/>
      <c r="AM1415" s="6"/>
      <c r="AP1415" s="6"/>
      <c r="AS1415" s="6"/>
      <c r="AU1415" s="1"/>
      <c r="BA1415" s="6"/>
      <c r="BD1415" s="6"/>
      <c r="BG1415" s="1"/>
      <c r="BH1415" s="6"/>
      <c r="BJ1415" s="1"/>
      <c r="BN1415" s="1"/>
      <c r="BO1415" s="1"/>
    </row>
    <row r="1416" spans="1:67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6"/>
      <c r="N1416" s="1"/>
      <c r="Q1416" s="6"/>
      <c r="S1416" s="1"/>
      <c r="T1416" s="1"/>
      <c r="U1416" s="1"/>
      <c r="V1416" s="1"/>
      <c r="W1416" s="1"/>
      <c r="X1416" s="400"/>
      <c r="Y1416" s="6"/>
      <c r="AB1416" s="6"/>
      <c r="AE1416" s="6"/>
      <c r="AG1416" s="1"/>
      <c r="AM1416" s="6"/>
      <c r="AP1416" s="6"/>
      <c r="AS1416" s="6"/>
      <c r="AU1416" s="1"/>
      <c r="BA1416" s="6"/>
      <c r="BD1416" s="6"/>
      <c r="BG1416" s="1"/>
      <c r="BH1416" s="6"/>
      <c r="BJ1416" s="1"/>
      <c r="BN1416" s="1"/>
      <c r="BO1416" s="1"/>
    </row>
    <row r="1417" spans="1:67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6"/>
      <c r="N1417" s="1"/>
      <c r="Q1417" s="6"/>
      <c r="S1417" s="1"/>
      <c r="T1417" s="1"/>
      <c r="U1417" s="1"/>
      <c r="V1417" s="1"/>
      <c r="W1417" s="1"/>
      <c r="X1417" s="400"/>
      <c r="Y1417" s="6"/>
      <c r="AB1417" s="6"/>
      <c r="AE1417" s="6"/>
      <c r="AG1417" s="1"/>
      <c r="AM1417" s="6"/>
      <c r="AP1417" s="6"/>
      <c r="AS1417" s="6"/>
      <c r="AU1417" s="1"/>
      <c r="BA1417" s="6"/>
      <c r="BD1417" s="6"/>
      <c r="BG1417" s="1"/>
      <c r="BH1417" s="6"/>
      <c r="BJ1417" s="1"/>
      <c r="BN1417" s="1"/>
      <c r="BO1417" s="1"/>
    </row>
    <row r="1418" spans="1:67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6"/>
      <c r="N1418" s="1"/>
      <c r="Q1418" s="6"/>
      <c r="S1418" s="1"/>
      <c r="T1418" s="1"/>
      <c r="U1418" s="1"/>
      <c r="V1418" s="1"/>
      <c r="W1418" s="1"/>
      <c r="X1418" s="400"/>
      <c r="Y1418" s="6"/>
      <c r="AB1418" s="6"/>
      <c r="AE1418" s="6"/>
      <c r="AG1418" s="1"/>
      <c r="AM1418" s="6"/>
      <c r="AP1418" s="6"/>
      <c r="AS1418" s="6"/>
      <c r="AU1418" s="1"/>
      <c r="BA1418" s="6"/>
      <c r="BD1418" s="6"/>
      <c r="BG1418" s="1"/>
      <c r="BH1418" s="6"/>
      <c r="BJ1418" s="1"/>
      <c r="BN1418" s="1"/>
      <c r="BO1418" s="1"/>
    </row>
    <row r="1419" spans="1:67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6"/>
      <c r="N1419" s="1"/>
      <c r="Q1419" s="6"/>
      <c r="S1419" s="1"/>
      <c r="T1419" s="1"/>
      <c r="U1419" s="1"/>
      <c r="V1419" s="1"/>
      <c r="W1419" s="1"/>
      <c r="X1419" s="400"/>
      <c r="Y1419" s="6"/>
      <c r="AB1419" s="6"/>
      <c r="AE1419" s="6"/>
      <c r="AG1419" s="1"/>
      <c r="AM1419" s="6"/>
      <c r="AP1419" s="6"/>
      <c r="AS1419" s="6"/>
      <c r="AU1419" s="1"/>
      <c r="BA1419" s="6"/>
      <c r="BD1419" s="6"/>
      <c r="BG1419" s="1"/>
      <c r="BH1419" s="6"/>
      <c r="BJ1419" s="1"/>
      <c r="BN1419" s="1"/>
      <c r="BO1419" s="1"/>
    </row>
    <row r="1420" spans="1:67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6"/>
      <c r="N1420" s="1"/>
      <c r="Q1420" s="6"/>
      <c r="S1420" s="1"/>
      <c r="T1420" s="1"/>
      <c r="U1420" s="1"/>
      <c r="V1420" s="1"/>
      <c r="W1420" s="1"/>
      <c r="X1420" s="400"/>
      <c r="Y1420" s="6"/>
      <c r="AB1420" s="6"/>
      <c r="AE1420" s="6"/>
      <c r="AG1420" s="1"/>
      <c r="AM1420" s="6"/>
      <c r="AP1420" s="6"/>
      <c r="AS1420" s="6"/>
      <c r="AU1420" s="1"/>
      <c r="BA1420" s="6"/>
      <c r="BD1420" s="6"/>
      <c r="BG1420" s="1"/>
      <c r="BH1420" s="6"/>
      <c r="BJ1420" s="1"/>
      <c r="BN1420" s="1"/>
      <c r="BO1420" s="1"/>
    </row>
    <row r="1421" spans="1:67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6"/>
      <c r="N1421" s="1"/>
      <c r="Q1421" s="6"/>
      <c r="S1421" s="1"/>
      <c r="T1421" s="1"/>
      <c r="U1421" s="1"/>
      <c r="V1421" s="1"/>
      <c r="W1421" s="1"/>
      <c r="X1421" s="400"/>
      <c r="Y1421" s="6"/>
      <c r="AB1421" s="6"/>
      <c r="AE1421" s="6"/>
      <c r="AG1421" s="1"/>
      <c r="AM1421" s="6"/>
      <c r="AP1421" s="6"/>
      <c r="AS1421" s="6"/>
      <c r="AU1421" s="1"/>
      <c r="BA1421" s="6"/>
      <c r="BD1421" s="6"/>
      <c r="BG1421" s="1"/>
      <c r="BH1421" s="6"/>
      <c r="BJ1421" s="1"/>
      <c r="BN1421" s="1"/>
      <c r="BO1421" s="1"/>
    </row>
    <row r="1422" spans="1:67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6"/>
      <c r="N1422" s="1"/>
      <c r="Q1422" s="6"/>
      <c r="S1422" s="1"/>
      <c r="T1422" s="1"/>
      <c r="U1422" s="1"/>
      <c r="V1422" s="1"/>
      <c r="W1422" s="1"/>
      <c r="X1422" s="400"/>
      <c r="Y1422" s="6"/>
      <c r="AB1422" s="6"/>
      <c r="AE1422" s="6"/>
      <c r="AG1422" s="1"/>
      <c r="AM1422" s="6"/>
      <c r="AP1422" s="6"/>
      <c r="AS1422" s="6"/>
      <c r="AU1422" s="1"/>
      <c r="BA1422" s="6"/>
      <c r="BD1422" s="6"/>
      <c r="BG1422" s="1"/>
      <c r="BH1422" s="6"/>
      <c r="BJ1422" s="1"/>
      <c r="BN1422" s="1"/>
      <c r="BO1422" s="1"/>
    </row>
    <row r="1423" spans="1:67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6"/>
      <c r="N1423" s="1"/>
      <c r="Q1423" s="6"/>
      <c r="S1423" s="1"/>
      <c r="T1423" s="1"/>
      <c r="U1423" s="1"/>
      <c r="V1423" s="1"/>
      <c r="W1423" s="1"/>
      <c r="X1423" s="400"/>
      <c r="Y1423" s="6"/>
      <c r="AB1423" s="6"/>
      <c r="AE1423" s="6"/>
      <c r="AG1423" s="1"/>
      <c r="AM1423" s="6"/>
      <c r="AP1423" s="6"/>
      <c r="AS1423" s="6"/>
      <c r="AU1423" s="1"/>
      <c r="BA1423" s="6"/>
      <c r="BD1423" s="6"/>
      <c r="BG1423" s="1"/>
      <c r="BH1423" s="6"/>
      <c r="BJ1423" s="1"/>
      <c r="BN1423" s="1"/>
      <c r="BO1423" s="1"/>
    </row>
    <row r="1424" spans="1:67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6"/>
      <c r="N1424" s="1"/>
      <c r="Q1424" s="6"/>
      <c r="S1424" s="1"/>
      <c r="T1424" s="1"/>
      <c r="U1424" s="1"/>
      <c r="V1424" s="1"/>
      <c r="W1424" s="1"/>
      <c r="X1424" s="400"/>
      <c r="Y1424" s="6"/>
      <c r="AB1424" s="6"/>
      <c r="AE1424" s="6"/>
      <c r="AG1424" s="1"/>
      <c r="AM1424" s="6"/>
      <c r="AP1424" s="6"/>
      <c r="AS1424" s="6"/>
      <c r="AU1424" s="1"/>
      <c r="BA1424" s="6"/>
      <c r="BD1424" s="6"/>
      <c r="BG1424" s="1"/>
      <c r="BH1424" s="6"/>
      <c r="BJ1424" s="1"/>
      <c r="BN1424" s="1"/>
      <c r="BO1424" s="1"/>
    </row>
    <row r="1425" spans="1:67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6"/>
      <c r="N1425" s="1"/>
      <c r="Q1425" s="6"/>
      <c r="S1425" s="1"/>
      <c r="T1425" s="1"/>
      <c r="U1425" s="1"/>
      <c r="V1425" s="1"/>
      <c r="W1425" s="1"/>
      <c r="X1425" s="400"/>
      <c r="Y1425" s="6"/>
      <c r="AB1425" s="6"/>
      <c r="AE1425" s="6"/>
      <c r="AG1425" s="1"/>
      <c r="AM1425" s="6"/>
      <c r="AP1425" s="6"/>
      <c r="AS1425" s="6"/>
      <c r="AU1425" s="1"/>
      <c r="BA1425" s="6"/>
      <c r="BD1425" s="6"/>
      <c r="BG1425" s="1"/>
      <c r="BH1425" s="6"/>
      <c r="BJ1425" s="1"/>
      <c r="BN1425" s="1"/>
      <c r="BO1425" s="1"/>
    </row>
    <row r="1426" spans="1:67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6"/>
      <c r="N1426" s="1"/>
      <c r="Q1426" s="6"/>
      <c r="S1426" s="1"/>
      <c r="T1426" s="1"/>
      <c r="U1426" s="1"/>
      <c r="V1426" s="1"/>
      <c r="W1426" s="1"/>
      <c r="X1426" s="400"/>
      <c r="Y1426" s="6"/>
      <c r="AB1426" s="6"/>
      <c r="AE1426" s="6"/>
      <c r="AG1426" s="1"/>
      <c r="AM1426" s="6"/>
      <c r="AP1426" s="6"/>
      <c r="AS1426" s="6"/>
      <c r="AU1426" s="1"/>
      <c r="BA1426" s="6"/>
      <c r="BD1426" s="6"/>
      <c r="BG1426" s="1"/>
      <c r="BH1426" s="6"/>
      <c r="BJ1426" s="1"/>
      <c r="BN1426" s="1"/>
      <c r="BO1426" s="1"/>
    </row>
    <row r="1427" spans="1:67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6"/>
      <c r="N1427" s="1"/>
      <c r="Q1427" s="6"/>
      <c r="S1427" s="1"/>
      <c r="T1427" s="1"/>
      <c r="U1427" s="1"/>
      <c r="V1427" s="1"/>
      <c r="W1427" s="1"/>
      <c r="X1427" s="400"/>
      <c r="Y1427" s="6"/>
      <c r="AB1427" s="6"/>
      <c r="AE1427" s="6"/>
      <c r="AG1427" s="1"/>
      <c r="AM1427" s="6"/>
      <c r="AP1427" s="6"/>
      <c r="AS1427" s="6"/>
      <c r="AU1427" s="1"/>
      <c r="BA1427" s="6"/>
      <c r="BD1427" s="6"/>
      <c r="BG1427" s="1"/>
      <c r="BH1427" s="6"/>
      <c r="BJ1427" s="1"/>
      <c r="BN1427" s="1"/>
      <c r="BO1427" s="1"/>
    </row>
    <row r="1428" spans="1:67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6"/>
      <c r="N1428" s="1"/>
      <c r="Q1428" s="6"/>
      <c r="S1428" s="1"/>
      <c r="T1428" s="1"/>
      <c r="U1428" s="1"/>
      <c r="V1428" s="1"/>
      <c r="W1428" s="1"/>
      <c r="X1428" s="400"/>
      <c r="Y1428" s="6"/>
      <c r="AB1428" s="6"/>
      <c r="AE1428" s="6"/>
      <c r="AG1428" s="1"/>
      <c r="AM1428" s="6"/>
      <c r="AP1428" s="6"/>
      <c r="AS1428" s="6"/>
      <c r="AU1428" s="1"/>
      <c r="BA1428" s="6"/>
      <c r="BD1428" s="6"/>
      <c r="BG1428" s="1"/>
      <c r="BH1428" s="6"/>
      <c r="BJ1428" s="1"/>
      <c r="BN1428" s="1"/>
      <c r="BO1428" s="1"/>
    </row>
    <row r="1429" spans="1:67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6"/>
      <c r="N1429" s="1"/>
      <c r="Q1429" s="6"/>
      <c r="S1429" s="1"/>
      <c r="T1429" s="1"/>
      <c r="U1429" s="1"/>
      <c r="V1429" s="1"/>
      <c r="W1429" s="1"/>
      <c r="X1429" s="400"/>
      <c r="Y1429" s="6"/>
      <c r="AB1429" s="6"/>
      <c r="AE1429" s="6"/>
      <c r="AG1429" s="1"/>
      <c r="AM1429" s="6"/>
      <c r="AP1429" s="6"/>
      <c r="AS1429" s="6"/>
      <c r="AU1429" s="1"/>
      <c r="BA1429" s="6"/>
      <c r="BD1429" s="6"/>
      <c r="BG1429" s="1"/>
      <c r="BH1429" s="6"/>
      <c r="BJ1429" s="1"/>
      <c r="BN1429" s="1"/>
      <c r="BO1429" s="1"/>
    </row>
    <row r="1430" spans="1:67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6"/>
      <c r="N1430" s="1"/>
      <c r="Q1430" s="6"/>
      <c r="S1430" s="1"/>
      <c r="T1430" s="1"/>
      <c r="U1430" s="1"/>
      <c r="V1430" s="1"/>
      <c r="W1430" s="1"/>
      <c r="X1430" s="400"/>
      <c r="Y1430" s="6"/>
      <c r="AB1430" s="6"/>
      <c r="AE1430" s="6"/>
      <c r="AG1430" s="1"/>
      <c r="AM1430" s="6"/>
      <c r="AP1430" s="6"/>
      <c r="AS1430" s="6"/>
      <c r="AU1430" s="1"/>
      <c r="BA1430" s="6"/>
      <c r="BD1430" s="6"/>
      <c r="BG1430" s="1"/>
      <c r="BH1430" s="6"/>
      <c r="BJ1430" s="1"/>
      <c r="BN1430" s="1"/>
      <c r="BO1430" s="1"/>
    </row>
    <row r="1431" spans="1:67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6"/>
      <c r="N1431" s="1"/>
      <c r="Q1431" s="6"/>
      <c r="S1431" s="1"/>
      <c r="T1431" s="1"/>
      <c r="U1431" s="1"/>
      <c r="V1431" s="1"/>
      <c r="W1431" s="1"/>
      <c r="X1431" s="400"/>
      <c r="Y1431" s="6"/>
      <c r="AB1431" s="6"/>
      <c r="AE1431" s="6"/>
      <c r="AG1431" s="1"/>
      <c r="AM1431" s="6"/>
      <c r="AP1431" s="6"/>
      <c r="AS1431" s="6"/>
      <c r="AU1431" s="1"/>
      <c r="BA1431" s="6"/>
      <c r="BD1431" s="6"/>
      <c r="BG1431" s="1"/>
      <c r="BH1431" s="6"/>
      <c r="BJ1431" s="1"/>
      <c r="BN1431" s="1"/>
      <c r="BO1431" s="1"/>
    </row>
    <row r="1432" spans="1:67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6"/>
      <c r="N1432" s="1"/>
      <c r="Q1432" s="6"/>
      <c r="S1432" s="1"/>
      <c r="T1432" s="1"/>
      <c r="U1432" s="1"/>
      <c r="V1432" s="1"/>
      <c r="W1432" s="1"/>
      <c r="X1432" s="400"/>
      <c r="Y1432" s="6"/>
      <c r="AB1432" s="6"/>
      <c r="AE1432" s="6"/>
      <c r="AG1432" s="1"/>
      <c r="AM1432" s="6"/>
      <c r="AP1432" s="6"/>
      <c r="AS1432" s="6"/>
      <c r="AU1432" s="1"/>
      <c r="BA1432" s="6"/>
      <c r="BD1432" s="6"/>
      <c r="BG1432" s="1"/>
      <c r="BH1432" s="6"/>
      <c r="BJ1432" s="1"/>
      <c r="BN1432" s="1"/>
      <c r="BO1432" s="1"/>
    </row>
    <row r="1433" spans="1:67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6"/>
      <c r="N1433" s="1"/>
      <c r="Q1433" s="6"/>
      <c r="S1433" s="1"/>
      <c r="T1433" s="1"/>
      <c r="U1433" s="1"/>
      <c r="V1433" s="1"/>
      <c r="W1433" s="1"/>
      <c r="X1433" s="400"/>
      <c r="Y1433" s="6"/>
      <c r="AB1433" s="6"/>
      <c r="AE1433" s="6"/>
      <c r="AG1433" s="1"/>
      <c r="AM1433" s="6"/>
      <c r="AP1433" s="6"/>
      <c r="AS1433" s="6"/>
      <c r="AU1433" s="1"/>
      <c r="BA1433" s="6"/>
      <c r="BD1433" s="6"/>
      <c r="BG1433" s="1"/>
      <c r="BH1433" s="6"/>
      <c r="BJ1433" s="1"/>
      <c r="BN1433" s="1"/>
      <c r="BO1433" s="1"/>
    </row>
    <row r="1434" spans="1:67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6"/>
      <c r="N1434" s="1"/>
      <c r="Q1434" s="6"/>
      <c r="S1434" s="1"/>
      <c r="T1434" s="1"/>
      <c r="U1434" s="1"/>
      <c r="V1434" s="1"/>
      <c r="W1434" s="1"/>
      <c r="X1434" s="400"/>
      <c r="Y1434" s="6"/>
      <c r="AB1434" s="6"/>
      <c r="AE1434" s="6"/>
      <c r="AG1434" s="1"/>
      <c r="AM1434" s="6"/>
      <c r="AP1434" s="6"/>
      <c r="AS1434" s="6"/>
      <c r="AU1434" s="1"/>
      <c r="BA1434" s="6"/>
      <c r="BD1434" s="6"/>
      <c r="BG1434" s="1"/>
      <c r="BH1434" s="6"/>
      <c r="BJ1434" s="1"/>
      <c r="BN1434" s="1"/>
      <c r="BO1434" s="1"/>
    </row>
    <row r="1435" spans="1:67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6"/>
      <c r="N1435" s="1"/>
      <c r="Q1435" s="6"/>
      <c r="S1435" s="1"/>
      <c r="T1435" s="1"/>
      <c r="U1435" s="1"/>
      <c r="V1435" s="1"/>
      <c r="W1435" s="1"/>
      <c r="X1435" s="400"/>
      <c r="Y1435" s="6"/>
      <c r="AB1435" s="6"/>
      <c r="AE1435" s="6"/>
      <c r="AG1435" s="1"/>
      <c r="AM1435" s="6"/>
      <c r="AP1435" s="6"/>
      <c r="AS1435" s="6"/>
      <c r="AU1435" s="1"/>
      <c r="BA1435" s="6"/>
      <c r="BD1435" s="6"/>
      <c r="BG1435" s="1"/>
      <c r="BH1435" s="6"/>
      <c r="BJ1435" s="1"/>
      <c r="BN1435" s="1"/>
      <c r="BO1435" s="1"/>
    </row>
    <row r="1436" spans="1:67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6"/>
      <c r="N1436" s="1"/>
      <c r="Q1436" s="6"/>
      <c r="S1436" s="1"/>
      <c r="T1436" s="1"/>
      <c r="U1436" s="1"/>
      <c r="V1436" s="1"/>
      <c r="W1436" s="1"/>
      <c r="X1436" s="400"/>
      <c r="Y1436" s="6"/>
      <c r="AB1436" s="6"/>
      <c r="AE1436" s="6"/>
      <c r="AG1436" s="1"/>
      <c r="AM1436" s="6"/>
      <c r="AP1436" s="6"/>
      <c r="AS1436" s="6"/>
      <c r="AU1436" s="1"/>
      <c r="BA1436" s="6"/>
      <c r="BD1436" s="6"/>
      <c r="BG1436" s="1"/>
      <c r="BH1436" s="6"/>
      <c r="BJ1436" s="1"/>
      <c r="BN1436" s="1"/>
      <c r="BO1436" s="1"/>
    </row>
    <row r="1437" spans="1:67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6"/>
      <c r="N1437" s="1"/>
      <c r="Q1437" s="6"/>
      <c r="S1437" s="1"/>
      <c r="T1437" s="1"/>
      <c r="U1437" s="1"/>
      <c r="V1437" s="1"/>
      <c r="W1437" s="1"/>
      <c r="X1437" s="400"/>
      <c r="Y1437" s="6"/>
      <c r="AB1437" s="6"/>
      <c r="AE1437" s="6"/>
      <c r="AG1437" s="1"/>
      <c r="AM1437" s="6"/>
      <c r="AP1437" s="6"/>
      <c r="AS1437" s="6"/>
      <c r="AU1437" s="1"/>
      <c r="BA1437" s="6"/>
      <c r="BD1437" s="6"/>
      <c r="BG1437" s="1"/>
      <c r="BH1437" s="6"/>
      <c r="BJ1437" s="1"/>
      <c r="BN1437" s="1"/>
      <c r="BO1437" s="1"/>
    </row>
    <row r="1438" spans="1:67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6"/>
      <c r="N1438" s="1"/>
      <c r="Q1438" s="6"/>
      <c r="S1438" s="1"/>
      <c r="T1438" s="1"/>
      <c r="U1438" s="1"/>
      <c r="V1438" s="1"/>
      <c r="W1438" s="1"/>
      <c r="X1438" s="400"/>
      <c r="Y1438" s="6"/>
      <c r="AB1438" s="6"/>
      <c r="AE1438" s="6"/>
      <c r="AG1438" s="1"/>
      <c r="AM1438" s="6"/>
      <c r="AP1438" s="6"/>
      <c r="AS1438" s="6"/>
      <c r="AU1438" s="1"/>
      <c r="BA1438" s="6"/>
      <c r="BD1438" s="6"/>
      <c r="BG1438" s="1"/>
      <c r="BH1438" s="6"/>
      <c r="BJ1438" s="1"/>
      <c r="BN1438" s="1"/>
      <c r="BO1438" s="1"/>
    </row>
    <row r="1439" spans="1:67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6"/>
      <c r="N1439" s="1"/>
      <c r="Q1439" s="6"/>
      <c r="S1439" s="1"/>
      <c r="T1439" s="1"/>
      <c r="U1439" s="1"/>
      <c r="V1439" s="1"/>
      <c r="W1439" s="1"/>
      <c r="X1439" s="400"/>
      <c r="Y1439" s="6"/>
      <c r="AB1439" s="6"/>
      <c r="AE1439" s="6"/>
      <c r="AG1439" s="1"/>
      <c r="AM1439" s="6"/>
      <c r="AP1439" s="6"/>
      <c r="AS1439" s="6"/>
      <c r="AU1439" s="1"/>
      <c r="BA1439" s="6"/>
      <c r="BD1439" s="6"/>
      <c r="BG1439" s="1"/>
      <c r="BH1439" s="6"/>
      <c r="BJ1439" s="1"/>
      <c r="BN1439" s="1"/>
      <c r="BO1439" s="1"/>
    </row>
    <row r="1440" spans="1:67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6"/>
      <c r="N1440" s="1"/>
      <c r="Q1440" s="6"/>
      <c r="S1440" s="1"/>
      <c r="T1440" s="1"/>
      <c r="U1440" s="1"/>
      <c r="V1440" s="1"/>
      <c r="W1440" s="1"/>
      <c r="X1440" s="400"/>
      <c r="Y1440" s="6"/>
      <c r="AB1440" s="6"/>
      <c r="AE1440" s="6"/>
      <c r="AG1440" s="1"/>
      <c r="AM1440" s="6"/>
      <c r="AP1440" s="6"/>
      <c r="AS1440" s="6"/>
      <c r="AU1440" s="1"/>
      <c r="BA1440" s="6"/>
      <c r="BD1440" s="6"/>
      <c r="BG1440" s="1"/>
      <c r="BH1440" s="6"/>
      <c r="BJ1440" s="1"/>
      <c r="BN1440" s="1"/>
      <c r="BO1440" s="1"/>
    </row>
    <row r="1441" spans="1:67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6"/>
      <c r="N1441" s="1"/>
      <c r="Q1441" s="6"/>
      <c r="S1441" s="1"/>
      <c r="T1441" s="1"/>
      <c r="U1441" s="1"/>
      <c r="V1441" s="1"/>
      <c r="W1441" s="1"/>
      <c r="X1441" s="400"/>
      <c r="Y1441" s="6"/>
      <c r="AB1441" s="6"/>
      <c r="AE1441" s="6"/>
      <c r="AG1441" s="1"/>
      <c r="AM1441" s="6"/>
      <c r="AP1441" s="6"/>
      <c r="AS1441" s="6"/>
      <c r="AU1441" s="1"/>
      <c r="BA1441" s="6"/>
      <c r="BD1441" s="6"/>
      <c r="BG1441" s="1"/>
      <c r="BH1441" s="6"/>
      <c r="BJ1441" s="1"/>
      <c r="BN1441" s="1"/>
      <c r="BO1441" s="1"/>
    </row>
    <row r="1442" spans="1:67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6"/>
      <c r="N1442" s="1"/>
      <c r="Q1442" s="6"/>
      <c r="S1442" s="1"/>
      <c r="T1442" s="1"/>
      <c r="U1442" s="1"/>
      <c r="V1442" s="1"/>
      <c r="W1442" s="1"/>
      <c r="X1442" s="400"/>
      <c r="Y1442" s="6"/>
      <c r="AB1442" s="6"/>
      <c r="AE1442" s="6"/>
      <c r="AG1442" s="1"/>
      <c r="AM1442" s="6"/>
      <c r="AP1442" s="6"/>
      <c r="AS1442" s="6"/>
      <c r="AU1442" s="1"/>
      <c r="BA1442" s="6"/>
      <c r="BD1442" s="6"/>
      <c r="BG1442" s="1"/>
      <c r="BH1442" s="6"/>
      <c r="BJ1442" s="1"/>
      <c r="BN1442" s="1"/>
      <c r="BO1442" s="1"/>
    </row>
    <row r="1443" spans="1:67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6"/>
      <c r="N1443" s="1"/>
      <c r="Q1443" s="6"/>
      <c r="S1443" s="1"/>
      <c r="T1443" s="1"/>
      <c r="U1443" s="1"/>
      <c r="V1443" s="1"/>
      <c r="W1443" s="1"/>
      <c r="X1443" s="400"/>
      <c r="Y1443" s="6"/>
      <c r="AB1443" s="6"/>
      <c r="AE1443" s="6"/>
      <c r="AG1443" s="1"/>
      <c r="AM1443" s="6"/>
      <c r="AP1443" s="6"/>
      <c r="AS1443" s="6"/>
      <c r="AU1443" s="1"/>
      <c r="BA1443" s="6"/>
      <c r="BD1443" s="6"/>
      <c r="BG1443" s="1"/>
      <c r="BH1443" s="6"/>
      <c r="BJ1443" s="1"/>
      <c r="BN1443" s="1"/>
      <c r="BO1443" s="1"/>
    </row>
    <row r="1444" spans="1:67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6"/>
      <c r="N1444" s="1"/>
      <c r="Q1444" s="6"/>
      <c r="S1444" s="1"/>
      <c r="T1444" s="1"/>
      <c r="U1444" s="1"/>
      <c r="V1444" s="1"/>
      <c r="W1444" s="1"/>
      <c r="X1444" s="400"/>
      <c r="Y1444" s="6"/>
      <c r="AB1444" s="6"/>
      <c r="AE1444" s="6"/>
      <c r="AG1444" s="1"/>
      <c r="AM1444" s="6"/>
      <c r="AP1444" s="6"/>
      <c r="AS1444" s="6"/>
      <c r="AU1444" s="1"/>
      <c r="BA1444" s="6"/>
      <c r="BD1444" s="6"/>
      <c r="BG1444" s="1"/>
      <c r="BH1444" s="6"/>
      <c r="BJ1444" s="1"/>
      <c r="BN1444" s="1"/>
      <c r="BO1444" s="1"/>
    </row>
    <row r="1445" spans="1:67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6"/>
      <c r="N1445" s="1"/>
      <c r="Q1445" s="6"/>
      <c r="S1445" s="1"/>
      <c r="T1445" s="1"/>
      <c r="U1445" s="1"/>
      <c r="V1445" s="1"/>
      <c r="W1445" s="1"/>
      <c r="X1445" s="400"/>
      <c r="Y1445" s="6"/>
      <c r="AB1445" s="6"/>
      <c r="AE1445" s="6"/>
      <c r="AG1445" s="1"/>
      <c r="AM1445" s="6"/>
      <c r="AP1445" s="6"/>
      <c r="AS1445" s="6"/>
      <c r="AU1445" s="1"/>
      <c r="BA1445" s="6"/>
      <c r="BD1445" s="6"/>
      <c r="BG1445" s="1"/>
      <c r="BH1445" s="6"/>
      <c r="BJ1445" s="1"/>
      <c r="BN1445" s="1"/>
      <c r="BO1445" s="1"/>
    </row>
    <row r="1446" spans="1:67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6"/>
      <c r="N1446" s="1"/>
      <c r="Q1446" s="6"/>
      <c r="S1446" s="1"/>
      <c r="T1446" s="1"/>
      <c r="U1446" s="1"/>
      <c r="V1446" s="1"/>
      <c r="W1446" s="1"/>
      <c r="X1446" s="400"/>
      <c r="Y1446" s="6"/>
      <c r="AB1446" s="6"/>
      <c r="AE1446" s="6"/>
      <c r="AG1446" s="1"/>
      <c r="AM1446" s="6"/>
      <c r="AP1446" s="6"/>
      <c r="AS1446" s="6"/>
      <c r="AU1446" s="1"/>
      <c r="BA1446" s="6"/>
      <c r="BD1446" s="6"/>
      <c r="BG1446" s="1"/>
      <c r="BH1446" s="6"/>
      <c r="BJ1446" s="1"/>
      <c r="BN1446" s="1"/>
      <c r="BO1446" s="1"/>
    </row>
    <row r="1447" spans="1:67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6"/>
      <c r="N1447" s="1"/>
      <c r="Q1447" s="6"/>
      <c r="S1447" s="1"/>
      <c r="T1447" s="1"/>
      <c r="U1447" s="1"/>
      <c r="V1447" s="1"/>
      <c r="W1447" s="1"/>
      <c r="X1447" s="400"/>
      <c r="Y1447" s="6"/>
      <c r="AB1447" s="6"/>
      <c r="AE1447" s="6"/>
      <c r="AG1447" s="1"/>
      <c r="AM1447" s="6"/>
      <c r="AP1447" s="6"/>
      <c r="AS1447" s="6"/>
      <c r="AU1447" s="1"/>
      <c r="BA1447" s="6"/>
      <c r="BD1447" s="6"/>
      <c r="BG1447" s="1"/>
      <c r="BH1447" s="6"/>
      <c r="BJ1447" s="1"/>
      <c r="BN1447" s="1"/>
      <c r="BO1447" s="1"/>
    </row>
    <row r="1448" spans="1:67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6"/>
      <c r="N1448" s="1"/>
      <c r="Q1448" s="6"/>
      <c r="S1448" s="1"/>
      <c r="T1448" s="1"/>
      <c r="U1448" s="1"/>
      <c r="V1448" s="1"/>
      <c r="W1448" s="1"/>
      <c r="X1448" s="400"/>
      <c r="Y1448" s="6"/>
      <c r="AB1448" s="6"/>
      <c r="AE1448" s="6"/>
      <c r="AG1448" s="1"/>
      <c r="AM1448" s="6"/>
      <c r="AP1448" s="6"/>
      <c r="AS1448" s="6"/>
      <c r="AU1448" s="1"/>
      <c r="BA1448" s="6"/>
      <c r="BD1448" s="6"/>
      <c r="BG1448" s="1"/>
      <c r="BH1448" s="6"/>
      <c r="BJ1448" s="1"/>
      <c r="BN1448" s="1"/>
      <c r="BO1448" s="1"/>
    </row>
    <row r="1449" spans="1:67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6"/>
      <c r="N1449" s="1"/>
      <c r="Q1449" s="6"/>
      <c r="S1449" s="1"/>
      <c r="T1449" s="1"/>
      <c r="U1449" s="1"/>
      <c r="V1449" s="1"/>
      <c r="W1449" s="1"/>
      <c r="X1449" s="400"/>
      <c r="Y1449" s="6"/>
      <c r="AB1449" s="6"/>
      <c r="AE1449" s="6"/>
      <c r="AG1449" s="1"/>
      <c r="AM1449" s="6"/>
      <c r="AP1449" s="6"/>
      <c r="AS1449" s="6"/>
      <c r="AU1449" s="1"/>
      <c r="BA1449" s="6"/>
      <c r="BD1449" s="6"/>
      <c r="BG1449" s="1"/>
      <c r="BH1449" s="6"/>
      <c r="BJ1449" s="1"/>
      <c r="BN1449" s="1"/>
      <c r="BO1449" s="1"/>
    </row>
    <row r="1450" spans="1:67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6"/>
      <c r="N1450" s="1"/>
      <c r="Q1450" s="6"/>
      <c r="S1450" s="1"/>
      <c r="T1450" s="1"/>
      <c r="U1450" s="1"/>
      <c r="V1450" s="1"/>
      <c r="W1450" s="1"/>
      <c r="X1450" s="400"/>
      <c r="Y1450" s="6"/>
      <c r="AB1450" s="6"/>
      <c r="AE1450" s="6"/>
      <c r="AG1450" s="1"/>
      <c r="AM1450" s="6"/>
      <c r="AP1450" s="6"/>
      <c r="AS1450" s="6"/>
      <c r="AU1450" s="1"/>
      <c r="BA1450" s="6"/>
      <c r="BD1450" s="6"/>
      <c r="BG1450" s="1"/>
      <c r="BH1450" s="6"/>
      <c r="BJ1450" s="1"/>
      <c r="BN1450" s="1"/>
      <c r="BO1450" s="1"/>
    </row>
    <row r="1451" spans="1:67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6"/>
      <c r="N1451" s="1"/>
      <c r="Q1451" s="6"/>
      <c r="S1451" s="1"/>
      <c r="T1451" s="1"/>
      <c r="U1451" s="1"/>
      <c r="V1451" s="1"/>
      <c r="W1451" s="1"/>
      <c r="X1451" s="400"/>
      <c r="Y1451" s="6"/>
      <c r="AB1451" s="6"/>
      <c r="AE1451" s="6"/>
      <c r="AG1451" s="1"/>
      <c r="AM1451" s="6"/>
      <c r="AP1451" s="6"/>
      <c r="AS1451" s="6"/>
      <c r="AU1451" s="1"/>
      <c r="BA1451" s="6"/>
      <c r="BD1451" s="6"/>
      <c r="BG1451" s="1"/>
      <c r="BH1451" s="6"/>
      <c r="BJ1451" s="1"/>
      <c r="BN1451" s="1"/>
      <c r="BO1451" s="1"/>
    </row>
    <row r="1452" spans="1:67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6"/>
      <c r="N1452" s="1"/>
      <c r="Q1452" s="6"/>
      <c r="S1452" s="1"/>
      <c r="T1452" s="1"/>
      <c r="U1452" s="1"/>
      <c r="V1452" s="1"/>
      <c r="W1452" s="1"/>
      <c r="X1452" s="400"/>
      <c r="Y1452" s="6"/>
      <c r="AB1452" s="6"/>
      <c r="AE1452" s="6"/>
      <c r="AG1452" s="1"/>
      <c r="AM1452" s="6"/>
      <c r="AP1452" s="6"/>
      <c r="AS1452" s="6"/>
      <c r="AU1452" s="1"/>
      <c r="BA1452" s="6"/>
      <c r="BD1452" s="6"/>
      <c r="BG1452" s="1"/>
      <c r="BH1452" s="6"/>
      <c r="BJ1452" s="1"/>
      <c r="BN1452" s="1"/>
      <c r="BO1452" s="1"/>
    </row>
    <row r="1453" spans="1:67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6"/>
      <c r="N1453" s="1"/>
      <c r="Q1453" s="6"/>
      <c r="S1453" s="1"/>
      <c r="T1453" s="1"/>
      <c r="U1453" s="1"/>
      <c r="V1453" s="1"/>
      <c r="W1453" s="1"/>
      <c r="X1453" s="400"/>
      <c r="Y1453" s="6"/>
      <c r="AB1453" s="6"/>
      <c r="AE1453" s="6"/>
      <c r="AG1453" s="1"/>
      <c r="AM1453" s="6"/>
      <c r="AP1453" s="6"/>
      <c r="AS1453" s="6"/>
      <c r="AU1453" s="1"/>
      <c r="BA1453" s="6"/>
      <c r="BD1453" s="6"/>
      <c r="BG1453" s="1"/>
      <c r="BH1453" s="6"/>
      <c r="BJ1453" s="1"/>
      <c r="BN1453" s="1"/>
      <c r="BO1453" s="1"/>
    </row>
    <row r="1454" spans="1:67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6"/>
      <c r="N1454" s="1"/>
      <c r="Q1454" s="6"/>
      <c r="S1454" s="1"/>
      <c r="T1454" s="1"/>
      <c r="U1454" s="1"/>
      <c r="V1454" s="1"/>
      <c r="W1454" s="1"/>
      <c r="X1454" s="400"/>
      <c r="Y1454" s="6"/>
      <c r="AB1454" s="6"/>
      <c r="AE1454" s="6"/>
      <c r="AG1454" s="1"/>
      <c r="AM1454" s="6"/>
      <c r="AP1454" s="6"/>
      <c r="AS1454" s="6"/>
      <c r="AU1454" s="1"/>
      <c r="BA1454" s="6"/>
      <c r="BD1454" s="6"/>
      <c r="BG1454" s="1"/>
      <c r="BH1454" s="6"/>
      <c r="BJ1454" s="1"/>
      <c r="BN1454" s="1"/>
      <c r="BO1454" s="1"/>
    </row>
    <row r="1455" spans="1:67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6"/>
      <c r="N1455" s="1"/>
      <c r="Q1455" s="6"/>
      <c r="S1455" s="1"/>
      <c r="T1455" s="1"/>
      <c r="U1455" s="1"/>
      <c r="V1455" s="1"/>
      <c r="W1455" s="1"/>
      <c r="X1455" s="400"/>
      <c r="Y1455" s="6"/>
      <c r="AB1455" s="6"/>
      <c r="AE1455" s="6"/>
      <c r="AG1455" s="1"/>
      <c r="AM1455" s="6"/>
      <c r="AP1455" s="6"/>
      <c r="AS1455" s="6"/>
      <c r="AU1455" s="1"/>
      <c r="BA1455" s="6"/>
      <c r="BD1455" s="6"/>
      <c r="BG1455" s="1"/>
      <c r="BH1455" s="6"/>
      <c r="BJ1455" s="1"/>
      <c r="BN1455" s="1"/>
      <c r="BO1455" s="1"/>
    </row>
    <row r="1456" spans="1:67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6"/>
      <c r="N1456" s="1"/>
      <c r="Q1456" s="6"/>
      <c r="S1456" s="1"/>
      <c r="T1456" s="1"/>
      <c r="U1456" s="1"/>
      <c r="V1456" s="1"/>
      <c r="W1456" s="1"/>
      <c r="X1456" s="400"/>
      <c r="Y1456" s="6"/>
      <c r="AB1456" s="6"/>
      <c r="AE1456" s="6"/>
      <c r="AG1456" s="1"/>
      <c r="AM1456" s="6"/>
      <c r="AP1456" s="6"/>
      <c r="AS1456" s="6"/>
      <c r="AU1456" s="1"/>
      <c r="BA1456" s="6"/>
      <c r="BD1456" s="6"/>
      <c r="BG1456" s="1"/>
      <c r="BH1456" s="6"/>
      <c r="BJ1456" s="1"/>
      <c r="BN1456" s="1"/>
      <c r="BO1456" s="1"/>
    </row>
    <row r="1457" spans="1:67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6"/>
      <c r="N1457" s="1"/>
      <c r="Q1457" s="6"/>
      <c r="S1457" s="1"/>
      <c r="T1457" s="1"/>
      <c r="U1457" s="1"/>
      <c r="V1457" s="1"/>
      <c r="W1457" s="1"/>
      <c r="X1457" s="400"/>
      <c r="Y1457" s="6"/>
      <c r="AB1457" s="6"/>
      <c r="AE1457" s="6"/>
      <c r="AG1457" s="1"/>
      <c r="AM1457" s="6"/>
      <c r="AP1457" s="6"/>
      <c r="AS1457" s="6"/>
      <c r="AU1457" s="1"/>
      <c r="BA1457" s="6"/>
      <c r="BD1457" s="6"/>
      <c r="BG1457" s="1"/>
      <c r="BH1457" s="6"/>
      <c r="BJ1457" s="1"/>
      <c r="BN1457" s="1"/>
      <c r="BO1457" s="1"/>
    </row>
    <row r="1458" spans="1:67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6"/>
      <c r="N1458" s="1"/>
      <c r="Q1458" s="6"/>
      <c r="S1458" s="1"/>
      <c r="T1458" s="1"/>
      <c r="U1458" s="1"/>
      <c r="V1458" s="1"/>
      <c r="W1458" s="1"/>
      <c r="X1458" s="400"/>
      <c r="Y1458" s="6"/>
      <c r="AB1458" s="6"/>
      <c r="AE1458" s="6"/>
      <c r="AG1458" s="1"/>
      <c r="AM1458" s="6"/>
      <c r="AP1458" s="6"/>
      <c r="AS1458" s="6"/>
      <c r="AU1458" s="1"/>
      <c r="BA1458" s="6"/>
      <c r="BD1458" s="6"/>
      <c r="BG1458" s="1"/>
      <c r="BH1458" s="6"/>
      <c r="BJ1458" s="1"/>
      <c r="BN1458" s="1"/>
      <c r="BO1458" s="1"/>
    </row>
    <row r="1459" spans="1:67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6"/>
      <c r="N1459" s="1"/>
      <c r="Q1459" s="6"/>
      <c r="S1459" s="1"/>
      <c r="T1459" s="1"/>
      <c r="U1459" s="1"/>
      <c r="V1459" s="1"/>
      <c r="W1459" s="1"/>
      <c r="X1459" s="400"/>
      <c r="Y1459" s="6"/>
      <c r="AB1459" s="6"/>
      <c r="AE1459" s="6"/>
      <c r="AG1459" s="1"/>
      <c r="AM1459" s="6"/>
      <c r="AP1459" s="6"/>
      <c r="AS1459" s="6"/>
      <c r="AU1459" s="1"/>
      <c r="BA1459" s="6"/>
      <c r="BD1459" s="6"/>
      <c r="BG1459" s="1"/>
      <c r="BH1459" s="6"/>
      <c r="BJ1459" s="1"/>
      <c r="BN1459" s="1"/>
      <c r="BO1459" s="1"/>
    </row>
    <row r="1460" spans="1:67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6"/>
      <c r="N1460" s="1"/>
      <c r="Q1460" s="6"/>
      <c r="S1460" s="1"/>
      <c r="T1460" s="1"/>
      <c r="U1460" s="1"/>
      <c r="V1460" s="1"/>
      <c r="W1460" s="1"/>
      <c r="X1460" s="400"/>
      <c r="Y1460" s="6"/>
      <c r="AB1460" s="6"/>
      <c r="AE1460" s="6"/>
      <c r="AG1460" s="1"/>
      <c r="AM1460" s="6"/>
      <c r="AP1460" s="6"/>
      <c r="AS1460" s="6"/>
      <c r="AU1460" s="1"/>
      <c r="BA1460" s="6"/>
      <c r="BD1460" s="6"/>
      <c r="BG1460" s="1"/>
      <c r="BH1460" s="6"/>
      <c r="BJ1460" s="1"/>
      <c r="BN1460" s="1"/>
      <c r="BO1460" s="1"/>
    </row>
    <row r="1461" spans="1:67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6"/>
      <c r="N1461" s="1"/>
      <c r="Q1461" s="6"/>
      <c r="S1461" s="1"/>
      <c r="T1461" s="1"/>
      <c r="U1461" s="1"/>
      <c r="V1461" s="1"/>
      <c r="W1461" s="1"/>
      <c r="X1461" s="400"/>
      <c r="Y1461" s="6"/>
      <c r="AB1461" s="6"/>
      <c r="AE1461" s="6"/>
      <c r="AG1461" s="1"/>
      <c r="AM1461" s="6"/>
      <c r="AP1461" s="6"/>
      <c r="AS1461" s="6"/>
      <c r="AU1461" s="1"/>
      <c r="BA1461" s="6"/>
      <c r="BD1461" s="6"/>
      <c r="BG1461" s="1"/>
      <c r="BH1461" s="6"/>
      <c r="BJ1461" s="1"/>
      <c r="BN1461" s="1"/>
      <c r="BO1461" s="1"/>
    </row>
    <row r="1462" spans="1:67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6"/>
      <c r="N1462" s="1"/>
      <c r="Q1462" s="6"/>
      <c r="S1462" s="1"/>
      <c r="T1462" s="1"/>
      <c r="U1462" s="1"/>
      <c r="V1462" s="1"/>
      <c r="W1462" s="1"/>
      <c r="X1462" s="400"/>
      <c r="Y1462" s="6"/>
      <c r="AB1462" s="6"/>
      <c r="AE1462" s="6"/>
      <c r="AG1462" s="1"/>
      <c r="AM1462" s="6"/>
      <c r="AP1462" s="6"/>
      <c r="AS1462" s="6"/>
      <c r="AU1462" s="1"/>
      <c r="BA1462" s="6"/>
      <c r="BD1462" s="6"/>
      <c r="BG1462" s="1"/>
      <c r="BH1462" s="6"/>
      <c r="BJ1462" s="1"/>
      <c r="BN1462" s="1"/>
      <c r="BO1462" s="1"/>
    </row>
    <row r="1463" spans="1:67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6"/>
      <c r="N1463" s="1"/>
      <c r="Q1463" s="6"/>
      <c r="S1463" s="1"/>
      <c r="T1463" s="1"/>
      <c r="U1463" s="1"/>
      <c r="V1463" s="1"/>
      <c r="W1463" s="1"/>
      <c r="X1463" s="400"/>
      <c r="Y1463" s="6"/>
      <c r="AB1463" s="6"/>
      <c r="AE1463" s="6"/>
      <c r="AG1463" s="1"/>
      <c r="AM1463" s="6"/>
      <c r="AP1463" s="6"/>
      <c r="AS1463" s="6"/>
      <c r="AU1463" s="1"/>
      <c r="BA1463" s="6"/>
      <c r="BD1463" s="6"/>
      <c r="BG1463" s="1"/>
      <c r="BH1463" s="6"/>
      <c r="BJ1463" s="1"/>
      <c r="BN1463" s="1"/>
      <c r="BO1463" s="1"/>
    </row>
    <row r="1464" spans="1:67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6"/>
      <c r="N1464" s="1"/>
      <c r="Q1464" s="6"/>
      <c r="S1464" s="1"/>
      <c r="T1464" s="1"/>
      <c r="U1464" s="1"/>
      <c r="V1464" s="1"/>
      <c r="W1464" s="1"/>
      <c r="X1464" s="400"/>
      <c r="Y1464" s="6"/>
      <c r="AB1464" s="6"/>
      <c r="AE1464" s="6"/>
      <c r="AG1464" s="1"/>
      <c r="AM1464" s="6"/>
      <c r="AP1464" s="6"/>
      <c r="AS1464" s="6"/>
      <c r="AU1464" s="1"/>
      <c r="BA1464" s="6"/>
      <c r="BD1464" s="6"/>
      <c r="BG1464" s="1"/>
      <c r="BH1464" s="6"/>
      <c r="BJ1464" s="1"/>
      <c r="BN1464" s="1"/>
      <c r="BO1464" s="1"/>
    </row>
    <row r="1465" spans="1:67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6"/>
      <c r="N1465" s="1"/>
      <c r="Q1465" s="6"/>
      <c r="S1465" s="1"/>
      <c r="T1465" s="1"/>
      <c r="U1465" s="1"/>
      <c r="V1465" s="1"/>
      <c r="W1465" s="1"/>
      <c r="X1465" s="400"/>
      <c r="Y1465" s="6"/>
      <c r="AB1465" s="6"/>
      <c r="AE1465" s="6"/>
      <c r="AG1465" s="1"/>
      <c r="AM1465" s="6"/>
      <c r="AP1465" s="6"/>
      <c r="AS1465" s="6"/>
      <c r="AU1465" s="1"/>
      <c r="BA1465" s="6"/>
      <c r="BD1465" s="6"/>
      <c r="BG1465" s="1"/>
      <c r="BH1465" s="6"/>
      <c r="BJ1465" s="1"/>
      <c r="BN1465" s="1"/>
      <c r="BO1465" s="1"/>
    </row>
    <row r="1466" spans="1:67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6"/>
      <c r="N1466" s="1"/>
      <c r="Q1466" s="6"/>
      <c r="S1466" s="1"/>
      <c r="T1466" s="1"/>
      <c r="U1466" s="1"/>
      <c r="V1466" s="1"/>
      <c r="W1466" s="1"/>
      <c r="X1466" s="400"/>
      <c r="Y1466" s="6"/>
      <c r="AB1466" s="6"/>
      <c r="AE1466" s="6"/>
      <c r="AG1466" s="1"/>
      <c r="AM1466" s="6"/>
      <c r="AP1466" s="6"/>
      <c r="AS1466" s="6"/>
      <c r="AU1466" s="1"/>
      <c r="BA1466" s="6"/>
      <c r="BD1466" s="6"/>
      <c r="BG1466" s="1"/>
      <c r="BH1466" s="6"/>
      <c r="BJ1466" s="1"/>
      <c r="BN1466" s="1"/>
      <c r="BO1466" s="1"/>
    </row>
    <row r="1467" spans="1:67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6"/>
      <c r="N1467" s="1"/>
      <c r="Q1467" s="6"/>
      <c r="S1467" s="1"/>
      <c r="T1467" s="1"/>
      <c r="U1467" s="1"/>
      <c r="V1467" s="1"/>
      <c r="W1467" s="1"/>
      <c r="X1467" s="400"/>
      <c r="Y1467" s="6"/>
      <c r="AB1467" s="6"/>
      <c r="AE1467" s="6"/>
      <c r="AG1467" s="1"/>
      <c r="AM1467" s="6"/>
      <c r="AP1467" s="6"/>
      <c r="AS1467" s="6"/>
      <c r="AU1467" s="1"/>
      <c r="BA1467" s="6"/>
      <c r="BD1467" s="6"/>
      <c r="BG1467" s="1"/>
      <c r="BH1467" s="6"/>
      <c r="BJ1467" s="1"/>
      <c r="BN1467" s="1"/>
      <c r="BO1467" s="1"/>
    </row>
    <row r="1468" spans="1:67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6"/>
      <c r="N1468" s="1"/>
      <c r="Q1468" s="6"/>
      <c r="S1468" s="1"/>
      <c r="T1468" s="1"/>
      <c r="U1468" s="1"/>
      <c r="V1468" s="1"/>
      <c r="W1468" s="1"/>
      <c r="X1468" s="400"/>
      <c r="Y1468" s="6"/>
      <c r="AB1468" s="6"/>
      <c r="AE1468" s="6"/>
      <c r="AG1468" s="1"/>
      <c r="AM1468" s="6"/>
      <c r="AP1468" s="6"/>
      <c r="AS1468" s="6"/>
      <c r="AU1468" s="1"/>
      <c r="BA1468" s="6"/>
      <c r="BD1468" s="6"/>
      <c r="BG1468" s="1"/>
      <c r="BH1468" s="6"/>
      <c r="BJ1468" s="1"/>
      <c r="BN1468" s="1"/>
      <c r="BO1468" s="1"/>
    </row>
    <row r="1469" spans="1:67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6"/>
      <c r="N1469" s="1"/>
      <c r="Q1469" s="6"/>
      <c r="S1469" s="1"/>
      <c r="T1469" s="1"/>
      <c r="U1469" s="1"/>
      <c r="V1469" s="1"/>
      <c r="W1469" s="1"/>
      <c r="X1469" s="400"/>
      <c r="Y1469" s="6"/>
      <c r="AB1469" s="6"/>
      <c r="AE1469" s="6"/>
      <c r="AG1469" s="1"/>
      <c r="AM1469" s="6"/>
      <c r="AP1469" s="6"/>
      <c r="AS1469" s="6"/>
      <c r="AU1469" s="1"/>
      <c r="BA1469" s="6"/>
      <c r="BD1469" s="6"/>
      <c r="BG1469" s="1"/>
      <c r="BH1469" s="6"/>
      <c r="BJ1469" s="1"/>
      <c r="BN1469" s="1"/>
      <c r="BO1469" s="1"/>
    </row>
    <row r="1470" spans="1:67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6"/>
      <c r="N1470" s="1"/>
      <c r="Q1470" s="6"/>
      <c r="S1470" s="1"/>
      <c r="T1470" s="1"/>
      <c r="U1470" s="1"/>
      <c r="V1470" s="1"/>
      <c r="W1470" s="1"/>
      <c r="X1470" s="400"/>
      <c r="Y1470" s="6"/>
      <c r="AB1470" s="6"/>
      <c r="AE1470" s="6"/>
      <c r="AG1470" s="1"/>
      <c r="AM1470" s="6"/>
      <c r="AP1470" s="6"/>
      <c r="AS1470" s="6"/>
      <c r="AU1470" s="1"/>
      <c r="BA1470" s="6"/>
      <c r="BD1470" s="6"/>
      <c r="BG1470" s="1"/>
      <c r="BH1470" s="6"/>
      <c r="BJ1470" s="1"/>
      <c r="BN1470" s="1"/>
      <c r="BO1470" s="1"/>
    </row>
    <row r="1471" spans="1:67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6"/>
      <c r="N1471" s="1"/>
      <c r="Q1471" s="6"/>
      <c r="S1471" s="1"/>
      <c r="T1471" s="1"/>
      <c r="U1471" s="1"/>
      <c r="V1471" s="1"/>
      <c r="W1471" s="1"/>
      <c r="X1471" s="400"/>
      <c r="Y1471" s="6"/>
      <c r="AB1471" s="6"/>
      <c r="AE1471" s="6"/>
      <c r="AG1471" s="1"/>
      <c r="AM1471" s="6"/>
      <c r="AP1471" s="6"/>
      <c r="AS1471" s="6"/>
      <c r="AU1471" s="1"/>
      <c r="BA1471" s="6"/>
      <c r="BD1471" s="6"/>
      <c r="BG1471" s="1"/>
      <c r="BH1471" s="6"/>
      <c r="BJ1471" s="1"/>
      <c r="BN1471" s="1"/>
      <c r="BO1471" s="1"/>
    </row>
    <row r="1472" spans="1:67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6"/>
      <c r="N1472" s="1"/>
      <c r="Q1472" s="6"/>
      <c r="S1472" s="1"/>
      <c r="T1472" s="1"/>
      <c r="U1472" s="1"/>
      <c r="V1472" s="1"/>
      <c r="W1472" s="1"/>
      <c r="X1472" s="400"/>
      <c r="Y1472" s="6"/>
      <c r="AB1472" s="6"/>
      <c r="AE1472" s="6"/>
      <c r="AG1472" s="1"/>
      <c r="AM1472" s="6"/>
      <c r="AP1472" s="6"/>
      <c r="AS1472" s="6"/>
      <c r="AU1472" s="1"/>
      <c r="BA1472" s="6"/>
      <c r="BD1472" s="6"/>
      <c r="BG1472" s="1"/>
      <c r="BH1472" s="6"/>
      <c r="BJ1472" s="1"/>
      <c r="BN1472" s="1"/>
      <c r="BO1472" s="1"/>
    </row>
    <row r="1473" spans="1:67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6"/>
      <c r="N1473" s="1"/>
      <c r="Q1473" s="6"/>
      <c r="S1473" s="1"/>
      <c r="T1473" s="1"/>
      <c r="U1473" s="1"/>
      <c r="V1473" s="1"/>
      <c r="W1473" s="1"/>
      <c r="X1473" s="400"/>
      <c r="Y1473" s="6"/>
      <c r="AB1473" s="6"/>
      <c r="AE1473" s="6"/>
      <c r="AG1473" s="1"/>
      <c r="AM1473" s="6"/>
      <c r="AP1473" s="6"/>
      <c r="AS1473" s="6"/>
      <c r="AU1473" s="1"/>
      <c r="BA1473" s="6"/>
      <c r="BD1473" s="6"/>
      <c r="BG1473" s="1"/>
      <c r="BH1473" s="6"/>
      <c r="BJ1473" s="1"/>
      <c r="BN1473" s="1"/>
      <c r="BO1473" s="1"/>
    </row>
    <row r="1474" spans="1:67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6"/>
      <c r="N1474" s="1"/>
      <c r="Q1474" s="6"/>
      <c r="S1474" s="1"/>
      <c r="T1474" s="1"/>
      <c r="U1474" s="1"/>
      <c r="V1474" s="1"/>
      <c r="W1474" s="1"/>
      <c r="X1474" s="400"/>
      <c r="Y1474" s="6"/>
      <c r="AB1474" s="6"/>
      <c r="AE1474" s="6"/>
      <c r="AG1474" s="1"/>
      <c r="AM1474" s="6"/>
      <c r="AP1474" s="6"/>
      <c r="AS1474" s="6"/>
      <c r="AU1474" s="1"/>
      <c r="BA1474" s="6"/>
      <c r="BD1474" s="6"/>
      <c r="BG1474" s="1"/>
      <c r="BH1474" s="6"/>
      <c r="BJ1474" s="1"/>
      <c r="BN1474" s="1"/>
      <c r="BO1474" s="1"/>
    </row>
    <row r="1475" spans="1:67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6"/>
      <c r="N1475" s="1"/>
      <c r="Q1475" s="6"/>
      <c r="S1475" s="1"/>
      <c r="T1475" s="1"/>
      <c r="U1475" s="1"/>
      <c r="V1475" s="1"/>
      <c r="W1475" s="1"/>
      <c r="X1475" s="400"/>
      <c r="Y1475" s="6"/>
      <c r="AB1475" s="6"/>
      <c r="AE1475" s="6"/>
      <c r="AG1475" s="1"/>
      <c r="AM1475" s="6"/>
      <c r="AP1475" s="6"/>
      <c r="AS1475" s="6"/>
      <c r="AU1475" s="1"/>
      <c r="BA1475" s="6"/>
      <c r="BD1475" s="6"/>
      <c r="BG1475" s="1"/>
      <c r="BH1475" s="6"/>
      <c r="BJ1475" s="1"/>
      <c r="BN1475" s="1"/>
      <c r="BO1475" s="1"/>
    </row>
    <row r="1476" spans="1:67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6"/>
      <c r="N1476" s="1"/>
      <c r="Q1476" s="6"/>
      <c r="S1476" s="1"/>
      <c r="T1476" s="1"/>
      <c r="U1476" s="1"/>
      <c r="V1476" s="1"/>
      <c r="W1476" s="1"/>
      <c r="X1476" s="400"/>
      <c r="Y1476" s="6"/>
      <c r="AB1476" s="6"/>
      <c r="AE1476" s="6"/>
      <c r="AG1476" s="1"/>
      <c r="AM1476" s="6"/>
      <c r="AP1476" s="6"/>
      <c r="AS1476" s="6"/>
      <c r="AU1476" s="1"/>
      <c r="BA1476" s="6"/>
      <c r="BD1476" s="6"/>
      <c r="BG1476" s="1"/>
      <c r="BH1476" s="6"/>
      <c r="BJ1476" s="1"/>
      <c r="BN1476" s="1"/>
      <c r="BO1476" s="1"/>
    </row>
    <row r="1477" spans="1:67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6"/>
      <c r="N1477" s="1"/>
      <c r="Q1477" s="6"/>
      <c r="S1477" s="1"/>
      <c r="T1477" s="1"/>
      <c r="U1477" s="1"/>
      <c r="V1477" s="1"/>
      <c r="W1477" s="1"/>
      <c r="X1477" s="400"/>
      <c r="Y1477" s="6"/>
      <c r="AB1477" s="6"/>
      <c r="AE1477" s="6"/>
      <c r="AG1477" s="1"/>
      <c r="AM1477" s="6"/>
      <c r="AP1477" s="6"/>
      <c r="AS1477" s="6"/>
      <c r="AU1477" s="1"/>
      <c r="BA1477" s="6"/>
      <c r="BD1477" s="6"/>
      <c r="BG1477" s="1"/>
      <c r="BH1477" s="6"/>
      <c r="BJ1477" s="1"/>
      <c r="BN1477" s="1"/>
      <c r="BO1477" s="1"/>
    </row>
    <row r="1478" spans="1:67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6"/>
      <c r="N1478" s="1"/>
      <c r="Q1478" s="6"/>
      <c r="S1478" s="1"/>
      <c r="T1478" s="1"/>
      <c r="U1478" s="1"/>
      <c r="V1478" s="1"/>
      <c r="W1478" s="1"/>
      <c r="X1478" s="400"/>
      <c r="Y1478" s="6"/>
      <c r="AB1478" s="6"/>
      <c r="AE1478" s="6"/>
      <c r="AG1478" s="1"/>
      <c r="AM1478" s="6"/>
      <c r="AP1478" s="6"/>
      <c r="AS1478" s="6"/>
      <c r="AU1478" s="1"/>
      <c r="BA1478" s="6"/>
      <c r="BD1478" s="6"/>
      <c r="BG1478" s="1"/>
      <c r="BH1478" s="6"/>
      <c r="BJ1478" s="1"/>
      <c r="BN1478" s="1"/>
      <c r="BO1478" s="1"/>
    </row>
    <row r="1479" spans="1:67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6"/>
      <c r="N1479" s="1"/>
      <c r="Q1479" s="6"/>
      <c r="S1479" s="1"/>
      <c r="T1479" s="1"/>
      <c r="U1479" s="1"/>
      <c r="V1479" s="1"/>
      <c r="W1479" s="1"/>
      <c r="X1479" s="400"/>
      <c r="Y1479" s="6"/>
      <c r="AB1479" s="6"/>
      <c r="AE1479" s="6"/>
      <c r="AG1479" s="1"/>
      <c r="AM1479" s="6"/>
      <c r="AP1479" s="6"/>
      <c r="AS1479" s="6"/>
      <c r="AU1479" s="1"/>
      <c r="BA1479" s="6"/>
      <c r="BD1479" s="6"/>
      <c r="BG1479" s="1"/>
      <c r="BH1479" s="6"/>
      <c r="BJ1479" s="1"/>
      <c r="BN1479" s="1"/>
      <c r="BO1479" s="1"/>
    </row>
    <row r="1480" spans="1:67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6"/>
      <c r="N1480" s="1"/>
      <c r="Q1480" s="6"/>
      <c r="S1480" s="1"/>
      <c r="T1480" s="1"/>
      <c r="U1480" s="1"/>
      <c r="V1480" s="1"/>
      <c r="W1480" s="1"/>
      <c r="X1480" s="400"/>
      <c r="Y1480" s="6"/>
      <c r="AB1480" s="6"/>
      <c r="AE1480" s="6"/>
      <c r="AG1480" s="1"/>
      <c r="AM1480" s="6"/>
      <c r="AP1480" s="6"/>
      <c r="AS1480" s="6"/>
      <c r="AU1480" s="1"/>
      <c r="BA1480" s="6"/>
      <c r="BD1480" s="6"/>
      <c r="BG1480" s="1"/>
      <c r="BH1480" s="6"/>
      <c r="BJ1480" s="1"/>
      <c r="BN1480" s="1"/>
      <c r="BO1480" s="1"/>
    </row>
    <row r="1481" spans="1:67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6"/>
      <c r="N1481" s="1"/>
      <c r="Q1481" s="6"/>
      <c r="S1481" s="1"/>
      <c r="T1481" s="1"/>
      <c r="U1481" s="1"/>
      <c r="V1481" s="1"/>
      <c r="W1481" s="1"/>
      <c r="X1481" s="400"/>
      <c r="Y1481" s="6"/>
      <c r="AB1481" s="6"/>
      <c r="AE1481" s="6"/>
      <c r="AG1481" s="1"/>
      <c r="AM1481" s="6"/>
      <c r="AP1481" s="6"/>
      <c r="AS1481" s="6"/>
      <c r="AU1481" s="1"/>
      <c r="BA1481" s="6"/>
      <c r="BD1481" s="6"/>
      <c r="BG1481" s="1"/>
      <c r="BH1481" s="6"/>
      <c r="BJ1481" s="1"/>
      <c r="BN1481" s="1"/>
      <c r="BO1481" s="1"/>
    </row>
    <row r="1482" spans="1:67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6"/>
      <c r="N1482" s="1"/>
      <c r="Q1482" s="6"/>
      <c r="S1482" s="1"/>
      <c r="T1482" s="1"/>
      <c r="U1482" s="1"/>
      <c r="V1482" s="1"/>
      <c r="W1482" s="1"/>
      <c r="X1482" s="400"/>
      <c r="Y1482" s="6"/>
      <c r="AB1482" s="6"/>
      <c r="AE1482" s="6"/>
      <c r="AG1482" s="1"/>
      <c r="AM1482" s="6"/>
      <c r="AP1482" s="6"/>
      <c r="AS1482" s="6"/>
      <c r="AU1482" s="1"/>
      <c r="BA1482" s="6"/>
      <c r="BD1482" s="6"/>
      <c r="BG1482" s="1"/>
      <c r="BH1482" s="6"/>
      <c r="BJ1482" s="1"/>
      <c r="BN1482" s="1"/>
      <c r="BO1482" s="1"/>
    </row>
    <row r="1483" spans="1:67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6"/>
      <c r="N1483" s="1"/>
      <c r="Q1483" s="6"/>
      <c r="S1483" s="1"/>
      <c r="T1483" s="1"/>
      <c r="U1483" s="1"/>
      <c r="V1483" s="1"/>
      <c r="W1483" s="1"/>
      <c r="X1483" s="400"/>
      <c r="Y1483" s="6"/>
      <c r="AB1483" s="6"/>
      <c r="AE1483" s="6"/>
      <c r="AG1483" s="1"/>
      <c r="AM1483" s="6"/>
      <c r="AP1483" s="6"/>
      <c r="AS1483" s="6"/>
      <c r="AU1483" s="1"/>
      <c r="BA1483" s="6"/>
      <c r="BD1483" s="6"/>
      <c r="BG1483" s="1"/>
      <c r="BH1483" s="6"/>
      <c r="BJ1483" s="1"/>
      <c r="BN1483" s="1"/>
      <c r="BO1483" s="1"/>
    </row>
    <row r="1484" spans="1:67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6"/>
      <c r="N1484" s="1"/>
      <c r="Q1484" s="6"/>
      <c r="S1484" s="1"/>
      <c r="T1484" s="1"/>
      <c r="U1484" s="1"/>
      <c r="V1484" s="1"/>
      <c r="W1484" s="1"/>
      <c r="X1484" s="400"/>
      <c r="Y1484" s="6"/>
      <c r="AB1484" s="6"/>
      <c r="AE1484" s="6"/>
      <c r="AG1484" s="1"/>
      <c r="AM1484" s="6"/>
      <c r="AP1484" s="6"/>
      <c r="AS1484" s="6"/>
      <c r="AU1484" s="1"/>
      <c r="BA1484" s="6"/>
      <c r="BD1484" s="6"/>
      <c r="BG1484" s="1"/>
      <c r="BH1484" s="6"/>
      <c r="BJ1484" s="1"/>
      <c r="BN1484" s="1"/>
      <c r="BO1484" s="1"/>
    </row>
    <row r="1485" spans="1:67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6"/>
      <c r="N1485" s="1"/>
      <c r="Q1485" s="6"/>
      <c r="S1485" s="1"/>
      <c r="T1485" s="1"/>
      <c r="U1485" s="1"/>
      <c r="V1485" s="1"/>
      <c r="W1485" s="1"/>
      <c r="X1485" s="400"/>
      <c r="Y1485" s="6"/>
      <c r="AB1485" s="6"/>
      <c r="AE1485" s="6"/>
      <c r="AG1485" s="1"/>
      <c r="AM1485" s="6"/>
      <c r="AP1485" s="6"/>
      <c r="AS1485" s="6"/>
      <c r="AU1485" s="1"/>
      <c r="BA1485" s="6"/>
      <c r="BD1485" s="6"/>
      <c r="BG1485" s="1"/>
      <c r="BH1485" s="6"/>
      <c r="BJ1485" s="1"/>
      <c r="BN1485" s="1"/>
      <c r="BO1485" s="1"/>
    </row>
    <row r="1486" spans="1:67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6"/>
      <c r="N1486" s="1"/>
      <c r="Q1486" s="6"/>
      <c r="S1486" s="1"/>
      <c r="T1486" s="1"/>
      <c r="U1486" s="1"/>
      <c r="V1486" s="1"/>
      <c r="W1486" s="1"/>
      <c r="X1486" s="400"/>
      <c r="Y1486" s="6"/>
      <c r="AB1486" s="6"/>
      <c r="AE1486" s="6"/>
      <c r="AG1486" s="1"/>
      <c r="AM1486" s="6"/>
      <c r="AP1486" s="6"/>
      <c r="AS1486" s="6"/>
      <c r="AU1486" s="1"/>
      <c r="BA1486" s="6"/>
      <c r="BD1486" s="6"/>
      <c r="BG1486" s="1"/>
      <c r="BH1486" s="6"/>
      <c r="BJ1486" s="1"/>
      <c r="BN1486" s="1"/>
      <c r="BO1486" s="1"/>
    </row>
    <row r="1487" spans="1:67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6"/>
      <c r="N1487" s="1"/>
      <c r="Q1487" s="6"/>
      <c r="S1487" s="1"/>
      <c r="T1487" s="1"/>
      <c r="U1487" s="1"/>
      <c r="V1487" s="1"/>
      <c r="W1487" s="1"/>
      <c r="X1487" s="400"/>
      <c r="Y1487" s="6"/>
      <c r="AB1487" s="6"/>
      <c r="AE1487" s="6"/>
      <c r="AG1487" s="1"/>
      <c r="AM1487" s="6"/>
      <c r="AP1487" s="6"/>
      <c r="AS1487" s="6"/>
      <c r="AU1487" s="1"/>
      <c r="BA1487" s="6"/>
      <c r="BD1487" s="6"/>
      <c r="BG1487" s="1"/>
      <c r="BH1487" s="6"/>
      <c r="BJ1487" s="1"/>
      <c r="BN1487" s="1"/>
      <c r="BO1487" s="1"/>
    </row>
    <row r="1488" spans="1:67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6"/>
      <c r="N1488" s="1"/>
      <c r="Q1488" s="6"/>
      <c r="S1488" s="1"/>
      <c r="T1488" s="1"/>
      <c r="U1488" s="1"/>
      <c r="V1488" s="1"/>
      <c r="W1488" s="1"/>
      <c r="X1488" s="400"/>
      <c r="Y1488" s="6"/>
      <c r="AB1488" s="6"/>
      <c r="AE1488" s="6"/>
      <c r="AG1488" s="1"/>
      <c r="AM1488" s="6"/>
      <c r="AP1488" s="6"/>
      <c r="AS1488" s="6"/>
      <c r="AU1488" s="1"/>
      <c r="BA1488" s="6"/>
      <c r="BD1488" s="6"/>
      <c r="BG1488" s="1"/>
      <c r="BH1488" s="6"/>
      <c r="BJ1488" s="1"/>
      <c r="BN1488" s="1"/>
      <c r="BO1488" s="1"/>
    </row>
    <row r="1489" spans="1:67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6"/>
      <c r="N1489" s="1"/>
      <c r="Q1489" s="6"/>
      <c r="S1489" s="1"/>
      <c r="T1489" s="1"/>
      <c r="U1489" s="1"/>
      <c r="V1489" s="1"/>
      <c r="W1489" s="1"/>
      <c r="X1489" s="400"/>
      <c r="Y1489" s="6"/>
      <c r="AB1489" s="6"/>
      <c r="AE1489" s="6"/>
      <c r="AG1489" s="1"/>
      <c r="AM1489" s="6"/>
      <c r="AP1489" s="6"/>
      <c r="AS1489" s="6"/>
      <c r="AU1489" s="1"/>
      <c r="BA1489" s="6"/>
      <c r="BD1489" s="6"/>
      <c r="BG1489" s="1"/>
      <c r="BH1489" s="6"/>
      <c r="BJ1489" s="1"/>
      <c r="BN1489" s="1"/>
      <c r="BO1489" s="1"/>
    </row>
    <row r="1490" spans="1:67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6"/>
      <c r="N1490" s="1"/>
      <c r="Q1490" s="6"/>
      <c r="S1490" s="1"/>
      <c r="T1490" s="1"/>
      <c r="U1490" s="1"/>
      <c r="V1490" s="1"/>
      <c r="W1490" s="1"/>
      <c r="X1490" s="400"/>
      <c r="Y1490" s="6"/>
      <c r="AB1490" s="6"/>
      <c r="AE1490" s="6"/>
      <c r="AG1490" s="1"/>
      <c r="AM1490" s="6"/>
      <c r="AP1490" s="6"/>
      <c r="AS1490" s="6"/>
      <c r="AU1490" s="1"/>
      <c r="BA1490" s="6"/>
      <c r="BD1490" s="6"/>
      <c r="BG1490" s="1"/>
      <c r="BH1490" s="6"/>
      <c r="BJ1490" s="1"/>
      <c r="BN1490" s="1"/>
      <c r="BO1490" s="1"/>
    </row>
    <row r="1491" spans="1:67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6"/>
      <c r="N1491" s="1"/>
      <c r="Q1491" s="6"/>
      <c r="S1491" s="1"/>
      <c r="T1491" s="1"/>
      <c r="U1491" s="1"/>
      <c r="V1491" s="1"/>
      <c r="W1491" s="1"/>
      <c r="X1491" s="400"/>
      <c r="Y1491" s="6"/>
      <c r="AB1491" s="6"/>
      <c r="AE1491" s="6"/>
      <c r="AG1491" s="1"/>
      <c r="AM1491" s="6"/>
      <c r="AP1491" s="6"/>
      <c r="AS1491" s="6"/>
      <c r="AU1491" s="1"/>
      <c r="BA1491" s="6"/>
      <c r="BD1491" s="6"/>
      <c r="BG1491" s="1"/>
      <c r="BH1491" s="6"/>
      <c r="BJ1491" s="1"/>
      <c r="BN1491" s="1"/>
      <c r="BO1491" s="1"/>
    </row>
    <row r="1492" spans="1:67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6"/>
      <c r="N1492" s="1"/>
      <c r="Q1492" s="6"/>
      <c r="S1492" s="1"/>
      <c r="T1492" s="1"/>
      <c r="U1492" s="1"/>
      <c r="V1492" s="1"/>
      <c r="W1492" s="1"/>
      <c r="X1492" s="400"/>
      <c r="Y1492" s="6"/>
      <c r="AB1492" s="6"/>
      <c r="AE1492" s="6"/>
      <c r="AG1492" s="1"/>
      <c r="AM1492" s="6"/>
      <c r="AP1492" s="6"/>
      <c r="AS1492" s="6"/>
      <c r="AU1492" s="1"/>
      <c r="BA1492" s="6"/>
      <c r="BD1492" s="6"/>
      <c r="BG1492" s="1"/>
      <c r="BH1492" s="6"/>
      <c r="BJ1492" s="1"/>
      <c r="BN1492" s="1"/>
      <c r="BO1492" s="1"/>
    </row>
    <row r="1493" spans="1:67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6"/>
      <c r="N1493" s="1"/>
      <c r="Q1493" s="6"/>
      <c r="S1493" s="1"/>
      <c r="T1493" s="1"/>
      <c r="U1493" s="1"/>
      <c r="V1493" s="1"/>
      <c r="W1493" s="1"/>
      <c r="X1493" s="400"/>
      <c r="Y1493" s="6"/>
      <c r="AB1493" s="6"/>
      <c r="AE1493" s="6"/>
      <c r="AG1493" s="1"/>
      <c r="AM1493" s="6"/>
      <c r="AP1493" s="6"/>
      <c r="AS1493" s="6"/>
      <c r="AU1493" s="1"/>
      <c r="BA1493" s="6"/>
      <c r="BD1493" s="6"/>
      <c r="BG1493" s="1"/>
      <c r="BH1493" s="6"/>
      <c r="BJ1493" s="1"/>
      <c r="BN1493" s="1"/>
      <c r="BO1493" s="1"/>
    </row>
    <row r="1494" spans="1:67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6"/>
      <c r="N1494" s="1"/>
      <c r="Q1494" s="6"/>
      <c r="S1494" s="1"/>
      <c r="T1494" s="1"/>
      <c r="U1494" s="1"/>
      <c r="V1494" s="1"/>
      <c r="W1494" s="1"/>
      <c r="X1494" s="400"/>
      <c r="Y1494" s="6"/>
      <c r="AB1494" s="6"/>
      <c r="AE1494" s="6"/>
      <c r="AG1494" s="1"/>
      <c r="AM1494" s="6"/>
      <c r="AP1494" s="6"/>
      <c r="AS1494" s="6"/>
      <c r="AU1494" s="1"/>
      <c r="BA1494" s="6"/>
      <c r="BD1494" s="6"/>
      <c r="BG1494" s="1"/>
      <c r="BH1494" s="6"/>
      <c r="BJ1494" s="1"/>
      <c r="BN1494" s="1"/>
      <c r="BO1494" s="1"/>
    </row>
    <row r="1495" spans="1:67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6"/>
      <c r="N1495" s="1"/>
      <c r="Q1495" s="6"/>
      <c r="S1495" s="1"/>
      <c r="T1495" s="1"/>
      <c r="U1495" s="1"/>
      <c r="V1495" s="1"/>
      <c r="W1495" s="1"/>
      <c r="X1495" s="400"/>
      <c r="Y1495" s="6"/>
      <c r="AB1495" s="6"/>
      <c r="AE1495" s="6"/>
      <c r="AG1495" s="1"/>
      <c r="AM1495" s="6"/>
      <c r="AP1495" s="6"/>
      <c r="AS1495" s="6"/>
      <c r="AU1495" s="1"/>
      <c r="BA1495" s="6"/>
      <c r="BD1495" s="6"/>
      <c r="BG1495" s="1"/>
      <c r="BH1495" s="6"/>
      <c r="BJ1495" s="1"/>
      <c r="BN1495" s="1"/>
      <c r="BO1495" s="1"/>
    </row>
    <row r="1496" spans="1:67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6"/>
      <c r="N1496" s="1"/>
      <c r="Q1496" s="6"/>
      <c r="S1496" s="1"/>
      <c r="T1496" s="1"/>
      <c r="U1496" s="1"/>
      <c r="V1496" s="1"/>
      <c r="W1496" s="1"/>
      <c r="X1496" s="400"/>
      <c r="Y1496" s="6"/>
      <c r="AB1496" s="6"/>
      <c r="AE1496" s="6"/>
      <c r="AG1496" s="1"/>
      <c r="AM1496" s="6"/>
      <c r="AP1496" s="6"/>
      <c r="AS1496" s="6"/>
      <c r="AU1496" s="1"/>
      <c r="BA1496" s="6"/>
      <c r="BD1496" s="6"/>
      <c r="BG1496" s="1"/>
      <c r="BH1496" s="6"/>
      <c r="BJ1496" s="1"/>
      <c r="BN1496" s="1"/>
      <c r="BO1496" s="1"/>
    </row>
    <row r="1497" spans="1:67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6"/>
      <c r="N1497" s="1"/>
      <c r="Q1497" s="6"/>
      <c r="S1497" s="1"/>
      <c r="T1497" s="1"/>
      <c r="U1497" s="1"/>
      <c r="V1497" s="1"/>
      <c r="W1497" s="1"/>
      <c r="X1497" s="400"/>
      <c r="Y1497" s="6"/>
      <c r="AB1497" s="6"/>
      <c r="AE1497" s="6"/>
      <c r="AG1497" s="1"/>
      <c r="AM1497" s="6"/>
      <c r="AP1497" s="6"/>
      <c r="AS1497" s="6"/>
      <c r="AU1497" s="1"/>
      <c r="BA1497" s="6"/>
      <c r="BD1497" s="6"/>
      <c r="BG1497" s="1"/>
      <c r="BH1497" s="6"/>
      <c r="BJ1497" s="1"/>
      <c r="BN1497" s="1"/>
      <c r="BO1497" s="1"/>
    </row>
    <row r="1498" spans="1:67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6"/>
      <c r="N1498" s="1"/>
      <c r="Q1498" s="6"/>
      <c r="S1498" s="1"/>
      <c r="T1498" s="1"/>
      <c r="U1498" s="1"/>
      <c r="V1498" s="1"/>
      <c r="W1498" s="1"/>
      <c r="X1498" s="400"/>
      <c r="Y1498" s="6"/>
      <c r="AB1498" s="6"/>
      <c r="AE1498" s="6"/>
      <c r="AG1498" s="1"/>
      <c r="AM1498" s="6"/>
      <c r="AP1498" s="6"/>
      <c r="AS1498" s="6"/>
      <c r="AU1498" s="1"/>
      <c r="BA1498" s="6"/>
      <c r="BD1498" s="6"/>
      <c r="BG1498" s="1"/>
      <c r="BH1498" s="6"/>
      <c r="BJ1498" s="1"/>
      <c r="BN1498" s="1"/>
      <c r="BO1498" s="1"/>
    </row>
    <row r="1499" spans="1:67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6"/>
      <c r="N1499" s="1"/>
      <c r="Q1499" s="6"/>
      <c r="S1499" s="1"/>
      <c r="T1499" s="1"/>
      <c r="U1499" s="1"/>
      <c r="V1499" s="1"/>
      <c r="W1499" s="1"/>
      <c r="X1499" s="400"/>
      <c r="Y1499" s="6"/>
      <c r="AB1499" s="6"/>
      <c r="AE1499" s="6"/>
      <c r="AG1499" s="1"/>
      <c r="AM1499" s="6"/>
      <c r="AP1499" s="6"/>
      <c r="AS1499" s="6"/>
      <c r="AU1499" s="1"/>
      <c r="BA1499" s="6"/>
      <c r="BD1499" s="6"/>
      <c r="BG1499" s="1"/>
      <c r="BH1499" s="6"/>
      <c r="BJ1499" s="1"/>
      <c r="BN1499" s="1"/>
      <c r="BO1499" s="1"/>
    </row>
    <row r="1500" spans="1:67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6"/>
      <c r="N1500" s="1"/>
      <c r="Q1500" s="6"/>
      <c r="S1500" s="1"/>
      <c r="T1500" s="1"/>
      <c r="U1500" s="1"/>
      <c r="V1500" s="1"/>
      <c r="W1500" s="1"/>
      <c r="X1500" s="400"/>
      <c r="Y1500" s="6"/>
      <c r="AB1500" s="6"/>
      <c r="AE1500" s="6"/>
      <c r="AG1500" s="1"/>
      <c r="AM1500" s="6"/>
      <c r="AP1500" s="6"/>
      <c r="AS1500" s="6"/>
      <c r="AU1500" s="1"/>
      <c r="BA1500" s="6"/>
      <c r="BD1500" s="6"/>
      <c r="BG1500" s="1"/>
      <c r="BH1500" s="6"/>
      <c r="BJ1500" s="1"/>
      <c r="BN1500" s="1"/>
      <c r="BO1500" s="1"/>
    </row>
    <row r="1501" spans="1:67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6"/>
      <c r="N1501" s="1"/>
      <c r="Q1501" s="6"/>
      <c r="S1501" s="1"/>
      <c r="T1501" s="1"/>
      <c r="U1501" s="1"/>
      <c r="V1501" s="1"/>
      <c r="W1501" s="1"/>
      <c r="X1501" s="400"/>
      <c r="Y1501" s="6"/>
      <c r="AB1501" s="6"/>
      <c r="AE1501" s="6"/>
      <c r="AG1501" s="1"/>
      <c r="AM1501" s="6"/>
      <c r="AP1501" s="6"/>
      <c r="AS1501" s="6"/>
      <c r="AU1501" s="1"/>
      <c r="BA1501" s="6"/>
      <c r="BD1501" s="6"/>
      <c r="BG1501" s="1"/>
      <c r="BH1501" s="6"/>
      <c r="BJ1501" s="1"/>
      <c r="BN1501" s="1"/>
      <c r="BO1501" s="1"/>
    </row>
    <row r="1502" spans="1:67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6"/>
      <c r="N1502" s="1"/>
      <c r="Q1502" s="6"/>
      <c r="S1502" s="1"/>
      <c r="T1502" s="1"/>
      <c r="U1502" s="1"/>
      <c r="V1502" s="1"/>
      <c r="W1502" s="1"/>
      <c r="X1502" s="400"/>
      <c r="Y1502" s="6"/>
      <c r="AB1502" s="6"/>
      <c r="AE1502" s="6"/>
      <c r="AG1502" s="1"/>
      <c r="AM1502" s="6"/>
      <c r="AP1502" s="6"/>
      <c r="AS1502" s="6"/>
      <c r="AU1502" s="1"/>
      <c r="BA1502" s="6"/>
      <c r="BD1502" s="6"/>
      <c r="BG1502" s="1"/>
      <c r="BH1502" s="6"/>
      <c r="BJ1502" s="1"/>
      <c r="BN1502" s="1"/>
      <c r="BO1502" s="1"/>
    </row>
    <row r="1503" spans="1:67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6"/>
      <c r="N1503" s="1"/>
      <c r="Q1503" s="6"/>
      <c r="S1503" s="1"/>
      <c r="T1503" s="1"/>
      <c r="U1503" s="1"/>
      <c r="V1503" s="1"/>
      <c r="W1503" s="1"/>
      <c r="X1503" s="400"/>
      <c r="Y1503" s="6"/>
      <c r="AB1503" s="6"/>
      <c r="AE1503" s="6"/>
      <c r="AG1503" s="1"/>
      <c r="AM1503" s="6"/>
      <c r="AP1503" s="6"/>
      <c r="AS1503" s="6"/>
      <c r="AU1503" s="1"/>
      <c r="BA1503" s="6"/>
      <c r="BD1503" s="6"/>
      <c r="BG1503" s="1"/>
      <c r="BH1503" s="6"/>
      <c r="BJ1503" s="1"/>
      <c r="BN1503" s="1"/>
      <c r="BO1503" s="1"/>
    </row>
    <row r="1504" spans="1:67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6"/>
      <c r="N1504" s="1"/>
      <c r="Q1504" s="6"/>
      <c r="S1504" s="1"/>
      <c r="T1504" s="1"/>
      <c r="U1504" s="1"/>
      <c r="V1504" s="1"/>
      <c r="W1504" s="1"/>
      <c r="X1504" s="400"/>
      <c r="Y1504" s="6"/>
      <c r="AB1504" s="6"/>
      <c r="AE1504" s="6"/>
      <c r="AG1504" s="1"/>
      <c r="AM1504" s="6"/>
      <c r="AP1504" s="6"/>
      <c r="AS1504" s="6"/>
      <c r="AU1504" s="1"/>
      <c r="BA1504" s="6"/>
      <c r="BD1504" s="6"/>
      <c r="BG1504" s="1"/>
      <c r="BH1504" s="6"/>
      <c r="BJ1504" s="1"/>
      <c r="BN1504" s="1"/>
      <c r="BO1504" s="1"/>
    </row>
    <row r="1505" spans="1:67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6"/>
      <c r="N1505" s="1"/>
      <c r="Q1505" s="6"/>
      <c r="S1505" s="1"/>
      <c r="T1505" s="1"/>
      <c r="U1505" s="1"/>
      <c r="V1505" s="1"/>
      <c r="W1505" s="1"/>
      <c r="X1505" s="400"/>
      <c r="Y1505" s="6"/>
      <c r="AB1505" s="6"/>
      <c r="AE1505" s="6"/>
      <c r="AG1505" s="1"/>
      <c r="AM1505" s="6"/>
      <c r="AP1505" s="6"/>
      <c r="AS1505" s="6"/>
      <c r="AU1505" s="1"/>
      <c r="BA1505" s="6"/>
      <c r="BD1505" s="6"/>
      <c r="BG1505" s="1"/>
      <c r="BH1505" s="6"/>
      <c r="BJ1505" s="1"/>
      <c r="BN1505" s="1"/>
      <c r="BO1505" s="1"/>
    </row>
    <row r="1506" spans="1:67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6"/>
      <c r="N1506" s="1"/>
      <c r="Q1506" s="6"/>
      <c r="S1506" s="1"/>
      <c r="T1506" s="1"/>
      <c r="U1506" s="1"/>
      <c r="V1506" s="1"/>
      <c r="W1506" s="1"/>
      <c r="X1506" s="400"/>
      <c r="Y1506" s="6"/>
      <c r="AB1506" s="6"/>
      <c r="AE1506" s="6"/>
      <c r="AG1506" s="1"/>
      <c r="AM1506" s="6"/>
      <c r="AP1506" s="6"/>
      <c r="AS1506" s="6"/>
      <c r="AU1506" s="1"/>
      <c r="BA1506" s="6"/>
      <c r="BD1506" s="6"/>
      <c r="BG1506" s="1"/>
      <c r="BH1506" s="6"/>
      <c r="BJ1506" s="1"/>
      <c r="BN1506" s="1"/>
      <c r="BO1506" s="1"/>
    </row>
    <row r="1507" spans="1:67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6"/>
      <c r="N1507" s="1"/>
      <c r="Q1507" s="6"/>
      <c r="S1507" s="1"/>
      <c r="T1507" s="1"/>
      <c r="U1507" s="1"/>
      <c r="V1507" s="1"/>
      <c r="W1507" s="1"/>
      <c r="X1507" s="400"/>
      <c r="Y1507" s="6"/>
      <c r="AB1507" s="6"/>
      <c r="AE1507" s="6"/>
      <c r="AG1507" s="1"/>
      <c r="AM1507" s="6"/>
      <c r="AP1507" s="6"/>
      <c r="AS1507" s="6"/>
      <c r="AU1507" s="1"/>
      <c r="BA1507" s="6"/>
      <c r="BD1507" s="6"/>
      <c r="BG1507" s="1"/>
      <c r="BH1507" s="6"/>
      <c r="BJ1507" s="1"/>
      <c r="BN1507" s="1"/>
      <c r="BO1507" s="1"/>
    </row>
    <row r="1508" spans="1:67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6"/>
      <c r="N1508" s="1"/>
      <c r="Q1508" s="6"/>
      <c r="S1508" s="1"/>
      <c r="T1508" s="1"/>
      <c r="U1508" s="1"/>
      <c r="V1508" s="1"/>
      <c r="W1508" s="1"/>
      <c r="X1508" s="400"/>
      <c r="Y1508" s="6"/>
      <c r="AB1508" s="6"/>
      <c r="AE1508" s="6"/>
      <c r="AG1508" s="1"/>
      <c r="AM1508" s="6"/>
      <c r="AP1508" s="6"/>
      <c r="AS1508" s="6"/>
      <c r="AU1508" s="1"/>
      <c r="BA1508" s="6"/>
      <c r="BD1508" s="6"/>
      <c r="BG1508" s="1"/>
      <c r="BH1508" s="6"/>
      <c r="BJ1508" s="1"/>
      <c r="BN1508" s="1"/>
      <c r="BO1508" s="1"/>
    </row>
    <row r="1509" spans="1:67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6"/>
      <c r="N1509" s="1"/>
      <c r="Q1509" s="6"/>
      <c r="S1509" s="1"/>
      <c r="T1509" s="1"/>
      <c r="U1509" s="1"/>
      <c r="V1509" s="1"/>
      <c r="W1509" s="1"/>
      <c r="X1509" s="400"/>
      <c r="Y1509" s="6"/>
      <c r="AB1509" s="6"/>
      <c r="AE1509" s="6"/>
      <c r="AG1509" s="1"/>
      <c r="AM1509" s="6"/>
      <c r="AP1509" s="6"/>
      <c r="AS1509" s="6"/>
      <c r="AU1509" s="1"/>
      <c r="BA1509" s="6"/>
      <c r="BD1509" s="6"/>
      <c r="BG1509" s="1"/>
      <c r="BH1509" s="6"/>
      <c r="BJ1509" s="1"/>
      <c r="BN1509" s="1"/>
      <c r="BO1509" s="1"/>
    </row>
    <row r="1510" spans="1:67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6"/>
      <c r="N1510" s="1"/>
      <c r="Q1510" s="6"/>
      <c r="S1510" s="1"/>
      <c r="T1510" s="1"/>
      <c r="U1510" s="1"/>
      <c r="V1510" s="1"/>
      <c r="W1510" s="1"/>
      <c r="X1510" s="400"/>
      <c r="Y1510" s="6"/>
      <c r="AB1510" s="6"/>
      <c r="AE1510" s="6"/>
      <c r="AG1510" s="1"/>
      <c r="AM1510" s="6"/>
      <c r="AP1510" s="6"/>
      <c r="AS1510" s="6"/>
      <c r="AU1510" s="1"/>
      <c r="BA1510" s="6"/>
      <c r="BD1510" s="6"/>
      <c r="BG1510" s="1"/>
      <c r="BH1510" s="6"/>
      <c r="BJ1510" s="1"/>
      <c r="BN1510" s="1"/>
      <c r="BO1510" s="1"/>
    </row>
    <row r="1511" spans="1:67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6"/>
      <c r="N1511" s="1"/>
      <c r="Q1511" s="6"/>
      <c r="S1511" s="1"/>
      <c r="T1511" s="1"/>
      <c r="U1511" s="1"/>
      <c r="V1511" s="1"/>
      <c r="W1511" s="1"/>
      <c r="X1511" s="400"/>
      <c r="Y1511" s="6"/>
      <c r="AB1511" s="6"/>
      <c r="AE1511" s="6"/>
      <c r="AG1511" s="1"/>
      <c r="AM1511" s="6"/>
      <c r="AP1511" s="6"/>
      <c r="AS1511" s="6"/>
      <c r="AU1511" s="1"/>
      <c r="BA1511" s="6"/>
      <c r="BD1511" s="6"/>
      <c r="BG1511" s="1"/>
      <c r="BH1511" s="6"/>
      <c r="BJ1511" s="1"/>
      <c r="BN1511" s="1"/>
      <c r="BO1511" s="1"/>
    </row>
    <row r="1512" spans="1:67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6"/>
      <c r="N1512" s="1"/>
      <c r="Q1512" s="6"/>
      <c r="S1512" s="1"/>
      <c r="T1512" s="1"/>
      <c r="U1512" s="1"/>
      <c r="V1512" s="1"/>
      <c r="W1512" s="1"/>
      <c r="X1512" s="400"/>
      <c r="Y1512" s="6"/>
      <c r="AB1512" s="6"/>
      <c r="AE1512" s="6"/>
      <c r="AG1512" s="1"/>
      <c r="AM1512" s="6"/>
      <c r="AP1512" s="6"/>
      <c r="AS1512" s="6"/>
      <c r="AU1512" s="1"/>
      <c r="BA1512" s="6"/>
      <c r="BD1512" s="6"/>
      <c r="BG1512" s="1"/>
      <c r="BH1512" s="6"/>
      <c r="BJ1512" s="1"/>
      <c r="BN1512" s="1"/>
      <c r="BO1512" s="1"/>
    </row>
    <row r="1513" spans="1:67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6"/>
      <c r="N1513" s="1"/>
      <c r="Q1513" s="6"/>
      <c r="S1513" s="1"/>
      <c r="T1513" s="1"/>
      <c r="U1513" s="1"/>
      <c r="V1513" s="1"/>
      <c r="W1513" s="1"/>
      <c r="X1513" s="400"/>
      <c r="Y1513" s="6"/>
      <c r="AB1513" s="6"/>
      <c r="AE1513" s="6"/>
      <c r="AG1513" s="1"/>
      <c r="AM1513" s="6"/>
      <c r="AP1513" s="6"/>
      <c r="AS1513" s="6"/>
      <c r="AU1513" s="1"/>
      <c r="BA1513" s="6"/>
      <c r="BD1513" s="6"/>
      <c r="BG1513" s="1"/>
      <c r="BH1513" s="6"/>
      <c r="BJ1513" s="1"/>
      <c r="BN1513" s="1"/>
      <c r="BO1513" s="1"/>
    </row>
    <row r="1514" spans="1:67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6"/>
      <c r="N1514" s="1"/>
      <c r="Q1514" s="6"/>
      <c r="S1514" s="1"/>
      <c r="T1514" s="1"/>
      <c r="U1514" s="1"/>
      <c r="V1514" s="1"/>
      <c r="W1514" s="1"/>
      <c r="X1514" s="400"/>
      <c r="Y1514" s="6"/>
      <c r="AB1514" s="6"/>
      <c r="AE1514" s="6"/>
      <c r="AG1514" s="1"/>
      <c r="AM1514" s="6"/>
      <c r="AP1514" s="6"/>
      <c r="AS1514" s="6"/>
      <c r="AU1514" s="1"/>
      <c r="BA1514" s="6"/>
      <c r="BD1514" s="6"/>
      <c r="BG1514" s="1"/>
      <c r="BH1514" s="6"/>
      <c r="BJ1514" s="1"/>
      <c r="BN1514" s="1"/>
      <c r="BO1514" s="1"/>
    </row>
    <row r="1515" spans="1:67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6"/>
      <c r="N1515" s="1"/>
      <c r="Q1515" s="6"/>
      <c r="S1515" s="1"/>
      <c r="T1515" s="1"/>
      <c r="U1515" s="1"/>
      <c r="V1515" s="1"/>
      <c r="W1515" s="1"/>
      <c r="X1515" s="400"/>
      <c r="Y1515" s="6"/>
      <c r="AB1515" s="6"/>
      <c r="AE1515" s="6"/>
      <c r="AG1515" s="1"/>
      <c r="AM1515" s="6"/>
      <c r="AP1515" s="6"/>
      <c r="AS1515" s="6"/>
      <c r="AU1515" s="1"/>
      <c r="BA1515" s="6"/>
      <c r="BD1515" s="6"/>
      <c r="BG1515" s="1"/>
      <c r="BH1515" s="6"/>
      <c r="BJ1515" s="1"/>
      <c r="BN1515" s="1"/>
      <c r="BO1515" s="1"/>
    </row>
    <row r="1516" spans="1:67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6"/>
      <c r="N1516" s="1"/>
      <c r="Q1516" s="6"/>
      <c r="S1516" s="1"/>
      <c r="T1516" s="1"/>
      <c r="U1516" s="1"/>
      <c r="V1516" s="1"/>
      <c r="W1516" s="1"/>
      <c r="X1516" s="400"/>
      <c r="Y1516" s="6"/>
      <c r="AB1516" s="6"/>
      <c r="AE1516" s="6"/>
      <c r="AG1516" s="1"/>
      <c r="AM1516" s="6"/>
      <c r="AP1516" s="6"/>
      <c r="AS1516" s="6"/>
      <c r="AU1516" s="1"/>
      <c r="BA1516" s="6"/>
      <c r="BD1516" s="6"/>
      <c r="BG1516" s="1"/>
      <c r="BH1516" s="6"/>
      <c r="BJ1516" s="1"/>
      <c r="BN1516" s="1"/>
      <c r="BO1516" s="1"/>
    </row>
    <row r="1517" spans="1:67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6"/>
      <c r="N1517" s="1"/>
      <c r="Q1517" s="6"/>
      <c r="S1517" s="1"/>
      <c r="T1517" s="1"/>
      <c r="U1517" s="1"/>
      <c r="V1517" s="1"/>
      <c r="W1517" s="1"/>
      <c r="X1517" s="400"/>
      <c r="Y1517" s="6"/>
      <c r="AB1517" s="6"/>
      <c r="AE1517" s="6"/>
      <c r="AG1517" s="1"/>
      <c r="AM1517" s="6"/>
      <c r="AP1517" s="6"/>
      <c r="AS1517" s="6"/>
      <c r="AU1517" s="1"/>
      <c r="BA1517" s="6"/>
      <c r="BD1517" s="6"/>
      <c r="BG1517" s="1"/>
      <c r="BH1517" s="6"/>
      <c r="BJ1517" s="1"/>
      <c r="BN1517" s="1"/>
      <c r="BO1517" s="1"/>
    </row>
    <row r="1518" spans="1:67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6"/>
      <c r="N1518" s="1"/>
      <c r="Q1518" s="6"/>
      <c r="S1518" s="1"/>
      <c r="T1518" s="1"/>
      <c r="U1518" s="1"/>
      <c r="V1518" s="1"/>
      <c r="W1518" s="1"/>
      <c r="X1518" s="400"/>
      <c r="Y1518" s="6"/>
      <c r="AB1518" s="6"/>
      <c r="AE1518" s="6"/>
      <c r="AG1518" s="1"/>
      <c r="AM1518" s="6"/>
      <c r="AP1518" s="6"/>
      <c r="AS1518" s="6"/>
      <c r="AU1518" s="1"/>
      <c r="BA1518" s="6"/>
      <c r="BD1518" s="6"/>
      <c r="BG1518" s="1"/>
      <c r="BH1518" s="6"/>
      <c r="BJ1518" s="1"/>
      <c r="BN1518" s="1"/>
      <c r="BO1518" s="1"/>
    </row>
    <row r="1519" spans="1:67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6"/>
      <c r="N1519" s="1"/>
      <c r="Q1519" s="6"/>
      <c r="S1519" s="1"/>
      <c r="T1519" s="1"/>
      <c r="U1519" s="1"/>
      <c r="V1519" s="1"/>
      <c r="W1519" s="1"/>
      <c r="X1519" s="400"/>
      <c r="Y1519" s="6"/>
      <c r="AB1519" s="6"/>
      <c r="AE1519" s="6"/>
      <c r="AG1519" s="1"/>
      <c r="AM1519" s="6"/>
      <c r="AP1519" s="6"/>
      <c r="AS1519" s="6"/>
      <c r="AU1519" s="1"/>
      <c r="BA1519" s="6"/>
      <c r="BD1519" s="6"/>
      <c r="BG1519" s="1"/>
      <c r="BH1519" s="6"/>
      <c r="BJ1519" s="1"/>
      <c r="BN1519" s="1"/>
      <c r="BO1519" s="1"/>
    </row>
    <row r="1520" spans="1:67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6"/>
      <c r="N1520" s="1"/>
      <c r="Q1520" s="6"/>
      <c r="S1520" s="1"/>
      <c r="T1520" s="1"/>
      <c r="U1520" s="1"/>
      <c r="V1520" s="1"/>
      <c r="W1520" s="1"/>
      <c r="X1520" s="400"/>
      <c r="Y1520" s="6"/>
      <c r="AB1520" s="6"/>
      <c r="AE1520" s="6"/>
      <c r="AG1520" s="1"/>
      <c r="AM1520" s="6"/>
      <c r="AP1520" s="6"/>
      <c r="AS1520" s="6"/>
      <c r="AU1520" s="1"/>
      <c r="BA1520" s="6"/>
      <c r="BD1520" s="6"/>
      <c r="BG1520" s="1"/>
      <c r="BH1520" s="6"/>
      <c r="BJ1520" s="1"/>
      <c r="BN1520" s="1"/>
      <c r="BO1520" s="1"/>
    </row>
    <row r="1521" spans="1:67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6"/>
      <c r="N1521" s="1"/>
      <c r="Q1521" s="6"/>
      <c r="S1521" s="1"/>
      <c r="T1521" s="1"/>
      <c r="U1521" s="1"/>
      <c r="V1521" s="1"/>
      <c r="W1521" s="1"/>
      <c r="X1521" s="400"/>
      <c r="Y1521" s="6"/>
      <c r="AB1521" s="6"/>
      <c r="AE1521" s="6"/>
      <c r="AG1521" s="1"/>
      <c r="AM1521" s="6"/>
      <c r="AP1521" s="6"/>
      <c r="AS1521" s="6"/>
      <c r="AU1521" s="1"/>
      <c r="BA1521" s="6"/>
      <c r="BD1521" s="6"/>
      <c r="BG1521" s="1"/>
      <c r="BH1521" s="6"/>
      <c r="BJ1521" s="1"/>
      <c r="BN1521" s="1"/>
      <c r="BO1521" s="1"/>
    </row>
    <row r="1522" spans="1:67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6"/>
      <c r="N1522" s="1"/>
      <c r="Q1522" s="6"/>
      <c r="S1522" s="1"/>
      <c r="T1522" s="1"/>
      <c r="U1522" s="1"/>
      <c r="V1522" s="1"/>
      <c r="W1522" s="1"/>
      <c r="X1522" s="400"/>
      <c r="Y1522" s="6"/>
      <c r="AB1522" s="6"/>
      <c r="AE1522" s="6"/>
      <c r="AG1522" s="1"/>
      <c r="AM1522" s="6"/>
      <c r="AP1522" s="6"/>
      <c r="AS1522" s="6"/>
      <c r="AU1522" s="1"/>
      <c r="BA1522" s="6"/>
      <c r="BD1522" s="6"/>
      <c r="BG1522" s="1"/>
      <c r="BH1522" s="6"/>
      <c r="BJ1522" s="1"/>
      <c r="BN1522" s="1"/>
      <c r="BO1522" s="1"/>
    </row>
    <row r="1523" spans="1:67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6"/>
      <c r="N1523" s="1"/>
      <c r="Q1523" s="6"/>
      <c r="S1523" s="1"/>
      <c r="T1523" s="1"/>
      <c r="U1523" s="1"/>
      <c r="V1523" s="1"/>
      <c r="W1523" s="1"/>
      <c r="X1523" s="400"/>
      <c r="Y1523" s="6"/>
      <c r="AB1523" s="6"/>
      <c r="AE1523" s="6"/>
      <c r="AG1523" s="1"/>
      <c r="AM1523" s="6"/>
      <c r="AP1523" s="6"/>
      <c r="AS1523" s="6"/>
      <c r="AU1523" s="1"/>
      <c r="BA1523" s="6"/>
      <c r="BD1523" s="6"/>
      <c r="BG1523" s="1"/>
      <c r="BH1523" s="6"/>
      <c r="BJ1523" s="1"/>
      <c r="BN1523" s="1"/>
      <c r="BO1523" s="1"/>
    </row>
    <row r="1524" spans="1:67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6"/>
      <c r="N1524" s="1"/>
      <c r="Q1524" s="6"/>
      <c r="S1524" s="1"/>
      <c r="T1524" s="1"/>
      <c r="U1524" s="1"/>
      <c r="V1524" s="1"/>
      <c r="W1524" s="1"/>
      <c r="X1524" s="400"/>
      <c r="Y1524" s="6"/>
      <c r="AB1524" s="6"/>
      <c r="AE1524" s="6"/>
      <c r="AG1524" s="1"/>
      <c r="AM1524" s="6"/>
      <c r="AP1524" s="6"/>
      <c r="AS1524" s="6"/>
      <c r="AU1524" s="1"/>
      <c r="BA1524" s="6"/>
      <c r="BD1524" s="6"/>
      <c r="BG1524" s="1"/>
      <c r="BH1524" s="6"/>
      <c r="BJ1524" s="1"/>
      <c r="BN1524" s="1"/>
      <c r="BO1524" s="1"/>
    </row>
    <row r="1525" spans="1:67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6"/>
      <c r="N1525" s="1"/>
      <c r="Q1525" s="6"/>
      <c r="S1525" s="1"/>
      <c r="T1525" s="1"/>
      <c r="U1525" s="1"/>
      <c r="V1525" s="1"/>
      <c r="W1525" s="1"/>
      <c r="X1525" s="400"/>
      <c r="Y1525" s="6"/>
      <c r="AB1525" s="6"/>
      <c r="AE1525" s="6"/>
      <c r="AG1525" s="1"/>
      <c r="AM1525" s="6"/>
      <c r="AP1525" s="6"/>
      <c r="AS1525" s="6"/>
      <c r="AU1525" s="1"/>
      <c r="BA1525" s="6"/>
      <c r="BD1525" s="6"/>
      <c r="BG1525" s="1"/>
      <c r="BH1525" s="6"/>
      <c r="BJ1525" s="1"/>
      <c r="BN1525" s="1"/>
      <c r="BO1525" s="1"/>
    </row>
    <row r="1526" spans="1:67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6"/>
      <c r="N1526" s="1"/>
      <c r="Q1526" s="6"/>
      <c r="S1526" s="1"/>
      <c r="T1526" s="1"/>
      <c r="U1526" s="1"/>
      <c r="V1526" s="1"/>
      <c r="W1526" s="1"/>
      <c r="X1526" s="400"/>
      <c r="Y1526" s="6"/>
      <c r="AB1526" s="6"/>
      <c r="AE1526" s="6"/>
      <c r="AG1526" s="1"/>
      <c r="AM1526" s="6"/>
      <c r="AP1526" s="6"/>
      <c r="AS1526" s="6"/>
      <c r="AU1526" s="1"/>
      <c r="BA1526" s="6"/>
      <c r="BD1526" s="6"/>
      <c r="BG1526" s="1"/>
      <c r="BH1526" s="6"/>
      <c r="BJ1526" s="1"/>
      <c r="BN1526" s="1"/>
      <c r="BO1526" s="1"/>
    </row>
    <row r="1527" spans="1:67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6"/>
      <c r="N1527" s="1"/>
      <c r="Q1527" s="6"/>
      <c r="S1527" s="1"/>
      <c r="T1527" s="1"/>
      <c r="U1527" s="1"/>
      <c r="V1527" s="1"/>
      <c r="W1527" s="1"/>
      <c r="X1527" s="400"/>
      <c r="Y1527" s="6"/>
      <c r="AB1527" s="6"/>
      <c r="AE1527" s="6"/>
      <c r="AG1527" s="1"/>
      <c r="AM1527" s="6"/>
      <c r="AP1527" s="6"/>
      <c r="AS1527" s="6"/>
      <c r="AU1527" s="1"/>
      <c r="BA1527" s="6"/>
      <c r="BD1527" s="6"/>
      <c r="BG1527" s="1"/>
      <c r="BH1527" s="6"/>
      <c r="BJ1527" s="1"/>
      <c r="BN1527" s="1"/>
      <c r="BO1527" s="1"/>
    </row>
    <row r="1528" spans="1:67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6"/>
      <c r="N1528" s="1"/>
      <c r="Q1528" s="6"/>
      <c r="S1528" s="1"/>
      <c r="T1528" s="1"/>
      <c r="U1528" s="1"/>
      <c r="V1528" s="1"/>
      <c r="W1528" s="1"/>
      <c r="X1528" s="400"/>
      <c r="Y1528" s="6"/>
      <c r="AB1528" s="6"/>
      <c r="AE1528" s="6"/>
      <c r="AG1528" s="1"/>
      <c r="AM1528" s="6"/>
      <c r="AP1528" s="6"/>
      <c r="AS1528" s="6"/>
      <c r="AU1528" s="1"/>
      <c r="BA1528" s="6"/>
      <c r="BD1528" s="6"/>
      <c r="BG1528" s="1"/>
      <c r="BH1528" s="6"/>
      <c r="BJ1528" s="1"/>
      <c r="BN1528" s="1"/>
      <c r="BO1528" s="1"/>
    </row>
    <row r="1529" spans="1:67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6"/>
      <c r="N1529" s="1"/>
      <c r="Q1529" s="6"/>
      <c r="S1529" s="1"/>
      <c r="T1529" s="1"/>
      <c r="U1529" s="1"/>
      <c r="V1529" s="1"/>
      <c r="W1529" s="1"/>
      <c r="X1529" s="400"/>
      <c r="Y1529" s="6"/>
      <c r="AB1529" s="6"/>
      <c r="AE1529" s="6"/>
      <c r="AG1529" s="1"/>
      <c r="AM1529" s="6"/>
      <c r="AP1529" s="6"/>
      <c r="AS1529" s="6"/>
      <c r="AU1529" s="1"/>
      <c r="BA1529" s="6"/>
      <c r="BD1529" s="6"/>
      <c r="BG1529" s="1"/>
      <c r="BH1529" s="6"/>
      <c r="BJ1529" s="1"/>
      <c r="BN1529" s="1"/>
      <c r="BO1529" s="1"/>
    </row>
    <row r="1530" spans="1:67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6"/>
      <c r="N1530" s="1"/>
      <c r="Q1530" s="6"/>
      <c r="S1530" s="1"/>
      <c r="T1530" s="1"/>
      <c r="U1530" s="1"/>
      <c r="V1530" s="1"/>
      <c r="W1530" s="1"/>
      <c r="X1530" s="400"/>
      <c r="Y1530" s="6"/>
      <c r="AB1530" s="6"/>
      <c r="AE1530" s="6"/>
      <c r="AG1530" s="1"/>
      <c r="AM1530" s="6"/>
      <c r="AP1530" s="6"/>
      <c r="AS1530" s="6"/>
      <c r="AU1530" s="1"/>
      <c r="BA1530" s="6"/>
      <c r="BD1530" s="6"/>
      <c r="BG1530" s="1"/>
      <c r="BH1530" s="6"/>
      <c r="BJ1530" s="1"/>
      <c r="BN1530" s="1"/>
      <c r="BO1530" s="1"/>
    </row>
    <row r="1531" spans="1:67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6"/>
      <c r="N1531" s="1"/>
      <c r="Q1531" s="6"/>
      <c r="S1531" s="1"/>
      <c r="T1531" s="1"/>
      <c r="U1531" s="1"/>
      <c r="V1531" s="1"/>
      <c r="W1531" s="1"/>
      <c r="X1531" s="400"/>
      <c r="Y1531" s="6"/>
      <c r="AB1531" s="6"/>
      <c r="AE1531" s="6"/>
      <c r="AG1531" s="1"/>
      <c r="AM1531" s="6"/>
      <c r="AP1531" s="6"/>
      <c r="AS1531" s="6"/>
      <c r="AU1531" s="1"/>
      <c r="BA1531" s="6"/>
      <c r="BD1531" s="6"/>
      <c r="BG1531" s="1"/>
      <c r="BH1531" s="6"/>
      <c r="BJ1531" s="1"/>
      <c r="BN1531" s="1"/>
      <c r="BO1531" s="1"/>
    </row>
    <row r="1532" spans="1:67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6"/>
      <c r="N1532" s="1"/>
      <c r="Q1532" s="6"/>
      <c r="S1532" s="1"/>
      <c r="T1532" s="1"/>
      <c r="U1532" s="1"/>
      <c r="V1532" s="1"/>
      <c r="W1532" s="1"/>
      <c r="X1532" s="400"/>
      <c r="Y1532" s="6"/>
      <c r="AB1532" s="6"/>
      <c r="AE1532" s="6"/>
      <c r="AG1532" s="1"/>
      <c r="AM1532" s="6"/>
      <c r="AP1532" s="6"/>
      <c r="AS1532" s="6"/>
      <c r="AU1532" s="1"/>
      <c r="BA1532" s="6"/>
      <c r="BD1532" s="6"/>
      <c r="BG1532" s="1"/>
      <c r="BH1532" s="6"/>
      <c r="BJ1532" s="1"/>
      <c r="BN1532" s="1"/>
      <c r="BO1532" s="1"/>
    </row>
    <row r="1533" spans="1:67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6"/>
      <c r="N1533" s="1"/>
      <c r="Q1533" s="6"/>
      <c r="S1533" s="1"/>
      <c r="T1533" s="1"/>
      <c r="U1533" s="1"/>
      <c r="V1533" s="1"/>
      <c r="W1533" s="1"/>
      <c r="X1533" s="400"/>
      <c r="Y1533" s="6"/>
      <c r="AB1533" s="6"/>
      <c r="AE1533" s="6"/>
      <c r="AG1533" s="1"/>
      <c r="AM1533" s="6"/>
      <c r="AP1533" s="6"/>
      <c r="AS1533" s="6"/>
      <c r="AU1533" s="1"/>
      <c r="BA1533" s="6"/>
      <c r="BD1533" s="6"/>
      <c r="BG1533" s="1"/>
      <c r="BH1533" s="6"/>
      <c r="BJ1533" s="1"/>
      <c r="BN1533" s="1"/>
      <c r="BO1533" s="1"/>
    </row>
    <row r="1534" spans="1:67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6"/>
      <c r="N1534" s="1"/>
      <c r="Q1534" s="6"/>
      <c r="S1534" s="1"/>
      <c r="T1534" s="1"/>
      <c r="U1534" s="1"/>
      <c r="V1534" s="1"/>
      <c r="W1534" s="1"/>
      <c r="X1534" s="400"/>
      <c r="Y1534" s="6"/>
      <c r="AB1534" s="6"/>
      <c r="AE1534" s="6"/>
      <c r="AG1534" s="1"/>
      <c r="AM1534" s="6"/>
      <c r="AP1534" s="6"/>
      <c r="AS1534" s="6"/>
      <c r="AU1534" s="1"/>
      <c r="BA1534" s="6"/>
      <c r="BD1534" s="6"/>
      <c r="BG1534" s="1"/>
      <c r="BH1534" s="6"/>
      <c r="BJ1534" s="1"/>
      <c r="BN1534" s="1"/>
      <c r="BO1534" s="1"/>
    </row>
    <row r="1535" spans="1:67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6"/>
      <c r="N1535" s="1"/>
      <c r="Q1535" s="6"/>
      <c r="S1535" s="1"/>
      <c r="T1535" s="1"/>
      <c r="U1535" s="1"/>
      <c r="V1535" s="1"/>
      <c r="W1535" s="1"/>
      <c r="X1535" s="400"/>
      <c r="Y1535" s="6"/>
      <c r="AB1535" s="6"/>
      <c r="AE1535" s="6"/>
      <c r="AG1535" s="1"/>
      <c r="AM1535" s="6"/>
      <c r="AP1535" s="6"/>
      <c r="AS1535" s="6"/>
      <c r="AU1535" s="1"/>
      <c r="BA1535" s="6"/>
      <c r="BD1535" s="6"/>
      <c r="BG1535" s="1"/>
      <c r="BH1535" s="6"/>
      <c r="BJ1535" s="1"/>
      <c r="BN1535" s="1"/>
      <c r="BO1535" s="1"/>
    </row>
    <row r="1536" spans="1:67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6"/>
      <c r="N1536" s="1"/>
      <c r="Q1536" s="6"/>
      <c r="S1536" s="1"/>
      <c r="T1536" s="1"/>
      <c r="U1536" s="1"/>
      <c r="V1536" s="1"/>
      <c r="W1536" s="1"/>
      <c r="X1536" s="400"/>
      <c r="Y1536" s="6"/>
      <c r="AB1536" s="6"/>
      <c r="AE1536" s="6"/>
      <c r="AG1536" s="1"/>
      <c r="AM1536" s="6"/>
      <c r="AP1536" s="6"/>
      <c r="AS1536" s="6"/>
      <c r="AU1536" s="1"/>
      <c r="BA1536" s="6"/>
      <c r="BD1536" s="6"/>
      <c r="BG1536" s="1"/>
      <c r="BH1536" s="6"/>
      <c r="BJ1536" s="1"/>
      <c r="BN1536" s="1"/>
      <c r="BO1536" s="1"/>
    </row>
    <row r="1537" spans="1:67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6"/>
      <c r="N1537" s="1"/>
      <c r="Q1537" s="6"/>
      <c r="S1537" s="1"/>
      <c r="T1537" s="1"/>
      <c r="U1537" s="1"/>
      <c r="V1537" s="1"/>
      <c r="W1537" s="1"/>
      <c r="X1537" s="400"/>
      <c r="Y1537" s="6"/>
      <c r="AB1537" s="6"/>
      <c r="AE1537" s="6"/>
      <c r="AG1537" s="1"/>
      <c r="AM1537" s="6"/>
      <c r="AP1537" s="6"/>
      <c r="AS1537" s="6"/>
      <c r="AU1537" s="1"/>
      <c r="BA1537" s="6"/>
      <c r="BD1537" s="6"/>
      <c r="BG1537" s="1"/>
      <c r="BH1537" s="6"/>
      <c r="BJ1537" s="1"/>
      <c r="BN1537" s="1"/>
      <c r="BO1537" s="1"/>
    </row>
    <row r="1538" spans="1:67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6"/>
      <c r="N1538" s="1"/>
      <c r="Q1538" s="6"/>
      <c r="S1538" s="1"/>
      <c r="T1538" s="1"/>
      <c r="U1538" s="1"/>
      <c r="V1538" s="1"/>
      <c r="W1538" s="1"/>
      <c r="X1538" s="400"/>
      <c r="Y1538" s="6"/>
      <c r="AB1538" s="6"/>
      <c r="AE1538" s="6"/>
      <c r="AG1538" s="1"/>
      <c r="AM1538" s="6"/>
      <c r="AP1538" s="6"/>
      <c r="AS1538" s="6"/>
      <c r="AU1538" s="1"/>
      <c r="BA1538" s="6"/>
      <c r="BD1538" s="6"/>
      <c r="BG1538" s="1"/>
      <c r="BH1538" s="6"/>
      <c r="BJ1538" s="1"/>
      <c r="BN1538" s="1"/>
      <c r="BO1538" s="1"/>
    </row>
    <row r="1539" spans="1:67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6"/>
      <c r="N1539" s="1"/>
      <c r="Q1539" s="6"/>
      <c r="S1539" s="1"/>
      <c r="T1539" s="1"/>
      <c r="U1539" s="1"/>
      <c r="V1539" s="1"/>
      <c r="W1539" s="1"/>
      <c r="X1539" s="400"/>
      <c r="Y1539" s="6"/>
      <c r="AB1539" s="6"/>
      <c r="AE1539" s="6"/>
      <c r="AG1539" s="1"/>
      <c r="AM1539" s="6"/>
      <c r="AP1539" s="6"/>
      <c r="AS1539" s="6"/>
      <c r="AU1539" s="1"/>
      <c r="BA1539" s="6"/>
      <c r="BD1539" s="6"/>
      <c r="BG1539" s="1"/>
      <c r="BH1539" s="6"/>
      <c r="BJ1539" s="1"/>
      <c r="BN1539" s="1"/>
      <c r="BO1539" s="1"/>
    </row>
    <row r="1540" spans="1:67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6"/>
      <c r="N1540" s="1"/>
      <c r="Q1540" s="6"/>
      <c r="S1540" s="1"/>
      <c r="T1540" s="1"/>
      <c r="U1540" s="1"/>
      <c r="V1540" s="1"/>
      <c r="W1540" s="1"/>
      <c r="X1540" s="400"/>
      <c r="Y1540" s="6"/>
      <c r="AB1540" s="6"/>
      <c r="AE1540" s="6"/>
      <c r="AG1540" s="1"/>
      <c r="AM1540" s="6"/>
      <c r="AP1540" s="6"/>
      <c r="AS1540" s="6"/>
      <c r="AU1540" s="1"/>
      <c r="BA1540" s="6"/>
      <c r="BD1540" s="6"/>
      <c r="BG1540" s="1"/>
      <c r="BH1540" s="6"/>
      <c r="BJ1540" s="1"/>
      <c r="BN1540" s="1"/>
      <c r="BO1540" s="1"/>
    </row>
    <row r="1541" spans="1:67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6"/>
      <c r="N1541" s="1"/>
      <c r="Q1541" s="6"/>
      <c r="S1541" s="1"/>
      <c r="T1541" s="1"/>
      <c r="U1541" s="1"/>
      <c r="V1541" s="1"/>
      <c r="W1541" s="1"/>
      <c r="X1541" s="400"/>
      <c r="Y1541" s="6"/>
      <c r="AB1541" s="6"/>
      <c r="AE1541" s="6"/>
      <c r="AG1541" s="1"/>
      <c r="AM1541" s="6"/>
      <c r="AP1541" s="6"/>
      <c r="AS1541" s="6"/>
      <c r="AU1541" s="1"/>
      <c r="BA1541" s="6"/>
      <c r="BD1541" s="6"/>
      <c r="BG1541" s="1"/>
      <c r="BH1541" s="6"/>
      <c r="BJ1541" s="1"/>
      <c r="BN1541" s="1"/>
      <c r="BO1541" s="1"/>
    </row>
    <row r="1542" spans="1:67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6"/>
      <c r="N1542" s="1"/>
      <c r="Q1542" s="6"/>
      <c r="S1542" s="1"/>
      <c r="T1542" s="1"/>
      <c r="U1542" s="1"/>
      <c r="V1542" s="1"/>
      <c r="W1542" s="1"/>
      <c r="X1542" s="400"/>
      <c r="Y1542" s="6"/>
      <c r="AB1542" s="6"/>
      <c r="AE1542" s="6"/>
      <c r="AG1542" s="1"/>
      <c r="AM1542" s="6"/>
      <c r="AP1542" s="6"/>
      <c r="AS1542" s="6"/>
      <c r="AU1542" s="1"/>
      <c r="BA1542" s="6"/>
      <c r="BD1542" s="6"/>
      <c r="BG1542" s="1"/>
      <c r="BH1542" s="6"/>
      <c r="BJ1542" s="1"/>
      <c r="BN1542" s="1"/>
      <c r="BO1542" s="1"/>
    </row>
    <row r="1543" spans="1:67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6"/>
      <c r="N1543" s="1"/>
      <c r="Q1543" s="6"/>
      <c r="S1543" s="1"/>
      <c r="T1543" s="1"/>
      <c r="U1543" s="1"/>
      <c r="V1543" s="1"/>
      <c r="W1543" s="1"/>
      <c r="X1543" s="400"/>
      <c r="Y1543" s="6"/>
      <c r="AB1543" s="6"/>
      <c r="AE1543" s="6"/>
      <c r="AG1543" s="1"/>
      <c r="AM1543" s="6"/>
      <c r="AP1543" s="6"/>
      <c r="AS1543" s="6"/>
      <c r="AU1543" s="1"/>
      <c r="BA1543" s="6"/>
      <c r="BD1543" s="6"/>
      <c r="BG1543" s="1"/>
      <c r="BH1543" s="6"/>
      <c r="BJ1543" s="1"/>
      <c r="BN1543" s="1"/>
      <c r="BO1543" s="1"/>
    </row>
    <row r="1544" spans="1:67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6"/>
      <c r="N1544" s="1"/>
      <c r="Q1544" s="6"/>
      <c r="S1544" s="1"/>
      <c r="T1544" s="1"/>
      <c r="U1544" s="1"/>
      <c r="V1544" s="1"/>
      <c r="W1544" s="1"/>
      <c r="X1544" s="400"/>
      <c r="Y1544" s="6"/>
      <c r="AB1544" s="6"/>
      <c r="AE1544" s="6"/>
      <c r="AG1544" s="1"/>
      <c r="AM1544" s="6"/>
      <c r="AP1544" s="6"/>
      <c r="AS1544" s="6"/>
      <c r="AU1544" s="1"/>
      <c r="BA1544" s="6"/>
      <c r="BD1544" s="6"/>
      <c r="BG1544" s="1"/>
      <c r="BH1544" s="6"/>
      <c r="BJ1544" s="1"/>
      <c r="BN1544" s="1"/>
      <c r="BO1544" s="1"/>
    </row>
    <row r="1545" spans="1:67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6"/>
      <c r="N1545" s="1"/>
      <c r="Q1545" s="6"/>
      <c r="S1545" s="1"/>
      <c r="T1545" s="1"/>
      <c r="U1545" s="1"/>
      <c r="V1545" s="1"/>
      <c r="W1545" s="1"/>
      <c r="X1545" s="400"/>
      <c r="Y1545" s="6"/>
      <c r="AB1545" s="6"/>
      <c r="AE1545" s="6"/>
      <c r="AG1545" s="1"/>
      <c r="AM1545" s="6"/>
      <c r="AP1545" s="6"/>
      <c r="AS1545" s="6"/>
      <c r="AU1545" s="1"/>
      <c r="BA1545" s="6"/>
      <c r="BD1545" s="6"/>
      <c r="BG1545" s="1"/>
      <c r="BH1545" s="6"/>
      <c r="BJ1545" s="1"/>
      <c r="BN1545" s="1"/>
      <c r="BO1545" s="1"/>
    </row>
    <row r="1546" spans="1:67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6"/>
      <c r="N1546" s="1"/>
      <c r="Q1546" s="6"/>
      <c r="S1546" s="1"/>
      <c r="T1546" s="1"/>
      <c r="U1546" s="1"/>
      <c r="V1546" s="1"/>
      <c r="W1546" s="1"/>
      <c r="X1546" s="400"/>
      <c r="Y1546" s="6"/>
      <c r="AB1546" s="6"/>
      <c r="AE1546" s="6"/>
      <c r="AG1546" s="1"/>
      <c r="AM1546" s="6"/>
      <c r="AP1546" s="6"/>
      <c r="AS1546" s="6"/>
      <c r="AU1546" s="1"/>
      <c r="BA1546" s="6"/>
      <c r="BD1546" s="6"/>
      <c r="BG1546" s="1"/>
      <c r="BH1546" s="6"/>
      <c r="BJ1546" s="1"/>
      <c r="BN1546" s="1"/>
      <c r="BO1546" s="1"/>
    </row>
    <row r="1547" spans="1:67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6"/>
      <c r="N1547" s="1"/>
      <c r="Q1547" s="6"/>
      <c r="S1547" s="1"/>
      <c r="T1547" s="1"/>
      <c r="U1547" s="1"/>
      <c r="V1547" s="1"/>
      <c r="W1547" s="1"/>
      <c r="X1547" s="400"/>
      <c r="Y1547" s="6"/>
      <c r="AB1547" s="6"/>
      <c r="AE1547" s="6"/>
      <c r="AG1547" s="1"/>
      <c r="AM1547" s="6"/>
      <c r="AP1547" s="6"/>
      <c r="AS1547" s="6"/>
      <c r="AU1547" s="1"/>
      <c r="BA1547" s="6"/>
      <c r="BD1547" s="6"/>
      <c r="BG1547" s="1"/>
      <c r="BH1547" s="6"/>
      <c r="BJ1547" s="1"/>
      <c r="BN1547" s="1"/>
      <c r="BO1547" s="1"/>
    </row>
    <row r="1548" spans="1:67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6"/>
      <c r="N1548" s="1"/>
      <c r="Q1548" s="6"/>
      <c r="S1548" s="1"/>
      <c r="T1548" s="1"/>
      <c r="U1548" s="1"/>
      <c r="V1548" s="1"/>
      <c r="W1548" s="1"/>
      <c r="X1548" s="400"/>
      <c r="Y1548" s="6"/>
      <c r="AB1548" s="6"/>
      <c r="AE1548" s="6"/>
      <c r="AG1548" s="1"/>
      <c r="AM1548" s="6"/>
      <c r="AP1548" s="6"/>
      <c r="AS1548" s="6"/>
      <c r="AU1548" s="1"/>
      <c r="BA1548" s="6"/>
      <c r="BD1548" s="6"/>
      <c r="BG1548" s="1"/>
      <c r="BH1548" s="6"/>
      <c r="BJ1548" s="1"/>
      <c r="BN1548" s="1"/>
      <c r="BO1548" s="1"/>
    </row>
    <row r="1549" spans="1:67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6"/>
      <c r="N1549" s="1"/>
      <c r="Q1549" s="6"/>
      <c r="S1549" s="1"/>
      <c r="T1549" s="1"/>
      <c r="U1549" s="1"/>
      <c r="V1549" s="1"/>
      <c r="W1549" s="1"/>
      <c r="X1549" s="400"/>
      <c r="Y1549" s="6"/>
      <c r="AB1549" s="6"/>
      <c r="AE1549" s="6"/>
      <c r="AG1549" s="1"/>
      <c r="AM1549" s="6"/>
      <c r="AP1549" s="6"/>
      <c r="AS1549" s="6"/>
      <c r="AU1549" s="1"/>
      <c r="BA1549" s="6"/>
      <c r="BD1549" s="6"/>
      <c r="BG1549" s="1"/>
      <c r="BH1549" s="6"/>
      <c r="BJ1549" s="1"/>
      <c r="BN1549" s="1"/>
      <c r="BO1549" s="1"/>
    </row>
    <row r="1550" spans="1:67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6"/>
      <c r="N1550" s="1"/>
      <c r="Q1550" s="6"/>
      <c r="S1550" s="1"/>
      <c r="T1550" s="1"/>
      <c r="U1550" s="1"/>
      <c r="V1550" s="1"/>
      <c r="W1550" s="1"/>
      <c r="X1550" s="400"/>
      <c r="Y1550" s="6"/>
      <c r="AB1550" s="6"/>
      <c r="AE1550" s="6"/>
      <c r="AG1550" s="1"/>
      <c r="AM1550" s="6"/>
      <c r="AP1550" s="6"/>
      <c r="AS1550" s="6"/>
      <c r="AU1550" s="1"/>
      <c r="BA1550" s="6"/>
      <c r="BD1550" s="6"/>
      <c r="BG1550" s="1"/>
      <c r="BH1550" s="6"/>
      <c r="BJ1550" s="1"/>
      <c r="BN1550" s="1"/>
      <c r="BO1550" s="1"/>
    </row>
    <row r="1551" spans="1:67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6"/>
      <c r="N1551" s="1"/>
      <c r="Q1551" s="6"/>
      <c r="S1551" s="1"/>
      <c r="T1551" s="1"/>
      <c r="U1551" s="1"/>
      <c r="V1551" s="1"/>
      <c r="W1551" s="1"/>
      <c r="X1551" s="400"/>
      <c r="Y1551" s="6"/>
      <c r="AB1551" s="6"/>
      <c r="AE1551" s="6"/>
      <c r="AG1551" s="1"/>
      <c r="AM1551" s="6"/>
      <c r="AP1551" s="6"/>
      <c r="AS1551" s="6"/>
      <c r="AU1551" s="1"/>
      <c r="BA1551" s="6"/>
      <c r="BD1551" s="6"/>
      <c r="BG1551" s="1"/>
      <c r="BH1551" s="6"/>
      <c r="BJ1551" s="1"/>
      <c r="BN1551" s="1"/>
      <c r="BO1551" s="1"/>
    </row>
    <row r="1552" spans="1:67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6"/>
      <c r="N1552" s="1"/>
      <c r="Q1552" s="6"/>
      <c r="S1552" s="1"/>
      <c r="T1552" s="1"/>
      <c r="U1552" s="1"/>
      <c r="V1552" s="1"/>
      <c r="W1552" s="1"/>
      <c r="X1552" s="400"/>
      <c r="Y1552" s="6"/>
      <c r="AB1552" s="6"/>
      <c r="AE1552" s="6"/>
      <c r="AG1552" s="1"/>
      <c r="AM1552" s="6"/>
      <c r="AP1552" s="6"/>
      <c r="AS1552" s="6"/>
      <c r="AU1552" s="1"/>
      <c r="BA1552" s="6"/>
      <c r="BD1552" s="6"/>
      <c r="BG1552" s="1"/>
      <c r="BH1552" s="6"/>
      <c r="BJ1552" s="1"/>
      <c r="BN1552" s="1"/>
      <c r="BO1552" s="1"/>
    </row>
    <row r="1553" spans="1:67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6"/>
      <c r="N1553" s="1"/>
      <c r="Q1553" s="6"/>
      <c r="S1553" s="1"/>
      <c r="T1553" s="1"/>
      <c r="U1553" s="1"/>
      <c r="V1553" s="1"/>
      <c r="W1553" s="1"/>
      <c r="X1553" s="400"/>
      <c r="Y1553" s="6"/>
      <c r="AB1553" s="6"/>
      <c r="AE1553" s="6"/>
      <c r="AG1553" s="1"/>
      <c r="AM1553" s="6"/>
      <c r="AP1553" s="6"/>
      <c r="AS1553" s="6"/>
      <c r="AU1553" s="1"/>
      <c r="BA1553" s="6"/>
      <c r="BD1553" s="6"/>
      <c r="BG1553" s="1"/>
      <c r="BH1553" s="6"/>
      <c r="BJ1553" s="1"/>
      <c r="BN1553" s="1"/>
      <c r="BO1553" s="1"/>
    </row>
    <row r="1554" spans="1:67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6"/>
      <c r="N1554" s="1"/>
      <c r="Q1554" s="6"/>
      <c r="S1554" s="1"/>
      <c r="T1554" s="1"/>
      <c r="U1554" s="1"/>
      <c r="V1554" s="1"/>
      <c r="W1554" s="1"/>
      <c r="X1554" s="400"/>
      <c r="Y1554" s="6"/>
      <c r="AB1554" s="6"/>
      <c r="AE1554" s="6"/>
      <c r="AG1554" s="1"/>
      <c r="AM1554" s="6"/>
      <c r="AP1554" s="6"/>
      <c r="AS1554" s="6"/>
      <c r="AU1554" s="1"/>
      <c r="BA1554" s="6"/>
      <c r="BD1554" s="6"/>
      <c r="BG1554" s="1"/>
      <c r="BH1554" s="6"/>
      <c r="BJ1554" s="1"/>
      <c r="BN1554" s="1"/>
      <c r="BO1554" s="1"/>
    </row>
    <row r="1555" spans="1:67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6"/>
      <c r="N1555" s="1"/>
      <c r="Q1555" s="6"/>
      <c r="S1555" s="1"/>
      <c r="T1555" s="1"/>
      <c r="U1555" s="1"/>
      <c r="V1555" s="1"/>
      <c r="W1555" s="1"/>
      <c r="X1555" s="400"/>
      <c r="Y1555" s="6"/>
      <c r="AB1555" s="6"/>
      <c r="AE1555" s="6"/>
      <c r="AG1555" s="1"/>
      <c r="AM1555" s="6"/>
      <c r="AP1555" s="6"/>
      <c r="AS1555" s="6"/>
      <c r="AU1555" s="1"/>
      <c r="BA1555" s="6"/>
      <c r="BD1555" s="6"/>
      <c r="BG1555" s="1"/>
      <c r="BH1555" s="6"/>
      <c r="BJ1555" s="1"/>
      <c r="BN1555" s="1"/>
      <c r="BO1555" s="1"/>
    </row>
    <row r="1556" spans="1:67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6"/>
      <c r="N1556" s="1"/>
      <c r="Q1556" s="6"/>
      <c r="S1556" s="1"/>
      <c r="T1556" s="1"/>
      <c r="U1556" s="1"/>
      <c r="V1556" s="1"/>
      <c r="W1556" s="1"/>
      <c r="X1556" s="400"/>
      <c r="Y1556" s="6"/>
      <c r="AB1556" s="6"/>
      <c r="AE1556" s="6"/>
      <c r="AG1556" s="1"/>
      <c r="AM1556" s="6"/>
      <c r="AP1556" s="6"/>
      <c r="AS1556" s="6"/>
      <c r="AU1556" s="1"/>
      <c r="BA1556" s="6"/>
      <c r="BD1556" s="6"/>
      <c r="BG1556" s="1"/>
      <c r="BH1556" s="6"/>
      <c r="BJ1556" s="1"/>
      <c r="BN1556" s="1"/>
      <c r="BO1556" s="1"/>
    </row>
    <row r="1557" spans="1:67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6"/>
      <c r="N1557" s="1"/>
      <c r="Q1557" s="6"/>
      <c r="S1557" s="1"/>
      <c r="T1557" s="1"/>
      <c r="U1557" s="1"/>
      <c r="V1557" s="1"/>
      <c r="W1557" s="1"/>
      <c r="X1557" s="400"/>
      <c r="Y1557" s="6"/>
      <c r="AB1557" s="6"/>
      <c r="AE1557" s="6"/>
      <c r="AG1557" s="1"/>
      <c r="AM1557" s="6"/>
      <c r="AP1557" s="6"/>
      <c r="AS1557" s="6"/>
      <c r="AU1557" s="1"/>
      <c r="BA1557" s="6"/>
      <c r="BD1557" s="6"/>
      <c r="BG1557" s="1"/>
      <c r="BH1557" s="6"/>
      <c r="BJ1557" s="1"/>
      <c r="BN1557" s="1"/>
      <c r="BO1557" s="1"/>
    </row>
    <row r="1558" spans="1:67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6"/>
      <c r="N1558" s="1"/>
      <c r="Q1558" s="6"/>
      <c r="S1558" s="1"/>
      <c r="T1558" s="1"/>
      <c r="U1558" s="1"/>
      <c r="V1558" s="1"/>
      <c r="W1558" s="1"/>
      <c r="X1558" s="400"/>
      <c r="Y1558" s="6"/>
      <c r="AB1558" s="6"/>
      <c r="AE1558" s="6"/>
      <c r="AG1558" s="1"/>
      <c r="AM1558" s="6"/>
      <c r="AP1558" s="6"/>
      <c r="AS1558" s="6"/>
      <c r="AU1558" s="1"/>
      <c r="BA1558" s="6"/>
      <c r="BD1558" s="6"/>
      <c r="BG1558" s="1"/>
      <c r="BH1558" s="6"/>
      <c r="BJ1558" s="1"/>
      <c r="BN1558" s="1"/>
      <c r="BO1558" s="1"/>
    </row>
    <row r="1559" spans="1:67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6"/>
      <c r="N1559" s="1"/>
      <c r="Q1559" s="6"/>
      <c r="S1559" s="1"/>
      <c r="T1559" s="1"/>
      <c r="U1559" s="1"/>
      <c r="V1559" s="1"/>
      <c r="W1559" s="1"/>
      <c r="X1559" s="400"/>
      <c r="Y1559" s="6"/>
      <c r="AB1559" s="6"/>
      <c r="AE1559" s="6"/>
      <c r="AG1559" s="1"/>
      <c r="AM1559" s="6"/>
      <c r="AP1559" s="6"/>
      <c r="AS1559" s="6"/>
      <c r="AU1559" s="1"/>
      <c r="BA1559" s="6"/>
      <c r="BD1559" s="6"/>
      <c r="BG1559" s="1"/>
      <c r="BH1559" s="6"/>
      <c r="BJ1559" s="1"/>
      <c r="BN1559" s="1"/>
      <c r="BO1559" s="1"/>
    </row>
    <row r="1560" spans="1:67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6"/>
      <c r="N1560" s="1"/>
      <c r="Q1560" s="6"/>
      <c r="S1560" s="1"/>
      <c r="T1560" s="1"/>
      <c r="U1560" s="1"/>
      <c r="V1560" s="1"/>
      <c r="W1560" s="1"/>
      <c r="X1560" s="400"/>
      <c r="Y1560" s="6"/>
      <c r="AB1560" s="6"/>
      <c r="AE1560" s="6"/>
      <c r="AG1560" s="1"/>
      <c r="AM1560" s="6"/>
      <c r="AP1560" s="6"/>
      <c r="AS1560" s="6"/>
      <c r="AU1560" s="1"/>
      <c r="BA1560" s="6"/>
      <c r="BD1560" s="6"/>
      <c r="BG1560" s="1"/>
      <c r="BH1560" s="6"/>
      <c r="BJ1560" s="1"/>
      <c r="BN1560" s="1"/>
      <c r="BO1560" s="1"/>
    </row>
    <row r="1561" spans="1:67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6"/>
      <c r="N1561" s="1"/>
      <c r="Q1561" s="6"/>
      <c r="S1561" s="1"/>
      <c r="T1561" s="1"/>
      <c r="U1561" s="1"/>
      <c r="V1561" s="1"/>
      <c r="W1561" s="1"/>
      <c r="X1561" s="400"/>
      <c r="Y1561" s="6"/>
      <c r="AB1561" s="6"/>
      <c r="AE1561" s="6"/>
      <c r="AG1561" s="1"/>
      <c r="AM1561" s="6"/>
      <c r="AP1561" s="6"/>
      <c r="AS1561" s="6"/>
      <c r="AU1561" s="1"/>
      <c r="BA1561" s="6"/>
      <c r="BD1561" s="6"/>
      <c r="BG1561" s="1"/>
      <c r="BH1561" s="6"/>
      <c r="BJ1561" s="1"/>
      <c r="BN1561" s="1"/>
      <c r="BO1561" s="1"/>
    </row>
    <row r="1562" spans="1:67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6"/>
      <c r="N1562" s="1"/>
      <c r="Q1562" s="6"/>
      <c r="S1562" s="1"/>
      <c r="T1562" s="1"/>
      <c r="U1562" s="1"/>
      <c r="V1562" s="1"/>
      <c r="W1562" s="1"/>
      <c r="X1562" s="400"/>
      <c r="Y1562" s="6"/>
      <c r="AB1562" s="6"/>
      <c r="AE1562" s="6"/>
      <c r="AG1562" s="1"/>
      <c r="AM1562" s="6"/>
      <c r="AP1562" s="6"/>
      <c r="AS1562" s="6"/>
      <c r="AU1562" s="1"/>
      <c r="BA1562" s="6"/>
      <c r="BD1562" s="6"/>
      <c r="BG1562" s="1"/>
      <c r="BH1562" s="6"/>
      <c r="BJ1562" s="1"/>
      <c r="BN1562" s="1"/>
      <c r="BO1562" s="1"/>
    </row>
    <row r="1563" spans="1:67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6"/>
      <c r="N1563" s="1"/>
      <c r="Q1563" s="6"/>
      <c r="S1563" s="1"/>
      <c r="T1563" s="1"/>
      <c r="U1563" s="1"/>
      <c r="V1563" s="1"/>
      <c r="W1563" s="1"/>
      <c r="X1563" s="400"/>
      <c r="Y1563" s="6"/>
      <c r="AB1563" s="6"/>
      <c r="AE1563" s="6"/>
      <c r="AG1563" s="1"/>
      <c r="AM1563" s="6"/>
      <c r="AP1563" s="6"/>
      <c r="AS1563" s="6"/>
      <c r="AU1563" s="1"/>
      <c r="BA1563" s="6"/>
      <c r="BD1563" s="6"/>
      <c r="BG1563" s="1"/>
      <c r="BH1563" s="6"/>
      <c r="BJ1563" s="1"/>
      <c r="BN1563" s="1"/>
      <c r="BO1563" s="1"/>
    </row>
    <row r="1564" spans="1:67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6"/>
      <c r="N1564" s="1"/>
      <c r="Q1564" s="6"/>
      <c r="S1564" s="1"/>
      <c r="T1564" s="1"/>
      <c r="U1564" s="1"/>
      <c r="V1564" s="1"/>
      <c r="W1564" s="1"/>
      <c r="X1564" s="400"/>
      <c r="Y1564" s="6"/>
      <c r="AB1564" s="6"/>
      <c r="AE1564" s="6"/>
      <c r="AG1564" s="1"/>
      <c r="AM1564" s="6"/>
      <c r="AP1564" s="6"/>
      <c r="AS1564" s="6"/>
      <c r="AU1564" s="1"/>
      <c r="BA1564" s="6"/>
      <c r="BD1564" s="6"/>
      <c r="BG1564" s="1"/>
      <c r="BH1564" s="6"/>
      <c r="BJ1564" s="1"/>
      <c r="BN1564" s="1"/>
      <c r="BO1564" s="1"/>
    </row>
    <row r="1565" spans="1:67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6"/>
      <c r="N1565" s="1"/>
      <c r="Q1565" s="6"/>
      <c r="S1565" s="1"/>
      <c r="T1565" s="1"/>
      <c r="U1565" s="1"/>
      <c r="V1565" s="1"/>
      <c r="W1565" s="1"/>
      <c r="X1565" s="400"/>
      <c r="Y1565" s="6"/>
      <c r="AB1565" s="6"/>
      <c r="AE1565" s="6"/>
      <c r="AG1565" s="1"/>
      <c r="AM1565" s="6"/>
      <c r="AP1565" s="6"/>
      <c r="AS1565" s="6"/>
      <c r="AU1565" s="1"/>
      <c r="BA1565" s="6"/>
      <c r="BD1565" s="6"/>
      <c r="BG1565" s="1"/>
      <c r="BH1565" s="6"/>
      <c r="BJ1565" s="1"/>
      <c r="BN1565" s="1"/>
      <c r="BO1565" s="1"/>
    </row>
    <row r="1566" spans="1:67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6"/>
      <c r="N1566" s="1"/>
      <c r="Q1566" s="6"/>
      <c r="S1566" s="1"/>
      <c r="T1566" s="1"/>
      <c r="U1566" s="1"/>
      <c r="V1566" s="1"/>
      <c r="W1566" s="1"/>
      <c r="X1566" s="400"/>
      <c r="Y1566" s="6"/>
      <c r="AB1566" s="6"/>
      <c r="AE1566" s="6"/>
      <c r="AG1566" s="1"/>
      <c r="AM1566" s="6"/>
      <c r="AP1566" s="6"/>
      <c r="AS1566" s="6"/>
      <c r="AU1566" s="1"/>
      <c r="BA1566" s="6"/>
      <c r="BD1566" s="6"/>
      <c r="BG1566" s="1"/>
      <c r="BH1566" s="6"/>
      <c r="BJ1566" s="1"/>
      <c r="BN1566" s="1"/>
      <c r="BO1566" s="1"/>
    </row>
    <row r="1567" spans="1:67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6"/>
      <c r="N1567" s="1"/>
      <c r="Q1567" s="6"/>
      <c r="S1567" s="1"/>
      <c r="T1567" s="1"/>
      <c r="U1567" s="1"/>
      <c r="V1567" s="1"/>
      <c r="W1567" s="1"/>
      <c r="X1567" s="400"/>
      <c r="Y1567" s="6"/>
      <c r="AB1567" s="6"/>
      <c r="AE1567" s="6"/>
      <c r="AG1567" s="1"/>
      <c r="AM1567" s="6"/>
      <c r="AP1567" s="6"/>
      <c r="AS1567" s="6"/>
      <c r="AU1567" s="1"/>
      <c r="BA1567" s="6"/>
      <c r="BD1567" s="6"/>
      <c r="BG1567" s="1"/>
      <c r="BH1567" s="6"/>
      <c r="BJ1567" s="1"/>
      <c r="BN1567" s="1"/>
      <c r="BO1567" s="1"/>
    </row>
    <row r="1568" spans="1:67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6"/>
      <c r="N1568" s="1"/>
      <c r="Q1568" s="6"/>
      <c r="S1568" s="1"/>
      <c r="T1568" s="1"/>
      <c r="U1568" s="1"/>
      <c r="V1568" s="1"/>
      <c r="W1568" s="1"/>
      <c r="X1568" s="400"/>
      <c r="Y1568" s="6"/>
      <c r="AB1568" s="6"/>
      <c r="AE1568" s="6"/>
      <c r="AG1568" s="1"/>
      <c r="AM1568" s="6"/>
      <c r="AP1568" s="6"/>
      <c r="AS1568" s="6"/>
      <c r="AU1568" s="1"/>
      <c r="BA1568" s="6"/>
      <c r="BD1568" s="6"/>
      <c r="BG1568" s="1"/>
      <c r="BH1568" s="6"/>
      <c r="BJ1568" s="1"/>
      <c r="BN1568" s="1"/>
      <c r="BO1568" s="1"/>
    </row>
    <row r="1569" spans="1:67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6"/>
      <c r="N1569" s="1"/>
      <c r="Q1569" s="6"/>
      <c r="S1569" s="1"/>
      <c r="T1569" s="1"/>
      <c r="U1569" s="1"/>
      <c r="V1569" s="1"/>
      <c r="W1569" s="1"/>
      <c r="X1569" s="400"/>
      <c r="Y1569" s="6"/>
      <c r="AB1569" s="6"/>
      <c r="AE1569" s="6"/>
      <c r="AG1569" s="1"/>
      <c r="AM1569" s="6"/>
      <c r="AP1569" s="6"/>
      <c r="AS1569" s="6"/>
      <c r="AU1569" s="1"/>
      <c r="BA1569" s="6"/>
      <c r="BD1569" s="6"/>
      <c r="BG1569" s="1"/>
      <c r="BH1569" s="6"/>
      <c r="BJ1569" s="1"/>
      <c r="BN1569" s="1"/>
      <c r="BO1569" s="1"/>
    </row>
    <row r="1570" spans="1:67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6"/>
      <c r="N1570" s="1"/>
      <c r="Q1570" s="6"/>
      <c r="S1570" s="1"/>
      <c r="T1570" s="1"/>
      <c r="U1570" s="1"/>
      <c r="V1570" s="1"/>
      <c r="W1570" s="1"/>
      <c r="X1570" s="400"/>
      <c r="Y1570" s="6"/>
      <c r="AB1570" s="6"/>
      <c r="AE1570" s="6"/>
      <c r="AG1570" s="1"/>
      <c r="AM1570" s="6"/>
      <c r="AP1570" s="6"/>
      <c r="AS1570" s="6"/>
      <c r="AU1570" s="1"/>
      <c r="BA1570" s="6"/>
      <c r="BD1570" s="6"/>
      <c r="BG1570" s="1"/>
      <c r="BH1570" s="6"/>
      <c r="BJ1570" s="1"/>
      <c r="BN1570" s="1"/>
      <c r="BO1570" s="1"/>
    </row>
    <row r="1571" spans="1:67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6"/>
      <c r="N1571" s="1"/>
      <c r="Q1571" s="6"/>
      <c r="S1571" s="1"/>
      <c r="T1571" s="1"/>
      <c r="U1571" s="1"/>
      <c r="V1571" s="1"/>
      <c r="W1571" s="1"/>
      <c r="X1571" s="400"/>
      <c r="Y1571" s="6"/>
      <c r="AB1571" s="6"/>
      <c r="AE1571" s="6"/>
      <c r="AG1571" s="1"/>
      <c r="AM1571" s="6"/>
      <c r="AP1571" s="6"/>
      <c r="AS1571" s="6"/>
      <c r="AU1571" s="1"/>
      <c r="BA1571" s="6"/>
      <c r="BD1571" s="6"/>
      <c r="BG1571" s="1"/>
      <c r="BH1571" s="6"/>
      <c r="BJ1571" s="1"/>
      <c r="BN1571" s="1"/>
      <c r="BO1571" s="1"/>
    </row>
    <row r="1572" spans="1:67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6"/>
      <c r="N1572" s="1"/>
      <c r="Q1572" s="6"/>
      <c r="S1572" s="1"/>
      <c r="T1572" s="1"/>
      <c r="U1572" s="1"/>
      <c r="V1572" s="1"/>
      <c r="W1572" s="1"/>
      <c r="X1572" s="400"/>
      <c r="Y1572" s="6"/>
      <c r="AB1572" s="6"/>
      <c r="AE1572" s="6"/>
      <c r="AG1572" s="1"/>
      <c r="AM1572" s="6"/>
      <c r="AP1572" s="6"/>
      <c r="AS1572" s="6"/>
      <c r="AU1572" s="1"/>
      <c r="BA1572" s="6"/>
      <c r="BD1572" s="6"/>
      <c r="BG1572" s="1"/>
      <c r="BH1572" s="6"/>
      <c r="BJ1572" s="1"/>
      <c r="BN1572" s="1"/>
      <c r="BO1572" s="1"/>
    </row>
    <row r="1573" spans="1:67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6"/>
      <c r="N1573" s="1"/>
      <c r="Q1573" s="6"/>
      <c r="S1573" s="1"/>
      <c r="T1573" s="1"/>
      <c r="U1573" s="1"/>
      <c r="V1573" s="1"/>
      <c r="W1573" s="1"/>
      <c r="X1573" s="400"/>
      <c r="Y1573" s="6"/>
      <c r="AB1573" s="6"/>
      <c r="AE1573" s="6"/>
      <c r="AG1573" s="1"/>
      <c r="AM1573" s="6"/>
      <c r="AP1573" s="6"/>
      <c r="AS1573" s="6"/>
      <c r="AU1573" s="1"/>
      <c r="BA1573" s="6"/>
      <c r="BD1573" s="6"/>
      <c r="BG1573" s="1"/>
      <c r="BH1573" s="6"/>
      <c r="BJ1573" s="1"/>
      <c r="BN1573" s="1"/>
      <c r="BO1573" s="1"/>
    </row>
    <row r="1574" spans="1:67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6"/>
      <c r="N1574" s="1"/>
      <c r="Q1574" s="6"/>
      <c r="S1574" s="1"/>
      <c r="T1574" s="1"/>
      <c r="U1574" s="1"/>
      <c r="V1574" s="1"/>
      <c r="W1574" s="1"/>
      <c r="X1574" s="400"/>
      <c r="Y1574" s="6"/>
      <c r="AB1574" s="6"/>
      <c r="AE1574" s="6"/>
      <c r="AG1574" s="1"/>
      <c r="AM1574" s="6"/>
      <c r="AP1574" s="6"/>
      <c r="AS1574" s="6"/>
      <c r="AU1574" s="1"/>
      <c r="BA1574" s="6"/>
      <c r="BD1574" s="6"/>
      <c r="BG1574" s="1"/>
      <c r="BH1574" s="6"/>
      <c r="BJ1574" s="1"/>
      <c r="BN1574" s="1"/>
      <c r="BO1574" s="1"/>
    </row>
    <row r="1575" spans="1:67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6"/>
      <c r="N1575" s="1"/>
      <c r="Q1575" s="6"/>
      <c r="S1575" s="1"/>
      <c r="T1575" s="1"/>
      <c r="U1575" s="1"/>
      <c r="V1575" s="1"/>
      <c r="W1575" s="1"/>
      <c r="X1575" s="400"/>
      <c r="Y1575" s="6"/>
      <c r="AB1575" s="6"/>
      <c r="AE1575" s="6"/>
      <c r="AG1575" s="1"/>
      <c r="AM1575" s="6"/>
      <c r="AP1575" s="6"/>
      <c r="AS1575" s="6"/>
      <c r="AU1575" s="1"/>
      <c r="BA1575" s="6"/>
      <c r="BD1575" s="6"/>
      <c r="BG1575" s="1"/>
      <c r="BH1575" s="6"/>
      <c r="BJ1575" s="1"/>
      <c r="BN1575" s="1"/>
      <c r="BO1575" s="1"/>
    </row>
    <row r="1576" spans="1:67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6"/>
      <c r="N1576" s="1"/>
      <c r="Q1576" s="6"/>
      <c r="S1576" s="1"/>
      <c r="T1576" s="1"/>
      <c r="U1576" s="1"/>
      <c r="V1576" s="1"/>
      <c r="W1576" s="1"/>
      <c r="X1576" s="400"/>
      <c r="Y1576" s="6"/>
      <c r="AB1576" s="6"/>
      <c r="AE1576" s="6"/>
      <c r="AG1576" s="1"/>
      <c r="AM1576" s="6"/>
      <c r="AP1576" s="6"/>
      <c r="AS1576" s="6"/>
      <c r="AU1576" s="1"/>
      <c r="BA1576" s="6"/>
      <c r="BD1576" s="6"/>
      <c r="BG1576" s="1"/>
      <c r="BH1576" s="6"/>
      <c r="BJ1576" s="1"/>
      <c r="BN1576" s="1"/>
      <c r="BO1576" s="1"/>
    </row>
    <row r="1577" spans="1:67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6"/>
      <c r="N1577" s="1"/>
      <c r="Q1577" s="6"/>
      <c r="S1577" s="1"/>
      <c r="T1577" s="1"/>
      <c r="U1577" s="1"/>
      <c r="V1577" s="1"/>
      <c r="W1577" s="1"/>
      <c r="X1577" s="400"/>
      <c r="Y1577" s="6"/>
      <c r="AB1577" s="6"/>
      <c r="AE1577" s="6"/>
      <c r="AG1577" s="1"/>
      <c r="AM1577" s="6"/>
      <c r="AP1577" s="6"/>
      <c r="AS1577" s="6"/>
      <c r="AU1577" s="1"/>
      <c r="BA1577" s="6"/>
      <c r="BD1577" s="6"/>
      <c r="BG1577" s="1"/>
      <c r="BH1577" s="6"/>
      <c r="BJ1577" s="1"/>
      <c r="BN1577" s="1"/>
      <c r="BO1577" s="1"/>
    </row>
    <row r="1578" spans="1:67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6"/>
      <c r="N1578" s="1"/>
      <c r="Q1578" s="6"/>
      <c r="S1578" s="1"/>
      <c r="T1578" s="1"/>
      <c r="U1578" s="1"/>
      <c r="V1578" s="1"/>
      <c r="W1578" s="1"/>
      <c r="X1578" s="400"/>
      <c r="Y1578" s="6"/>
      <c r="AB1578" s="6"/>
      <c r="AE1578" s="6"/>
      <c r="AG1578" s="1"/>
      <c r="AM1578" s="6"/>
      <c r="AP1578" s="6"/>
      <c r="AS1578" s="6"/>
      <c r="AU1578" s="1"/>
      <c r="BA1578" s="6"/>
      <c r="BD1578" s="6"/>
      <c r="BG1578" s="1"/>
      <c r="BH1578" s="6"/>
      <c r="BJ1578" s="1"/>
      <c r="BN1578" s="1"/>
      <c r="BO1578" s="1"/>
    </row>
    <row r="1579" spans="1:67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6"/>
      <c r="N1579" s="1"/>
      <c r="Q1579" s="6"/>
      <c r="S1579" s="1"/>
      <c r="T1579" s="1"/>
      <c r="U1579" s="1"/>
      <c r="V1579" s="1"/>
      <c r="W1579" s="1"/>
      <c r="X1579" s="400"/>
      <c r="Y1579" s="6"/>
      <c r="AB1579" s="6"/>
      <c r="AE1579" s="6"/>
      <c r="AG1579" s="1"/>
      <c r="AM1579" s="6"/>
      <c r="AP1579" s="6"/>
      <c r="AS1579" s="6"/>
      <c r="AU1579" s="1"/>
      <c r="BA1579" s="6"/>
      <c r="BD1579" s="6"/>
      <c r="BG1579" s="1"/>
      <c r="BH1579" s="6"/>
      <c r="BJ1579" s="1"/>
      <c r="BN1579" s="1"/>
      <c r="BO1579" s="1"/>
    </row>
    <row r="1580" spans="1:67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6"/>
      <c r="N1580" s="1"/>
      <c r="Q1580" s="6"/>
      <c r="S1580" s="1"/>
      <c r="T1580" s="1"/>
      <c r="U1580" s="1"/>
      <c r="V1580" s="1"/>
      <c r="W1580" s="1"/>
      <c r="X1580" s="400"/>
      <c r="Y1580" s="6"/>
      <c r="AB1580" s="6"/>
      <c r="AE1580" s="6"/>
      <c r="AG1580" s="1"/>
      <c r="AM1580" s="6"/>
      <c r="AP1580" s="6"/>
      <c r="AS1580" s="6"/>
      <c r="AU1580" s="1"/>
      <c r="BA1580" s="6"/>
      <c r="BD1580" s="6"/>
      <c r="BG1580" s="1"/>
      <c r="BH1580" s="6"/>
      <c r="BJ1580" s="1"/>
      <c r="BN1580" s="1"/>
      <c r="BO1580" s="1"/>
    </row>
    <row r="1581" spans="1:67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6"/>
      <c r="N1581" s="1"/>
      <c r="Q1581" s="6"/>
      <c r="S1581" s="1"/>
      <c r="T1581" s="1"/>
      <c r="U1581" s="1"/>
      <c r="V1581" s="1"/>
      <c r="W1581" s="1"/>
      <c r="X1581" s="400"/>
      <c r="Y1581" s="6"/>
      <c r="AB1581" s="6"/>
      <c r="AE1581" s="6"/>
      <c r="AG1581" s="1"/>
      <c r="AM1581" s="6"/>
      <c r="AP1581" s="6"/>
      <c r="AS1581" s="6"/>
      <c r="AU1581" s="1"/>
      <c r="BA1581" s="6"/>
      <c r="BD1581" s="6"/>
      <c r="BG1581" s="1"/>
      <c r="BH1581" s="6"/>
      <c r="BJ1581" s="1"/>
      <c r="BN1581" s="1"/>
      <c r="BO1581" s="1"/>
    </row>
    <row r="1582" spans="1:67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6"/>
      <c r="N1582" s="1"/>
      <c r="Q1582" s="6"/>
      <c r="S1582" s="1"/>
      <c r="T1582" s="1"/>
      <c r="U1582" s="1"/>
      <c r="V1582" s="1"/>
      <c r="W1582" s="1"/>
      <c r="X1582" s="400"/>
      <c r="Y1582" s="6"/>
      <c r="AB1582" s="6"/>
      <c r="AE1582" s="6"/>
      <c r="AG1582" s="1"/>
      <c r="AM1582" s="6"/>
      <c r="AP1582" s="6"/>
      <c r="AS1582" s="6"/>
      <c r="AU1582" s="1"/>
      <c r="BA1582" s="6"/>
      <c r="BD1582" s="6"/>
      <c r="BG1582" s="1"/>
      <c r="BH1582" s="6"/>
      <c r="BJ1582" s="1"/>
      <c r="BN1582" s="1"/>
      <c r="BO1582" s="1"/>
    </row>
    <row r="1583" spans="1:67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6"/>
      <c r="N1583" s="1"/>
      <c r="Q1583" s="6"/>
      <c r="S1583" s="1"/>
      <c r="T1583" s="1"/>
      <c r="U1583" s="1"/>
      <c r="V1583" s="1"/>
      <c r="W1583" s="1"/>
      <c r="X1583" s="400"/>
      <c r="Y1583" s="6"/>
      <c r="AB1583" s="6"/>
      <c r="AE1583" s="6"/>
      <c r="AG1583" s="1"/>
      <c r="AM1583" s="6"/>
      <c r="AP1583" s="6"/>
      <c r="AS1583" s="6"/>
      <c r="AU1583" s="1"/>
      <c r="BA1583" s="6"/>
      <c r="BD1583" s="6"/>
      <c r="BG1583" s="1"/>
      <c r="BH1583" s="6"/>
      <c r="BJ1583" s="1"/>
      <c r="BN1583" s="1"/>
      <c r="BO1583" s="1"/>
    </row>
    <row r="1584" spans="1:67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6"/>
      <c r="N1584" s="1"/>
      <c r="Q1584" s="6"/>
      <c r="S1584" s="1"/>
      <c r="T1584" s="1"/>
      <c r="U1584" s="1"/>
      <c r="V1584" s="1"/>
      <c r="W1584" s="1"/>
      <c r="X1584" s="400"/>
      <c r="Y1584" s="6"/>
      <c r="AB1584" s="6"/>
      <c r="AE1584" s="6"/>
      <c r="AG1584" s="1"/>
      <c r="AM1584" s="6"/>
      <c r="AP1584" s="6"/>
      <c r="AS1584" s="6"/>
      <c r="AU1584" s="1"/>
      <c r="BA1584" s="6"/>
      <c r="BD1584" s="6"/>
      <c r="BG1584" s="1"/>
      <c r="BH1584" s="6"/>
      <c r="BJ1584" s="1"/>
      <c r="BN1584" s="1"/>
      <c r="BO1584" s="1"/>
    </row>
    <row r="1585" spans="1:67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6"/>
      <c r="N1585" s="1"/>
      <c r="Q1585" s="6"/>
      <c r="S1585" s="1"/>
      <c r="T1585" s="1"/>
      <c r="U1585" s="1"/>
      <c r="V1585" s="1"/>
      <c r="W1585" s="1"/>
      <c r="X1585" s="400"/>
      <c r="Y1585" s="6"/>
      <c r="AB1585" s="6"/>
      <c r="AE1585" s="6"/>
      <c r="AG1585" s="1"/>
      <c r="AM1585" s="6"/>
      <c r="AP1585" s="6"/>
      <c r="AS1585" s="6"/>
      <c r="AU1585" s="1"/>
      <c r="BA1585" s="6"/>
      <c r="BD1585" s="6"/>
      <c r="BG1585" s="1"/>
      <c r="BH1585" s="6"/>
      <c r="BJ1585" s="1"/>
      <c r="BN1585" s="1"/>
      <c r="BO1585" s="1"/>
    </row>
    <row r="1586" spans="1:67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6"/>
      <c r="N1586" s="1"/>
      <c r="Q1586" s="6"/>
      <c r="S1586" s="1"/>
      <c r="T1586" s="1"/>
      <c r="U1586" s="1"/>
      <c r="V1586" s="1"/>
      <c r="W1586" s="1"/>
      <c r="X1586" s="400"/>
      <c r="Y1586" s="6"/>
      <c r="AB1586" s="6"/>
      <c r="AE1586" s="6"/>
      <c r="AG1586" s="1"/>
      <c r="AM1586" s="6"/>
      <c r="AP1586" s="6"/>
      <c r="AS1586" s="6"/>
      <c r="AU1586" s="1"/>
      <c r="BA1586" s="6"/>
      <c r="BD1586" s="6"/>
      <c r="BG1586" s="1"/>
      <c r="BH1586" s="6"/>
      <c r="BJ1586" s="1"/>
      <c r="BN1586" s="1"/>
      <c r="BO1586" s="1"/>
    </row>
    <row r="1587" spans="1:67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6"/>
      <c r="N1587" s="1"/>
      <c r="Q1587" s="6"/>
      <c r="S1587" s="1"/>
      <c r="T1587" s="1"/>
      <c r="U1587" s="1"/>
      <c r="V1587" s="1"/>
      <c r="W1587" s="1"/>
      <c r="X1587" s="400"/>
      <c r="Y1587" s="6"/>
      <c r="AB1587" s="6"/>
      <c r="AE1587" s="6"/>
      <c r="AG1587" s="1"/>
      <c r="AM1587" s="6"/>
      <c r="AP1587" s="6"/>
      <c r="AS1587" s="6"/>
      <c r="AU1587" s="1"/>
      <c r="BA1587" s="6"/>
      <c r="BD1587" s="6"/>
      <c r="BG1587" s="1"/>
      <c r="BH1587" s="6"/>
      <c r="BJ1587" s="1"/>
      <c r="BN1587" s="1"/>
      <c r="BO1587" s="1"/>
    </row>
    <row r="1588" spans="1:67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6"/>
      <c r="N1588" s="1"/>
      <c r="Q1588" s="6"/>
      <c r="S1588" s="1"/>
      <c r="T1588" s="1"/>
      <c r="U1588" s="1"/>
      <c r="V1588" s="1"/>
      <c r="W1588" s="1"/>
      <c r="X1588" s="400"/>
      <c r="Y1588" s="6"/>
      <c r="AB1588" s="6"/>
      <c r="AE1588" s="6"/>
      <c r="AG1588" s="1"/>
      <c r="AM1588" s="6"/>
      <c r="AP1588" s="6"/>
      <c r="AS1588" s="6"/>
      <c r="AU1588" s="1"/>
      <c r="BA1588" s="6"/>
      <c r="BD1588" s="6"/>
      <c r="BG1588" s="1"/>
      <c r="BH1588" s="6"/>
      <c r="BJ1588" s="1"/>
      <c r="BN1588" s="1"/>
      <c r="BO1588" s="1"/>
    </row>
    <row r="1589" spans="1:67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6"/>
      <c r="N1589" s="1"/>
      <c r="Q1589" s="6"/>
      <c r="S1589" s="1"/>
      <c r="T1589" s="1"/>
      <c r="U1589" s="1"/>
      <c r="V1589" s="1"/>
      <c r="W1589" s="1"/>
      <c r="X1589" s="400"/>
      <c r="Y1589" s="6"/>
      <c r="AB1589" s="6"/>
      <c r="AE1589" s="6"/>
      <c r="AG1589" s="1"/>
      <c r="AM1589" s="6"/>
      <c r="AP1589" s="6"/>
      <c r="AS1589" s="6"/>
      <c r="AU1589" s="1"/>
      <c r="BA1589" s="6"/>
      <c r="BD1589" s="6"/>
      <c r="BG1589" s="1"/>
      <c r="BH1589" s="6"/>
      <c r="BJ1589" s="1"/>
      <c r="BN1589" s="1"/>
      <c r="BO1589" s="1"/>
    </row>
    <row r="1590" spans="1:67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6"/>
      <c r="N1590" s="1"/>
      <c r="Q1590" s="6"/>
      <c r="S1590" s="1"/>
      <c r="T1590" s="1"/>
      <c r="U1590" s="1"/>
      <c r="V1590" s="1"/>
      <c r="W1590" s="1"/>
      <c r="X1590" s="400"/>
      <c r="Y1590" s="6"/>
      <c r="AB1590" s="6"/>
      <c r="AE1590" s="6"/>
      <c r="AG1590" s="1"/>
      <c r="AM1590" s="6"/>
      <c r="AP1590" s="6"/>
      <c r="AS1590" s="6"/>
      <c r="AU1590" s="1"/>
      <c r="BA1590" s="6"/>
      <c r="BD1590" s="6"/>
      <c r="BG1590" s="1"/>
      <c r="BH1590" s="6"/>
      <c r="BJ1590" s="1"/>
      <c r="BN1590" s="1"/>
      <c r="BO1590" s="1"/>
    </row>
    <row r="1591" spans="1:67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6"/>
      <c r="N1591" s="1"/>
      <c r="Q1591" s="6"/>
      <c r="S1591" s="1"/>
      <c r="T1591" s="1"/>
      <c r="U1591" s="1"/>
      <c r="V1591" s="1"/>
      <c r="W1591" s="1"/>
      <c r="X1591" s="400"/>
      <c r="Y1591" s="6"/>
      <c r="AB1591" s="6"/>
      <c r="AE1591" s="6"/>
      <c r="AG1591" s="1"/>
      <c r="AM1591" s="6"/>
      <c r="AP1591" s="6"/>
      <c r="AS1591" s="6"/>
      <c r="AU1591" s="1"/>
      <c r="BA1591" s="6"/>
      <c r="BD1591" s="6"/>
      <c r="BG1591" s="1"/>
      <c r="BH1591" s="6"/>
      <c r="BJ1591" s="1"/>
      <c r="BN1591" s="1"/>
      <c r="BO1591" s="1"/>
    </row>
    <row r="1592" spans="1:67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6"/>
      <c r="N1592" s="1"/>
      <c r="Q1592" s="6"/>
      <c r="S1592" s="1"/>
      <c r="T1592" s="1"/>
      <c r="U1592" s="1"/>
      <c r="V1592" s="1"/>
      <c r="W1592" s="1"/>
      <c r="X1592" s="400"/>
      <c r="Y1592" s="6"/>
      <c r="AB1592" s="6"/>
      <c r="AE1592" s="6"/>
      <c r="AG1592" s="1"/>
      <c r="AM1592" s="6"/>
      <c r="AP1592" s="6"/>
      <c r="AS1592" s="6"/>
      <c r="AU1592" s="1"/>
      <c r="BA1592" s="6"/>
      <c r="BD1592" s="6"/>
      <c r="BG1592" s="1"/>
      <c r="BH1592" s="6"/>
      <c r="BJ1592" s="1"/>
      <c r="BN1592" s="1"/>
      <c r="BO1592" s="1"/>
    </row>
    <row r="1593" spans="1:67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6"/>
      <c r="N1593" s="1"/>
      <c r="Q1593" s="6"/>
      <c r="S1593" s="1"/>
      <c r="T1593" s="1"/>
      <c r="U1593" s="1"/>
      <c r="V1593" s="1"/>
      <c r="W1593" s="1"/>
      <c r="X1593" s="400"/>
      <c r="Y1593" s="6"/>
      <c r="AB1593" s="6"/>
      <c r="AE1593" s="6"/>
      <c r="AG1593" s="1"/>
      <c r="AM1593" s="6"/>
      <c r="AP1593" s="6"/>
      <c r="AS1593" s="6"/>
      <c r="AU1593" s="1"/>
      <c r="BA1593" s="6"/>
      <c r="BD1593" s="6"/>
      <c r="BG1593" s="1"/>
      <c r="BH1593" s="6"/>
      <c r="BJ1593" s="1"/>
      <c r="BN1593" s="1"/>
      <c r="BO1593" s="1"/>
    </row>
    <row r="1594" spans="1:67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6"/>
      <c r="N1594" s="1"/>
      <c r="Q1594" s="6"/>
      <c r="S1594" s="1"/>
      <c r="T1594" s="1"/>
      <c r="U1594" s="1"/>
      <c r="V1594" s="1"/>
      <c r="W1594" s="1"/>
      <c r="X1594" s="400"/>
      <c r="Y1594" s="6"/>
      <c r="AB1594" s="6"/>
      <c r="AE1594" s="6"/>
      <c r="AG1594" s="1"/>
      <c r="AM1594" s="6"/>
      <c r="AP1594" s="6"/>
      <c r="AS1594" s="6"/>
      <c r="AU1594" s="1"/>
      <c r="BA1594" s="6"/>
      <c r="BD1594" s="6"/>
      <c r="BG1594" s="1"/>
      <c r="BH1594" s="6"/>
      <c r="BJ1594" s="1"/>
      <c r="BN1594" s="1"/>
      <c r="BO1594" s="1"/>
    </row>
    <row r="1595" spans="1:67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6"/>
      <c r="N1595" s="1"/>
      <c r="Q1595" s="6"/>
      <c r="S1595" s="1"/>
      <c r="T1595" s="1"/>
      <c r="U1595" s="1"/>
      <c r="V1595" s="1"/>
      <c r="W1595" s="1"/>
      <c r="X1595" s="400"/>
      <c r="Y1595" s="6"/>
      <c r="AB1595" s="6"/>
      <c r="AE1595" s="6"/>
      <c r="AG1595" s="1"/>
      <c r="AM1595" s="6"/>
      <c r="AP1595" s="6"/>
      <c r="AS1595" s="6"/>
      <c r="AU1595" s="1"/>
      <c r="BA1595" s="6"/>
      <c r="BD1595" s="6"/>
      <c r="BG1595" s="1"/>
      <c r="BH1595" s="6"/>
      <c r="BJ1595" s="1"/>
      <c r="BN1595" s="1"/>
      <c r="BO1595" s="1"/>
    </row>
    <row r="1596" spans="1:67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6"/>
      <c r="N1596" s="1"/>
      <c r="Q1596" s="6"/>
      <c r="S1596" s="1"/>
      <c r="T1596" s="1"/>
      <c r="U1596" s="1"/>
      <c r="V1596" s="1"/>
      <c r="W1596" s="1"/>
      <c r="X1596" s="400"/>
      <c r="Y1596" s="6"/>
      <c r="AB1596" s="6"/>
      <c r="AE1596" s="6"/>
      <c r="AG1596" s="1"/>
      <c r="AM1596" s="6"/>
      <c r="AP1596" s="6"/>
      <c r="AS1596" s="6"/>
      <c r="AU1596" s="1"/>
      <c r="BA1596" s="6"/>
      <c r="BD1596" s="6"/>
      <c r="BG1596" s="1"/>
      <c r="BH1596" s="6"/>
      <c r="BJ1596" s="1"/>
      <c r="BN1596" s="1"/>
      <c r="BO1596" s="1"/>
    </row>
    <row r="1597" spans="1:67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6"/>
      <c r="N1597" s="1"/>
      <c r="Q1597" s="6"/>
      <c r="S1597" s="1"/>
      <c r="T1597" s="1"/>
      <c r="U1597" s="1"/>
      <c r="V1597" s="1"/>
      <c r="W1597" s="1"/>
      <c r="X1597" s="400"/>
      <c r="Y1597" s="6"/>
      <c r="AB1597" s="6"/>
      <c r="AE1597" s="6"/>
      <c r="AG1597" s="1"/>
      <c r="AM1597" s="6"/>
      <c r="AP1597" s="6"/>
      <c r="AS1597" s="6"/>
      <c r="AU1597" s="1"/>
      <c r="BA1597" s="6"/>
      <c r="BD1597" s="6"/>
      <c r="BG1597" s="1"/>
      <c r="BH1597" s="6"/>
      <c r="BJ1597" s="1"/>
      <c r="BN1597" s="1"/>
      <c r="BO1597" s="1"/>
    </row>
    <row r="1598" spans="1:67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6"/>
      <c r="N1598" s="1"/>
      <c r="Q1598" s="6"/>
      <c r="S1598" s="1"/>
      <c r="T1598" s="1"/>
      <c r="U1598" s="1"/>
      <c r="V1598" s="1"/>
      <c r="W1598" s="1"/>
      <c r="X1598" s="400"/>
      <c r="Y1598" s="6"/>
      <c r="AB1598" s="6"/>
      <c r="AE1598" s="6"/>
      <c r="AG1598" s="1"/>
      <c r="AM1598" s="6"/>
      <c r="AP1598" s="6"/>
      <c r="AS1598" s="6"/>
      <c r="AU1598" s="1"/>
      <c r="BA1598" s="6"/>
      <c r="BD1598" s="6"/>
      <c r="BG1598" s="1"/>
      <c r="BH1598" s="6"/>
      <c r="BJ1598" s="1"/>
      <c r="BN1598" s="1"/>
      <c r="BO1598" s="1"/>
    </row>
    <row r="1599" spans="1:67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6"/>
      <c r="N1599" s="1"/>
      <c r="Q1599" s="6"/>
      <c r="S1599" s="1"/>
      <c r="T1599" s="1"/>
      <c r="U1599" s="1"/>
      <c r="V1599" s="1"/>
      <c r="W1599" s="1"/>
      <c r="X1599" s="400"/>
      <c r="Y1599" s="6"/>
      <c r="AB1599" s="6"/>
      <c r="AE1599" s="6"/>
      <c r="AG1599" s="1"/>
      <c r="AM1599" s="6"/>
      <c r="AP1599" s="6"/>
      <c r="AS1599" s="6"/>
      <c r="AU1599" s="1"/>
      <c r="BA1599" s="6"/>
      <c r="BD1599" s="6"/>
      <c r="BG1599" s="1"/>
      <c r="BH1599" s="6"/>
      <c r="BJ1599" s="1"/>
      <c r="BN1599" s="1"/>
      <c r="BO1599" s="1"/>
    </row>
    <row r="1600" spans="1:67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6"/>
      <c r="N1600" s="1"/>
      <c r="Q1600" s="6"/>
      <c r="S1600" s="1"/>
      <c r="T1600" s="1"/>
      <c r="U1600" s="1"/>
      <c r="V1600" s="1"/>
      <c r="W1600" s="1"/>
      <c r="X1600" s="400"/>
      <c r="Y1600" s="6"/>
      <c r="AB1600" s="6"/>
      <c r="AE1600" s="6"/>
      <c r="AG1600" s="1"/>
      <c r="AM1600" s="6"/>
      <c r="AP1600" s="6"/>
      <c r="AS1600" s="6"/>
      <c r="AU1600" s="1"/>
      <c r="BA1600" s="6"/>
      <c r="BD1600" s="6"/>
      <c r="BG1600" s="1"/>
      <c r="BH1600" s="6"/>
      <c r="BJ1600" s="1"/>
      <c r="BN1600" s="1"/>
      <c r="BO1600" s="1"/>
    </row>
    <row r="1601" spans="1:67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6"/>
      <c r="N1601" s="1"/>
      <c r="Q1601" s="6"/>
      <c r="S1601" s="1"/>
      <c r="T1601" s="1"/>
      <c r="U1601" s="1"/>
      <c r="V1601" s="1"/>
      <c r="W1601" s="1"/>
      <c r="X1601" s="400"/>
      <c r="Y1601" s="6"/>
      <c r="AB1601" s="6"/>
      <c r="AE1601" s="6"/>
      <c r="AG1601" s="1"/>
      <c r="AM1601" s="6"/>
      <c r="AP1601" s="6"/>
      <c r="AS1601" s="6"/>
      <c r="AU1601" s="1"/>
      <c r="BA1601" s="6"/>
      <c r="BD1601" s="6"/>
      <c r="BG1601" s="1"/>
      <c r="BH1601" s="6"/>
      <c r="BJ1601" s="1"/>
      <c r="BN1601" s="1"/>
      <c r="BO1601" s="1"/>
    </row>
    <row r="1602" spans="1:67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6"/>
      <c r="N1602" s="1"/>
      <c r="Q1602" s="6"/>
      <c r="S1602" s="1"/>
      <c r="T1602" s="1"/>
      <c r="U1602" s="1"/>
      <c r="V1602" s="1"/>
      <c r="W1602" s="1"/>
      <c r="X1602" s="400"/>
      <c r="Y1602" s="6"/>
      <c r="AB1602" s="6"/>
      <c r="AE1602" s="6"/>
      <c r="AG1602" s="1"/>
      <c r="AM1602" s="6"/>
      <c r="AP1602" s="6"/>
      <c r="AS1602" s="6"/>
      <c r="AU1602" s="1"/>
      <c r="BA1602" s="6"/>
      <c r="BD1602" s="6"/>
      <c r="BG1602" s="1"/>
      <c r="BH1602" s="6"/>
      <c r="BJ1602" s="1"/>
      <c r="BN1602" s="1"/>
      <c r="BO1602" s="1"/>
    </row>
    <row r="1603" spans="1:67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6"/>
      <c r="N1603" s="1"/>
      <c r="Q1603" s="6"/>
      <c r="S1603" s="1"/>
      <c r="T1603" s="1"/>
      <c r="U1603" s="1"/>
      <c r="V1603" s="1"/>
      <c r="W1603" s="1"/>
      <c r="X1603" s="400"/>
      <c r="Y1603" s="6"/>
      <c r="AB1603" s="6"/>
      <c r="AE1603" s="6"/>
      <c r="AG1603" s="1"/>
      <c r="AM1603" s="6"/>
      <c r="AP1603" s="6"/>
      <c r="AS1603" s="6"/>
      <c r="AU1603" s="1"/>
      <c r="BA1603" s="6"/>
      <c r="BD1603" s="6"/>
      <c r="BG1603" s="1"/>
      <c r="BH1603" s="6"/>
      <c r="BJ1603" s="1"/>
      <c r="BN1603" s="1"/>
      <c r="BO1603" s="1"/>
    </row>
    <row r="1604" spans="1:67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6"/>
      <c r="N1604" s="1"/>
      <c r="Q1604" s="6"/>
      <c r="S1604" s="1"/>
      <c r="T1604" s="1"/>
      <c r="U1604" s="1"/>
      <c r="V1604" s="1"/>
      <c r="W1604" s="1"/>
      <c r="X1604" s="400"/>
      <c r="Y1604" s="6"/>
      <c r="AB1604" s="6"/>
      <c r="AE1604" s="6"/>
      <c r="AG1604" s="1"/>
      <c r="AM1604" s="6"/>
      <c r="AP1604" s="6"/>
      <c r="AS1604" s="6"/>
      <c r="AU1604" s="1"/>
      <c r="BA1604" s="6"/>
      <c r="BD1604" s="6"/>
      <c r="BG1604" s="1"/>
      <c r="BH1604" s="6"/>
      <c r="BJ1604" s="1"/>
      <c r="BN1604" s="1"/>
      <c r="BO1604" s="1"/>
    </row>
    <row r="1605" spans="1:67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6"/>
      <c r="N1605" s="1"/>
      <c r="Q1605" s="6"/>
      <c r="S1605" s="1"/>
      <c r="T1605" s="1"/>
      <c r="U1605" s="1"/>
      <c r="V1605" s="1"/>
      <c r="W1605" s="1"/>
      <c r="X1605" s="400"/>
      <c r="Y1605" s="6"/>
      <c r="AB1605" s="6"/>
      <c r="AE1605" s="6"/>
      <c r="AG1605" s="1"/>
      <c r="AM1605" s="6"/>
      <c r="AP1605" s="6"/>
      <c r="AS1605" s="6"/>
      <c r="AU1605" s="1"/>
      <c r="BA1605" s="6"/>
      <c r="BD1605" s="6"/>
      <c r="BG1605" s="1"/>
      <c r="BH1605" s="6"/>
      <c r="BJ1605" s="1"/>
      <c r="BN1605" s="1"/>
      <c r="BO1605" s="1"/>
    </row>
    <row r="1606" spans="1:67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6"/>
      <c r="N1606" s="1"/>
      <c r="Q1606" s="6"/>
      <c r="S1606" s="1"/>
      <c r="T1606" s="1"/>
      <c r="U1606" s="1"/>
      <c r="V1606" s="1"/>
      <c r="W1606" s="1"/>
      <c r="X1606" s="400"/>
      <c r="Y1606" s="6"/>
      <c r="AB1606" s="6"/>
      <c r="AE1606" s="6"/>
      <c r="AG1606" s="1"/>
      <c r="AM1606" s="6"/>
      <c r="AP1606" s="6"/>
      <c r="AS1606" s="6"/>
      <c r="AU1606" s="1"/>
      <c r="BA1606" s="6"/>
      <c r="BD1606" s="6"/>
      <c r="BG1606" s="1"/>
      <c r="BH1606" s="6"/>
      <c r="BJ1606" s="1"/>
      <c r="BN1606" s="1"/>
      <c r="BO1606" s="1"/>
    </row>
    <row r="1607" spans="1:67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6"/>
      <c r="N1607" s="1"/>
      <c r="Q1607" s="6"/>
      <c r="S1607" s="1"/>
      <c r="T1607" s="1"/>
      <c r="U1607" s="1"/>
      <c r="V1607" s="1"/>
      <c r="W1607" s="1"/>
      <c r="X1607" s="400"/>
      <c r="Y1607" s="6"/>
      <c r="AB1607" s="6"/>
      <c r="AE1607" s="6"/>
      <c r="AG1607" s="1"/>
      <c r="AM1607" s="6"/>
      <c r="AP1607" s="6"/>
      <c r="AS1607" s="6"/>
      <c r="AU1607" s="1"/>
      <c r="BA1607" s="6"/>
      <c r="BD1607" s="6"/>
      <c r="BG1607" s="1"/>
      <c r="BH1607" s="6"/>
      <c r="BJ1607" s="1"/>
      <c r="BN1607" s="1"/>
      <c r="BO1607" s="1"/>
    </row>
    <row r="1608" spans="1:67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6"/>
      <c r="N1608" s="1"/>
      <c r="Q1608" s="6"/>
      <c r="S1608" s="1"/>
      <c r="T1608" s="1"/>
      <c r="U1608" s="1"/>
      <c r="V1608" s="1"/>
      <c r="W1608" s="1"/>
      <c r="X1608" s="400"/>
      <c r="Y1608" s="6"/>
      <c r="AB1608" s="6"/>
      <c r="AE1608" s="6"/>
      <c r="AG1608" s="1"/>
      <c r="AM1608" s="6"/>
      <c r="AP1608" s="6"/>
      <c r="AS1608" s="6"/>
      <c r="AU1608" s="1"/>
      <c r="BA1608" s="6"/>
      <c r="BD1608" s="6"/>
      <c r="BG1608" s="1"/>
      <c r="BH1608" s="6"/>
      <c r="BJ1608" s="1"/>
      <c r="BN1608" s="1"/>
      <c r="BO1608" s="1"/>
    </row>
    <row r="1609" spans="1:67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6"/>
      <c r="N1609" s="1"/>
      <c r="Q1609" s="6"/>
      <c r="S1609" s="1"/>
      <c r="T1609" s="1"/>
      <c r="U1609" s="1"/>
      <c r="V1609" s="1"/>
      <c r="W1609" s="1"/>
      <c r="X1609" s="400"/>
      <c r="Y1609" s="6"/>
      <c r="AB1609" s="6"/>
      <c r="AE1609" s="6"/>
      <c r="AG1609" s="1"/>
      <c r="AM1609" s="6"/>
      <c r="AP1609" s="6"/>
      <c r="AS1609" s="6"/>
      <c r="AU1609" s="1"/>
      <c r="BA1609" s="6"/>
      <c r="BD1609" s="6"/>
      <c r="BG1609" s="1"/>
      <c r="BH1609" s="6"/>
      <c r="BJ1609" s="1"/>
      <c r="BN1609" s="1"/>
      <c r="BO1609" s="1"/>
    </row>
    <row r="1610" spans="1:67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6"/>
      <c r="N1610" s="1"/>
      <c r="Q1610" s="6"/>
      <c r="S1610" s="1"/>
      <c r="T1610" s="1"/>
      <c r="U1610" s="1"/>
      <c r="V1610" s="1"/>
      <c r="W1610" s="1"/>
      <c r="X1610" s="400"/>
      <c r="Y1610" s="6"/>
      <c r="AB1610" s="6"/>
      <c r="AE1610" s="6"/>
      <c r="AG1610" s="1"/>
      <c r="AM1610" s="6"/>
      <c r="AP1610" s="6"/>
      <c r="AS1610" s="6"/>
      <c r="AU1610" s="1"/>
      <c r="BA1610" s="6"/>
      <c r="BD1610" s="6"/>
      <c r="BG1610" s="1"/>
      <c r="BH1610" s="6"/>
      <c r="BJ1610" s="1"/>
      <c r="BN1610" s="1"/>
      <c r="BO1610" s="1"/>
    </row>
    <row r="1611" spans="1:67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6"/>
      <c r="N1611" s="1"/>
      <c r="Q1611" s="6"/>
      <c r="S1611" s="1"/>
      <c r="T1611" s="1"/>
      <c r="U1611" s="1"/>
      <c r="V1611" s="1"/>
      <c r="W1611" s="1"/>
      <c r="X1611" s="400"/>
      <c r="Y1611" s="6"/>
      <c r="AB1611" s="6"/>
      <c r="AE1611" s="6"/>
      <c r="AG1611" s="1"/>
      <c r="AM1611" s="6"/>
      <c r="AP1611" s="6"/>
      <c r="AS1611" s="6"/>
      <c r="AU1611" s="1"/>
      <c r="BA1611" s="6"/>
      <c r="BD1611" s="6"/>
      <c r="BG1611" s="1"/>
      <c r="BH1611" s="6"/>
      <c r="BJ1611" s="1"/>
      <c r="BN1611" s="1"/>
      <c r="BO1611" s="1"/>
    </row>
    <row r="1612" spans="1:67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6"/>
      <c r="N1612" s="1"/>
      <c r="Q1612" s="6"/>
      <c r="S1612" s="1"/>
      <c r="T1612" s="1"/>
      <c r="U1612" s="1"/>
      <c r="V1612" s="1"/>
      <c r="W1612" s="1"/>
      <c r="X1612" s="400"/>
      <c r="Y1612" s="6"/>
      <c r="AB1612" s="6"/>
      <c r="AE1612" s="6"/>
      <c r="AG1612" s="1"/>
      <c r="AM1612" s="6"/>
      <c r="AP1612" s="6"/>
      <c r="AS1612" s="6"/>
      <c r="AU1612" s="1"/>
      <c r="BA1612" s="6"/>
      <c r="BD1612" s="6"/>
      <c r="BG1612" s="1"/>
      <c r="BH1612" s="6"/>
      <c r="BJ1612" s="1"/>
      <c r="BN1612" s="1"/>
      <c r="BO1612" s="1"/>
    </row>
    <row r="1613" spans="1:67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6"/>
      <c r="N1613" s="1"/>
      <c r="Q1613" s="6"/>
      <c r="S1613" s="1"/>
      <c r="T1613" s="1"/>
      <c r="U1613" s="1"/>
      <c r="V1613" s="1"/>
      <c r="W1613" s="1"/>
      <c r="X1613" s="400"/>
      <c r="Y1613" s="6"/>
      <c r="AB1613" s="6"/>
      <c r="AE1613" s="6"/>
      <c r="AG1613" s="1"/>
      <c r="AM1613" s="6"/>
      <c r="AP1613" s="6"/>
      <c r="AS1613" s="6"/>
      <c r="AU1613" s="1"/>
      <c r="BA1613" s="6"/>
      <c r="BD1613" s="6"/>
      <c r="BG1613" s="1"/>
      <c r="BH1613" s="6"/>
      <c r="BJ1613" s="1"/>
      <c r="BN1613" s="1"/>
      <c r="BO1613" s="1"/>
    </row>
    <row r="1614" spans="1:67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6"/>
      <c r="N1614" s="1"/>
      <c r="Q1614" s="6"/>
      <c r="S1614" s="1"/>
      <c r="T1614" s="1"/>
      <c r="U1614" s="1"/>
      <c r="V1614" s="1"/>
      <c r="W1614" s="1"/>
      <c r="X1614" s="400"/>
      <c r="Y1614" s="6"/>
      <c r="AB1614" s="6"/>
      <c r="AE1614" s="6"/>
      <c r="AG1614" s="1"/>
      <c r="AM1614" s="6"/>
      <c r="AP1614" s="6"/>
      <c r="AS1614" s="6"/>
      <c r="AU1614" s="1"/>
      <c r="BA1614" s="6"/>
      <c r="BD1614" s="6"/>
      <c r="BG1614" s="1"/>
      <c r="BH1614" s="6"/>
      <c r="BJ1614" s="1"/>
      <c r="BN1614" s="1"/>
      <c r="BO1614" s="1"/>
    </row>
    <row r="1615" spans="1:67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6"/>
      <c r="N1615" s="1"/>
      <c r="Q1615" s="6"/>
      <c r="S1615" s="1"/>
      <c r="T1615" s="1"/>
      <c r="U1615" s="1"/>
      <c r="V1615" s="1"/>
      <c r="W1615" s="1"/>
      <c r="X1615" s="400"/>
      <c r="Y1615" s="6"/>
      <c r="AB1615" s="6"/>
      <c r="AE1615" s="6"/>
      <c r="AG1615" s="1"/>
      <c r="AM1615" s="6"/>
      <c r="AP1615" s="6"/>
      <c r="AS1615" s="6"/>
      <c r="AU1615" s="1"/>
      <c r="BA1615" s="6"/>
      <c r="BD1615" s="6"/>
      <c r="BG1615" s="1"/>
      <c r="BH1615" s="6"/>
      <c r="BJ1615" s="1"/>
      <c r="BN1615" s="1"/>
      <c r="BO1615" s="1"/>
    </row>
    <row r="1616" spans="1:67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6"/>
      <c r="N1616" s="1"/>
      <c r="Q1616" s="6"/>
      <c r="S1616" s="1"/>
      <c r="T1616" s="1"/>
      <c r="U1616" s="1"/>
      <c r="V1616" s="1"/>
      <c r="W1616" s="1"/>
      <c r="X1616" s="400"/>
      <c r="Y1616" s="6"/>
      <c r="AB1616" s="6"/>
      <c r="AE1616" s="6"/>
      <c r="AG1616" s="1"/>
      <c r="AM1616" s="6"/>
      <c r="AP1616" s="6"/>
      <c r="AS1616" s="6"/>
      <c r="AU1616" s="1"/>
      <c r="BA1616" s="6"/>
      <c r="BD1616" s="6"/>
      <c r="BG1616" s="1"/>
      <c r="BH1616" s="6"/>
      <c r="BJ1616" s="1"/>
      <c r="BN1616" s="1"/>
      <c r="BO1616" s="1"/>
    </row>
    <row r="1617" spans="1:67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6"/>
      <c r="N1617" s="1"/>
      <c r="Q1617" s="6"/>
      <c r="S1617" s="1"/>
      <c r="T1617" s="1"/>
      <c r="U1617" s="1"/>
      <c r="V1617" s="1"/>
      <c r="W1617" s="1"/>
      <c r="X1617" s="400"/>
      <c r="Y1617" s="6"/>
      <c r="AB1617" s="6"/>
      <c r="AE1617" s="6"/>
      <c r="AG1617" s="1"/>
      <c r="AM1617" s="6"/>
      <c r="AP1617" s="6"/>
      <c r="AS1617" s="6"/>
      <c r="AU1617" s="1"/>
      <c r="BA1617" s="6"/>
      <c r="BD1617" s="6"/>
      <c r="BG1617" s="1"/>
      <c r="BH1617" s="6"/>
      <c r="BJ1617" s="1"/>
      <c r="BN1617" s="1"/>
      <c r="BO1617" s="1"/>
    </row>
    <row r="1618" spans="1:67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6"/>
      <c r="N1618" s="1"/>
      <c r="Q1618" s="6"/>
      <c r="S1618" s="1"/>
      <c r="T1618" s="1"/>
      <c r="U1618" s="1"/>
      <c r="V1618" s="1"/>
      <c r="W1618" s="1"/>
      <c r="X1618" s="400"/>
      <c r="Y1618" s="6"/>
      <c r="AB1618" s="6"/>
      <c r="AE1618" s="6"/>
      <c r="AG1618" s="1"/>
      <c r="AM1618" s="6"/>
      <c r="AP1618" s="6"/>
      <c r="AS1618" s="6"/>
      <c r="AU1618" s="1"/>
      <c r="BA1618" s="6"/>
      <c r="BD1618" s="6"/>
      <c r="BG1618" s="1"/>
      <c r="BH1618" s="6"/>
      <c r="BJ1618" s="1"/>
      <c r="BN1618" s="1"/>
      <c r="BO1618" s="1"/>
    </row>
    <row r="1619" spans="1:67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6"/>
      <c r="N1619" s="1"/>
      <c r="Q1619" s="6"/>
      <c r="S1619" s="1"/>
      <c r="T1619" s="1"/>
      <c r="U1619" s="1"/>
      <c r="V1619" s="1"/>
      <c r="W1619" s="1"/>
      <c r="X1619" s="400"/>
      <c r="Y1619" s="6"/>
      <c r="AB1619" s="6"/>
      <c r="AE1619" s="6"/>
      <c r="AG1619" s="1"/>
      <c r="AM1619" s="6"/>
      <c r="AP1619" s="6"/>
      <c r="AS1619" s="6"/>
      <c r="AU1619" s="1"/>
      <c r="BA1619" s="6"/>
      <c r="BD1619" s="6"/>
      <c r="BG1619" s="1"/>
      <c r="BH1619" s="6"/>
      <c r="BJ1619" s="1"/>
      <c r="BN1619" s="1"/>
      <c r="BO1619" s="1"/>
    </row>
    <row r="1620" spans="1:67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6"/>
      <c r="N1620" s="1"/>
      <c r="Q1620" s="6"/>
      <c r="S1620" s="1"/>
      <c r="T1620" s="1"/>
      <c r="U1620" s="1"/>
      <c r="V1620" s="1"/>
      <c r="W1620" s="1"/>
      <c r="X1620" s="400"/>
      <c r="Y1620" s="6"/>
      <c r="AB1620" s="6"/>
      <c r="AE1620" s="6"/>
      <c r="AG1620" s="1"/>
      <c r="AM1620" s="6"/>
      <c r="AP1620" s="6"/>
      <c r="AS1620" s="6"/>
      <c r="AU1620" s="1"/>
      <c r="BA1620" s="6"/>
      <c r="BD1620" s="6"/>
      <c r="BG1620" s="1"/>
      <c r="BH1620" s="6"/>
      <c r="BJ1620" s="1"/>
      <c r="BN1620" s="1"/>
      <c r="BO1620" s="1"/>
    </row>
    <row r="1621" spans="1:67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6"/>
      <c r="N1621" s="1"/>
      <c r="Q1621" s="6"/>
      <c r="S1621" s="1"/>
      <c r="T1621" s="1"/>
      <c r="U1621" s="1"/>
      <c r="V1621" s="1"/>
      <c r="W1621" s="1"/>
      <c r="X1621" s="400"/>
      <c r="Y1621" s="6"/>
      <c r="AB1621" s="6"/>
      <c r="AE1621" s="6"/>
      <c r="AG1621" s="1"/>
      <c r="AM1621" s="6"/>
      <c r="AP1621" s="6"/>
      <c r="AS1621" s="6"/>
      <c r="AU1621" s="1"/>
      <c r="BA1621" s="6"/>
      <c r="BD1621" s="6"/>
      <c r="BG1621" s="1"/>
      <c r="BH1621" s="6"/>
      <c r="BJ1621" s="1"/>
      <c r="BN1621" s="1"/>
      <c r="BO1621" s="1"/>
    </row>
    <row r="1622" spans="1:67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6"/>
      <c r="N1622" s="1"/>
      <c r="Q1622" s="6"/>
      <c r="S1622" s="1"/>
      <c r="T1622" s="1"/>
      <c r="U1622" s="1"/>
      <c r="V1622" s="1"/>
      <c r="W1622" s="1"/>
      <c r="X1622" s="400"/>
      <c r="Y1622" s="6"/>
      <c r="AB1622" s="6"/>
      <c r="AE1622" s="6"/>
      <c r="AG1622" s="1"/>
      <c r="AM1622" s="6"/>
      <c r="AP1622" s="6"/>
      <c r="AS1622" s="6"/>
      <c r="AU1622" s="1"/>
      <c r="BA1622" s="6"/>
      <c r="BD1622" s="6"/>
      <c r="BG1622" s="1"/>
      <c r="BH1622" s="6"/>
      <c r="BJ1622" s="1"/>
      <c r="BN1622" s="1"/>
      <c r="BO1622" s="1"/>
    </row>
    <row r="1623" spans="1:67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6"/>
      <c r="N1623" s="1"/>
      <c r="Q1623" s="6"/>
      <c r="S1623" s="1"/>
      <c r="T1623" s="1"/>
      <c r="U1623" s="1"/>
      <c r="V1623" s="1"/>
      <c r="W1623" s="1"/>
      <c r="X1623" s="400"/>
      <c r="Y1623" s="6"/>
      <c r="AB1623" s="6"/>
      <c r="AE1623" s="6"/>
      <c r="AG1623" s="1"/>
      <c r="AM1623" s="6"/>
      <c r="AP1623" s="6"/>
      <c r="AS1623" s="6"/>
      <c r="AU1623" s="1"/>
      <c r="BA1623" s="6"/>
      <c r="BD1623" s="6"/>
      <c r="BG1623" s="1"/>
      <c r="BH1623" s="6"/>
      <c r="BJ1623" s="1"/>
      <c r="BN1623" s="1"/>
      <c r="BO1623" s="1"/>
    </row>
    <row r="1624" spans="1:67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6"/>
      <c r="N1624" s="1"/>
      <c r="Q1624" s="6"/>
      <c r="S1624" s="1"/>
      <c r="T1624" s="1"/>
      <c r="U1624" s="1"/>
      <c r="V1624" s="1"/>
      <c r="W1624" s="1"/>
      <c r="X1624" s="400"/>
      <c r="Y1624" s="6"/>
      <c r="AB1624" s="6"/>
      <c r="AE1624" s="6"/>
      <c r="AG1624" s="1"/>
      <c r="AM1624" s="6"/>
      <c r="AP1624" s="6"/>
      <c r="AS1624" s="6"/>
      <c r="AU1624" s="1"/>
      <c r="BA1624" s="6"/>
      <c r="BD1624" s="6"/>
      <c r="BG1624" s="1"/>
      <c r="BH1624" s="6"/>
      <c r="BJ1624" s="1"/>
      <c r="BN1624" s="1"/>
      <c r="BO1624" s="1"/>
    </row>
    <row r="1625" spans="1:67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6"/>
      <c r="N1625" s="1"/>
      <c r="Q1625" s="6"/>
      <c r="S1625" s="1"/>
      <c r="T1625" s="1"/>
      <c r="U1625" s="1"/>
      <c r="V1625" s="1"/>
      <c r="W1625" s="1"/>
      <c r="X1625" s="400"/>
      <c r="Y1625" s="6"/>
      <c r="AB1625" s="6"/>
      <c r="AE1625" s="6"/>
      <c r="AG1625" s="1"/>
      <c r="AM1625" s="6"/>
      <c r="AP1625" s="6"/>
      <c r="AS1625" s="6"/>
      <c r="AU1625" s="1"/>
      <c r="BA1625" s="6"/>
      <c r="BD1625" s="6"/>
      <c r="BG1625" s="1"/>
      <c r="BH1625" s="6"/>
      <c r="BJ1625" s="1"/>
      <c r="BN1625" s="1"/>
      <c r="BO1625" s="1"/>
    </row>
    <row r="1626" spans="1:67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6"/>
      <c r="N1626" s="1"/>
      <c r="Q1626" s="6"/>
      <c r="S1626" s="1"/>
      <c r="T1626" s="1"/>
      <c r="U1626" s="1"/>
      <c r="V1626" s="1"/>
      <c r="W1626" s="1"/>
      <c r="X1626" s="400"/>
      <c r="Y1626" s="6"/>
      <c r="AB1626" s="6"/>
      <c r="AE1626" s="6"/>
      <c r="AG1626" s="1"/>
      <c r="AM1626" s="6"/>
      <c r="AP1626" s="6"/>
      <c r="AS1626" s="6"/>
      <c r="AU1626" s="1"/>
      <c r="BA1626" s="6"/>
      <c r="BD1626" s="6"/>
      <c r="BG1626" s="1"/>
      <c r="BH1626" s="6"/>
      <c r="BJ1626" s="1"/>
      <c r="BN1626" s="1"/>
      <c r="BO1626" s="1"/>
    </row>
    <row r="1627" spans="1:67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6"/>
      <c r="N1627" s="1"/>
      <c r="Q1627" s="6"/>
      <c r="S1627" s="1"/>
      <c r="T1627" s="1"/>
      <c r="U1627" s="1"/>
      <c r="V1627" s="1"/>
      <c r="W1627" s="1"/>
      <c r="X1627" s="400"/>
      <c r="Y1627" s="6"/>
      <c r="AB1627" s="6"/>
      <c r="AE1627" s="6"/>
      <c r="AG1627" s="1"/>
      <c r="AM1627" s="6"/>
      <c r="AP1627" s="6"/>
      <c r="AS1627" s="6"/>
      <c r="AU1627" s="1"/>
      <c r="BA1627" s="6"/>
      <c r="BD1627" s="6"/>
      <c r="BG1627" s="1"/>
      <c r="BH1627" s="6"/>
      <c r="BJ1627" s="1"/>
      <c r="BN1627" s="1"/>
      <c r="BO1627" s="1"/>
    </row>
    <row r="1628" spans="1:67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6"/>
      <c r="N1628" s="1"/>
      <c r="Q1628" s="6"/>
      <c r="S1628" s="1"/>
      <c r="T1628" s="1"/>
      <c r="U1628" s="1"/>
      <c r="V1628" s="1"/>
      <c r="W1628" s="1"/>
      <c r="X1628" s="400"/>
      <c r="Y1628" s="6"/>
      <c r="AB1628" s="6"/>
      <c r="AE1628" s="6"/>
      <c r="AG1628" s="1"/>
      <c r="AM1628" s="6"/>
      <c r="AP1628" s="6"/>
      <c r="AS1628" s="6"/>
      <c r="AU1628" s="1"/>
      <c r="BA1628" s="6"/>
      <c r="BD1628" s="6"/>
      <c r="BG1628" s="1"/>
      <c r="BH1628" s="6"/>
      <c r="BJ1628" s="1"/>
      <c r="BN1628" s="1"/>
      <c r="BO1628" s="1"/>
    </row>
    <row r="1629" spans="1:67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6"/>
      <c r="N1629" s="1"/>
      <c r="Q1629" s="6"/>
      <c r="S1629" s="1"/>
      <c r="T1629" s="1"/>
      <c r="U1629" s="1"/>
      <c r="V1629" s="1"/>
      <c r="W1629" s="1"/>
      <c r="X1629" s="400"/>
      <c r="Y1629" s="6"/>
      <c r="AB1629" s="6"/>
      <c r="AE1629" s="6"/>
      <c r="AG1629" s="1"/>
      <c r="AM1629" s="6"/>
      <c r="AP1629" s="6"/>
      <c r="AS1629" s="6"/>
      <c r="AU1629" s="1"/>
      <c r="BA1629" s="6"/>
      <c r="BD1629" s="6"/>
      <c r="BG1629" s="1"/>
      <c r="BH1629" s="6"/>
      <c r="BJ1629" s="1"/>
      <c r="BN1629" s="1"/>
      <c r="BO1629" s="1"/>
    </row>
    <row r="1630" spans="1:67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6"/>
      <c r="N1630" s="1"/>
      <c r="Q1630" s="6"/>
      <c r="S1630" s="1"/>
      <c r="T1630" s="1"/>
      <c r="U1630" s="1"/>
      <c r="V1630" s="1"/>
      <c r="W1630" s="1"/>
      <c r="X1630" s="400"/>
      <c r="Y1630" s="6"/>
      <c r="AB1630" s="6"/>
      <c r="AE1630" s="6"/>
      <c r="AG1630" s="1"/>
      <c r="AM1630" s="6"/>
      <c r="AP1630" s="6"/>
      <c r="AS1630" s="6"/>
      <c r="AU1630" s="1"/>
      <c r="BA1630" s="6"/>
      <c r="BD1630" s="6"/>
      <c r="BG1630" s="1"/>
      <c r="BH1630" s="6"/>
      <c r="BJ1630" s="1"/>
      <c r="BN1630" s="1"/>
      <c r="BO1630" s="1"/>
    </row>
    <row r="1631" spans="1:67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6"/>
      <c r="N1631" s="1"/>
      <c r="Q1631" s="6"/>
      <c r="S1631" s="1"/>
      <c r="T1631" s="1"/>
      <c r="U1631" s="1"/>
      <c r="V1631" s="1"/>
      <c r="W1631" s="1"/>
      <c r="X1631" s="400"/>
      <c r="Y1631" s="6"/>
      <c r="AB1631" s="6"/>
      <c r="AE1631" s="6"/>
      <c r="AG1631" s="1"/>
      <c r="AM1631" s="6"/>
      <c r="AP1631" s="6"/>
      <c r="AS1631" s="6"/>
      <c r="AU1631" s="1"/>
      <c r="BA1631" s="6"/>
      <c r="BD1631" s="6"/>
      <c r="BG1631" s="1"/>
      <c r="BH1631" s="6"/>
      <c r="BJ1631" s="1"/>
      <c r="BN1631" s="1"/>
      <c r="BO1631" s="1"/>
    </row>
    <row r="1632" spans="1:67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6"/>
      <c r="N1632" s="1"/>
      <c r="Q1632" s="6"/>
      <c r="S1632" s="1"/>
      <c r="T1632" s="1"/>
      <c r="U1632" s="1"/>
      <c r="V1632" s="1"/>
      <c r="W1632" s="1"/>
      <c r="X1632" s="400"/>
      <c r="Y1632" s="6"/>
      <c r="AB1632" s="6"/>
      <c r="AE1632" s="6"/>
      <c r="AG1632" s="1"/>
      <c r="AM1632" s="6"/>
      <c r="AP1632" s="6"/>
      <c r="AS1632" s="6"/>
      <c r="AU1632" s="1"/>
      <c r="BA1632" s="6"/>
      <c r="BD1632" s="6"/>
      <c r="BG1632" s="1"/>
      <c r="BH1632" s="6"/>
      <c r="BJ1632" s="1"/>
      <c r="BN1632" s="1"/>
      <c r="BO1632" s="1"/>
    </row>
    <row r="1633" spans="1:67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6"/>
      <c r="N1633" s="1"/>
      <c r="Q1633" s="6"/>
      <c r="S1633" s="1"/>
      <c r="T1633" s="1"/>
      <c r="U1633" s="1"/>
      <c r="V1633" s="1"/>
      <c r="W1633" s="1"/>
      <c r="X1633" s="400"/>
      <c r="Y1633" s="6"/>
      <c r="AB1633" s="6"/>
      <c r="AE1633" s="6"/>
      <c r="AG1633" s="1"/>
      <c r="AM1633" s="6"/>
      <c r="AP1633" s="6"/>
      <c r="AS1633" s="6"/>
      <c r="AU1633" s="1"/>
      <c r="BA1633" s="6"/>
      <c r="BD1633" s="6"/>
      <c r="BG1633" s="1"/>
      <c r="BH1633" s="6"/>
      <c r="BJ1633" s="1"/>
      <c r="BN1633" s="1"/>
      <c r="BO1633" s="1"/>
    </row>
    <row r="1634" spans="1:67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6"/>
      <c r="N1634" s="1"/>
      <c r="Q1634" s="6"/>
      <c r="S1634" s="1"/>
      <c r="T1634" s="1"/>
      <c r="U1634" s="1"/>
      <c r="V1634" s="1"/>
      <c r="W1634" s="1"/>
      <c r="X1634" s="400"/>
      <c r="Y1634" s="6"/>
      <c r="AB1634" s="6"/>
      <c r="AE1634" s="6"/>
      <c r="AG1634" s="1"/>
      <c r="AM1634" s="6"/>
      <c r="AP1634" s="6"/>
      <c r="AS1634" s="6"/>
      <c r="AU1634" s="1"/>
      <c r="BA1634" s="6"/>
      <c r="BD1634" s="6"/>
      <c r="BG1634" s="1"/>
      <c r="BH1634" s="6"/>
      <c r="BJ1634" s="1"/>
      <c r="BN1634" s="1"/>
      <c r="BO1634" s="1"/>
    </row>
    <row r="1635" spans="1:67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6"/>
      <c r="N1635" s="1"/>
      <c r="Q1635" s="6"/>
      <c r="S1635" s="1"/>
      <c r="T1635" s="1"/>
      <c r="U1635" s="1"/>
      <c r="V1635" s="1"/>
      <c r="W1635" s="1"/>
      <c r="X1635" s="400"/>
      <c r="Y1635" s="6"/>
      <c r="AB1635" s="6"/>
      <c r="AE1635" s="6"/>
      <c r="AG1635" s="1"/>
      <c r="AM1635" s="6"/>
      <c r="AP1635" s="6"/>
      <c r="AS1635" s="6"/>
      <c r="AU1635" s="1"/>
      <c r="BA1635" s="6"/>
      <c r="BD1635" s="6"/>
      <c r="BG1635" s="1"/>
      <c r="BH1635" s="6"/>
      <c r="BJ1635" s="1"/>
      <c r="BN1635" s="1"/>
      <c r="BO1635" s="1"/>
    </row>
    <row r="1636" spans="1:67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6"/>
      <c r="N1636" s="1"/>
      <c r="Q1636" s="6"/>
      <c r="S1636" s="1"/>
      <c r="T1636" s="1"/>
      <c r="U1636" s="1"/>
      <c r="V1636" s="1"/>
      <c r="W1636" s="1"/>
      <c r="X1636" s="400"/>
      <c r="Y1636" s="6"/>
      <c r="AB1636" s="6"/>
      <c r="AE1636" s="6"/>
      <c r="AG1636" s="1"/>
      <c r="AM1636" s="6"/>
      <c r="AP1636" s="6"/>
      <c r="AS1636" s="6"/>
      <c r="AU1636" s="1"/>
      <c r="BA1636" s="6"/>
      <c r="BD1636" s="6"/>
      <c r="BG1636" s="1"/>
      <c r="BH1636" s="6"/>
      <c r="BJ1636" s="1"/>
      <c r="BN1636" s="1"/>
      <c r="BO1636" s="1"/>
    </row>
    <row r="1637" spans="1:67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6"/>
      <c r="N1637" s="1"/>
      <c r="Q1637" s="6"/>
      <c r="S1637" s="1"/>
      <c r="T1637" s="1"/>
      <c r="U1637" s="1"/>
      <c r="V1637" s="1"/>
      <c r="W1637" s="1"/>
      <c r="X1637" s="400"/>
      <c r="Y1637" s="6"/>
      <c r="AB1637" s="6"/>
      <c r="AE1637" s="6"/>
      <c r="AG1637" s="1"/>
      <c r="AM1637" s="6"/>
      <c r="AP1637" s="6"/>
      <c r="AS1637" s="6"/>
      <c r="AU1637" s="1"/>
      <c r="BA1637" s="6"/>
      <c r="BD1637" s="6"/>
      <c r="BG1637" s="1"/>
      <c r="BH1637" s="6"/>
      <c r="BJ1637" s="1"/>
      <c r="BN1637" s="1"/>
      <c r="BO1637" s="1"/>
    </row>
    <row r="1638" spans="1:67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6"/>
      <c r="N1638" s="1"/>
      <c r="Q1638" s="6"/>
      <c r="S1638" s="1"/>
      <c r="T1638" s="1"/>
      <c r="U1638" s="1"/>
      <c r="V1638" s="1"/>
      <c r="W1638" s="1"/>
      <c r="X1638" s="400"/>
      <c r="Y1638" s="6"/>
      <c r="AB1638" s="6"/>
      <c r="AE1638" s="6"/>
      <c r="AG1638" s="1"/>
      <c r="AM1638" s="6"/>
      <c r="AP1638" s="6"/>
      <c r="AS1638" s="6"/>
      <c r="AU1638" s="1"/>
      <c r="BA1638" s="6"/>
      <c r="BD1638" s="6"/>
      <c r="BG1638" s="1"/>
      <c r="BH1638" s="6"/>
      <c r="BJ1638" s="1"/>
      <c r="BN1638" s="1"/>
      <c r="BO1638" s="1"/>
    </row>
    <row r="1639" spans="1:67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6"/>
      <c r="N1639" s="1"/>
      <c r="Q1639" s="6"/>
      <c r="S1639" s="1"/>
      <c r="T1639" s="1"/>
      <c r="U1639" s="1"/>
      <c r="V1639" s="1"/>
      <c r="W1639" s="1"/>
      <c r="X1639" s="400"/>
      <c r="Y1639" s="6"/>
      <c r="AB1639" s="6"/>
      <c r="AE1639" s="6"/>
      <c r="AG1639" s="1"/>
      <c r="AM1639" s="6"/>
      <c r="AP1639" s="6"/>
      <c r="AS1639" s="6"/>
      <c r="AU1639" s="1"/>
      <c r="BA1639" s="6"/>
      <c r="BD1639" s="6"/>
      <c r="BG1639" s="1"/>
      <c r="BH1639" s="6"/>
      <c r="BJ1639" s="1"/>
      <c r="BN1639" s="1"/>
      <c r="BO1639" s="1"/>
    </row>
    <row r="1640" spans="1:67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6"/>
      <c r="N1640" s="1"/>
      <c r="Q1640" s="6"/>
      <c r="S1640" s="1"/>
      <c r="T1640" s="1"/>
      <c r="U1640" s="1"/>
      <c r="V1640" s="1"/>
      <c r="W1640" s="1"/>
      <c r="X1640" s="400"/>
      <c r="Y1640" s="6"/>
      <c r="AB1640" s="6"/>
      <c r="AE1640" s="6"/>
      <c r="AG1640" s="1"/>
      <c r="AM1640" s="6"/>
      <c r="AP1640" s="6"/>
      <c r="AS1640" s="6"/>
      <c r="AU1640" s="1"/>
      <c r="BA1640" s="6"/>
      <c r="BD1640" s="6"/>
      <c r="BG1640" s="1"/>
      <c r="BH1640" s="6"/>
      <c r="BJ1640" s="1"/>
      <c r="BN1640" s="1"/>
      <c r="BO1640" s="1"/>
    </row>
    <row r="1641" spans="1:67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6"/>
      <c r="N1641" s="1"/>
      <c r="Q1641" s="6"/>
      <c r="S1641" s="1"/>
      <c r="T1641" s="1"/>
      <c r="U1641" s="1"/>
      <c r="V1641" s="1"/>
      <c r="W1641" s="1"/>
      <c r="X1641" s="400"/>
      <c r="Y1641" s="6"/>
      <c r="AB1641" s="6"/>
      <c r="AE1641" s="6"/>
      <c r="AG1641" s="1"/>
      <c r="AM1641" s="6"/>
      <c r="AP1641" s="6"/>
      <c r="AS1641" s="6"/>
      <c r="AU1641" s="1"/>
      <c r="BA1641" s="6"/>
      <c r="BD1641" s="6"/>
      <c r="BG1641" s="1"/>
      <c r="BH1641" s="6"/>
      <c r="BJ1641" s="1"/>
      <c r="BN1641" s="1"/>
      <c r="BO1641" s="1"/>
    </row>
    <row r="1642" spans="1:67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6"/>
      <c r="N1642" s="1"/>
      <c r="Q1642" s="6"/>
      <c r="S1642" s="1"/>
      <c r="T1642" s="1"/>
      <c r="U1642" s="1"/>
      <c r="V1642" s="1"/>
      <c r="W1642" s="1"/>
      <c r="X1642" s="400"/>
      <c r="Y1642" s="6"/>
      <c r="AB1642" s="6"/>
      <c r="AE1642" s="6"/>
      <c r="AG1642" s="1"/>
      <c r="AM1642" s="6"/>
      <c r="AP1642" s="6"/>
      <c r="AS1642" s="6"/>
      <c r="AU1642" s="1"/>
      <c r="BA1642" s="6"/>
      <c r="BD1642" s="6"/>
      <c r="BG1642" s="1"/>
      <c r="BH1642" s="6"/>
      <c r="BJ1642" s="1"/>
      <c r="BN1642" s="1"/>
      <c r="BO1642" s="1"/>
    </row>
    <row r="1643" spans="1:67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6"/>
      <c r="N1643" s="1"/>
      <c r="Q1643" s="6"/>
      <c r="S1643" s="1"/>
      <c r="T1643" s="1"/>
      <c r="U1643" s="1"/>
      <c r="V1643" s="1"/>
      <c r="W1643" s="1"/>
      <c r="X1643" s="400"/>
      <c r="Y1643" s="6"/>
      <c r="AB1643" s="6"/>
      <c r="AE1643" s="6"/>
      <c r="AG1643" s="1"/>
      <c r="AM1643" s="6"/>
      <c r="AP1643" s="6"/>
      <c r="AS1643" s="6"/>
      <c r="AU1643" s="1"/>
      <c r="BA1643" s="6"/>
      <c r="BD1643" s="6"/>
      <c r="BG1643" s="1"/>
      <c r="BH1643" s="6"/>
      <c r="BJ1643" s="1"/>
      <c r="BN1643" s="1"/>
      <c r="BO1643" s="1"/>
    </row>
    <row r="1644" spans="1:67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6"/>
      <c r="N1644" s="1"/>
      <c r="Q1644" s="6"/>
      <c r="S1644" s="1"/>
      <c r="T1644" s="1"/>
      <c r="U1644" s="1"/>
      <c r="V1644" s="1"/>
      <c r="W1644" s="1"/>
      <c r="X1644" s="400"/>
      <c r="Y1644" s="6"/>
      <c r="AB1644" s="6"/>
      <c r="AE1644" s="6"/>
      <c r="AG1644" s="1"/>
      <c r="AM1644" s="6"/>
      <c r="AP1644" s="6"/>
      <c r="AS1644" s="6"/>
      <c r="AU1644" s="1"/>
      <c r="BA1644" s="6"/>
      <c r="BD1644" s="6"/>
      <c r="BG1644" s="1"/>
      <c r="BH1644" s="6"/>
      <c r="BJ1644" s="1"/>
      <c r="BN1644" s="1"/>
      <c r="BO1644" s="1"/>
    </row>
    <row r="1645" spans="1:67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6"/>
      <c r="N1645" s="1"/>
      <c r="Q1645" s="6"/>
      <c r="S1645" s="1"/>
      <c r="T1645" s="1"/>
      <c r="U1645" s="1"/>
      <c r="V1645" s="1"/>
      <c r="W1645" s="1"/>
      <c r="X1645" s="400"/>
      <c r="Y1645" s="6"/>
      <c r="AB1645" s="6"/>
      <c r="AE1645" s="6"/>
      <c r="AG1645" s="1"/>
      <c r="AM1645" s="6"/>
      <c r="AP1645" s="6"/>
      <c r="AS1645" s="6"/>
      <c r="AU1645" s="1"/>
      <c r="BA1645" s="6"/>
      <c r="BD1645" s="6"/>
      <c r="BG1645" s="1"/>
      <c r="BH1645" s="6"/>
      <c r="BJ1645" s="1"/>
      <c r="BN1645" s="1"/>
      <c r="BO1645" s="1"/>
    </row>
    <row r="1646" spans="1:67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6"/>
      <c r="N1646" s="1"/>
      <c r="Q1646" s="6"/>
      <c r="S1646" s="1"/>
      <c r="T1646" s="1"/>
      <c r="U1646" s="1"/>
      <c r="V1646" s="1"/>
      <c r="W1646" s="1"/>
      <c r="X1646" s="400"/>
      <c r="Y1646" s="6"/>
      <c r="AB1646" s="6"/>
      <c r="AE1646" s="6"/>
      <c r="AG1646" s="1"/>
      <c r="AM1646" s="6"/>
      <c r="AP1646" s="6"/>
      <c r="AS1646" s="6"/>
      <c r="AU1646" s="1"/>
      <c r="BA1646" s="6"/>
      <c r="BD1646" s="6"/>
      <c r="BG1646" s="1"/>
      <c r="BH1646" s="6"/>
      <c r="BJ1646" s="1"/>
      <c r="BN1646" s="1"/>
      <c r="BO1646" s="1"/>
    </row>
    <row r="1647" spans="1:67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6"/>
      <c r="N1647" s="1"/>
      <c r="Q1647" s="6"/>
      <c r="S1647" s="1"/>
      <c r="T1647" s="1"/>
      <c r="U1647" s="1"/>
      <c r="V1647" s="1"/>
      <c r="W1647" s="1"/>
      <c r="X1647" s="400"/>
      <c r="Y1647" s="6"/>
      <c r="AB1647" s="6"/>
      <c r="AE1647" s="6"/>
      <c r="AG1647" s="1"/>
      <c r="AM1647" s="6"/>
      <c r="AP1647" s="6"/>
      <c r="AS1647" s="6"/>
      <c r="AU1647" s="1"/>
      <c r="BA1647" s="6"/>
      <c r="BD1647" s="6"/>
      <c r="BG1647" s="1"/>
      <c r="BH1647" s="6"/>
      <c r="BJ1647" s="1"/>
      <c r="BN1647" s="1"/>
      <c r="BO1647" s="1"/>
    </row>
    <row r="1648" spans="1:67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6"/>
      <c r="N1648" s="1"/>
      <c r="Q1648" s="6"/>
      <c r="S1648" s="1"/>
      <c r="T1648" s="1"/>
      <c r="U1648" s="1"/>
      <c r="V1648" s="1"/>
      <c r="W1648" s="1"/>
      <c r="X1648" s="400"/>
      <c r="Y1648" s="6"/>
      <c r="AB1648" s="6"/>
      <c r="AE1648" s="6"/>
      <c r="AG1648" s="1"/>
      <c r="AM1648" s="6"/>
      <c r="AP1648" s="6"/>
      <c r="AS1648" s="6"/>
      <c r="AU1648" s="1"/>
      <c r="BA1648" s="6"/>
      <c r="BD1648" s="6"/>
      <c r="BG1648" s="1"/>
      <c r="BH1648" s="6"/>
      <c r="BJ1648" s="1"/>
      <c r="BN1648" s="1"/>
      <c r="BO1648" s="1"/>
    </row>
    <row r="1649" spans="1:67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6"/>
      <c r="N1649" s="1"/>
      <c r="Q1649" s="6"/>
      <c r="S1649" s="1"/>
      <c r="T1649" s="1"/>
      <c r="U1649" s="1"/>
      <c r="V1649" s="1"/>
      <c r="W1649" s="1"/>
      <c r="X1649" s="400"/>
      <c r="Y1649" s="6"/>
      <c r="AB1649" s="6"/>
      <c r="AE1649" s="6"/>
      <c r="AG1649" s="1"/>
      <c r="AM1649" s="6"/>
      <c r="AP1649" s="6"/>
      <c r="AS1649" s="6"/>
      <c r="AU1649" s="1"/>
      <c r="BA1649" s="6"/>
      <c r="BD1649" s="6"/>
      <c r="BG1649" s="1"/>
      <c r="BH1649" s="6"/>
      <c r="BJ1649" s="1"/>
      <c r="BN1649" s="1"/>
      <c r="BO1649" s="1"/>
    </row>
    <row r="1650" spans="1:67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6"/>
      <c r="N1650" s="1"/>
      <c r="Q1650" s="6"/>
      <c r="S1650" s="1"/>
      <c r="T1650" s="1"/>
      <c r="U1650" s="1"/>
      <c r="V1650" s="1"/>
      <c r="W1650" s="1"/>
      <c r="X1650" s="400"/>
      <c r="Y1650" s="6"/>
      <c r="AB1650" s="6"/>
      <c r="AE1650" s="6"/>
      <c r="AG1650" s="1"/>
      <c r="AM1650" s="6"/>
      <c r="AP1650" s="6"/>
      <c r="AS1650" s="6"/>
      <c r="AU1650" s="1"/>
      <c r="BA1650" s="6"/>
      <c r="BD1650" s="6"/>
      <c r="BG1650" s="1"/>
      <c r="BH1650" s="6"/>
      <c r="BJ1650" s="1"/>
      <c r="BN1650" s="1"/>
      <c r="BO1650" s="1"/>
    </row>
    <row r="1651" spans="1:67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6"/>
      <c r="N1651" s="1"/>
      <c r="Q1651" s="6"/>
      <c r="S1651" s="1"/>
      <c r="T1651" s="1"/>
      <c r="U1651" s="1"/>
      <c r="V1651" s="1"/>
      <c r="W1651" s="1"/>
      <c r="X1651" s="400"/>
      <c r="Y1651" s="6"/>
      <c r="AB1651" s="6"/>
      <c r="AE1651" s="6"/>
      <c r="AG1651" s="1"/>
      <c r="AM1651" s="6"/>
      <c r="AP1651" s="6"/>
      <c r="AS1651" s="6"/>
      <c r="AU1651" s="1"/>
      <c r="BA1651" s="6"/>
      <c r="BD1651" s="6"/>
      <c r="BG1651" s="1"/>
      <c r="BH1651" s="6"/>
      <c r="BJ1651" s="1"/>
      <c r="BN1651" s="1"/>
      <c r="BO1651" s="1"/>
    </row>
    <row r="1652" spans="1:67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6"/>
      <c r="N1652" s="1"/>
      <c r="Q1652" s="6"/>
      <c r="S1652" s="1"/>
      <c r="T1652" s="1"/>
      <c r="U1652" s="1"/>
      <c r="V1652" s="1"/>
      <c r="W1652" s="1"/>
      <c r="X1652" s="400"/>
      <c r="Y1652" s="6"/>
      <c r="AB1652" s="6"/>
      <c r="AE1652" s="6"/>
      <c r="AG1652" s="1"/>
      <c r="AM1652" s="6"/>
      <c r="AP1652" s="6"/>
      <c r="AS1652" s="6"/>
      <c r="AU1652" s="1"/>
      <c r="BA1652" s="6"/>
      <c r="BD1652" s="6"/>
      <c r="BG1652" s="1"/>
      <c r="BH1652" s="6"/>
      <c r="BJ1652" s="1"/>
      <c r="BN1652" s="1"/>
      <c r="BO1652" s="1"/>
    </row>
    <row r="1653" spans="1:67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6"/>
      <c r="N1653" s="1"/>
      <c r="Q1653" s="6"/>
      <c r="S1653" s="1"/>
      <c r="T1653" s="1"/>
      <c r="U1653" s="1"/>
      <c r="V1653" s="1"/>
      <c r="W1653" s="1"/>
      <c r="X1653" s="400"/>
      <c r="Y1653" s="6"/>
      <c r="AB1653" s="6"/>
      <c r="AE1653" s="6"/>
      <c r="AG1653" s="1"/>
      <c r="AM1653" s="6"/>
      <c r="AP1653" s="6"/>
      <c r="AS1653" s="6"/>
      <c r="AU1653" s="1"/>
      <c r="BA1653" s="6"/>
      <c r="BD1653" s="6"/>
      <c r="BG1653" s="1"/>
      <c r="BH1653" s="6"/>
      <c r="BJ1653" s="1"/>
      <c r="BN1653" s="1"/>
      <c r="BO1653" s="1"/>
    </row>
    <row r="1654" spans="1:67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6"/>
      <c r="N1654" s="1"/>
      <c r="Q1654" s="6"/>
      <c r="S1654" s="1"/>
      <c r="T1654" s="1"/>
      <c r="U1654" s="1"/>
      <c r="V1654" s="1"/>
      <c r="W1654" s="1"/>
      <c r="X1654" s="400"/>
      <c r="Y1654" s="6"/>
      <c r="AB1654" s="6"/>
      <c r="AE1654" s="6"/>
      <c r="AG1654" s="1"/>
      <c r="AM1654" s="6"/>
      <c r="AP1654" s="6"/>
      <c r="AS1654" s="6"/>
      <c r="AU1654" s="1"/>
      <c r="BA1654" s="6"/>
      <c r="BD1654" s="6"/>
      <c r="BG1654" s="1"/>
      <c r="BH1654" s="6"/>
      <c r="BJ1654" s="1"/>
      <c r="BN1654" s="1"/>
      <c r="BO1654" s="1"/>
    </row>
    <row r="1655" spans="1:67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6"/>
      <c r="N1655" s="1"/>
      <c r="Q1655" s="6"/>
      <c r="S1655" s="1"/>
      <c r="T1655" s="1"/>
      <c r="U1655" s="1"/>
      <c r="V1655" s="1"/>
      <c r="W1655" s="1"/>
      <c r="X1655" s="400"/>
      <c r="Y1655" s="6"/>
      <c r="AB1655" s="6"/>
      <c r="AE1655" s="6"/>
      <c r="AG1655" s="1"/>
      <c r="AM1655" s="6"/>
      <c r="AP1655" s="6"/>
      <c r="AS1655" s="6"/>
      <c r="AU1655" s="1"/>
      <c r="BA1655" s="6"/>
      <c r="BD1655" s="6"/>
      <c r="BG1655" s="1"/>
      <c r="BH1655" s="6"/>
      <c r="BJ1655" s="1"/>
      <c r="BN1655" s="1"/>
      <c r="BO1655" s="1"/>
    </row>
    <row r="1656" spans="1:67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6"/>
      <c r="N1656" s="1"/>
      <c r="Q1656" s="6"/>
      <c r="S1656" s="1"/>
      <c r="T1656" s="1"/>
      <c r="U1656" s="1"/>
      <c r="V1656" s="1"/>
      <c r="W1656" s="1"/>
      <c r="X1656" s="400"/>
      <c r="Y1656" s="6"/>
      <c r="AB1656" s="6"/>
      <c r="AE1656" s="6"/>
      <c r="AG1656" s="1"/>
      <c r="AM1656" s="6"/>
      <c r="AP1656" s="6"/>
      <c r="AS1656" s="6"/>
      <c r="AU1656" s="1"/>
      <c r="BA1656" s="6"/>
      <c r="BD1656" s="6"/>
      <c r="BG1656" s="1"/>
      <c r="BH1656" s="6"/>
      <c r="BJ1656" s="1"/>
      <c r="BN1656" s="1"/>
      <c r="BO1656" s="1"/>
    </row>
    <row r="1657" spans="1:67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6"/>
      <c r="N1657" s="1"/>
      <c r="Q1657" s="6"/>
      <c r="S1657" s="1"/>
      <c r="T1657" s="1"/>
      <c r="U1657" s="1"/>
      <c r="V1657" s="1"/>
      <c r="W1657" s="1"/>
      <c r="X1657" s="400"/>
      <c r="Y1657" s="6"/>
      <c r="AB1657" s="6"/>
      <c r="AE1657" s="6"/>
      <c r="AG1657" s="1"/>
      <c r="AM1657" s="6"/>
      <c r="AP1657" s="6"/>
      <c r="AS1657" s="6"/>
      <c r="AU1657" s="1"/>
      <c r="BA1657" s="6"/>
      <c r="BD1657" s="6"/>
      <c r="BG1657" s="1"/>
      <c r="BH1657" s="6"/>
      <c r="BJ1657" s="1"/>
      <c r="BN1657" s="1"/>
      <c r="BO1657" s="1"/>
    </row>
    <row r="1658" spans="1:67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6"/>
      <c r="N1658" s="1"/>
      <c r="Q1658" s="6"/>
      <c r="S1658" s="1"/>
      <c r="T1658" s="1"/>
      <c r="U1658" s="1"/>
      <c r="V1658" s="1"/>
      <c r="W1658" s="1"/>
      <c r="X1658" s="400"/>
      <c r="Y1658" s="6"/>
      <c r="AB1658" s="6"/>
      <c r="AE1658" s="6"/>
      <c r="AG1658" s="1"/>
      <c r="AM1658" s="6"/>
      <c r="AP1658" s="6"/>
      <c r="AS1658" s="6"/>
      <c r="AU1658" s="1"/>
      <c r="BA1658" s="6"/>
      <c r="BD1658" s="6"/>
      <c r="BG1658" s="1"/>
      <c r="BH1658" s="6"/>
      <c r="BJ1658" s="1"/>
      <c r="BN1658" s="1"/>
      <c r="BO1658" s="1"/>
    </row>
    <row r="1659" spans="1:67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6"/>
      <c r="N1659" s="1"/>
      <c r="Q1659" s="6"/>
      <c r="S1659" s="1"/>
      <c r="T1659" s="1"/>
      <c r="U1659" s="1"/>
      <c r="V1659" s="1"/>
      <c r="W1659" s="1"/>
      <c r="X1659" s="400"/>
      <c r="Y1659" s="6"/>
      <c r="AB1659" s="6"/>
      <c r="AE1659" s="6"/>
      <c r="AG1659" s="1"/>
      <c r="AM1659" s="6"/>
      <c r="AP1659" s="6"/>
      <c r="AS1659" s="6"/>
      <c r="AU1659" s="1"/>
      <c r="BA1659" s="6"/>
      <c r="BD1659" s="6"/>
      <c r="BG1659" s="1"/>
      <c r="BH1659" s="6"/>
      <c r="BJ1659" s="1"/>
      <c r="BN1659" s="1"/>
      <c r="BO1659" s="1"/>
    </row>
    <row r="1660" spans="1:67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6"/>
      <c r="N1660" s="1"/>
      <c r="Q1660" s="6"/>
      <c r="S1660" s="1"/>
      <c r="T1660" s="1"/>
      <c r="U1660" s="1"/>
      <c r="V1660" s="1"/>
      <c r="W1660" s="1"/>
      <c r="X1660" s="400"/>
      <c r="Y1660" s="6"/>
      <c r="AB1660" s="6"/>
      <c r="AE1660" s="6"/>
      <c r="AG1660" s="1"/>
      <c r="AM1660" s="6"/>
      <c r="AP1660" s="6"/>
      <c r="AS1660" s="6"/>
      <c r="AU1660" s="1"/>
      <c r="BA1660" s="6"/>
      <c r="BD1660" s="6"/>
      <c r="BG1660" s="1"/>
      <c r="BH1660" s="6"/>
      <c r="BJ1660" s="1"/>
      <c r="BN1660" s="1"/>
      <c r="BO1660" s="1"/>
    </row>
    <row r="1661" spans="1:67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6"/>
      <c r="N1661" s="1"/>
      <c r="Q1661" s="6"/>
      <c r="S1661" s="1"/>
      <c r="T1661" s="1"/>
      <c r="U1661" s="1"/>
      <c r="V1661" s="1"/>
      <c r="W1661" s="1"/>
      <c r="X1661" s="400"/>
      <c r="Y1661" s="6"/>
      <c r="AB1661" s="6"/>
      <c r="AE1661" s="6"/>
      <c r="AG1661" s="1"/>
      <c r="AM1661" s="6"/>
      <c r="AP1661" s="6"/>
      <c r="AS1661" s="6"/>
      <c r="AU1661" s="1"/>
      <c r="BA1661" s="6"/>
      <c r="BD1661" s="6"/>
      <c r="BG1661" s="1"/>
      <c r="BH1661" s="6"/>
      <c r="BJ1661" s="1"/>
      <c r="BN1661" s="1"/>
      <c r="BO1661" s="1"/>
    </row>
    <row r="1662" spans="1:67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6"/>
      <c r="N1662" s="1"/>
      <c r="Q1662" s="6"/>
      <c r="S1662" s="1"/>
      <c r="T1662" s="1"/>
      <c r="U1662" s="1"/>
      <c r="V1662" s="1"/>
      <c r="W1662" s="1"/>
      <c r="X1662" s="400"/>
      <c r="Y1662" s="6"/>
      <c r="AB1662" s="6"/>
      <c r="AE1662" s="6"/>
      <c r="AG1662" s="1"/>
      <c r="AM1662" s="6"/>
      <c r="AP1662" s="6"/>
      <c r="AS1662" s="6"/>
      <c r="AU1662" s="1"/>
      <c r="BA1662" s="6"/>
      <c r="BD1662" s="6"/>
      <c r="BG1662" s="1"/>
      <c r="BH1662" s="6"/>
      <c r="BJ1662" s="1"/>
      <c r="BN1662" s="1"/>
      <c r="BO1662" s="1"/>
    </row>
    <row r="1663" spans="1:67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6"/>
      <c r="N1663" s="1"/>
      <c r="Q1663" s="6"/>
      <c r="S1663" s="1"/>
      <c r="T1663" s="1"/>
      <c r="U1663" s="1"/>
      <c r="V1663" s="1"/>
      <c r="W1663" s="1"/>
      <c r="X1663" s="400"/>
      <c r="Y1663" s="6"/>
      <c r="AB1663" s="6"/>
      <c r="AE1663" s="6"/>
      <c r="AG1663" s="1"/>
      <c r="AM1663" s="6"/>
      <c r="AP1663" s="6"/>
      <c r="AS1663" s="6"/>
      <c r="AU1663" s="1"/>
      <c r="BA1663" s="6"/>
      <c r="BD1663" s="6"/>
      <c r="BG1663" s="1"/>
      <c r="BH1663" s="6"/>
      <c r="BJ1663" s="1"/>
      <c r="BN1663" s="1"/>
      <c r="BO1663" s="1"/>
    </row>
    <row r="1664" spans="1:67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6"/>
      <c r="N1664" s="1"/>
      <c r="Q1664" s="6"/>
      <c r="S1664" s="1"/>
      <c r="T1664" s="1"/>
      <c r="U1664" s="1"/>
      <c r="V1664" s="1"/>
      <c r="W1664" s="1"/>
      <c r="X1664" s="400"/>
      <c r="Y1664" s="6"/>
      <c r="AB1664" s="6"/>
      <c r="AE1664" s="6"/>
      <c r="AG1664" s="1"/>
      <c r="AM1664" s="6"/>
      <c r="AP1664" s="6"/>
      <c r="AS1664" s="6"/>
      <c r="AU1664" s="1"/>
      <c r="BA1664" s="6"/>
      <c r="BD1664" s="6"/>
      <c r="BG1664" s="1"/>
      <c r="BH1664" s="6"/>
      <c r="BJ1664" s="1"/>
      <c r="BN1664" s="1"/>
      <c r="BO1664" s="1"/>
    </row>
    <row r="1665" spans="1:67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6"/>
      <c r="N1665" s="1"/>
      <c r="Q1665" s="6"/>
      <c r="S1665" s="1"/>
      <c r="T1665" s="1"/>
      <c r="U1665" s="1"/>
      <c r="V1665" s="1"/>
      <c r="W1665" s="1"/>
      <c r="X1665" s="400"/>
      <c r="Y1665" s="6"/>
      <c r="AB1665" s="6"/>
      <c r="AE1665" s="6"/>
      <c r="AG1665" s="1"/>
      <c r="AM1665" s="6"/>
      <c r="AP1665" s="6"/>
      <c r="AS1665" s="6"/>
      <c r="AU1665" s="1"/>
      <c r="BA1665" s="6"/>
      <c r="BD1665" s="6"/>
      <c r="BG1665" s="1"/>
      <c r="BH1665" s="6"/>
      <c r="BJ1665" s="1"/>
      <c r="BN1665" s="1"/>
      <c r="BO1665" s="1"/>
    </row>
    <row r="1666" spans="1:67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6"/>
      <c r="N1666" s="1"/>
      <c r="Q1666" s="6"/>
      <c r="S1666" s="1"/>
      <c r="T1666" s="1"/>
      <c r="U1666" s="1"/>
      <c r="V1666" s="1"/>
      <c r="W1666" s="1"/>
      <c r="X1666" s="400"/>
      <c r="Y1666" s="6"/>
      <c r="AB1666" s="6"/>
      <c r="AE1666" s="6"/>
      <c r="AG1666" s="1"/>
      <c r="AM1666" s="6"/>
      <c r="AP1666" s="6"/>
      <c r="AS1666" s="6"/>
      <c r="AU1666" s="1"/>
      <c r="BA1666" s="6"/>
      <c r="BD1666" s="6"/>
      <c r="BG1666" s="1"/>
      <c r="BH1666" s="6"/>
      <c r="BJ1666" s="1"/>
      <c r="BN1666" s="1"/>
      <c r="BO1666" s="1"/>
    </row>
    <row r="1667" spans="1:67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6"/>
      <c r="N1667" s="1"/>
      <c r="Q1667" s="6"/>
      <c r="S1667" s="1"/>
      <c r="T1667" s="1"/>
      <c r="U1667" s="1"/>
      <c r="V1667" s="1"/>
      <c r="W1667" s="1"/>
      <c r="X1667" s="400"/>
      <c r="Y1667" s="6"/>
      <c r="AB1667" s="6"/>
      <c r="AE1667" s="6"/>
      <c r="AG1667" s="1"/>
      <c r="AM1667" s="6"/>
      <c r="AP1667" s="6"/>
      <c r="AS1667" s="6"/>
      <c r="AU1667" s="1"/>
      <c r="BA1667" s="6"/>
      <c r="BD1667" s="6"/>
      <c r="BG1667" s="1"/>
      <c r="BH1667" s="6"/>
      <c r="BJ1667" s="1"/>
      <c r="BN1667" s="1"/>
      <c r="BO1667" s="1"/>
    </row>
    <row r="1668" spans="1:67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6"/>
      <c r="N1668" s="1"/>
      <c r="Q1668" s="6"/>
      <c r="S1668" s="1"/>
      <c r="T1668" s="1"/>
      <c r="U1668" s="1"/>
      <c r="V1668" s="1"/>
      <c r="W1668" s="1"/>
      <c r="X1668" s="400"/>
      <c r="Y1668" s="6"/>
      <c r="AB1668" s="6"/>
      <c r="AE1668" s="6"/>
      <c r="AG1668" s="1"/>
      <c r="AM1668" s="6"/>
      <c r="AP1668" s="6"/>
      <c r="AS1668" s="6"/>
      <c r="AU1668" s="1"/>
      <c r="BA1668" s="6"/>
      <c r="BD1668" s="6"/>
      <c r="BG1668" s="1"/>
      <c r="BH1668" s="6"/>
      <c r="BJ1668" s="1"/>
      <c r="BN1668" s="1"/>
      <c r="BO1668" s="1"/>
    </row>
    <row r="1669" spans="1:67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6"/>
      <c r="N1669" s="1"/>
      <c r="Q1669" s="6"/>
      <c r="S1669" s="1"/>
      <c r="T1669" s="1"/>
      <c r="U1669" s="1"/>
      <c r="V1669" s="1"/>
      <c r="W1669" s="1"/>
      <c r="X1669" s="400"/>
      <c r="Y1669" s="6"/>
      <c r="AB1669" s="6"/>
      <c r="AE1669" s="6"/>
      <c r="AG1669" s="1"/>
      <c r="AM1669" s="6"/>
      <c r="AP1669" s="6"/>
      <c r="AS1669" s="6"/>
      <c r="AU1669" s="1"/>
      <c r="BA1669" s="6"/>
      <c r="BD1669" s="6"/>
      <c r="BG1669" s="1"/>
      <c r="BH1669" s="6"/>
      <c r="BJ1669" s="1"/>
      <c r="BN1669" s="1"/>
      <c r="BO1669" s="1"/>
    </row>
    <row r="1670" spans="1:67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6"/>
      <c r="N1670" s="1"/>
      <c r="Q1670" s="6"/>
      <c r="S1670" s="1"/>
      <c r="T1670" s="1"/>
      <c r="U1670" s="1"/>
      <c r="V1670" s="1"/>
      <c r="W1670" s="1"/>
      <c r="X1670" s="400"/>
      <c r="Y1670" s="6"/>
      <c r="AB1670" s="6"/>
      <c r="AE1670" s="6"/>
      <c r="AG1670" s="1"/>
      <c r="AM1670" s="6"/>
      <c r="AP1670" s="6"/>
      <c r="AS1670" s="6"/>
      <c r="AU1670" s="1"/>
      <c r="BA1670" s="6"/>
      <c r="BD1670" s="6"/>
      <c r="BG1670" s="1"/>
      <c r="BH1670" s="6"/>
      <c r="BJ1670" s="1"/>
      <c r="BN1670" s="1"/>
      <c r="BO1670" s="1"/>
    </row>
    <row r="1671" spans="1:67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6"/>
      <c r="N1671" s="1"/>
      <c r="Q1671" s="6"/>
      <c r="S1671" s="1"/>
      <c r="T1671" s="1"/>
      <c r="U1671" s="1"/>
      <c r="V1671" s="1"/>
      <c r="W1671" s="1"/>
      <c r="X1671" s="400"/>
      <c r="Y1671" s="6"/>
      <c r="AB1671" s="6"/>
      <c r="AE1671" s="6"/>
      <c r="AG1671" s="1"/>
      <c r="AM1671" s="6"/>
      <c r="AP1671" s="6"/>
      <c r="AS1671" s="6"/>
      <c r="AU1671" s="1"/>
      <c r="BA1671" s="6"/>
      <c r="BD1671" s="6"/>
      <c r="BG1671" s="1"/>
      <c r="BH1671" s="6"/>
      <c r="BJ1671" s="1"/>
      <c r="BN1671" s="1"/>
      <c r="BO1671" s="1"/>
    </row>
    <row r="1672" spans="1:67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6"/>
      <c r="N1672" s="1"/>
      <c r="Q1672" s="6"/>
      <c r="S1672" s="1"/>
      <c r="T1672" s="1"/>
      <c r="U1672" s="1"/>
      <c r="V1672" s="1"/>
      <c r="W1672" s="1"/>
      <c r="X1672" s="400"/>
      <c r="Y1672" s="6"/>
      <c r="AB1672" s="6"/>
      <c r="AE1672" s="6"/>
      <c r="AG1672" s="1"/>
      <c r="AM1672" s="6"/>
      <c r="AP1672" s="6"/>
      <c r="AS1672" s="6"/>
      <c r="AU1672" s="1"/>
      <c r="BA1672" s="6"/>
      <c r="BD1672" s="6"/>
      <c r="BG1672" s="1"/>
      <c r="BH1672" s="6"/>
      <c r="BJ1672" s="1"/>
      <c r="BN1672" s="1"/>
      <c r="BO1672" s="1"/>
    </row>
    <row r="1673" spans="1:67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6"/>
      <c r="N1673" s="1"/>
      <c r="Q1673" s="6"/>
      <c r="S1673" s="1"/>
      <c r="T1673" s="1"/>
      <c r="U1673" s="1"/>
      <c r="V1673" s="1"/>
      <c r="W1673" s="1"/>
      <c r="X1673" s="400"/>
      <c r="Y1673" s="6"/>
      <c r="AB1673" s="6"/>
      <c r="AE1673" s="6"/>
      <c r="AG1673" s="1"/>
      <c r="AM1673" s="6"/>
      <c r="AP1673" s="6"/>
      <c r="AS1673" s="6"/>
      <c r="AU1673" s="1"/>
      <c r="BA1673" s="6"/>
      <c r="BD1673" s="6"/>
      <c r="BG1673" s="1"/>
      <c r="BH1673" s="6"/>
      <c r="BJ1673" s="1"/>
      <c r="BN1673" s="1"/>
      <c r="BO1673" s="1"/>
    </row>
    <row r="1674" spans="1:67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6"/>
      <c r="N1674" s="1"/>
      <c r="Q1674" s="6"/>
      <c r="S1674" s="1"/>
      <c r="T1674" s="1"/>
      <c r="U1674" s="1"/>
      <c r="V1674" s="1"/>
      <c r="W1674" s="1"/>
      <c r="X1674" s="400"/>
      <c r="Y1674" s="6"/>
      <c r="AB1674" s="6"/>
      <c r="AE1674" s="6"/>
      <c r="AG1674" s="1"/>
      <c r="AM1674" s="6"/>
      <c r="AP1674" s="6"/>
      <c r="AS1674" s="6"/>
      <c r="AU1674" s="1"/>
      <c r="BA1674" s="6"/>
      <c r="BD1674" s="6"/>
      <c r="BG1674" s="1"/>
      <c r="BH1674" s="6"/>
      <c r="BJ1674" s="1"/>
      <c r="BN1674" s="1"/>
      <c r="BO1674" s="1"/>
    </row>
    <row r="1675" spans="1:67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6"/>
      <c r="N1675" s="1"/>
      <c r="Q1675" s="6"/>
      <c r="S1675" s="1"/>
      <c r="T1675" s="1"/>
      <c r="U1675" s="1"/>
      <c r="V1675" s="1"/>
      <c r="W1675" s="1"/>
      <c r="X1675" s="400"/>
      <c r="Y1675" s="6"/>
      <c r="AB1675" s="6"/>
      <c r="AE1675" s="6"/>
      <c r="AG1675" s="1"/>
      <c r="AM1675" s="6"/>
      <c r="AP1675" s="6"/>
      <c r="AS1675" s="6"/>
      <c r="AU1675" s="1"/>
      <c r="BA1675" s="6"/>
      <c r="BD1675" s="6"/>
      <c r="BG1675" s="1"/>
      <c r="BH1675" s="6"/>
      <c r="BJ1675" s="1"/>
      <c r="BN1675" s="1"/>
      <c r="BO1675" s="1"/>
    </row>
    <row r="1676" spans="1:67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6"/>
      <c r="N1676" s="1"/>
      <c r="Q1676" s="6"/>
      <c r="S1676" s="1"/>
      <c r="T1676" s="1"/>
      <c r="U1676" s="1"/>
      <c r="V1676" s="1"/>
      <c r="W1676" s="1"/>
      <c r="X1676" s="400"/>
      <c r="Y1676" s="6"/>
      <c r="AB1676" s="6"/>
      <c r="AE1676" s="6"/>
      <c r="AG1676" s="1"/>
      <c r="AM1676" s="6"/>
      <c r="AP1676" s="6"/>
      <c r="AS1676" s="6"/>
      <c r="AU1676" s="1"/>
      <c r="BA1676" s="6"/>
      <c r="BD1676" s="6"/>
      <c r="BG1676" s="1"/>
      <c r="BH1676" s="6"/>
      <c r="BJ1676" s="1"/>
      <c r="BN1676" s="1"/>
      <c r="BO1676" s="1"/>
    </row>
    <row r="1677" spans="1:67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6"/>
      <c r="N1677" s="1"/>
      <c r="Q1677" s="6"/>
      <c r="S1677" s="1"/>
      <c r="T1677" s="1"/>
      <c r="U1677" s="1"/>
      <c r="V1677" s="1"/>
      <c r="W1677" s="1"/>
      <c r="X1677" s="400"/>
      <c r="Y1677" s="6"/>
      <c r="AB1677" s="6"/>
      <c r="AE1677" s="6"/>
      <c r="AG1677" s="1"/>
      <c r="AM1677" s="6"/>
      <c r="AP1677" s="6"/>
      <c r="AS1677" s="6"/>
      <c r="AU1677" s="1"/>
      <c r="BA1677" s="6"/>
      <c r="BD1677" s="6"/>
      <c r="BG1677" s="1"/>
      <c r="BH1677" s="6"/>
      <c r="BJ1677" s="1"/>
      <c r="BN1677" s="1"/>
      <c r="BO1677" s="1"/>
    </row>
    <row r="1678" spans="1:67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6"/>
      <c r="N1678" s="1"/>
      <c r="Q1678" s="6"/>
      <c r="S1678" s="1"/>
      <c r="T1678" s="1"/>
      <c r="U1678" s="1"/>
      <c r="V1678" s="1"/>
      <c r="W1678" s="1"/>
      <c r="X1678" s="400"/>
      <c r="Y1678" s="6"/>
      <c r="AB1678" s="6"/>
      <c r="AE1678" s="6"/>
      <c r="AG1678" s="1"/>
      <c r="AM1678" s="6"/>
      <c r="AP1678" s="6"/>
      <c r="AS1678" s="6"/>
      <c r="AU1678" s="1"/>
      <c r="BA1678" s="6"/>
      <c r="BD1678" s="6"/>
      <c r="BG1678" s="1"/>
      <c r="BH1678" s="6"/>
      <c r="BJ1678" s="1"/>
      <c r="BN1678" s="1"/>
      <c r="BO1678" s="1"/>
    </row>
    <row r="1679" spans="1:67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6"/>
      <c r="N1679" s="1"/>
      <c r="Q1679" s="6"/>
      <c r="S1679" s="1"/>
      <c r="T1679" s="1"/>
      <c r="U1679" s="1"/>
      <c r="V1679" s="1"/>
      <c r="W1679" s="1"/>
      <c r="X1679" s="400"/>
      <c r="Y1679" s="6"/>
      <c r="AB1679" s="6"/>
      <c r="AE1679" s="6"/>
      <c r="AG1679" s="1"/>
      <c r="AM1679" s="6"/>
      <c r="AP1679" s="6"/>
      <c r="AS1679" s="6"/>
      <c r="AU1679" s="1"/>
      <c r="BA1679" s="6"/>
      <c r="BD1679" s="6"/>
      <c r="BG1679" s="1"/>
      <c r="BH1679" s="6"/>
      <c r="BJ1679" s="1"/>
      <c r="BN1679" s="1"/>
      <c r="BO1679" s="1"/>
    </row>
    <row r="1680" spans="1:67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6"/>
      <c r="N1680" s="1"/>
      <c r="Q1680" s="6"/>
      <c r="S1680" s="1"/>
      <c r="T1680" s="1"/>
      <c r="U1680" s="1"/>
      <c r="V1680" s="1"/>
      <c r="W1680" s="1"/>
      <c r="X1680" s="400"/>
      <c r="Y1680" s="6"/>
      <c r="AB1680" s="6"/>
      <c r="AE1680" s="6"/>
      <c r="AG1680" s="1"/>
      <c r="AM1680" s="6"/>
      <c r="AP1680" s="6"/>
      <c r="AS1680" s="6"/>
      <c r="AU1680" s="1"/>
      <c r="BA1680" s="6"/>
      <c r="BD1680" s="6"/>
      <c r="BG1680" s="1"/>
      <c r="BH1680" s="6"/>
      <c r="BJ1680" s="1"/>
      <c r="BN1680" s="1"/>
      <c r="BO1680" s="1"/>
    </row>
    <row r="1681" spans="1:67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6"/>
      <c r="N1681" s="1"/>
      <c r="Q1681" s="6"/>
      <c r="S1681" s="1"/>
      <c r="T1681" s="1"/>
      <c r="U1681" s="1"/>
      <c r="V1681" s="1"/>
      <c r="W1681" s="1"/>
      <c r="X1681" s="400"/>
      <c r="Y1681" s="6"/>
      <c r="AB1681" s="6"/>
      <c r="AE1681" s="6"/>
      <c r="AG1681" s="1"/>
      <c r="AM1681" s="6"/>
      <c r="AP1681" s="6"/>
      <c r="AS1681" s="6"/>
      <c r="AU1681" s="1"/>
      <c r="BA1681" s="6"/>
      <c r="BD1681" s="6"/>
      <c r="BG1681" s="1"/>
      <c r="BH1681" s="6"/>
      <c r="BJ1681" s="1"/>
      <c r="BN1681" s="1"/>
      <c r="BO1681" s="1"/>
    </row>
    <row r="1682" spans="1:67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6"/>
      <c r="N1682" s="1"/>
      <c r="Q1682" s="6"/>
      <c r="S1682" s="1"/>
      <c r="T1682" s="1"/>
      <c r="U1682" s="1"/>
      <c r="V1682" s="1"/>
      <c r="W1682" s="1"/>
      <c r="X1682" s="400"/>
      <c r="Y1682" s="6"/>
      <c r="AB1682" s="6"/>
      <c r="AE1682" s="6"/>
      <c r="AG1682" s="1"/>
      <c r="AM1682" s="6"/>
      <c r="AP1682" s="6"/>
      <c r="AS1682" s="6"/>
      <c r="AU1682" s="1"/>
      <c r="BA1682" s="6"/>
      <c r="BD1682" s="6"/>
      <c r="BG1682" s="1"/>
      <c r="BH1682" s="6"/>
      <c r="BJ1682" s="1"/>
      <c r="BN1682" s="1"/>
      <c r="BO1682" s="1"/>
    </row>
    <row r="1683" spans="1:67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6"/>
      <c r="N1683" s="1"/>
      <c r="Q1683" s="6"/>
      <c r="S1683" s="1"/>
      <c r="T1683" s="1"/>
      <c r="U1683" s="1"/>
      <c r="V1683" s="1"/>
      <c r="W1683" s="1"/>
      <c r="X1683" s="400"/>
      <c r="Y1683" s="6"/>
      <c r="AB1683" s="6"/>
      <c r="AE1683" s="6"/>
      <c r="AG1683" s="1"/>
      <c r="AM1683" s="6"/>
      <c r="AP1683" s="6"/>
      <c r="AS1683" s="6"/>
      <c r="AU1683" s="1"/>
      <c r="BA1683" s="6"/>
      <c r="BD1683" s="6"/>
      <c r="BG1683" s="1"/>
      <c r="BH1683" s="6"/>
      <c r="BJ1683" s="1"/>
      <c r="BN1683" s="1"/>
      <c r="BO1683" s="1"/>
    </row>
    <row r="1684" spans="1:67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6"/>
      <c r="N1684" s="1"/>
      <c r="Q1684" s="6"/>
      <c r="S1684" s="1"/>
      <c r="T1684" s="1"/>
      <c r="U1684" s="1"/>
      <c r="V1684" s="1"/>
      <c r="W1684" s="1"/>
      <c r="X1684" s="400"/>
      <c r="Y1684" s="6"/>
      <c r="AB1684" s="6"/>
      <c r="AE1684" s="6"/>
      <c r="AG1684" s="1"/>
      <c r="AM1684" s="6"/>
      <c r="AP1684" s="6"/>
      <c r="AS1684" s="6"/>
      <c r="AU1684" s="1"/>
      <c r="BA1684" s="6"/>
      <c r="BD1684" s="6"/>
      <c r="BG1684" s="1"/>
      <c r="BH1684" s="6"/>
      <c r="BJ1684" s="1"/>
      <c r="BN1684" s="1"/>
      <c r="BO1684" s="1"/>
    </row>
    <row r="1685" spans="1:67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6"/>
      <c r="N1685" s="1"/>
      <c r="Q1685" s="6"/>
      <c r="S1685" s="1"/>
      <c r="T1685" s="1"/>
      <c r="U1685" s="1"/>
      <c r="V1685" s="1"/>
      <c r="W1685" s="1"/>
      <c r="X1685" s="400"/>
      <c r="Y1685" s="6"/>
      <c r="AB1685" s="6"/>
      <c r="AE1685" s="6"/>
      <c r="AG1685" s="1"/>
      <c r="AM1685" s="6"/>
      <c r="AP1685" s="6"/>
      <c r="AS1685" s="6"/>
      <c r="AU1685" s="1"/>
      <c r="BA1685" s="6"/>
      <c r="BD1685" s="6"/>
      <c r="BG1685" s="1"/>
      <c r="BH1685" s="6"/>
      <c r="BJ1685" s="1"/>
      <c r="BN1685" s="1"/>
      <c r="BO1685" s="1"/>
    </row>
    <row r="1686" spans="1:67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6"/>
      <c r="N1686" s="1"/>
      <c r="Q1686" s="6"/>
      <c r="S1686" s="1"/>
      <c r="T1686" s="1"/>
      <c r="U1686" s="1"/>
      <c r="V1686" s="1"/>
      <c r="W1686" s="1"/>
      <c r="X1686" s="400"/>
      <c r="Y1686" s="6"/>
      <c r="AB1686" s="6"/>
      <c r="AE1686" s="6"/>
      <c r="AG1686" s="1"/>
      <c r="AM1686" s="6"/>
      <c r="AP1686" s="6"/>
      <c r="AS1686" s="6"/>
      <c r="AU1686" s="1"/>
      <c r="BA1686" s="6"/>
      <c r="BD1686" s="6"/>
      <c r="BG1686" s="1"/>
      <c r="BH1686" s="6"/>
      <c r="BJ1686" s="1"/>
      <c r="BN1686" s="1"/>
      <c r="BO1686" s="1"/>
    </row>
    <row r="1687" spans="1:67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6"/>
      <c r="N1687" s="1"/>
      <c r="Q1687" s="6"/>
      <c r="S1687" s="1"/>
      <c r="T1687" s="1"/>
      <c r="U1687" s="1"/>
      <c r="V1687" s="1"/>
      <c r="W1687" s="1"/>
      <c r="X1687" s="400"/>
      <c r="Y1687" s="6"/>
      <c r="AB1687" s="6"/>
      <c r="AE1687" s="6"/>
      <c r="AG1687" s="1"/>
      <c r="AM1687" s="6"/>
      <c r="AP1687" s="6"/>
      <c r="AS1687" s="6"/>
      <c r="AU1687" s="1"/>
      <c r="BA1687" s="6"/>
      <c r="BD1687" s="6"/>
      <c r="BG1687" s="1"/>
      <c r="BH1687" s="6"/>
      <c r="BJ1687" s="1"/>
      <c r="BN1687" s="1"/>
      <c r="BO1687" s="1"/>
    </row>
    <row r="1688" spans="1:67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6"/>
      <c r="N1688" s="1"/>
      <c r="Q1688" s="6"/>
      <c r="S1688" s="1"/>
      <c r="T1688" s="1"/>
      <c r="U1688" s="1"/>
      <c r="V1688" s="1"/>
      <c r="W1688" s="1"/>
      <c r="X1688" s="400"/>
      <c r="Y1688" s="6"/>
      <c r="AB1688" s="6"/>
      <c r="AE1688" s="6"/>
      <c r="AG1688" s="1"/>
      <c r="AM1688" s="6"/>
      <c r="AP1688" s="6"/>
      <c r="AS1688" s="6"/>
      <c r="AU1688" s="1"/>
      <c r="BA1688" s="6"/>
      <c r="BD1688" s="6"/>
      <c r="BG1688" s="1"/>
      <c r="BH1688" s="6"/>
      <c r="BJ1688" s="1"/>
      <c r="BN1688" s="1"/>
      <c r="BO1688" s="1"/>
    </row>
    <row r="1689" spans="1:67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6"/>
      <c r="N1689" s="1"/>
      <c r="Q1689" s="6"/>
      <c r="S1689" s="1"/>
      <c r="T1689" s="1"/>
      <c r="U1689" s="1"/>
      <c r="V1689" s="1"/>
      <c r="W1689" s="1"/>
      <c r="X1689" s="400"/>
      <c r="Y1689" s="6"/>
      <c r="AB1689" s="6"/>
      <c r="AE1689" s="6"/>
      <c r="AG1689" s="1"/>
      <c r="AM1689" s="6"/>
      <c r="AP1689" s="6"/>
      <c r="AS1689" s="6"/>
      <c r="AU1689" s="1"/>
      <c r="BA1689" s="6"/>
      <c r="BD1689" s="6"/>
      <c r="BG1689" s="1"/>
      <c r="BH1689" s="6"/>
      <c r="BJ1689" s="1"/>
      <c r="BN1689" s="1"/>
      <c r="BO1689" s="1"/>
    </row>
    <row r="1690" spans="1:67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6"/>
      <c r="N1690" s="1"/>
      <c r="Q1690" s="6"/>
      <c r="S1690" s="1"/>
      <c r="T1690" s="1"/>
      <c r="U1690" s="1"/>
      <c r="V1690" s="1"/>
      <c r="W1690" s="1"/>
      <c r="X1690" s="400"/>
      <c r="Y1690" s="6"/>
      <c r="AB1690" s="6"/>
      <c r="AE1690" s="6"/>
      <c r="AG1690" s="1"/>
      <c r="AM1690" s="6"/>
      <c r="AP1690" s="6"/>
      <c r="AS1690" s="6"/>
      <c r="AU1690" s="1"/>
      <c r="BA1690" s="6"/>
      <c r="BD1690" s="6"/>
      <c r="BG1690" s="1"/>
      <c r="BH1690" s="6"/>
      <c r="BJ1690" s="1"/>
      <c r="BN1690" s="1"/>
      <c r="BO1690" s="1"/>
    </row>
    <row r="1691" spans="1:67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6"/>
      <c r="N1691" s="1"/>
      <c r="Q1691" s="6"/>
      <c r="S1691" s="1"/>
      <c r="T1691" s="1"/>
      <c r="U1691" s="1"/>
      <c r="V1691" s="1"/>
      <c r="W1691" s="1"/>
      <c r="X1691" s="400"/>
      <c r="Y1691" s="6"/>
      <c r="AB1691" s="6"/>
      <c r="AE1691" s="6"/>
      <c r="AG1691" s="1"/>
      <c r="AM1691" s="6"/>
      <c r="AP1691" s="6"/>
      <c r="AS1691" s="6"/>
      <c r="AU1691" s="1"/>
      <c r="BA1691" s="6"/>
      <c r="BD1691" s="6"/>
      <c r="BG1691" s="1"/>
      <c r="BH1691" s="6"/>
      <c r="BJ1691" s="1"/>
      <c r="BN1691" s="1"/>
      <c r="BO1691" s="1"/>
    </row>
    <row r="1692" spans="1:67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6"/>
      <c r="N1692" s="1"/>
      <c r="Q1692" s="6"/>
      <c r="S1692" s="1"/>
      <c r="T1692" s="1"/>
      <c r="U1692" s="1"/>
      <c r="V1692" s="1"/>
      <c r="W1692" s="1"/>
      <c r="X1692" s="400"/>
      <c r="Y1692" s="6"/>
      <c r="AB1692" s="6"/>
      <c r="AE1692" s="6"/>
      <c r="AG1692" s="1"/>
      <c r="AM1692" s="6"/>
      <c r="AP1692" s="6"/>
      <c r="AS1692" s="6"/>
      <c r="AU1692" s="1"/>
      <c r="BA1692" s="6"/>
      <c r="BD1692" s="6"/>
      <c r="BG1692" s="1"/>
      <c r="BH1692" s="6"/>
      <c r="BJ1692" s="1"/>
      <c r="BN1692" s="1"/>
      <c r="BO1692" s="1"/>
    </row>
    <row r="1693" spans="1:67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6"/>
      <c r="N1693" s="1"/>
      <c r="Q1693" s="6"/>
      <c r="S1693" s="1"/>
      <c r="T1693" s="1"/>
      <c r="U1693" s="1"/>
      <c r="V1693" s="1"/>
      <c r="W1693" s="1"/>
      <c r="X1693" s="400"/>
      <c r="Y1693" s="6"/>
      <c r="AB1693" s="6"/>
      <c r="AE1693" s="6"/>
      <c r="AG1693" s="1"/>
      <c r="AM1693" s="6"/>
      <c r="AP1693" s="6"/>
      <c r="AS1693" s="6"/>
      <c r="AU1693" s="1"/>
      <c r="BA1693" s="6"/>
      <c r="BD1693" s="6"/>
      <c r="BG1693" s="1"/>
      <c r="BH1693" s="6"/>
      <c r="BJ1693" s="1"/>
      <c r="BN1693" s="1"/>
      <c r="BO1693" s="1"/>
    </row>
    <row r="1694" spans="1:67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6"/>
      <c r="N1694" s="1"/>
      <c r="Q1694" s="6"/>
      <c r="S1694" s="1"/>
      <c r="T1694" s="1"/>
      <c r="U1694" s="1"/>
      <c r="V1694" s="1"/>
      <c r="W1694" s="1"/>
      <c r="X1694" s="400"/>
      <c r="Y1694" s="6"/>
      <c r="AB1694" s="6"/>
      <c r="AE1694" s="6"/>
      <c r="AG1694" s="1"/>
      <c r="AM1694" s="6"/>
      <c r="AP1694" s="6"/>
      <c r="AS1694" s="6"/>
      <c r="AU1694" s="1"/>
      <c r="BA1694" s="6"/>
      <c r="BD1694" s="6"/>
      <c r="BG1694" s="1"/>
      <c r="BH1694" s="6"/>
      <c r="BJ1694" s="1"/>
      <c r="BN1694" s="1"/>
      <c r="BO1694" s="1"/>
    </row>
    <row r="1695" spans="1:67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6"/>
      <c r="N1695" s="1"/>
      <c r="Q1695" s="6"/>
      <c r="S1695" s="1"/>
      <c r="T1695" s="1"/>
      <c r="U1695" s="1"/>
      <c r="V1695" s="1"/>
      <c r="W1695" s="1"/>
      <c r="X1695" s="400"/>
      <c r="Y1695" s="6"/>
      <c r="AB1695" s="6"/>
      <c r="AE1695" s="6"/>
      <c r="AG1695" s="1"/>
      <c r="AM1695" s="6"/>
      <c r="AP1695" s="6"/>
      <c r="AS1695" s="6"/>
      <c r="AU1695" s="1"/>
      <c r="BA1695" s="6"/>
      <c r="BD1695" s="6"/>
      <c r="BG1695" s="1"/>
      <c r="BH1695" s="6"/>
      <c r="BJ1695" s="1"/>
      <c r="BN1695" s="1"/>
      <c r="BO1695" s="1"/>
    </row>
    <row r="1696" spans="1:67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6"/>
      <c r="N1696" s="1"/>
      <c r="Q1696" s="6"/>
      <c r="S1696" s="1"/>
      <c r="T1696" s="1"/>
      <c r="U1696" s="1"/>
      <c r="V1696" s="1"/>
      <c r="W1696" s="1"/>
      <c r="X1696" s="400"/>
      <c r="Y1696" s="6"/>
      <c r="AB1696" s="6"/>
      <c r="AE1696" s="6"/>
      <c r="AG1696" s="1"/>
      <c r="AM1696" s="6"/>
      <c r="AP1696" s="6"/>
      <c r="AS1696" s="6"/>
      <c r="AU1696" s="1"/>
      <c r="BA1696" s="6"/>
      <c r="BD1696" s="6"/>
      <c r="BG1696" s="1"/>
      <c r="BH1696" s="6"/>
      <c r="BJ1696" s="1"/>
      <c r="BN1696" s="1"/>
      <c r="BO1696" s="1"/>
    </row>
    <row r="1697" spans="1:67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6"/>
      <c r="N1697" s="1"/>
      <c r="Q1697" s="6"/>
      <c r="S1697" s="1"/>
      <c r="T1697" s="1"/>
      <c r="U1697" s="1"/>
      <c r="V1697" s="1"/>
      <c r="W1697" s="1"/>
      <c r="X1697" s="400"/>
      <c r="Y1697" s="6"/>
      <c r="AB1697" s="6"/>
      <c r="AE1697" s="6"/>
      <c r="AG1697" s="1"/>
      <c r="AM1697" s="6"/>
      <c r="AP1697" s="6"/>
      <c r="AS1697" s="6"/>
      <c r="AU1697" s="1"/>
      <c r="BA1697" s="6"/>
      <c r="BD1697" s="6"/>
      <c r="BG1697" s="1"/>
      <c r="BH1697" s="6"/>
      <c r="BJ1697" s="1"/>
      <c r="BN1697" s="1"/>
      <c r="BO1697" s="1"/>
    </row>
    <row r="1698" spans="1:67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6"/>
      <c r="N1698" s="1"/>
      <c r="Q1698" s="6"/>
      <c r="S1698" s="1"/>
      <c r="T1698" s="1"/>
      <c r="U1698" s="1"/>
      <c r="V1698" s="1"/>
      <c r="W1698" s="1"/>
      <c r="X1698" s="400"/>
      <c r="Y1698" s="6"/>
      <c r="AB1698" s="6"/>
      <c r="AE1698" s="6"/>
      <c r="AG1698" s="1"/>
      <c r="AM1698" s="6"/>
      <c r="AP1698" s="6"/>
      <c r="AS1698" s="6"/>
      <c r="AU1698" s="1"/>
      <c r="BA1698" s="6"/>
      <c r="BD1698" s="6"/>
      <c r="BG1698" s="1"/>
      <c r="BH1698" s="6"/>
      <c r="BJ1698" s="1"/>
      <c r="BN1698" s="1"/>
      <c r="BO1698" s="1"/>
    </row>
    <row r="1699" spans="1:67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6"/>
      <c r="N1699" s="1"/>
      <c r="Q1699" s="6"/>
      <c r="S1699" s="1"/>
      <c r="T1699" s="1"/>
      <c r="U1699" s="1"/>
      <c r="V1699" s="1"/>
      <c r="W1699" s="1"/>
      <c r="X1699" s="400"/>
      <c r="Y1699" s="6"/>
      <c r="AB1699" s="6"/>
      <c r="AE1699" s="6"/>
      <c r="AG1699" s="1"/>
      <c r="AM1699" s="6"/>
      <c r="AP1699" s="6"/>
      <c r="AS1699" s="6"/>
      <c r="AU1699" s="1"/>
      <c r="BA1699" s="6"/>
      <c r="BD1699" s="6"/>
      <c r="BG1699" s="1"/>
      <c r="BH1699" s="6"/>
      <c r="BJ1699" s="1"/>
      <c r="BN1699" s="1"/>
      <c r="BO1699" s="1"/>
    </row>
    <row r="1700" spans="1:67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6"/>
      <c r="N1700" s="1"/>
      <c r="Q1700" s="6"/>
      <c r="S1700" s="1"/>
      <c r="T1700" s="1"/>
      <c r="U1700" s="1"/>
      <c r="V1700" s="1"/>
      <c r="W1700" s="1"/>
      <c r="X1700" s="400"/>
      <c r="Y1700" s="6"/>
      <c r="AB1700" s="6"/>
      <c r="AE1700" s="6"/>
      <c r="AG1700" s="1"/>
      <c r="AM1700" s="6"/>
      <c r="AP1700" s="6"/>
      <c r="AS1700" s="6"/>
      <c r="AU1700" s="1"/>
      <c r="BA1700" s="6"/>
      <c r="BD1700" s="6"/>
      <c r="BG1700" s="1"/>
      <c r="BH1700" s="6"/>
      <c r="BJ1700" s="1"/>
      <c r="BN1700" s="1"/>
      <c r="BO1700" s="1"/>
    </row>
    <row r="1701" spans="1:67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6"/>
      <c r="N1701" s="1"/>
      <c r="Q1701" s="6"/>
      <c r="S1701" s="1"/>
      <c r="T1701" s="1"/>
      <c r="U1701" s="1"/>
      <c r="V1701" s="1"/>
      <c r="W1701" s="1"/>
      <c r="X1701" s="400"/>
      <c r="Y1701" s="6"/>
      <c r="AB1701" s="6"/>
      <c r="AE1701" s="6"/>
      <c r="AG1701" s="1"/>
      <c r="AM1701" s="6"/>
      <c r="AP1701" s="6"/>
      <c r="AS1701" s="6"/>
      <c r="AU1701" s="1"/>
      <c r="BA1701" s="6"/>
      <c r="BD1701" s="6"/>
      <c r="BG1701" s="1"/>
      <c r="BH1701" s="6"/>
      <c r="BJ1701" s="1"/>
      <c r="BN1701" s="1"/>
      <c r="BO1701" s="1"/>
    </row>
    <row r="1702" spans="1:67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6"/>
      <c r="N1702" s="1"/>
      <c r="Q1702" s="6"/>
      <c r="S1702" s="1"/>
      <c r="T1702" s="1"/>
      <c r="U1702" s="1"/>
      <c r="V1702" s="1"/>
      <c r="W1702" s="1"/>
      <c r="X1702" s="400"/>
      <c r="Y1702" s="6"/>
      <c r="AB1702" s="6"/>
      <c r="AE1702" s="6"/>
      <c r="AG1702" s="1"/>
      <c r="AM1702" s="6"/>
      <c r="AP1702" s="6"/>
      <c r="AS1702" s="6"/>
      <c r="AU1702" s="1"/>
      <c r="BA1702" s="6"/>
      <c r="BD1702" s="6"/>
      <c r="BG1702" s="1"/>
      <c r="BH1702" s="6"/>
      <c r="BJ1702" s="1"/>
      <c r="BN1702" s="1"/>
      <c r="BO1702" s="1"/>
    </row>
    <row r="1703" spans="1:67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6"/>
      <c r="N1703" s="1"/>
      <c r="Q1703" s="6"/>
      <c r="S1703" s="1"/>
      <c r="T1703" s="1"/>
      <c r="U1703" s="1"/>
      <c r="V1703" s="1"/>
      <c r="W1703" s="1"/>
      <c r="X1703" s="400"/>
      <c r="Y1703" s="6"/>
      <c r="AB1703" s="6"/>
      <c r="AE1703" s="6"/>
      <c r="AG1703" s="1"/>
      <c r="AM1703" s="6"/>
      <c r="AP1703" s="6"/>
      <c r="AS1703" s="6"/>
      <c r="AU1703" s="1"/>
      <c r="BA1703" s="6"/>
      <c r="BD1703" s="6"/>
      <c r="BG1703" s="1"/>
      <c r="BH1703" s="6"/>
      <c r="BJ1703" s="1"/>
      <c r="BN1703" s="1"/>
      <c r="BO1703" s="1"/>
    </row>
    <row r="1704" spans="1:67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6"/>
      <c r="N1704" s="1"/>
      <c r="Q1704" s="6"/>
      <c r="S1704" s="1"/>
      <c r="T1704" s="1"/>
      <c r="U1704" s="1"/>
      <c r="V1704" s="1"/>
      <c r="W1704" s="1"/>
      <c r="X1704" s="400"/>
      <c r="Y1704" s="6"/>
      <c r="AB1704" s="6"/>
      <c r="AE1704" s="6"/>
      <c r="AG1704" s="1"/>
      <c r="AM1704" s="6"/>
      <c r="AP1704" s="6"/>
      <c r="AS1704" s="6"/>
      <c r="AU1704" s="1"/>
      <c r="BA1704" s="6"/>
      <c r="BD1704" s="6"/>
      <c r="BG1704" s="1"/>
      <c r="BH1704" s="6"/>
      <c r="BJ1704" s="1"/>
      <c r="BN1704" s="1"/>
      <c r="BO1704" s="1"/>
    </row>
    <row r="1705" spans="1:67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6"/>
      <c r="N1705" s="1"/>
      <c r="Q1705" s="6"/>
      <c r="S1705" s="1"/>
      <c r="T1705" s="1"/>
      <c r="U1705" s="1"/>
      <c r="V1705" s="1"/>
      <c r="W1705" s="1"/>
      <c r="X1705" s="400"/>
      <c r="Y1705" s="6"/>
      <c r="AB1705" s="6"/>
      <c r="AE1705" s="6"/>
      <c r="AG1705" s="1"/>
      <c r="AM1705" s="6"/>
      <c r="AP1705" s="6"/>
      <c r="AS1705" s="6"/>
      <c r="AU1705" s="1"/>
      <c r="BA1705" s="6"/>
      <c r="BD1705" s="6"/>
      <c r="BG1705" s="1"/>
      <c r="BH1705" s="6"/>
      <c r="BJ1705" s="1"/>
      <c r="BN1705" s="1"/>
      <c r="BO1705" s="1"/>
    </row>
    <row r="1706" spans="1:67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6"/>
      <c r="N1706" s="1"/>
      <c r="Q1706" s="6"/>
      <c r="S1706" s="1"/>
      <c r="T1706" s="1"/>
      <c r="U1706" s="1"/>
      <c r="V1706" s="1"/>
      <c r="W1706" s="1"/>
      <c r="X1706" s="400"/>
      <c r="Y1706" s="6"/>
      <c r="AB1706" s="6"/>
      <c r="AE1706" s="6"/>
      <c r="AG1706" s="1"/>
      <c r="AM1706" s="6"/>
      <c r="AP1706" s="6"/>
      <c r="AS1706" s="6"/>
      <c r="AU1706" s="1"/>
      <c r="BA1706" s="6"/>
      <c r="BD1706" s="6"/>
      <c r="BG1706" s="1"/>
      <c r="BH1706" s="6"/>
      <c r="BJ1706" s="1"/>
      <c r="BN1706" s="1"/>
      <c r="BO1706" s="1"/>
    </row>
    <row r="1707" spans="1:67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6"/>
      <c r="N1707" s="1"/>
      <c r="Q1707" s="6"/>
      <c r="S1707" s="1"/>
      <c r="T1707" s="1"/>
      <c r="U1707" s="1"/>
      <c r="V1707" s="1"/>
      <c r="W1707" s="1"/>
      <c r="X1707" s="400"/>
      <c r="Y1707" s="6"/>
      <c r="AB1707" s="6"/>
      <c r="AE1707" s="6"/>
      <c r="AG1707" s="1"/>
      <c r="AM1707" s="6"/>
      <c r="AP1707" s="6"/>
      <c r="AS1707" s="6"/>
      <c r="AU1707" s="1"/>
      <c r="BA1707" s="6"/>
      <c r="BD1707" s="6"/>
      <c r="BG1707" s="1"/>
      <c r="BH1707" s="6"/>
      <c r="BJ1707" s="1"/>
      <c r="BN1707" s="1"/>
      <c r="BO1707" s="1"/>
    </row>
    <row r="1708" spans="1:67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6"/>
      <c r="N1708" s="1"/>
      <c r="Q1708" s="6"/>
      <c r="S1708" s="1"/>
      <c r="T1708" s="1"/>
      <c r="U1708" s="1"/>
      <c r="V1708" s="1"/>
      <c r="W1708" s="1"/>
      <c r="X1708" s="400"/>
      <c r="Y1708" s="6"/>
      <c r="AB1708" s="6"/>
      <c r="AE1708" s="6"/>
      <c r="AG1708" s="1"/>
      <c r="AM1708" s="6"/>
      <c r="AP1708" s="6"/>
      <c r="AS1708" s="6"/>
      <c r="AU1708" s="1"/>
      <c r="BA1708" s="6"/>
      <c r="BD1708" s="6"/>
      <c r="BG1708" s="1"/>
      <c r="BH1708" s="6"/>
      <c r="BJ1708" s="1"/>
      <c r="BN1708" s="1"/>
      <c r="BO1708" s="1"/>
    </row>
    <row r="1709" spans="1:67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6"/>
      <c r="N1709" s="1"/>
      <c r="Q1709" s="6"/>
      <c r="S1709" s="1"/>
      <c r="T1709" s="1"/>
      <c r="U1709" s="1"/>
      <c r="V1709" s="1"/>
      <c r="W1709" s="1"/>
      <c r="X1709" s="400"/>
      <c r="Y1709" s="6"/>
      <c r="AB1709" s="6"/>
      <c r="AE1709" s="6"/>
      <c r="AG1709" s="1"/>
      <c r="AM1709" s="6"/>
      <c r="AP1709" s="6"/>
      <c r="AS1709" s="6"/>
      <c r="AU1709" s="1"/>
      <c r="BA1709" s="6"/>
      <c r="BD1709" s="6"/>
      <c r="BG1709" s="1"/>
      <c r="BH1709" s="6"/>
      <c r="BJ1709" s="1"/>
      <c r="BN1709" s="1"/>
      <c r="BO1709" s="1"/>
    </row>
    <row r="1710" spans="1:67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6"/>
      <c r="N1710" s="1"/>
      <c r="Q1710" s="6"/>
      <c r="S1710" s="1"/>
      <c r="T1710" s="1"/>
      <c r="U1710" s="1"/>
      <c r="V1710" s="1"/>
      <c r="W1710" s="1"/>
      <c r="X1710" s="400"/>
      <c r="Y1710" s="6"/>
      <c r="AB1710" s="6"/>
      <c r="AE1710" s="6"/>
      <c r="AG1710" s="1"/>
      <c r="AM1710" s="6"/>
      <c r="AP1710" s="6"/>
      <c r="AS1710" s="6"/>
      <c r="AU1710" s="1"/>
      <c r="BA1710" s="6"/>
      <c r="BD1710" s="6"/>
      <c r="BG1710" s="1"/>
      <c r="BH1710" s="6"/>
      <c r="BJ1710" s="1"/>
      <c r="BN1710" s="1"/>
      <c r="BO1710" s="1"/>
    </row>
    <row r="1711" spans="1:67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6"/>
      <c r="N1711" s="1"/>
      <c r="Q1711" s="6"/>
      <c r="S1711" s="1"/>
      <c r="T1711" s="1"/>
      <c r="U1711" s="1"/>
      <c r="V1711" s="1"/>
      <c r="W1711" s="1"/>
      <c r="X1711" s="400"/>
      <c r="Y1711" s="6"/>
      <c r="AB1711" s="6"/>
      <c r="AE1711" s="6"/>
      <c r="AG1711" s="1"/>
      <c r="AM1711" s="6"/>
      <c r="AP1711" s="6"/>
      <c r="AS1711" s="6"/>
      <c r="AU1711" s="1"/>
      <c r="BA1711" s="6"/>
      <c r="BD1711" s="6"/>
      <c r="BG1711" s="1"/>
      <c r="BH1711" s="6"/>
      <c r="BJ1711" s="1"/>
      <c r="BN1711" s="1"/>
      <c r="BO1711" s="1"/>
    </row>
    <row r="1712" spans="1:67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6"/>
      <c r="N1712" s="1"/>
      <c r="Q1712" s="6"/>
      <c r="S1712" s="1"/>
      <c r="T1712" s="1"/>
      <c r="U1712" s="1"/>
      <c r="V1712" s="1"/>
      <c r="W1712" s="1"/>
      <c r="X1712" s="400"/>
      <c r="Y1712" s="6"/>
      <c r="AB1712" s="6"/>
      <c r="AE1712" s="6"/>
      <c r="AG1712" s="1"/>
      <c r="AM1712" s="6"/>
      <c r="AP1712" s="6"/>
      <c r="AS1712" s="6"/>
      <c r="AU1712" s="1"/>
      <c r="BA1712" s="6"/>
      <c r="BD1712" s="6"/>
      <c r="BG1712" s="1"/>
      <c r="BH1712" s="6"/>
      <c r="BJ1712" s="1"/>
      <c r="BN1712" s="1"/>
      <c r="BO1712" s="1"/>
    </row>
    <row r="1713" spans="1:67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6"/>
      <c r="N1713" s="1"/>
      <c r="Q1713" s="6"/>
      <c r="S1713" s="1"/>
      <c r="T1713" s="1"/>
      <c r="U1713" s="1"/>
      <c r="V1713" s="1"/>
      <c r="W1713" s="1"/>
      <c r="X1713" s="400"/>
      <c r="Y1713" s="6"/>
      <c r="AB1713" s="6"/>
      <c r="AE1713" s="6"/>
      <c r="AG1713" s="1"/>
      <c r="AM1713" s="6"/>
      <c r="AP1713" s="6"/>
      <c r="AS1713" s="6"/>
      <c r="AU1713" s="1"/>
      <c r="BA1713" s="6"/>
      <c r="BD1713" s="6"/>
      <c r="BG1713" s="1"/>
      <c r="BH1713" s="6"/>
      <c r="BJ1713" s="1"/>
      <c r="BN1713" s="1"/>
      <c r="BO1713" s="1"/>
    </row>
    <row r="1714" spans="1:67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6"/>
      <c r="N1714" s="1"/>
      <c r="Q1714" s="6"/>
      <c r="S1714" s="1"/>
      <c r="T1714" s="1"/>
      <c r="U1714" s="1"/>
      <c r="V1714" s="1"/>
      <c r="W1714" s="1"/>
      <c r="X1714" s="400"/>
      <c r="Y1714" s="6"/>
      <c r="AB1714" s="6"/>
      <c r="AE1714" s="6"/>
      <c r="AG1714" s="1"/>
      <c r="AM1714" s="6"/>
      <c r="AP1714" s="6"/>
      <c r="AS1714" s="6"/>
      <c r="AU1714" s="1"/>
      <c r="BA1714" s="6"/>
      <c r="BD1714" s="6"/>
      <c r="BG1714" s="1"/>
      <c r="BH1714" s="6"/>
      <c r="BJ1714" s="1"/>
      <c r="BN1714" s="1"/>
      <c r="BO1714" s="1"/>
    </row>
    <row r="1715" spans="1:67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6"/>
      <c r="N1715" s="1"/>
      <c r="Q1715" s="6"/>
      <c r="S1715" s="1"/>
      <c r="T1715" s="1"/>
      <c r="U1715" s="1"/>
      <c r="V1715" s="1"/>
      <c r="W1715" s="1"/>
      <c r="X1715" s="400"/>
      <c r="Y1715" s="6"/>
      <c r="AB1715" s="6"/>
      <c r="AE1715" s="6"/>
      <c r="AG1715" s="1"/>
      <c r="AM1715" s="6"/>
      <c r="AP1715" s="6"/>
      <c r="AS1715" s="6"/>
      <c r="AU1715" s="1"/>
      <c r="BA1715" s="6"/>
      <c r="BD1715" s="6"/>
      <c r="BG1715" s="1"/>
      <c r="BH1715" s="6"/>
      <c r="BJ1715" s="1"/>
      <c r="BN1715" s="1"/>
      <c r="BO1715" s="1"/>
    </row>
    <row r="1716" spans="1:67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6"/>
      <c r="N1716" s="1"/>
      <c r="Q1716" s="6"/>
      <c r="S1716" s="1"/>
      <c r="T1716" s="1"/>
      <c r="U1716" s="1"/>
      <c r="V1716" s="1"/>
      <c r="W1716" s="1"/>
      <c r="X1716" s="400"/>
      <c r="Y1716" s="6"/>
      <c r="AB1716" s="6"/>
      <c r="AE1716" s="6"/>
      <c r="AG1716" s="1"/>
      <c r="AM1716" s="6"/>
      <c r="AP1716" s="6"/>
      <c r="AS1716" s="6"/>
      <c r="AU1716" s="1"/>
      <c r="BA1716" s="6"/>
      <c r="BD1716" s="6"/>
      <c r="BG1716" s="1"/>
      <c r="BH1716" s="6"/>
      <c r="BJ1716" s="1"/>
      <c r="BN1716" s="1"/>
      <c r="BO1716" s="1"/>
    </row>
    <row r="1717" spans="1:67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6"/>
      <c r="N1717" s="1"/>
      <c r="Q1717" s="6"/>
      <c r="S1717" s="1"/>
      <c r="T1717" s="1"/>
      <c r="U1717" s="1"/>
      <c r="V1717" s="1"/>
      <c r="W1717" s="1"/>
      <c r="X1717" s="400"/>
      <c r="Y1717" s="6"/>
      <c r="AB1717" s="6"/>
      <c r="AE1717" s="6"/>
      <c r="AG1717" s="1"/>
      <c r="AM1717" s="6"/>
      <c r="AP1717" s="6"/>
      <c r="AS1717" s="6"/>
      <c r="AU1717" s="1"/>
      <c r="BA1717" s="6"/>
      <c r="BD1717" s="6"/>
      <c r="BG1717" s="1"/>
      <c r="BH1717" s="6"/>
      <c r="BJ1717" s="1"/>
      <c r="BN1717" s="1"/>
      <c r="BO1717" s="1"/>
    </row>
    <row r="1718" spans="1:67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6"/>
      <c r="N1718" s="1"/>
      <c r="Q1718" s="6"/>
      <c r="S1718" s="1"/>
      <c r="T1718" s="1"/>
      <c r="U1718" s="1"/>
      <c r="V1718" s="1"/>
      <c r="W1718" s="1"/>
      <c r="X1718" s="400"/>
      <c r="Y1718" s="6"/>
      <c r="AB1718" s="6"/>
      <c r="AE1718" s="6"/>
      <c r="AG1718" s="1"/>
      <c r="AM1718" s="6"/>
      <c r="AP1718" s="6"/>
      <c r="AS1718" s="6"/>
      <c r="AU1718" s="1"/>
      <c r="BA1718" s="6"/>
      <c r="BD1718" s="6"/>
      <c r="BG1718" s="1"/>
      <c r="BH1718" s="6"/>
      <c r="BJ1718" s="1"/>
      <c r="BN1718" s="1"/>
      <c r="BO1718" s="1"/>
    </row>
    <row r="1719" spans="1:67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6"/>
      <c r="N1719" s="1"/>
      <c r="Q1719" s="6"/>
      <c r="S1719" s="1"/>
      <c r="T1719" s="1"/>
      <c r="U1719" s="1"/>
      <c r="V1719" s="1"/>
      <c r="W1719" s="1"/>
      <c r="X1719" s="400"/>
      <c r="Y1719" s="6"/>
      <c r="AB1719" s="6"/>
      <c r="AE1719" s="6"/>
      <c r="AG1719" s="1"/>
      <c r="AM1719" s="6"/>
      <c r="AP1719" s="6"/>
      <c r="AS1719" s="6"/>
      <c r="AU1719" s="1"/>
      <c r="BA1719" s="6"/>
      <c r="BD1719" s="6"/>
      <c r="BG1719" s="1"/>
      <c r="BH1719" s="6"/>
      <c r="BJ1719" s="1"/>
      <c r="BN1719" s="1"/>
      <c r="BO1719" s="1"/>
    </row>
    <row r="1720" spans="1:67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6"/>
      <c r="N1720" s="1"/>
      <c r="Q1720" s="6"/>
      <c r="S1720" s="1"/>
      <c r="T1720" s="1"/>
      <c r="U1720" s="1"/>
      <c r="V1720" s="1"/>
      <c r="W1720" s="1"/>
      <c r="X1720" s="400"/>
      <c r="Y1720" s="6"/>
      <c r="AB1720" s="6"/>
      <c r="AE1720" s="6"/>
      <c r="AG1720" s="1"/>
      <c r="AM1720" s="6"/>
      <c r="AP1720" s="6"/>
      <c r="AS1720" s="6"/>
      <c r="AU1720" s="1"/>
      <c r="BA1720" s="6"/>
      <c r="BD1720" s="6"/>
      <c r="BG1720" s="1"/>
      <c r="BH1720" s="6"/>
      <c r="BJ1720" s="1"/>
      <c r="BN1720" s="1"/>
      <c r="BO1720" s="1"/>
    </row>
    <row r="1721" spans="1:67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6"/>
      <c r="N1721" s="1"/>
      <c r="Q1721" s="6"/>
      <c r="S1721" s="1"/>
      <c r="T1721" s="1"/>
      <c r="U1721" s="1"/>
      <c r="V1721" s="1"/>
      <c r="W1721" s="1"/>
      <c r="X1721" s="400"/>
      <c r="Y1721" s="6"/>
      <c r="AB1721" s="6"/>
      <c r="AE1721" s="6"/>
      <c r="AG1721" s="1"/>
      <c r="AM1721" s="6"/>
      <c r="AP1721" s="6"/>
      <c r="AS1721" s="6"/>
      <c r="AU1721" s="1"/>
      <c r="BA1721" s="6"/>
      <c r="BD1721" s="6"/>
      <c r="BG1721" s="1"/>
      <c r="BH1721" s="6"/>
      <c r="BJ1721" s="1"/>
      <c r="BN1721" s="1"/>
      <c r="BO1721" s="1"/>
    </row>
    <row r="1722" spans="1:67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6"/>
      <c r="N1722" s="1"/>
      <c r="Q1722" s="6"/>
      <c r="S1722" s="1"/>
      <c r="T1722" s="1"/>
      <c r="U1722" s="1"/>
      <c r="V1722" s="1"/>
      <c r="W1722" s="1"/>
      <c r="X1722" s="400"/>
      <c r="Y1722" s="6"/>
      <c r="AB1722" s="6"/>
      <c r="AE1722" s="6"/>
      <c r="AG1722" s="1"/>
      <c r="AM1722" s="6"/>
      <c r="AP1722" s="6"/>
      <c r="AS1722" s="6"/>
      <c r="AU1722" s="1"/>
      <c r="BA1722" s="6"/>
      <c r="BD1722" s="6"/>
      <c r="BG1722" s="1"/>
      <c r="BH1722" s="6"/>
      <c r="BJ1722" s="1"/>
      <c r="BN1722" s="1"/>
      <c r="BO1722" s="1"/>
    </row>
    <row r="1723" spans="1:67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6"/>
      <c r="N1723" s="1"/>
      <c r="Q1723" s="6"/>
      <c r="S1723" s="1"/>
      <c r="T1723" s="1"/>
      <c r="U1723" s="1"/>
      <c r="V1723" s="1"/>
      <c r="W1723" s="1"/>
      <c r="X1723" s="400"/>
      <c r="Y1723" s="6"/>
      <c r="AB1723" s="6"/>
      <c r="AE1723" s="6"/>
      <c r="AG1723" s="1"/>
      <c r="AM1723" s="6"/>
      <c r="AP1723" s="6"/>
      <c r="AS1723" s="6"/>
      <c r="AU1723" s="1"/>
      <c r="BA1723" s="6"/>
      <c r="BD1723" s="6"/>
      <c r="BG1723" s="1"/>
      <c r="BH1723" s="6"/>
      <c r="BJ1723" s="1"/>
      <c r="BN1723" s="1"/>
      <c r="BO1723" s="1"/>
    </row>
    <row r="1724" spans="1:67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6"/>
      <c r="N1724" s="1"/>
      <c r="Q1724" s="6"/>
      <c r="S1724" s="1"/>
      <c r="T1724" s="1"/>
      <c r="U1724" s="1"/>
      <c r="V1724" s="1"/>
      <c r="W1724" s="1"/>
      <c r="X1724" s="400"/>
      <c r="Y1724" s="6"/>
      <c r="AB1724" s="6"/>
      <c r="AE1724" s="6"/>
      <c r="AG1724" s="1"/>
      <c r="AM1724" s="6"/>
      <c r="AP1724" s="6"/>
      <c r="AS1724" s="6"/>
      <c r="AU1724" s="1"/>
      <c r="BA1724" s="6"/>
      <c r="BD1724" s="6"/>
      <c r="BG1724" s="1"/>
      <c r="BH1724" s="6"/>
      <c r="BJ1724" s="1"/>
      <c r="BN1724" s="1"/>
      <c r="BO1724" s="1"/>
    </row>
    <row r="1725" spans="1:67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6"/>
      <c r="N1725" s="1"/>
      <c r="Q1725" s="6"/>
      <c r="S1725" s="1"/>
      <c r="T1725" s="1"/>
      <c r="U1725" s="1"/>
      <c r="V1725" s="1"/>
      <c r="W1725" s="1"/>
      <c r="X1725" s="400"/>
      <c r="Y1725" s="6"/>
      <c r="AB1725" s="6"/>
      <c r="AE1725" s="6"/>
      <c r="AG1725" s="1"/>
      <c r="AM1725" s="6"/>
      <c r="AP1725" s="6"/>
      <c r="AS1725" s="6"/>
      <c r="AU1725" s="1"/>
      <c r="BA1725" s="6"/>
      <c r="BD1725" s="6"/>
      <c r="BG1725" s="1"/>
      <c r="BH1725" s="6"/>
      <c r="BJ1725" s="1"/>
      <c r="BN1725" s="1"/>
      <c r="BO1725" s="1"/>
    </row>
    <row r="1726" spans="1:67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6"/>
      <c r="N1726" s="1"/>
      <c r="Q1726" s="6"/>
      <c r="S1726" s="1"/>
      <c r="T1726" s="1"/>
      <c r="U1726" s="1"/>
      <c r="V1726" s="1"/>
      <c r="W1726" s="1"/>
      <c r="X1726" s="400"/>
      <c r="Y1726" s="6"/>
      <c r="AB1726" s="6"/>
      <c r="AE1726" s="6"/>
      <c r="AG1726" s="1"/>
      <c r="AM1726" s="6"/>
      <c r="AP1726" s="6"/>
      <c r="AS1726" s="6"/>
      <c r="AU1726" s="1"/>
      <c r="BA1726" s="6"/>
      <c r="BD1726" s="6"/>
      <c r="BG1726" s="1"/>
      <c r="BH1726" s="6"/>
      <c r="BJ1726" s="1"/>
      <c r="BN1726" s="1"/>
      <c r="BO1726" s="1"/>
    </row>
    <row r="1727" spans="1:67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6"/>
      <c r="N1727" s="1"/>
      <c r="Q1727" s="6"/>
      <c r="S1727" s="1"/>
      <c r="T1727" s="1"/>
      <c r="U1727" s="1"/>
      <c r="V1727" s="1"/>
      <c r="W1727" s="1"/>
      <c r="X1727" s="400"/>
      <c r="Y1727" s="6"/>
      <c r="AB1727" s="6"/>
      <c r="AE1727" s="6"/>
      <c r="AG1727" s="1"/>
      <c r="AM1727" s="6"/>
      <c r="AP1727" s="6"/>
      <c r="AS1727" s="6"/>
      <c r="AU1727" s="1"/>
      <c r="BA1727" s="6"/>
      <c r="BD1727" s="6"/>
      <c r="BG1727" s="1"/>
      <c r="BH1727" s="6"/>
      <c r="BJ1727" s="1"/>
      <c r="BN1727" s="1"/>
      <c r="BO1727" s="1"/>
    </row>
    <row r="1728" spans="1:67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6"/>
      <c r="N1728" s="1"/>
      <c r="Q1728" s="6"/>
      <c r="S1728" s="1"/>
      <c r="T1728" s="1"/>
      <c r="U1728" s="1"/>
      <c r="V1728" s="1"/>
      <c r="W1728" s="1"/>
      <c r="X1728" s="400"/>
      <c r="Y1728" s="6"/>
      <c r="AB1728" s="6"/>
      <c r="AE1728" s="6"/>
      <c r="AG1728" s="1"/>
      <c r="AM1728" s="6"/>
      <c r="AP1728" s="6"/>
      <c r="AS1728" s="6"/>
      <c r="AU1728" s="1"/>
      <c r="BA1728" s="6"/>
      <c r="BD1728" s="6"/>
      <c r="BG1728" s="1"/>
      <c r="BH1728" s="6"/>
      <c r="BJ1728" s="1"/>
      <c r="BN1728" s="1"/>
      <c r="BO1728" s="1"/>
    </row>
    <row r="1729" spans="1:67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6"/>
      <c r="N1729" s="1"/>
      <c r="Q1729" s="6"/>
      <c r="S1729" s="1"/>
      <c r="T1729" s="1"/>
      <c r="U1729" s="1"/>
      <c r="V1729" s="1"/>
      <c r="W1729" s="1"/>
      <c r="X1729" s="400"/>
      <c r="Y1729" s="6"/>
      <c r="AB1729" s="6"/>
      <c r="AE1729" s="6"/>
      <c r="AG1729" s="1"/>
      <c r="AM1729" s="6"/>
      <c r="AP1729" s="6"/>
      <c r="AS1729" s="6"/>
      <c r="AU1729" s="1"/>
      <c r="BA1729" s="6"/>
      <c r="BD1729" s="6"/>
      <c r="BG1729" s="1"/>
      <c r="BH1729" s="6"/>
      <c r="BJ1729" s="1"/>
      <c r="BN1729" s="1"/>
      <c r="BO1729" s="1"/>
    </row>
    <row r="1730" spans="1:67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6"/>
      <c r="N1730" s="1"/>
      <c r="Q1730" s="6"/>
      <c r="S1730" s="1"/>
      <c r="T1730" s="1"/>
      <c r="U1730" s="1"/>
      <c r="V1730" s="1"/>
      <c r="W1730" s="1"/>
      <c r="X1730" s="400"/>
      <c r="Y1730" s="6"/>
      <c r="AB1730" s="6"/>
      <c r="AE1730" s="6"/>
      <c r="AG1730" s="1"/>
      <c r="AM1730" s="6"/>
      <c r="AP1730" s="6"/>
      <c r="AS1730" s="6"/>
      <c r="AU1730" s="1"/>
      <c r="BA1730" s="6"/>
      <c r="BD1730" s="6"/>
      <c r="BG1730" s="1"/>
      <c r="BH1730" s="6"/>
      <c r="BJ1730" s="1"/>
      <c r="BN1730" s="1"/>
      <c r="BO1730" s="1"/>
    </row>
    <row r="1731" spans="1:67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6"/>
      <c r="N1731" s="1"/>
      <c r="Q1731" s="6"/>
      <c r="S1731" s="1"/>
      <c r="T1731" s="1"/>
      <c r="U1731" s="1"/>
      <c r="V1731" s="1"/>
      <c r="W1731" s="1"/>
      <c r="X1731" s="400"/>
      <c r="Y1731" s="6"/>
      <c r="AB1731" s="6"/>
      <c r="AE1731" s="6"/>
      <c r="AG1731" s="1"/>
      <c r="AM1731" s="6"/>
      <c r="AP1731" s="6"/>
      <c r="AS1731" s="6"/>
      <c r="AU1731" s="1"/>
      <c r="BA1731" s="6"/>
      <c r="BD1731" s="6"/>
      <c r="BG1731" s="1"/>
      <c r="BH1731" s="6"/>
      <c r="BJ1731" s="1"/>
      <c r="BN1731" s="1"/>
      <c r="BO1731" s="1"/>
    </row>
    <row r="1732" spans="1:67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6"/>
      <c r="N1732" s="1"/>
      <c r="Q1732" s="6"/>
      <c r="S1732" s="1"/>
      <c r="T1732" s="1"/>
      <c r="U1732" s="1"/>
      <c r="V1732" s="1"/>
      <c r="W1732" s="1"/>
      <c r="X1732" s="400"/>
      <c r="Y1732" s="6"/>
      <c r="AB1732" s="6"/>
      <c r="AE1732" s="6"/>
      <c r="AG1732" s="1"/>
      <c r="AM1732" s="6"/>
      <c r="AP1732" s="6"/>
      <c r="AS1732" s="6"/>
      <c r="AU1732" s="1"/>
      <c r="BA1732" s="6"/>
      <c r="BD1732" s="6"/>
      <c r="BG1732" s="1"/>
      <c r="BH1732" s="6"/>
      <c r="BJ1732" s="1"/>
      <c r="BN1732" s="1"/>
      <c r="BO1732" s="1"/>
    </row>
    <row r="1733" spans="1:67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6"/>
      <c r="N1733" s="1"/>
      <c r="Q1733" s="6"/>
      <c r="S1733" s="1"/>
      <c r="T1733" s="1"/>
      <c r="U1733" s="1"/>
      <c r="V1733" s="1"/>
      <c r="W1733" s="1"/>
      <c r="X1733" s="400"/>
      <c r="Y1733" s="6"/>
      <c r="AB1733" s="6"/>
      <c r="AE1733" s="6"/>
      <c r="AG1733" s="1"/>
      <c r="AM1733" s="6"/>
      <c r="AP1733" s="6"/>
      <c r="AS1733" s="6"/>
      <c r="AU1733" s="1"/>
      <c r="BA1733" s="6"/>
      <c r="BD1733" s="6"/>
      <c r="BG1733" s="1"/>
      <c r="BH1733" s="6"/>
      <c r="BJ1733" s="1"/>
      <c r="BN1733" s="1"/>
      <c r="BO1733" s="1"/>
    </row>
    <row r="1734" spans="1:67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6"/>
      <c r="N1734" s="1"/>
      <c r="Q1734" s="6"/>
      <c r="S1734" s="1"/>
      <c r="T1734" s="1"/>
      <c r="U1734" s="1"/>
      <c r="V1734" s="1"/>
      <c r="W1734" s="1"/>
      <c r="X1734" s="400"/>
      <c r="Y1734" s="6"/>
      <c r="AB1734" s="6"/>
      <c r="AE1734" s="6"/>
      <c r="AG1734" s="1"/>
      <c r="AM1734" s="6"/>
      <c r="AP1734" s="6"/>
      <c r="AS1734" s="6"/>
      <c r="AU1734" s="1"/>
      <c r="BA1734" s="6"/>
      <c r="BD1734" s="6"/>
      <c r="BG1734" s="1"/>
      <c r="BH1734" s="6"/>
      <c r="BJ1734" s="1"/>
      <c r="BN1734" s="1"/>
      <c r="BO1734" s="1"/>
    </row>
    <row r="1735" spans="1:67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6"/>
      <c r="N1735" s="1"/>
      <c r="Q1735" s="6"/>
      <c r="S1735" s="1"/>
      <c r="T1735" s="1"/>
      <c r="U1735" s="1"/>
      <c r="V1735" s="1"/>
      <c r="W1735" s="1"/>
      <c r="X1735" s="400"/>
      <c r="Y1735" s="6"/>
      <c r="AB1735" s="6"/>
      <c r="AE1735" s="6"/>
      <c r="AG1735" s="1"/>
      <c r="AM1735" s="6"/>
      <c r="AP1735" s="6"/>
      <c r="AS1735" s="6"/>
      <c r="AU1735" s="1"/>
      <c r="BA1735" s="6"/>
      <c r="BD1735" s="6"/>
      <c r="BG1735" s="1"/>
      <c r="BH1735" s="6"/>
      <c r="BJ1735" s="1"/>
      <c r="BN1735" s="1"/>
      <c r="BO1735" s="1"/>
    </row>
    <row r="1736" spans="1:67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6"/>
      <c r="N1736" s="1"/>
      <c r="Q1736" s="6"/>
      <c r="S1736" s="1"/>
      <c r="T1736" s="1"/>
      <c r="U1736" s="1"/>
      <c r="V1736" s="1"/>
      <c r="W1736" s="1"/>
      <c r="X1736" s="400"/>
      <c r="Y1736" s="6"/>
      <c r="AB1736" s="6"/>
      <c r="AE1736" s="6"/>
      <c r="AG1736" s="1"/>
      <c r="AM1736" s="6"/>
      <c r="AP1736" s="6"/>
      <c r="AS1736" s="6"/>
      <c r="AU1736" s="1"/>
      <c r="BA1736" s="6"/>
      <c r="BD1736" s="6"/>
      <c r="BG1736" s="1"/>
      <c r="BH1736" s="6"/>
      <c r="BJ1736" s="1"/>
      <c r="BN1736" s="1"/>
      <c r="BO1736" s="1"/>
    </row>
    <row r="1737" spans="1:67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6"/>
      <c r="N1737" s="1"/>
      <c r="Q1737" s="6"/>
      <c r="S1737" s="1"/>
      <c r="T1737" s="1"/>
      <c r="U1737" s="1"/>
      <c r="V1737" s="1"/>
      <c r="W1737" s="1"/>
      <c r="X1737" s="400"/>
      <c r="Y1737" s="6"/>
      <c r="AB1737" s="6"/>
      <c r="AE1737" s="6"/>
      <c r="AG1737" s="1"/>
      <c r="AM1737" s="6"/>
      <c r="AP1737" s="6"/>
      <c r="AS1737" s="6"/>
      <c r="AU1737" s="1"/>
      <c r="BA1737" s="6"/>
      <c r="BD1737" s="6"/>
      <c r="BG1737" s="1"/>
      <c r="BH1737" s="6"/>
      <c r="BJ1737" s="1"/>
      <c r="BN1737" s="1"/>
      <c r="BO1737" s="1"/>
    </row>
    <row r="1738" spans="1:67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6"/>
      <c r="N1738" s="1"/>
      <c r="Q1738" s="6"/>
      <c r="S1738" s="1"/>
      <c r="T1738" s="1"/>
      <c r="U1738" s="1"/>
      <c r="V1738" s="1"/>
      <c r="W1738" s="1"/>
      <c r="X1738" s="400"/>
      <c r="Y1738" s="6"/>
      <c r="AB1738" s="6"/>
      <c r="AE1738" s="6"/>
      <c r="AG1738" s="1"/>
      <c r="AM1738" s="6"/>
      <c r="AP1738" s="6"/>
      <c r="AS1738" s="6"/>
      <c r="AU1738" s="1"/>
      <c r="BA1738" s="6"/>
      <c r="BD1738" s="6"/>
      <c r="BG1738" s="1"/>
      <c r="BH1738" s="6"/>
      <c r="BJ1738" s="1"/>
      <c r="BN1738" s="1"/>
      <c r="BO1738" s="1"/>
    </row>
    <row r="1739" spans="1:67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6"/>
      <c r="N1739" s="1"/>
      <c r="Q1739" s="6"/>
      <c r="S1739" s="1"/>
      <c r="T1739" s="1"/>
      <c r="U1739" s="1"/>
      <c r="V1739" s="1"/>
      <c r="W1739" s="1"/>
      <c r="X1739" s="400"/>
      <c r="Y1739" s="6"/>
      <c r="AB1739" s="6"/>
      <c r="AE1739" s="6"/>
      <c r="AG1739" s="1"/>
      <c r="AM1739" s="6"/>
      <c r="AP1739" s="6"/>
      <c r="AS1739" s="6"/>
      <c r="AU1739" s="1"/>
      <c r="BA1739" s="6"/>
      <c r="BD1739" s="6"/>
      <c r="BG1739" s="1"/>
      <c r="BH1739" s="6"/>
      <c r="BJ1739" s="1"/>
      <c r="BN1739" s="1"/>
      <c r="BO1739" s="1"/>
    </row>
    <row r="1740" spans="1:67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6"/>
      <c r="N1740" s="1"/>
      <c r="Q1740" s="6"/>
      <c r="S1740" s="1"/>
      <c r="T1740" s="1"/>
      <c r="U1740" s="1"/>
      <c r="V1740" s="1"/>
      <c r="W1740" s="1"/>
      <c r="X1740" s="400"/>
      <c r="Y1740" s="6"/>
      <c r="AB1740" s="6"/>
      <c r="AE1740" s="6"/>
      <c r="AG1740" s="1"/>
      <c r="AM1740" s="6"/>
      <c r="AP1740" s="6"/>
      <c r="AS1740" s="6"/>
      <c r="AU1740" s="1"/>
      <c r="BA1740" s="6"/>
      <c r="BD1740" s="6"/>
      <c r="BG1740" s="1"/>
      <c r="BH1740" s="6"/>
      <c r="BJ1740" s="1"/>
      <c r="BN1740" s="1"/>
      <c r="BO1740" s="1"/>
    </row>
    <row r="1741" spans="1:67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6"/>
      <c r="N1741" s="1"/>
      <c r="Q1741" s="6"/>
      <c r="S1741" s="1"/>
      <c r="T1741" s="1"/>
      <c r="U1741" s="1"/>
      <c r="V1741" s="1"/>
      <c r="W1741" s="1"/>
      <c r="X1741" s="400"/>
      <c r="Y1741" s="6"/>
      <c r="AB1741" s="6"/>
      <c r="AE1741" s="6"/>
      <c r="AG1741" s="1"/>
      <c r="AM1741" s="6"/>
      <c r="AP1741" s="6"/>
      <c r="AS1741" s="6"/>
      <c r="AU1741" s="1"/>
      <c r="BA1741" s="6"/>
      <c r="BD1741" s="6"/>
      <c r="BG1741" s="1"/>
      <c r="BH1741" s="6"/>
      <c r="BJ1741" s="1"/>
      <c r="BN1741" s="1"/>
      <c r="BO1741" s="1"/>
    </row>
    <row r="1742" spans="1:67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6"/>
      <c r="N1742" s="1"/>
      <c r="Q1742" s="6"/>
      <c r="S1742" s="1"/>
      <c r="T1742" s="1"/>
      <c r="U1742" s="1"/>
      <c r="V1742" s="1"/>
      <c r="W1742" s="1"/>
      <c r="X1742" s="400"/>
      <c r="Y1742" s="6"/>
      <c r="AB1742" s="6"/>
      <c r="AE1742" s="6"/>
      <c r="AG1742" s="1"/>
      <c r="AM1742" s="6"/>
      <c r="AP1742" s="6"/>
      <c r="AS1742" s="6"/>
      <c r="AU1742" s="1"/>
      <c r="BA1742" s="6"/>
      <c r="BD1742" s="6"/>
      <c r="BG1742" s="1"/>
      <c r="BH1742" s="6"/>
      <c r="BJ1742" s="1"/>
      <c r="BN1742" s="1"/>
      <c r="BO1742" s="1"/>
    </row>
    <row r="1743" spans="1:67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6"/>
      <c r="N1743" s="1"/>
      <c r="Q1743" s="6"/>
      <c r="S1743" s="1"/>
      <c r="T1743" s="1"/>
      <c r="U1743" s="1"/>
      <c r="V1743" s="1"/>
      <c r="W1743" s="1"/>
      <c r="X1743" s="400"/>
      <c r="Y1743" s="6"/>
      <c r="AB1743" s="6"/>
      <c r="AE1743" s="6"/>
      <c r="AG1743" s="1"/>
      <c r="AM1743" s="6"/>
      <c r="AP1743" s="6"/>
      <c r="AS1743" s="6"/>
      <c r="AU1743" s="1"/>
      <c r="BA1743" s="6"/>
      <c r="BD1743" s="6"/>
      <c r="BG1743" s="1"/>
      <c r="BH1743" s="6"/>
      <c r="BJ1743" s="1"/>
      <c r="BN1743" s="1"/>
      <c r="BO1743" s="1"/>
    </row>
    <row r="1744" spans="1:67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6"/>
      <c r="N1744" s="1"/>
      <c r="Q1744" s="6"/>
      <c r="S1744" s="1"/>
      <c r="T1744" s="1"/>
      <c r="U1744" s="1"/>
      <c r="V1744" s="1"/>
      <c r="W1744" s="1"/>
      <c r="X1744" s="400"/>
      <c r="Y1744" s="6"/>
      <c r="AB1744" s="6"/>
      <c r="AE1744" s="6"/>
      <c r="AG1744" s="1"/>
      <c r="AM1744" s="6"/>
      <c r="AP1744" s="6"/>
      <c r="AS1744" s="6"/>
      <c r="AU1744" s="1"/>
      <c r="BA1744" s="6"/>
      <c r="BD1744" s="6"/>
      <c r="BG1744" s="1"/>
      <c r="BH1744" s="6"/>
      <c r="BJ1744" s="1"/>
      <c r="BN1744" s="1"/>
      <c r="BO1744" s="1"/>
    </row>
    <row r="1745" spans="1:67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6"/>
      <c r="N1745" s="1"/>
      <c r="Q1745" s="6"/>
      <c r="S1745" s="1"/>
      <c r="T1745" s="1"/>
      <c r="U1745" s="1"/>
      <c r="V1745" s="1"/>
      <c r="W1745" s="1"/>
      <c r="X1745" s="400"/>
      <c r="Y1745" s="6"/>
      <c r="AB1745" s="6"/>
      <c r="AE1745" s="6"/>
      <c r="AG1745" s="1"/>
      <c r="AM1745" s="6"/>
      <c r="AP1745" s="6"/>
      <c r="AS1745" s="6"/>
      <c r="AU1745" s="1"/>
      <c r="BA1745" s="6"/>
      <c r="BD1745" s="6"/>
      <c r="BG1745" s="1"/>
      <c r="BH1745" s="6"/>
      <c r="BJ1745" s="1"/>
      <c r="BN1745" s="1"/>
      <c r="BO1745" s="1"/>
    </row>
    <row r="1746" spans="1:67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6"/>
      <c r="N1746" s="1"/>
      <c r="Q1746" s="6"/>
      <c r="S1746" s="1"/>
      <c r="T1746" s="1"/>
      <c r="U1746" s="1"/>
      <c r="V1746" s="1"/>
      <c r="W1746" s="1"/>
      <c r="X1746" s="400"/>
      <c r="Y1746" s="6"/>
      <c r="AB1746" s="6"/>
      <c r="AE1746" s="6"/>
      <c r="AG1746" s="1"/>
      <c r="AM1746" s="6"/>
      <c r="AP1746" s="6"/>
      <c r="AS1746" s="6"/>
      <c r="AU1746" s="1"/>
      <c r="BA1746" s="6"/>
      <c r="BD1746" s="6"/>
      <c r="BG1746" s="1"/>
      <c r="BH1746" s="6"/>
      <c r="BJ1746" s="1"/>
      <c r="BN1746" s="1"/>
      <c r="BO1746" s="1"/>
    </row>
    <row r="1747" spans="1:67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6"/>
      <c r="N1747" s="1"/>
      <c r="Q1747" s="6"/>
      <c r="S1747" s="1"/>
      <c r="T1747" s="1"/>
      <c r="U1747" s="1"/>
      <c r="V1747" s="1"/>
      <c r="W1747" s="1"/>
      <c r="X1747" s="400"/>
      <c r="Y1747" s="6"/>
      <c r="AB1747" s="6"/>
      <c r="AE1747" s="6"/>
      <c r="AG1747" s="1"/>
      <c r="AM1747" s="6"/>
      <c r="AP1747" s="6"/>
      <c r="AS1747" s="6"/>
      <c r="AU1747" s="1"/>
      <c r="BA1747" s="6"/>
      <c r="BD1747" s="6"/>
      <c r="BG1747" s="1"/>
      <c r="BH1747" s="6"/>
      <c r="BJ1747" s="1"/>
      <c r="BN1747" s="1"/>
      <c r="BO1747" s="1"/>
    </row>
    <row r="1748" spans="1:67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6"/>
      <c r="N1748" s="1"/>
      <c r="Q1748" s="6"/>
      <c r="S1748" s="1"/>
      <c r="T1748" s="1"/>
      <c r="U1748" s="1"/>
      <c r="V1748" s="1"/>
      <c r="W1748" s="1"/>
      <c r="X1748" s="400"/>
      <c r="Y1748" s="6"/>
      <c r="AB1748" s="6"/>
      <c r="AE1748" s="6"/>
      <c r="AG1748" s="1"/>
      <c r="AM1748" s="6"/>
      <c r="AP1748" s="6"/>
      <c r="AS1748" s="6"/>
      <c r="AU1748" s="1"/>
      <c r="BA1748" s="6"/>
      <c r="BD1748" s="6"/>
      <c r="BG1748" s="1"/>
      <c r="BH1748" s="6"/>
      <c r="BJ1748" s="1"/>
      <c r="BN1748" s="1"/>
      <c r="BO1748" s="1"/>
    </row>
    <row r="1749" spans="1:67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6"/>
      <c r="N1749" s="1"/>
      <c r="Q1749" s="6"/>
      <c r="S1749" s="1"/>
      <c r="T1749" s="1"/>
      <c r="U1749" s="1"/>
      <c r="V1749" s="1"/>
      <c r="W1749" s="1"/>
      <c r="X1749" s="400"/>
      <c r="Y1749" s="6"/>
      <c r="AB1749" s="6"/>
      <c r="AE1749" s="6"/>
      <c r="AG1749" s="1"/>
      <c r="AM1749" s="6"/>
      <c r="AP1749" s="6"/>
      <c r="AS1749" s="6"/>
      <c r="AU1749" s="1"/>
      <c r="BA1749" s="6"/>
      <c r="BD1749" s="6"/>
      <c r="BG1749" s="1"/>
      <c r="BH1749" s="6"/>
      <c r="BJ1749" s="1"/>
      <c r="BN1749" s="1"/>
      <c r="BO1749" s="1"/>
    </row>
    <row r="1750" spans="1:67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6"/>
      <c r="N1750" s="1"/>
      <c r="Q1750" s="6"/>
      <c r="S1750" s="1"/>
      <c r="T1750" s="1"/>
      <c r="U1750" s="1"/>
      <c r="V1750" s="1"/>
      <c r="W1750" s="1"/>
      <c r="X1750" s="400"/>
      <c r="Y1750" s="6"/>
      <c r="AB1750" s="6"/>
      <c r="AE1750" s="6"/>
      <c r="AG1750" s="1"/>
      <c r="AM1750" s="6"/>
      <c r="AP1750" s="6"/>
      <c r="AS1750" s="6"/>
      <c r="AU1750" s="1"/>
      <c r="BA1750" s="6"/>
      <c r="BD1750" s="6"/>
      <c r="BG1750" s="1"/>
      <c r="BH1750" s="6"/>
      <c r="BJ1750" s="1"/>
      <c r="BN1750" s="1"/>
      <c r="BO1750" s="1"/>
    </row>
    <row r="1751" spans="1:67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6"/>
      <c r="N1751" s="1"/>
      <c r="Q1751" s="6"/>
      <c r="S1751" s="1"/>
      <c r="T1751" s="1"/>
      <c r="U1751" s="1"/>
      <c r="V1751" s="1"/>
      <c r="W1751" s="1"/>
      <c r="X1751" s="400"/>
      <c r="Y1751" s="6"/>
      <c r="AB1751" s="6"/>
      <c r="AE1751" s="6"/>
      <c r="AG1751" s="1"/>
      <c r="AM1751" s="6"/>
      <c r="AP1751" s="6"/>
      <c r="AS1751" s="6"/>
      <c r="AU1751" s="1"/>
      <c r="BA1751" s="6"/>
      <c r="BD1751" s="6"/>
      <c r="BG1751" s="1"/>
      <c r="BH1751" s="6"/>
      <c r="BJ1751" s="1"/>
      <c r="BN1751" s="1"/>
      <c r="BO1751" s="1"/>
    </row>
    <row r="1752" spans="1:67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6"/>
      <c r="N1752" s="1"/>
      <c r="Q1752" s="6"/>
      <c r="S1752" s="1"/>
      <c r="T1752" s="1"/>
      <c r="U1752" s="1"/>
      <c r="V1752" s="1"/>
      <c r="W1752" s="1"/>
      <c r="X1752" s="400"/>
      <c r="Y1752" s="6"/>
      <c r="AB1752" s="6"/>
      <c r="AE1752" s="6"/>
      <c r="AG1752" s="1"/>
      <c r="AM1752" s="6"/>
      <c r="AP1752" s="6"/>
      <c r="AS1752" s="6"/>
      <c r="AU1752" s="1"/>
      <c r="BA1752" s="6"/>
      <c r="BD1752" s="6"/>
      <c r="BG1752" s="1"/>
      <c r="BH1752" s="6"/>
      <c r="BJ1752" s="1"/>
      <c r="BN1752" s="1"/>
      <c r="BO1752" s="1"/>
    </row>
    <row r="1753" spans="1:67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6"/>
      <c r="N1753" s="1"/>
      <c r="Q1753" s="6"/>
      <c r="S1753" s="1"/>
      <c r="T1753" s="1"/>
      <c r="U1753" s="1"/>
      <c r="V1753" s="1"/>
      <c r="W1753" s="1"/>
      <c r="X1753" s="400"/>
      <c r="Y1753" s="6"/>
      <c r="AB1753" s="6"/>
      <c r="AE1753" s="6"/>
      <c r="AG1753" s="1"/>
      <c r="AM1753" s="6"/>
      <c r="AP1753" s="6"/>
      <c r="AS1753" s="6"/>
      <c r="AU1753" s="1"/>
      <c r="BA1753" s="6"/>
      <c r="BD1753" s="6"/>
      <c r="BG1753" s="1"/>
      <c r="BH1753" s="6"/>
      <c r="BJ1753" s="1"/>
      <c r="BN1753" s="1"/>
      <c r="BO1753" s="1"/>
    </row>
    <row r="1754" spans="1:67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6"/>
      <c r="N1754" s="1"/>
      <c r="Q1754" s="6"/>
      <c r="S1754" s="1"/>
      <c r="T1754" s="1"/>
      <c r="U1754" s="1"/>
      <c r="V1754" s="1"/>
      <c r="W1754" s="1"/>
      <c r="X1754" s="400"/>
      <c r="Y1754" s="6"/>
      <c r="AB1754" s="6"/>
      <c r="AE1754" s="6"/>
      <c r="AG1754" s="1"/>
      <c r="AM1754" s="6"/>
      <c r="AP1754" s="6"/>
      <c r="AS1754" s="6"/>
      <c r="AU1754" s="1"/>
      <c r="BA1754" s="6"/>
      <c r="BD1754" s="6"/>
      <c r="BG1754" s="1"/>
      <c r="BH1754" s="6"/>
      <c r="BJ1754" s="1"/>
      <c r="BN1754" s="1"/>
      <c r="BO1754" s="1"/>
    </row>
    <row r="1755" spans="1:67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6"/>
      <c r="N1755" s="1"/>
      <c r="Q1755" s="6"/>
      <c r="S1755" s="1"/>
      <c r="T1755" s="1"/>
      <c r="U1755" s="1"/>
      <c r="V1755" s="1"/>
      <c r="W1755" s="1"/>
      <c r="X1755" s="400"/>
      <c r="Y1755" s="6"/>
      <c r="AB1755" s="6"/>
      <c r="AE1755" s="6"/>
      <c r="AG1755" s="1"/>
      <c r="AM1755" s="6"/>
      <c r="AP1755" s="6"/>
      <c r="AS1755" s="6"/>
      <c r="AU1755" s="1"/>
      <c r="BA1755" s="6"/>
      <c r="BD1755" s="6"/>
      <c r="BG1755" s="1"/>
      <c r="BH1755" s="6"/>
      <c r="BJ1755" s="1"/>
      <c r="BN1755" s="1"/>
      <c r="BO1755" s="1"/>
    </row>
    <row r="1756" spans="1:67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6"/>
      <c r="N1756" s="1"/>
      <c r="Q1756" s="6"/>
      <c r="S1756" s="1"/>
      <c r="T1756" s="1"/>
      <c r="U1756" s="1"/>
      <c r="V1756" s="1"/>
      <c r="W1756" s="1"/>
      <c r="X1756" s="400"/>
      <c r="Y1756" s="6"/>
      <c r="AB1756" s="6"/>
      <c r="AE1756" s="6"/>
      <c r="AG1756" s="1"/>
      <c r="AM1756" s="6"/>
      <c r="AP1756" s="6"/>
      <c r="AS1756" s="6"/>
      <c r="AU1756" s="1"/>
      <c r="BA1756" s="6"/>
      <c r="BD1756" s="6"/>
      <c r="BG1756" s="1"/>
      <c r="BH1756" s="6"/>
      <c r="BJ1756" s="1"/>
      <c r="BN1756" s="1"/>
      <c r="BO1756" s="1"/>
    </row>
    <row r="1757" spans="1:67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6"/>
      <c r="N1757" s="1"/>
      <c r="Q1757" s="6"/>
      <c r="S1757" s="1"/>
      <c r="T1757" s="1"/>
      <c r="U1757" s="1"/>
      <c r="V1757" s="1"/>
      <c r="W1757" s="1"/>
      <c r="X1757" s="400"/>
      <c r="Y1757" s="6"/>
      <c r="AB1757" s="6"/>
      <c r="AE1757" s="6"/>
      <c r="AG1757" s="1"/>
      <c r="AM1757" s="6"/>
      <c r="AP1757" s="6"/>
      <c r="AS1757" s="6"/>
      <c r="AU1757" s="1"/>
      <c r="BA1757" s="6"/>
      <c r="BD1757" s="6"/>
      <c r="BG1757" s="1"/>
      <c r="BH1757" s="6"/>
      <c r="BJ1757" s="1"/>
      <c r="BN1757" s="1"/>
      <c r="BO1757" s="1"/>
    </row>
    <row r="1758" spans="1:67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6"/>
      <c r="N1758" s="1"/>
      <c r="Q1758" s="6"/>
      <c r="S1758" s="1"/>
      <c r="T1758" s="1"/>
      <c r="U1758" s="1"/>
      <c r="V1758" s="1"/>
      <c r="W1758" s="1"/>
      <c r="X1758" s="400"/>
      <c r="Y1758" s="6"/>
      <c r="AB1758" s="6"/>
      <c r="AE1758" s="6"/>
      <c r="AG1758" s="1"/>
      <c r="AM1758" s="6"/>
      <c r="AP1758" s="6"/>
      <c r="AS1758" s="6"/>
      <c r="AU1758" s="1"/>
      <c r="BA1758" s="6"/>
      <c r="BD1758" s="6"/>
      <c r="BG1758" s="1"/>
      <c r="BH1758" s="6"/>
      <c r="BJ1758" s="1"/>
      <c r="BN1758" s="1"/>
      <c r="BO1758" s="1"/>
    </row>
    <row r="1759" spans="1:67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6"/>
      <c r="N1759" s="1"/>
      <c r="Q1759" s="6"/>
      <c r="S1759" s="1"/>
      <c r="T1759" s="1"/>
      <c r="U1759" s="1"/>
      <c r="V1759" s="1"/>
      <c r="W1759" s="1"/>
      <c r="X1759" s="400"/>
      <c r="Y1759" s="6"/>
      <c r="AB1759" s="6"/>
      <c r="AE1759" s="6"/>
      <c r="AG1759" s="1"/>
      <c r="AM1759" s="6"/>
      <c r="AP1759" s="6"/>
      <c r="AS1759" s="6"/>
      <c r="AU1759" s="1"/>
      <c r="BA1759" s="6"/>
      <c r="BD1759" s="6"/>
      <c r="BG1759" s="1"/>
      <c r="BH1759" s="6"/>
      <c r="BJ1759" s="1"/>
      <c r="BN1759" s="1"/>
      <c r="BO1759" s="1"/>
    </row>
    <row r="1760" spans="1:67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6"/>
      <c r="N1760" s="1"/>
      <c r="Q1760" s="6"/>
      <c r="S1760" s="1"/>
      <c r="T1760" s="1"/>
      <c r="U1760" s="1"/>
      <c r="V1760" s="1"/>
      <c r="W1760" s="1"/>
      <c r="X1760" s="400"/>
      <c r="Y1760" s="6"/>
      <c r="AB1760" s="6"/>
      <c r="AE1760" s="6"/>
      <c r="AG1760" s="1"/>
      <c r="AM1760" s="6"/>
      <c r="AP1760" s="6"/>
      <c r="AS1760" s="6"/>
      <c r="AU1760" s="1"/>
      <c r="BA1760" s="6"/>
      <c r="BD1760" s="6"/>
      <c r="BG1760" s="1"/>
      <c r="BH1760" s="6"/>
      <c r="BJ1760" s="1"/>
      <c r="BN1760" s="1"/>
      <c r="BO1760" s="1"/>
    </row>
    <row r="1761" spans="1:67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6"/>
      <c r="N1761" s="1"/>
      <c r="Q1761" s="6"/>
      <c r="S1761" s="1"/>
      <c r="T1761" s="1"/>
      <c r="U1761" s="1"/>
      <c r="V1761" s="1"/>
      <c r="W1761" s="1"/>
      <c r="X1761" s="400"/>
      <c r="Y1761" s="6"/>
      <c r="AB1761" s="6"/>
      <c r="AE1761" s="6"/>
      <c r="AG1761" s="1"/>
      <c r="AM1761" s="6"/>
      <c r="AP1761" s="6"/>
      <c r="AS1761" s="6"/>
      <c r="AU1761" s="1"/>
      <c r="BA1761" s="6"/>
      <c r="BD1761" s="6"/>
      <c r="BG1761" s="1"/>
      <c r="BH1761" s="6"/>
      <c r="BJ1761" s="1"/>
      <c r="BN1761" s="1"/>
      <c r="BO1761" s="1"/>
    </row>
    <row r="1762" spans="1:67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6"/>
      <c r="N1762" s="1"/>
      <c r="Q1762" s="6"/>
      <c r="S1762" s="1"/>
      <c r="T1762" s="1"/>
      <c r="U1762" s="1"/>
      <c r="V1762" s="1"/>
      <c r="W1762" s="1"/>
      <c r="X1762" s="400"/>
      <c r="Y1762" s="6"/>
      <c r="AB1762" s="6"/>
      <c r="AE1762" s="6"/>
      <c r="AG1762" s="1"/>
      <c r="AM1762" s="6"/>
      <c r="AP1762" s="6"/>
      <c r="AS1762" s="6"/>
      <c r="AU1762" s="1"/>
      <c r="BA1762" s="6"/>
      <c r="BD1762" s="6"/>
      <c r="BG1762" s="1"/>
      <c r="BH1762" s="6"/>
      <c r="BJ1762" s="1"/>
      <c r="BN1762" s="1"/>
      <c r="BO1762" s="1"/>
    </row>
    <row r="1763" spans="1:67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6"/>
      <c r="N1763" s="1"/>
      <c r="Q1763" s="6"/>
      <c r="S1763" s="1"/>
      <c r="T1763" s="1"/>
      <c r="U1763" s="1"/>
      <c r="V1763" s="1"/>
      <c r="W1763" s="1"/>
      <c r="X1763" s="400"/>
      <c r="Y1763" s="6"/>
      <c r="AB1763" s="6"/>
      <c r="AE1763" s="6"/>
      <c r="AG1763" s="1"/>
      <c r="AM1763" s="6"/>
      <c r="AP1763" s="6"/>
      <c r="AS1763" s="6"/>
      <c r="AU1763" s="1"/>
      <c r="BA1763" s="6"/>
      <c r="BD1763" s="6"/>
      <c r="BG1763" s="1"/>
      <c r="BH1763" s="6"/>
      <c r="BJ1763" s="1"/>
      <c r="BN1763" s="1"/>
      <c r="BO1763" s="1"/>
    </row>
    <row r="1764" spans="1:67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6"/>
      <c r="N1764" s="1"/>
      <c r="Q1764" s="6"/>
      <c r="S1764" s="1"/>
      <c r="T1764" s="1"/>
      <c r="U1764" s="1"/>
      <c r="V1764" s="1"/>
      <c r="W1764" s="1"/>
      <c r="X1764" s="400"/>
      <c r="Y1764" s="6"/>
      <c r="AB1764" s="6"/>
      <c r="AE1764" s="6"/>
      <c r="AG1764" s="1"/>
      <c r="AM1764" s="6"/>
      <c r="AP1764" s="6"/>
      <c r="AS1764" s="6"/>
      <c r="AU1764" s="1"/>
      <c r="BA1764" s="6"/>
      <c r="BD1764" s="6"/>
      <c r="BG1764" s="1"/>
      <c r="BH1764" s="6"/>
      <c r="BJ1764" s="1"/>
      <c r="BN1764" s="1"/>
      <c r="BO1764" s="1"/>
    </row>
    <row r="1765" spans="1:67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6"/>
      <c r="N1765" s="1"/>
      <c r="Q1765" s="6"/>
      <c r="S1765" s="1"/>
      <c r="T1765" s="1"/>
      <c r="U1765" s="1"/>
      <c r="V1765" s="1"/>
      <c r="W1765" s="1"/>
      <c r="X1765" s="400"/>
      <c r="Y1765" s="6"/>
      <c r="AB1765" s="6"/>
      <c r="AE1765" s="6"/>
      <c r="AG1765" s="1"/>
      <c r="AM1765" s="6"/>
      <c r="AP1765" s="6"/>
      <c r="AS1765" s="6"/>
      <c r="AU1765" s="1"/>
      <c r="BA1765" s="6"/>
      <c r="BD1765" s="6"/>
      <c r="BG1765" s="1"/>
      <c r="BH1765" s="6"/>
      <c r="BJ1765" s="1"/>
      <c r="BN1765" s="1"/>
      <c r="BO1765" s="1"/>
    </row>
    <row r="1766" spans="1:67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6"/>
      <c r="N1766" s="1"/>
      <c r="Q1766" s="6"/>
      <c r="S1766" s="1"/>
      <c r="T1766" s="1"/>
      <c r="U1766" s="1"/>
      <c r="V1766" s="1"/>
      <c r="W1766" s="1"/>
      <c r="X1766" s="400"/>
      <c r="Y1766" s="6"/>
      <c r="AB1766" s="6"/>
      <c r="AE1766" s="6"/>
      <c r="AG1766" s="1"/>
      <c r="AM1766" s="6"/>
      <c r="AP1766" s="6"/>
      <c r="AS1766" s="6"/>
      <c r="AU1766" s="1"/>
      <c r="BA1766" s="6"/>
      <c r="BD1766" s="6"/>
      <c r="BG1766" s="1"/>
      <c r="BH1766" s="6"/>
      <c r="BJ1766" s="1"/>
      <c r="BN1766" s="1"/>
      <c r="BO1766" s="1"/>
    </row>
    <row r="1767" spans="1:67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6"/>
      <c r="N1767" s="1"/>
      <c r="Q1767" s="6"/>
      <c r="S1767" s="1"/>
      <c r="T1767" s="1"/>
      <c r="U1767" s="1"/>
      <c r="V1767" s="1"/>
      <c r="W1767" s="1"/>
      <c r="X1767" s="400"/>
      <c r="Y1767" s="6"/>
      <c r="AB1767" s="6"/>
      <c r="AE1767" s="6"/>
      <c r="AG1767" s="1"/>
      <c r="AM1767" s="6"/>
      <c r="AP1767" s="6"/>
      <c r="AS1767" s="6"/>
      <c r="AU1767" s="1"/>
      <c r="BA1767" s="6"/>
      <c r="BD1767" s="6"/>
      <c r="BG1767" s="1"/>
      <c r="BH1767" s="6"/>
      <c r="BJ1767" s="1"/>
      <c r="BN1767" s="1"/>
      <c r="BO1767" s="1"/>
    </row>
    <row r="1768" spans="1:67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6"/>
      <c r="N1768" s="1"/>
      <c r="Q1768" s="6"/>
      <c r="S1768" s="1"/>
      <c r="T1768" s="1"/>
      <c r="U1768" s="1"/>
      <c r="V1768" s="1"/>
      <c r="W1768" s="1"/>
      <c r="X1768" s="400"/>
      <c r="Y1768" s="6"/>
      <c r="AB1768" s="6"/>
      <c r="AE1768" s="6"/>
      <c r="AG1768" s="1"/>
      <c r="AM1768" s="6"/>
      <c r="AP1768" s="6"/>
      <c r="AS1768" s="6"/>
      <c r="AU1768" s="1"/>
      <c r="BA1768" s="6"/>
      <c r="BD1768" s="6"/>
      <c r="BG1768" s="1"/>
      <c r="BH1768" s="6"/>
      <c r="BJ1768" s="1"/>
      <c r="BN1768" s="1"/>
      <c r="BO1768" s="1"/>
    </row>
    <row r="1769" spans="1:67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6"/>
      <c r="N1769" s="1"/>
      <c r="Q1769" s="6"/>
      <c r="S1769" s="1"/>
      <c r="T1769" s="1"/>
      <c r="U1769" s="1"/>
      <c r="V1769" s="1"/>
      <c r="W1769" s="1"/>
      <c r="X1769" s="400"/>
      <c r="Y1769" s="6"/>
      <c r="AB1769" s="6"/>
      <c r="AE1769" s="6"/>
      <c r="AG1769" s="1"/>
      <c r="AM1769" s="6"/>
      <c r="AP1769" s="6"/>
      <c r="AS1769" s="6"/>
      <c r="AU1769" s="1"/>
      <c r="BA1769" s="6"/>
      <c r="BD1769" s="6"/>
      <c r="BG1769" s="1"/>
      <c r="BH1769" s="6"/>
      <c r="BJ1769" s="1"/>
      <c r="BN1769" s="1"/>
      <c r="BO1769" s="1"/>
    </row>
    <row r="1770" spans="1:67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6"/>
      <c r="N1770" s="1"/>
      <c r="Q1770" s="6"/>
      <c r="S1770" s="1"/>
      <c r="T1770" s="1"/>
      <c r="U1770" s="1"/>
      <c r="V1770" s="1"/>
      <c r="W1770" s="1"/>
      <c r="X1770" s="400"/>
      <c r="Y1770" s="6"/>
      <c r="AB1770" s="6"/>
      <c r="AE1770" s="6"/>
      <c r="AG1770" s="1"/>
      <c r="AM1770" s="6"/>
      <c r="AP1770" s="6"/>
      <c r="AS1770" s="6"/>
      <c r="AU1770" s="1"/>
      <c r="BA1770" s="6"/>
      <c r="BD1770" s="6"/>
      <c r="BG1770" s="1"/>
      <c r="BH1770" s="6"/>
      <c r="BJ1770" s="1"/>
      <c r="BN1770" s="1"/>
      <c r="BO1770" s="1"/>
    </row>
    <row r="1771" spans="1:67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6"/>
      <c r="N1771" s="1"/>
      <c r="Q1771" s="6"/>
      <c r="S1771" s="1"/>
      <c r="T1771" s="1"/>
      <c r="U1771" s="1"/>
      <c r="V1771" s="1"/>
      <c r="W1771" s="1"/>
      <c r="X1771" s="400"/>
      <c r="Y1771" s="6"/>
      <c r="AB1771" s="6"/>
      <c r="AE1771" s="6"/>
      <c r="AG1771" s="1"/>
      <c r="AM1771" s="6"/>
      <c r="AP1771" s="6"/>
      <c r="AS1771" s="6"/>
      <c r="AU1771" s="1"/>
      <c r="BA1771" s="6"/>
      <c r="BD1771" s="6"/>
      <c r="BG1771" s="1"/>
      <c r="BH1771" s="6"/>
      <c r="BJ1771" s="1"/>
      <c r="BN1771" s="1"/>
      <c r="BO1771" s="1"/>
    </row>
    <row r="1772" spans="1:67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6"/>
      <c r="N1772" s="1"/>
      <c r="Q1772" s="6"/>
      <c r="S1772" s="1"/>
      <c r="T1772" s="1"/>
      <c r="U1772" s="1"/>
      <c r="V1772" s="1"/>
      <c r="W1772" s="1"/>
      <c r="X1772" s="400"/>
      <c r="Y1772" s="6"/>
      <c r="AB1772" s="6"/>
      <c r="AE1772" s="6"/>
      <c r="AG1772" s="1"/>
      <c r="AM1772" s="6"/>
      <c r="AP1772" s="6"/>
      <c r="AS1772" s="6"/>
      <c r="AU1772" s="1"/>
      <c r="BA1772" s="6"/>
      <c r="BD1772" s="6"/>
      <c r="BG1772" s="1"/>
      <c r="BH1772" s="6"/>
      <c r="BJ1772" s="1"/>
      <c r="BN1772" s="1"/>
      <c r="BO1772" s="1"/>
    </row>
    <row r="1773" spans="1:67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6"/>
      <c r="N1773" s="1"/>
      <c r="Q1773" s="6"/>
      <c r="S1773" s="1"/>
      <c r="T1773" s="1"/>
      <c r="U1773" s="1"/>
      <c r="V1773" s="1"/>
      <c r="W1773" s="1"/>
      <c r="X1773" s="400"/>
      <c r="Y1773" s="6"/>
      <c r="AB1773" s="6"/>
      <c r="AE1773" s="6"/>
      <c r="AG1773" s="1"/>
      <c r="AM1773" s="6"/>
      <c r="AP1773" s="6"/>
      <c r="AS1773" s="6"/>
      <c r="AU1773" s="1"/>
      <c r="BA1773" s="6"/>
      <c r="BD1773" s="6"/>
      <c r="BG1773" s="1"/>
      <c r="BH1773" s="6"/>
      <c r="BJ1773" s="1"/>
      <c r="BN1773" s="1"/>
      <c r="BO1773" s="1"/>
    </row>
    <row r="1774" spans="1:67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6"/>
      <c r="N1774" s="1"/>
      <c r="Q1774" s="6"/>
      <c r="S1774" s="1"/>
      <c r="T1774" s="1"/>
      <c r="U1774" s="1"/>
      <c r="V1774" s="1"/>
      <c r="W1774" s="1"/>
      <c r="X1774" s="400"/>
      <c r="Y1774" s="6"/>
      <c r="AB1774" s="6"/>
      <c r="AE1774" s="6"/>
      <c r="AG1774" s="1"/>
      <c r="AM1774" s="6"/>
      <c r="AP1774" s="6"/>
      <c r="AS1774" s="6"/>
      <c r="AU1774" s="1"/>
      <c r="BA1774" s="6"/>
      <c r="BD1774" s="6"/>
      <c r="BG1774" s="1"/>
      <c r="BH1774" s="6"/>
      <c r="BJ1774" s="1"/>
      <c r="BN1774" s="1"/>
      <c r="BO1774" s="1"/>
    </row>
    <row r="1775" spans="1:67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6"/>
      <c r="N1775" s="1"/>
      <c r="Q1775" s="6"/>
      <c r="S1775" s="1"/>
      <c r="T1775" s="1"/>
      <c r="U1775" s="1"/>
      <c r="V1775" s="1"/>
      <c r="W1775" s="1"/>
      <c r="X1775" s="400"/>
      <c r="Y1775" s="6"/>
      <c r="AB1775" s="6"/>
      <c r="AE1775" s="6"/>
      <c r="AG1775" s="1"/>
      <c r="AM1775" s="6"/>
      <c r="AP1775" s="6"/>
      <c r="AS1775" s="6"/>
      <c r="AU1775" s="1"/>
      <c r="BA1775" s="6"/>
      <c r="BD1775" s="6"/>
      <c r="BG1775" s="1"/>
      <c r="BH1775" s="6"/>
      <c r="BJ1775" s="1"/>
      <c r="BN1775" s="1"/>
      <c r="BO1775" s="1"/>
    </row>
    <row r="1776" spans="1:67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6"/>
      <c r="N1776" s="1"/>
      <c r="Q1776" s="6"/>
      <c r="S1776" s="1"/>
      <c r="T1776" s="1"/>
      <c r="U1776" s="1"/>
      <c r="V1776" s="1"/>
      <c r="W1776" s="1"/>
      <c r="X1776" s="400"/>
      <c r="Y1776" s="6"/>
      <c r="AB1776" s="6"/>
      <c r="AE1776" s="6"/>
      <c r="AG1776" s="1"/>
      <c r="AM1776" s="6"/>
      <c r="AP1776" s="6"/>
      <c r="AS1776" s="6"/>
      <c r="AU1776" s="1"/>
      <c r="BA1776" s="6"/>
      <c r="BD1776" s="6"/>
      <c r="BG1776" s="1"/>
      <c r="BH1776" s="6"/>
      <c r="BJ1776" s="1"/>
      <c r="BN1776" s="1"/>
      <c r="BO1776" s="1"/>
    </row>
    <row r="1777" spans="1:67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6"/>
      <c r="N1777" s="1"/>
      <c r="Q1777" s="6"/>
      <c r="S1777" s="1"/>
      <c r="T1777" s="1"/>
      <c r="U1777" s="1"/>
      <c r="V1777" s="1"/>
      <c r="W1777" s="1"/>
      <c r="X1777" s="400"/>
      <c r="Y1777" s="6"/>
      <c r="AB1777" s="6"/>
      <c r="AE1777" s="6"/>
      <c r="AG1777" s="1"/>
      <c r="AM1777" s="6"/>
      <c r="AP1777" s="6"/>
      <c r="AS1777" s="6"/>
      <c r="AU1777" s="1"/>
      <c r="BA1777" s="6"/>
      <c r="BD1777" s="6"/>
      <c r="BG1777" s="1"/>
      <c r="BH1777" s="6"/>
      <c r="BJ1777" s="1"/>
      <c r="BN1777" s="1"/>
      <c r="BO1777" s="1"/>
    </row>
    <row r="1778" spans="1:67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6"/>
      <c r="N1778" s="1"/>
      <c r="Q1778" s="6"/>
      <c r="S1778" s="1"/>
      <c r="T1778" s="1"/>
      <c r="U1778" s="1"/>
      <c r="V1778" s="1"/>
      <c r="W1778" s="1"/>
      <c r="X1778" s="400"/>
      <c r="Y1778" s="6"/>
      <c r="AB1778" s="6"/>
      <c r="AE1778" s="6"/>
      <c r="AG1778" s="1"/>
      <c r="AM1778" s="6"/>
      <c r="AP1778" s="6"/>
      <c r="AS1778" s="6"/>
      <c r="AU1778" s="1"/>
      <c r="BA1778" s="6"/>
      <c r="BD1778" s="6"/>
      <c r="BG1778" s="1"/>
      <c r="BH1778" s="6"/>
      <c r="BJ1778" s="1"/>
      <c r="BN1778" s="1"/>
      <c r="BO1778" s="1"/>
    </row>
    <row r="1779" spans="1:67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6"/>
      <c r="N1779" s="1"/>
      <c r="Q1779" s="6"/>
      <c r="S1779" s="1"/>
      <c r="T1779" s="1"/>
      <c r="U1779" s="1"/>
      <c r="V1779" s="1"/>
      <c r="W1779" s="1"/>
      <c r="X1779" s="400"/>
      <c r="Y1779" s="6"/>
      <c r="AB1779" s="6"/>
      <c r="AE1779" s="6"/>
      <c r="AG1779" s="1"/>
      <c r="AM1779" s="6"/>
      <c r="AP1779" s="6"/>
      <c r="AS1779" s="6"/>
      <c r="AU1779" s="1"/>
      <c r="BA1779" s="6"/>
      <c r="BD1779" s="6"/>
      <c r="BG1779" s="1"/>
      <c r="BH1779" s="6"/>
      <c r="BJ1779" s="1"/>
      <c r="BN1779" s="1"/>
      <c r="BO1779" s="1"/>
    </row>
    <row r="1780" spans="1:67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6"/>
      <c r="N1780" s="1"/>
      <c r="Q1780" s="6"/>
      <c r="S1780" s="1"/>
      <c r="T1780" s="1"/>
      <c r="U1780" s="1"/>
      <c r="V1780" s="1"/>
      <c r="W1780" s="1"/>
      <c r="X1780" s="400"/>
      <c r="Y1780" s="6"/>
      <c r="AB1780" s="6"/>
      <c r="AE1780" s="6"/>
      <c r="AG1780" s="1"/>
      <c r="AM1780" s="6"/>
      <c r="AP1780" s="6"/>
      <c r="AS1780" s="6"/>
      <c r="AU1780" s="1"/>
      <c r="BA1780" s="6"/>
      <c r="BD1780" s="6"/>
      <c r="BG1780" s="1"/>
      <c r="BH1780" s="6"/>
      <c r="BJ1780" s="1"/>
      <c r="BN1780" s="1"/>
      <c r="BO1780" s="1"/>
    </row>
    <row r="1781" spans="1:67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6"/>
      <c r="N1781" s="1"/>
      <c r="Q1781" s="6"/>
      <c r="S1781" s="1"/>
      <c r="T1781" s="1"/>
      <c r="U1781" s="1"/>
      <c r="V1781" s="1"/>
      <c r="W1781" s="1"/>
      <c r="X1781" s="400"/>
      <c r="Y1781" s="6"/>
      <c r="AB1781" s="6"/>
      <c r="AE1781" s="6"/>
      <c r="AG1781" s="1"/>
      <c r="AM1781" s="6"/>
      <c r="AP1781" s="6"/>
      <c r="AS1781" s="6"/>
      <c r="AU1781" s="1"/>
      <c r="BA1781" s="6"/>
      <c r="BD1781" s="6"/>
      <c r="BG1781" s="1"/>
      <c r="BH1781" s="6"/>
      <c r="BJ1781" s="1"/>
      <c r="BN1781" s="1"/>
      <c r="BO1781" s="1"/>
    </row>
    <row r="1782" spans="1:67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6"/>
      <c r="N1782" s="1"/>
      <c r="Q1782" s="6"/>
      <c r="S1782" s="1"/>
      <c r="T1782" s="1"/>
      <c r="U1782" s="1"/>
      <c r="V1782" s="1"/>
      <c r="W1782" s="1"/>
      <c r="X1782" s="400"/>
      <c r="Y1782" s="6"/>
      <c r="AB1782" s="6"/>
      <c r="AE1782" s="6"/>
      <c r="AG1782" s="1"/>
      <c r="AM1782" s="6"/>
      <c r="AP1782" s="6"/>
      <c r="AS1782" s="6"/>
      <c r="AU1782" s="1"/>
      <c r="BA1782" s="6"/>
      <c r="BD1782" s="6"/>
      <c r="BG1782" s="1"/>
      <c r="BH1782" s="6"/>
      <c r="BJ1782" s="1"/>
      <c r="BN1782" s="1"/>
      <c r="BO1782" s="1"/>
    </row>
    <row r="1783" spans="1:67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6"/>
      <c r="N1783" s="1"/>
      <c r="Q1783" s="6"/>
      <c r="S1783" s="1"/>
      <c r="T1783" s="1"/>
      <c r="U1783" s="1"/>
      <c r="V1783" s="1"/>
      <c r="W1783" s="1"/>
      <c r="X1783" s="400"/>
      <c r="Y1783" s="6"/>
      <c r="AB1783" s="6"/>
      <c r="AE1783" s="6"/>
      <c r="AG1783" s="1"/>
      <c r="AM1783" s="6"/>
      <c r="AP1783" s="6"/>
      <c r="AS1783" s="6"/>
      <c r="AU1783" s="1"/>
      <c r="BA1783" s="6"/>
      <c r="BD1783" s="6"/>
      <c r="BG1783" s="1"/>
      <c r="BH1783" s="6"/>
      <c r="BJ1783" s="1"/>
      <c r="BN1783" s="1"/>
      <c r="BO1783" s="1"/>
    </row>
    <row r="1784" spans="1:67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6"/>
      <c r="N1784" s="1"/>
      <c r="Q1784" s="6"/>
      <c r="S1784" s="1"/>
      <c r="T1784" s="1"/>
      <c r="U1784" s="1"/>
      <c r="V1784" s="1"/>
      <c r="W1784" s="1"/>
      <c r="X1784" s="400"/>
      <c r="Y1784" s="6"/>
      <c r="AB1784" s="6"/>
      <c r="AE1784" s="6"/>
      <c r="AG1784" s="1"/>
      <c r="AM1784" s="6"/>
      <c r="AP1784" s="6"/>
      <c r="AS1784" s="6"/>
      <c r="AU1784" s="1"/>
      <c r="BA1784" s="6"/>
      <c r="BD1784" s="6"/>
      <c r="BG1784" s="1"/>
      <c r="BH1784" s="6"/>
      <c r="BJ1784" s="1"/>
      <c r="BN1784" s="1"/>
      <c r="BO1784" s="1"/>
    </row>
    <row r="1785" spans="1:67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6"/>
      <c r="N1785" s="1"/>
      <c r="Q1785" s="6"/>
      <c r="S1785" s="1"/>
      <c r="T1785" s="1"/>
      <c r="U1785" s="1"/>
      <c r="V1785" s="1"/>
      <c r="W1785" s="1"/>
      <c r="X1785" s="400"/>
      <c r="Y1785" s="6"/>
      <c r="AB1785" s="6"/>
      <c r="AE1785" s="6"/>
      <c r="AG1785" s="1"/>
      <c r="AM1785" s="6"/>
      <c r="AP1785" s="6"/>
      <c r="AS1785" s="6"/>
      <c r="AU1785" s="1"/>
      <c r="BA1785" s="6"/>
      <c r="BD1785" s="6"/>
      <c r="BG1785" s="1"/>
      <c r="BH1785" s="6"/>
      <c r="BJ1785" s="1"/>
      <c r="BN1785" s="1"/>
      <c r="BO1785" s="1"/>
    </row>
    <row r="1786" spans="1:67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6"/>
      <c r="N1786" s="1"/>
      <c r="Q1786" s="6"/>
      <c r="S1786" s="1"/>
      <c r="T1786" s="1"/>
      <c r="U1786" s="1"/>
      <c r="V1786" s="1"/>
      <c r="W1786" s="1"/>
      <c r="X1786" s="400"/>
      <c r="Y1786" s="6"/>
      <c r="AB1786" s="6"/>
      <c r="AE1786" s="6"/>
      <c r="AG1786" s="1"/>
      <c r="AM1786" s="6"/>
      <c r="AP1786" s="6"/>
      <c r="AS1786" s="6"/>
      <c r="AU1786" s="1"/>
      <c r="BA1786" s="6"/>
      <c r="BD1786" s="6"/>
      <c r="BG1786" s="1"/>
      <c r="BH1786" s="6"/>
      <c r="BJ1786" s="1"/>
      <c r="BN1786" s="1"/>
      <c r="BO1786" s="1"/>
    </row>
    <row r="1787" spans="1:67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6"/>
      <c r="N1787" s="1"/>
      <c r="Q1787" s="6"/>
      <c r="S1787" s="1"/>
      <c r="T1787" s="1"/>
      <c r="U1787" s="1"/>
      <c r="V1787" s="1"/>
      <c r="W1787" s="1"/>
      <c r="X1787" s="400"/>
      <c r="Y1787" s="6"/>
      <c r="AB1787" s="6"/>
      <c r="AE1787" s="6"/>
      <c r="AG1787" s="1"/>
      <c r="AM1787" s="6"/>
      <c r="AP1787" s="6"/>
      <c r="AS1787" s="6"/>
      <c r="AU1787" s="1"/>
      <c r="BA1787" s="6"/>
      <c r="BD1787" s="6"/>
      <c r="BG1787" s="1"/>
      <c r="BH1787" s="6"/>
      <c r="BJ1787" s="1"/>
      <c r="BN1787" s="1"/>
      <c r="BO1787" s="1"/>
    </row>
    <row r="1788" spans="1:67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6"/>
      <c r="N1788" s="1"/>
      <c r="Q1788" s="6"/>
      <c r="S1788" s="1"/>
      <c r="T1788" s="1"/>
      <c r="U1788" s="1"/>
      <c r="V1788" s="1"/>
      <c r="W1788" s="1"/>
      <c r="X1788" s="400"/>
      <c r="Y1788" s="6"/>
      <c r="AB1788" s="6"/>
      <c r="AE1788" s="6"/>
      <c r="AG1788" s="1"/>
      <c r="AM1788" s="6"/>
      <c r="AP1788" s="6"/>
      <c r="AS1788" s="6"/>
      <c r="AU1788" s="1"/>
      <c r="BA1788" s="6"/>
      <c r="BD1788" s="6"/>
      <c r="BG1788" s="1"/>
      <c r="BH1788" s="6"/>
      <c r="BJ1788" s="1"/>
      <c r="BN1788" s="1"/>
      <c r="BO1788" s="1"/>
    </row>
    <row r="1789" spans="1:67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6"/>
      <c r="N1789" s="1"/>
      <c r="Q1789" s="6"/>
      <c r="S1789" s="1"/>
      <c r="T1789" s="1"/>
      <c r="U1789" s="1"/>
      <c r="V1789" s="1"/>
      <c r="W1789" s="1"/>
      <c r="X1789" s="400"/>
      <c r="Y1789" s="6"/>
      <c r="AB1789" s="6"/>
      <c r="AE1789" s="6"/>
      <c r="AG1789" s="1"/>
      <c r="AM1789" s="6"/>
      <c r="AP1789" s="6"/>
      <c r="AS1789" s="6"/>
      <c r="AU1789" s="1"/>
      <c r="BA1789" s="6"/>
      <c r="BD1789" s="6"/>
      <c r="BG1789" s="1"/>
      <c r="BH1789" s="6"/>
      <c r="BJ1789" s="1"/>
      <c r="BN1789" s="1"/>
      <c r="BO1789" s="1"/>
    </row>
    <row r="1790" spans="1:67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6"/>
      <c r="N1790" s="1"/>
      <c r="Q1790" s="6"/>
      <c r="S1790" s="1"/>
      <c r="T1790" s="1"/>
      <c r="U1790" s="1"/>
      <c r="V1790" s="1"/>
      <c r="W1790" s="1"/>
      <c r="X1790" s="400"/>
      <c r="Y1790" s="6"/>
      <c r="AB1790" s="6"/>
      <c r="AE1790" s="6"/>
      <c r="AG1790" s="1"/>
      <c r="AM1790" s="6"/>
      <c r="AP1790" s="6"/>
      <c r="AS1790" s="6"/>
      <c r="AU1790" s="1"/>
      <c r="BA1790" s="6"/>
      <c r="BD1790" s="6"/>
      <c r="BG1790" s="1"/>
      <c r="BH1790" s="6"/>
      <c r="BJ1790" s="1"/>
      <c r="BN1790" s="1"/>
      <c r="BO1790" s="1"/>
    </row>
    <row r="1791" spans="1:67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6"/>
      <c r="N1791" s="1"/>
      <c r="Q1791" s="6"/>
      <c r="S1791" s="1"/>
      <c r="T1791" s="1"/>
      <c r="U1791" s="1"/>
      <c r="V1791" s="1"/>
      <c r="W1791" s="1"/>
      <c r="X1791" s="400"/>
      <c r="Y1791" s="6"/>
      <c r="AB1791" s="6"/>
      <c r="AE1791" s="6"/>
      <c r="AG1791" s="1"/>
      <c r="AM1791" s="6"/>
      <c r="AP1791" s="6"/>
      <c r="AS1791" s="6"/>
      <c r="AU1791" s="1"/>
      <c r="BA1791" s="6"/>
      <c r="BD1791" s="6"/>
      <c r="BG1791" s="1"/>
      <c r="BH1791" s="6"/>
      <c r="BJ1791" s="1"/>
      <c r="BN1791" s="1"/>
      <c r="BO1791" s="1"/>
    </row>
    <row r="1792" spans="1:67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6"/>
      <c r="N1792" s="1"/>
      <c r="Q1792" s="6"/>
      <c r="S1792" s="1"/>
      <c r="T1792" s="1"/>
      <c r="U1792" s="1"/>
      <c r="V1792" s="1"/>
      <c r="W1792" s="1"/>
      <c r="X1792" s="400"/>
      <c r="Y1792" s="6"/>
      <c r="AB1792" s="6"/>
      <c r="AE1792" s="6"/>
      <c r="AG1792" s="1"/>
      <c r="AM1792" s="6"/>
      <c r="AP1792" s="6"/>
      <c r="AS1792" s="6"/>
      <c r="AU1792" s="1"/>
      <c r="BA1792" s="6"/>
      <c r="BD1792" s="6"/>
      <c r="BG1792" s="1"/>
      <c r="BH1792" s="6"/>
      <c r="BJ1792" s="1"/>
      <c r="BN1792" s="1"/>
      <c r="BO1792" s="1"/>
    </row>
    <row r="1793" spans="1:67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6"/>
      <c r="N1793" s="1"/>
      <c r="Q1793" s="6"/>
      <c r="S1793" s="1"/>
      <c r="T1793" s="1"/>
      <c r="U1793" s="1"/>
      <c r="V1793" s="1"/>
      <c r="W1793" s="1"/>
      <c r="X1793" s="400"/>
      <c r="Y1793" s="6"/>
      <c r="AB1793" s="6"/>
      <c r="AE1793" s="6"/>
      <c r="AG1793" s="1"/>
      <c r="AM1793" s="6"/>
      <c r="AP1793" s="6"/>
      <c r="AS1793" s="6"/>
      <c r="AU1793" s="1"/>
      <c r="BA1793" s="6"/>
      <c r="BD1793" s="6"/>
      <c r="BG1793" s="1"/>
      <c r="BH1793" s="6"/>
      <c r="BJ1793" s="1"/>
      <c r="BN1793" s="1"/>
      <c r="BO1793" s="1"/>
    </row>
    <row r="1794" spans="1:67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6"/>
      <c r="N1794" s="1"/>
      <c r="Q1794" s="6"/>
      <c r="S1794" s="1"/>
      <c r="T1794" s="1"/>
      <c r="U1794" s="1"/>
      <c r="V1794" s="1"/>
      <c r="W1794" s="1"/>
      <c r="X1794" s="400"/>
      <c r="Y1794" s="6"/>
      <c r="AB1794" s="6"/>
      <c r="AE1794" s="6"/>
      <c r="AG1794" s="1"/>
      <c r="AM1794" s="6"/>
      <c r="AP1794" s="6"/>
      <c r="AS1794" s="6"/>
      <c r="AU1794" s="1"/>
      <c r="BA1794" s="6"/>
      <c r="BD1794" s="6"/>
      <c r="BG1794" s="1"/>
      <c r="BH1794" s="6"/>
      <c r="BJ1794" s="1"/>
      <c r="BN1794" s="1"/>
      <c r="BO1794" s="1"/>
    </row>
    <row r="1795" spans="1:67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6"/>
      <c r="N1795" s="1"/>
      <c r="Q1795" s="6"/>
      <c r="S1795" s="1"/>
      <c r="T1795" s="1"/>
      <c r="U1795" s="1"/>
      <c r="V1795" s="1"/>
      <c r="W1795" s="1"/>
      <c r="X1795" s="400"/>
      <c r="Y1795" s="6"/>
      <c r="AB1795" s="6"/>
      <c r="AE1795" s="6"/>
      <c r="AG1795" s="1"/>
      <c r="AM1795" s="6"/>
      <c r="AP1795" s="6"/>
      <c r="AS1795" s="6"/>
      <c r="AU1795" s="1"/>
      <c r="BA1795" s="6"/>
      <c r="BD1795" s="6"/>
      <c r="BG1795" s="1"/>
      <c r="BH1795" s="6"/>
      <c r="BJ1795" s="1"/>
      <c r="BN1795" s="1"/>
      <c r="BO1795" s="1"/>
    </row>
    <row r="1796" spans="1:67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6"/>
      <c r="N1796" s="1"/>
      <c r="Q1796" s="6"/>
      <c r="S1796" s="1"/>
      <c r="T1796" s="1"/>
      <c r="U1796" s="1"/>
      <c r="V1796" s="1"/>
      <c r="W1796" s="1"/>
      <c r="X1796" s="400"/>
      <c r="Y1796" s="6"/>
      <c r="AB1796" s="6"/>
      <c r="AE1796" s="6"/>
      <c r="AG1796" s="1"/>
      <c r="AM1796" s="6"/>
      <c r="AP1796" s="6"/>
      <c r="AS1796" s="6"/>
      <c r="AU1796" s="1"/>
      <c r="BA1796" s="6"/>
      <c r="BD1796" s="6"/>
      <c r="BG1796" s="1"/>
      <c r="BH1796" s="6"/>
      <c r="BJ1796" s="1"/>
      <c r="BN1796" s="1"/>
      <c r="BO1796" s="1"/>
    </row>
    <row r="1797" spans="1:67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6"/>
      <c r="N1797" s="1"/>
      <c r="Q1797" s="6"/>
      <c r="S1797" s="1"/>
      <c r="T1797" s="1"/>
      <c r="U1797" s="1"/>
      <c r="V1797" s="1"/>
      <c r="W1797" s="1"/>
      <c r="X1797" s="400"/>
      <c r="Y1797" s="6"/>
      <c r="AB1797" s="6"/>
      <c r="AE1797" s="6"/>
      <c r="AG1797" s="1"/>
      <c r="AM1797" s="6"/>
      <c r="AP1797" s="6"/>
      <c r="AS1797" s="6"/>
      <c r="AU1797" s="1"/>
      <c r="BA1797" s="6"/>
      <c r="BD1797" s="6"/>
      <c r="BG1797" s="1"/>
      <c r="BH1797" s="6"/>
      <c r="BJ1797" s="1"/>
      <c r="BN1797" s="1"/>
      <c r="BO1797" s="1"/>
    </row>
    <row r="1798" spans="1:67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6"/>
      <c r="N1798" s="1"/>
      <c r="Q1798" s="6"/>
      <c r="S1798" s="1"/>
      <c r="T1798" s="1"/>
      <c r="U1798" s="1"/>
      <c r="V1798" s="1"/>
      <c r="W1798" s="1"/>
      <c r="X1798" s="400"/>
      <c r="Y1798" s="6"/>
      <c r="AB1798" s="6"/>
      <c r="AE1798" s="6"/>
      <c r="AG1798" s="1"/>
      <c r="AM1798" s="6"/>
      <c r="AP1798" s="6"/>
      <c r="AS1798" s="6"/>
      <c r="AU1798" s="1"/>
      <c r="BA1798" s="6"/>
      <c r="BD1798" s="6"/>
      <c r="BG1798" s="1"/>
      <c r="BH1798" s="6"/>
      <c r="BJ1798" s="1"/>
      <c r="BN1798" s="1"/>
      <c r="BO1798" s="1"/>
    </row>
    <row r="1799" spans="1:67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6"/>
      <c r="N1799" s="1"/>
      <c r="Q1799" s="6"/>
      <c r="S1799" s="1"/>
      <c r="T1799" s="1"/>
      <c r="U1799" s="1"/>
      <c r="V1799" s="1"/>
      <c r="W1799" s="1"/>
      <c r="X1799" s="400"/>
      <c r="Y1799" s="6"/>
      <c r="AB1799" s="6"/>
      <c r="AE1799" s="6"/>
      <c r="AG1799" s="1"/>
      <c r="AM1799" s="6"/>
      <c r="AP1799" s="6"/>
      <c r="AS1799" s="6"/>
      <c r="AU1799" s="1"/>
      <c r="BA1799" s="6"/>
      <c r="BD1799" s="6"/>
      <c r="BG1799" s="1"/>
      <c r="BH1799" s="6"/>
      <c r="BJ1799" s="1"/>
      <c r="BN1799" s="1"/>
      <c r="BO1799" s="1"/>
    </row>
    <row r="1800" spans="1:67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6"/>
      <c r="N1800" s="1"/>
      <c r="Q1800" s="6"/>
      <c r="S1800" s="1"/>
      <c r="T1800" s="1"/>
      <c r="U1800" s="1"/>
      <c r="V1800" s="1"/>
      <c r="W1800" s="1"/>
      <c r="X1800" s="400"/>
      <c r="Y1800" s="6"/>
      <c r="AB1800" s="6"/>
      <c r="AE1800" s="6"/>
      <c r="AG1800" s="1"/>
      <c r="AM1800" s="6"/>
      <c r="AP1800" s="6"/>
      <c r="AS1800" s="6"/>
      <c r="AU1800" s="1"/>
      <c r="BA1800" s="6"/>
      <c r="BD1800" s="6"/>
      <c r="BG1800" s="1"/>
      <c r="BH1800" s="6"/>
      <c r="BJ1800" s="1"/>
      <c r="BN1800" s="1"/>
      <c r="BO1800" s="1"/>
    </row>
    <row r="1801" spans="1:67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6"/>
      <c r="N1801" s="1"/>
      <c r="Q1801" s="6"/>
      <c r="S1801" s="1"/>
      <c r="T1801" s="1"/>
      <c r="U1801" s="1"/>
      <c r="V1801" s="1"/>
      <c r="W1801" s="1"/>
      <c r="X1801" s="400"/>
      <c r="Y1801" s="6"/>
      <c r="AB1801" s="6"/>
      <c r="AE1801" s="6"/>
      <c r="AG1801" s="1"/>
      <c r="AM1801" s="6"/>
      <c r="AP1801" s="6"/>
      <c r="AS1801" s="6"/>
      <c r="AU1801" s="1"/>
      <c r="BA1801" s="6"/>
      <c r="BD1801" s="6"/>
      <c r="BG1801" s="1"/>
      <c r="BH1801" s="6"/>
      <c r="BJ1801" s="1"/>
      <c r="BN1801" s="1"/>
      <c r="BO1801" s="1"/>
    </row>
    <row r="1802" spans="1:67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6"/>
      <c r="N1802" s="1"/>
      <c r="Q1802" s="6"/>
      <c r="S1802" s="1"/>
      <c r="T1802" s="1"/>
      <c r="U1802" s="1"/>
      <c r="V1802" s="1"/>
      <c r="W1802" s="1"/>
      <c r="X1802" s="400"/>
      <c r="Y1802" s="6"/>
      <c r="AB1802" s="6"/>
      <c r="AE1802" s="6"/>
      <c r="AG1802" s="1"/>
      <c r="AM1802" s="6"/>
      <c r="AP1802" s="6"/>
      <c r="AS1802" s="6"/>
      <c r="AU1802" s="1"/>
      <c r="BA1802" s="6"/>
      <c r="BD1802" s="6"/>
      <c r="BG1802" s="1"/>
      <c r="BH1802" s="6"/>
      <c r="BJ1802" s="1"/>
      <c r="BN1802" s="1"/>
      <c r="BO1802" s="1"/>
    </row>
    <row r="1803" spans="1:67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6"/>
      <c r="N1803" s="1"/>
      <c r="Q1803" s="6"/>
      <c r="S1803" s="1"/>
      <c r="T1803" s="1"/>
      <c r="U1803" s="1"/>
      <c r="V1803" s="1"/>
      <c r="W1803" s="1"/>
      <c r="X1803" s="400"/>
      <c r="Y1803" s="6"/>
      <c r="AB1803" s="6"/>
      <c r="AE1803" s="6"/>
      <c r="AG1803" s="1"/>
      <c r="AM1803" s="6"/>
      <c r="AP1803" s="6"/>
      <c r="AS1803" s="6"/>
      <c r="AU1803" s="1"/>
      <c r="BA1803" s="6"/>
      <c r="BD1803" s="6"/>
      <c r="BG1803" s="1"/>
      <c r="BH1803" s="6"/>
      <c r="BJ1803" s="1"/>
      <c r="BN1803" s="1"/>
      <c r="BO1803" s="1"/>
    </row>
    <row r="1804" spans="1:67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6"/>
      <c r="N1804" s="1"/>
      <c r="Q1804" s="6"/>
      <c r="S1804" s="1"/>
      <c r="T1804" s="1"/>
      <c r="U1804" s="1"/>
      <c r="V1804" s="1"/>
      <c r="W1804" s="1"/>
      <c r="X1804" s="400"/>
      <c r="Y1804" s="6"/>
      <c r="AB1804" s="6"/>
      <c r="AE1804" s="6"/>
      <c r="AG1804" s="1"/>
      <c r="AM1804" s="6"/>
      <c r="AP1804" s="6"/>
      <c r="AS1804" s="6"/>
      <c r="AU1804" s="1"/>
      <c r="BA1804" s="6"/>
      <c r="BD1804" s="6"/>
      <c r="BG1804" s="1"/>
      <c r="BH1804" s="6"/>
      <c r="BJ1804" s="1"/>
      <c r="BN1804" s="1"/>
      <c r="BO1804" s="1"/>
    </row>
    <row r="1805" spans="1:67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6"/>
      <c r="N1805" s="1"/>
      <c r="Q1805" s="6"/>
      <c r="S1805" s="1"/>
      <c r="T1805" s="1"/>
      <c r="U1805" s="1"/>
      <c r="V1805" s="1"/>
      <c r="W1805" s="1"/>
      <c r="X1805" s="400"/>
      <c r="Y1805" s="6"/>
      <c r="AB1805" s="6"/>
      <c r="AE1805" s="6"/>
      <c r="AG1805" s="1"/>
      <c r="AM1805" s="6"/>
      <c r="AP1805" s="6"/>
      <c r="AS1805" s="6"/>
      <c r="AU1805" s="1"/>
      <c r="BA1805" s="6"/>
      <c r="BD1805" s="6"/>
      <c r="BG1805" s="1"/>
      <c r="BH1805" s="6"/>
      <c r="BJ1805" s="1"/>
      <c r="BN1805" s="1"/>
      <c r="BO1805" s="1"/>
    </row>
    <row r="1806" spans="1:67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6"/>
      <c r="N1806" s="1"/>
      <c r="Q1806" s="6"/>
      <c r="S1806" s="1"/>
      <c r="T1806" s="1"/>
      <c r="U1806" s="1"/>
      <c r="V1806" s="1"/>
      <c r="W1806" s="1"/>
      <c r="X1806" s="400"/>
      <c r="Y1806" s="6"/>
      <c r="AB1806" s="6"/>
      <c r="AE1806" s="6"/>
      <c r="AG1806" s="1"/>
      <c r="AM1806" s="6"/>
      <c r="AP1806" s="6"/>
      <c r="AS1806" s="6"/>
      <c r="AU1806" s="1"/>
      <c r="BA1806" s="6"/>
      <c r="BD1806" s="6"/>
      <c r="BG1806" s="1"/>
      <c r="BH1806" s="6"/>
      <c r="BJ1806" s="1"/>
      <c r="BN1806" s="1"/>
      <c r="BO1806" s="1"/>
    </row>
    <row r="1807" spans="1:67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6"/>
      <c r="N1807" s="1"/>
      <c r="Q1807" s="6"/>
      <c r="S1807" s="1"/>
      <c r="T1807" s="1"/>
      <c r="U1807" s="1"/>
      <c r="V1807" s="1"/>
      <c r="W1807" s="1"/>
      <c r="X1807" s="400"/>
      <c r="Y1807" s="6"/>
      <c r="AB1807" s="6"/>
      <c r="AE1807" s="6"/>
      <c r="AG1807" s="1"/>
      <c r="AM1807" s="6"/>
      <c r="AP1807" s="6"/>
      <c r="AS1807" s="6"/>
      <c r="AU1807" s="1"/>
      <c r="BA1807" s="6"/>
      <c r="BD1807" s="6"/>
      <c r="BG1807" s="1"/>
      <c r="BH1807" s="6"/>
      <c r="BJ1807" s="1"/>
      <c r="BN1807" s="1"/>
      <c r="BO1807" s="1"/>
    </row>
    <row r="1808" spans="1:67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6"/>
      <c r="N1808" s="1"/>
      <c r="Q1808" s="6"/>
      <c r="S1808" s="1"/>
      <c r="T1808" s="1"/>
      <c r="U1808" s="1"/>
      <c r="V1808" s="1"/>
      <c r="W1808" s="1"/>
      <c r="X1808" s="400"/>
      <c r="Y1808" s="6"/>
      <c r="AB1808" s="6"/>
      <c r="AE1808" s="6"/>
      <c r="AG1808" s="1"/>
      <c r="AM1808" s="6"/>
      <c r="AP1808" s="6"/>
      <c r="AS1808" s="6"/>
      <c r="AU1808" s="1"/>
      <c r="BA1808" s="6"/>
      <c r="BD1808" s="6"/>
      <c r="BG1808" s="1"/>
      <c r="BH1808" s="6"/>
      <c r="BJ1808" s="1"/>
      <c r="BN1808" s="1"/>
      <c r="BO1808" s="1"/>
    </row>
    <row r="1809" spans="1:67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6"/>
      <c r="N1809" s="1"/>
      <c r="Q1809" s="6"/>
      <c r="S1809" s="1"/>
      <c r="T1809" s="1"/>
      <c r="U1809" s="1"/>
      <c r="V1809" s="1"/>
      <c r="W1809" s="1"/>
      <c r="X1809" s="400"/>
      <c r="Y1809" s="6"/>
      <c r="AB1809" s="6"/>
      <c r="AE1809" s="6"/>
      <c r="AG1809" s="1"/>
      <c r="AM1809" s="6"/>
      <c r="AP1809" s="6"/>
      <c r="AS1809" s="6"/>
      <c r="AU1809" s="1"/>
      <c r="BA1809" s="6"/>
      <c r="BD1809" s="6"/>
      <c r="BG1809" s="1"/>
      <c r="BH1809" s="6"/>
      <c r="BJ1809" s="1"/>
      <c r="BN1809" s="1"/>
      <c r="BO1809" s="1"/>
    </row>
    <row r="1810" spans="1:67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6"/>
      <c r="N1810" s="1"/>
      <c r="Q1810" s="6"/>
      <c r="S1810" s="1"/>
      <c r="T1810" s="1"/>
      <c r="U1810" s="1"/>
      <c r="V1810" s="1"/>
      <c r="W1810" s="1"/>
      <c r="X1810" s="400"/>
      <c r="Y1810" s="6"/>
      <c r="AB1810" s="6"/>
      <c r="AE1810" s="6"/>
      <c r="AG1810" s="1"/>
      <c r="AM1810" s="6"/>
      <c r="AP1810" s="6"/>
      <c r="AS1810" s="6"/>
      <c r="AU1810" s="1"/>
      <c r="BA1810" s="6"/>
      <c r="BD1810" s="6"/>
      <c r="BG1810" s="1"/>
      <c r="BH1810" s="6"/>
      <c r="BJ1810" s="1"/>
      <c r="BN1810" s="1"/>
      <c r="BO1810" s="1"/>
    </row>
    <row r="1811" spans="1:67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6"/>
      <c r="N1811" s="1"/>
      <c r="Q1811" s="6"/>
      <c r="S1811" s="1"/>
      <c r="T1811" s="1"/>
      <c r="U1811" s="1"/>
      <c r="V1811" s="1"/>
      <c r="W1811" s="1"/>
      <c r="X1811" s="400"/>
      <c r="Y1811" s="6"/>
      <c r="AB1811" s="6"/>
      <c r="AE1811" s="6"/>
      <c r="AG1811" s="1"/>
      <c r="AM1811" s="6"/>
      <c r="AP1811" s="6"/>
      <c r="AS1811" s="6"/>
      <c r="AU1811" s="1"/>
      <c r="BA1811" s="6"/>
      <c r="BD1811" s="6"/>
      <c r="BG1811" s="1"/>
      <c r="BH1811" s="6"/>
      <c r="BJ1811" s="1"/>
      <c r="BN1811" s="1"/>
      <c r="BO1811" s="1"/>
    </row>
    <row r="1812" spans="1:67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6"/>
      <c r="N1812" s="1"/>
      <c r="Q1812" s="6"/>
      <c r="S1812" s="1"/>
      <c r="T1812" s="1"/>
      <c r="U1812" s="1"/>
      <c r="V1812" s="1"/>
      <c r="W1812" s="1"/>
      <c r="X1812" s="400"/>
      <c r="Y1812" s="6"/>
      <c r="AB1812" s="6"/>
      <c r="AE1812" s="6"/>
      <c r="AG1812" s="1"/>
      <c r="AM1812" s="6"/>
      <c r="AP1812" s="6"/>
      <c r="AS1812" s="6"/>
      <c r="AU1812" s="1"/>
      <c r="BA1812" s="6"/>
      <c r="BD1812" s="6"/>
      <c r="BG1812" s="1"/>
      <c r="BH1812" s="6"/>
      <c r="BJ1812" s="1"/>
      <c r="BN1812" s="1"/>
      <c r="BO1812" s="1"/>
    </row>
    <row r="1813" spans="1:67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6"/>
      <c r="N1813" s="1"/>
      <c r="Q1813" s="6"/>
      <c r="S1813" s="1"/>
      <c r="T1813" s="1"/>
      <c r="U1813" s="1"/>
      <c r="V1813" s="1"/>
      <c r="W1813" s="1"/>
      <c r="X1813" s="400"/>
      <c r="Y1813" s="6"/>
      <c r="AB1813" s="6"/>
      <c r="AE1813" s="6"/>
      <c r="AG1813" s="1"/>
      <c r="AM1813" s="6"/>
      <c r="AP1813" s="6"/>
      <c r="AS1813" s="6"/>
      <c r="AU1813" s="1"/>
      <c r="BA1813" s="6"/>
      <c r="BD1813" s="6"/>
      <c r="BG1813" s="1"/>
      <c r="BH1813" s="6"/>
      <c r="BJ1813" s="1"/>
      <c r="BN1813" s="1"/>
      <c r="BO1813" s="1"/>
    </row>
    <row r="1814" spans="1:67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6"/>
      <c r="N1814" s="1"/>
      <c r="Q1814" s="6"/>
      <c r="S1814" s="1"/>
      <c r="T1814" s="1"/>
      <c r="U1814" s="1"/>
      <c r="V1814" s="1"/>
      <c r="W1814" s="1"/>
      <c r="X1814" s="400"/>
      <c r="Y1814" s="6"/>
      <c r="AB1814" s="6"/>
      <c r="AE1814" s="6"/>
      <c r="AG1814" s="1"/>
      <c r="AM1814" s="6"/>
      <c r="AP1814" s="6"/>
      <c r="AS1814" s="6"/>
      <c r="AU1814" s="1"/>
      <c r="BA1814" s="6"/>
      <c r="BD1814" s="6"/>
      <c r="BG1814" s="1"/>
      <c r="BH1814" s="6"/>
      <c r="BJ1814" s="1"/>
      <c r="BN1814" s="1"/>
      <c r="BO1814" s="1"/>
    </row>
    <row r="1815" spans="1:67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6"/>
      <c r="N1815" s="1"/>
      <c r="Q1815" s="6"/>
      <c r="S1815" s="1"/>
      <c r="T1815" s="1"/>
      <c r="U1815" s="1"/>
      <c r="V1815" s="1"/>
      <c r="W1815" s="1"/>
      <c r="X1815" s="400"/>
      <c r="Y1815" s="6"/>
      <c r="AB1815" s="6"/>
      <c r="AE1815" s="6"/>
      <c r="AG1815" s="1"/>
      <c r="AM1815" s="6"/>
      <c r="AP1815" s="6"/>
      <c r="AS1815" s="6"/>
      <c r="AU1815" s="1"/>
      <c r="BA1815" s="6"/>
      <c r="BD1815" s="6"/>
      <c r="BG1815" s="1"/>
      <c r="BH1815" s="6"/>
      <c r="BJ1815" s="1"/>
      <c r="BN1815" s="1"/>
      <c r="BO1815" s="1"/>
    </row>
    <row r="1816" spans="1:67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6"/>
      <c r="N1816" s="1"/>
      <c r="Q1816" s="6"/>
      <c r="S1816" s="1"/>
      <c r="T1816" s="1"/>
      <c r="U1816" s="1"/>
      <c r="V1816" s="1"/>
      <c r="W1816" s="1"/>
      <c r="X1816" s="400"/>
      <c r="Y1816" s="6"/>
      <c r="AB1816" s="6"/>
      <c r="AE1816" s="6"/>
      <c r="AG1816" s="1"/>
      <c r="AM1816" s="6"/>
      <c r="AP1816" s="6"/>
      <c r="AS1816" s="6"/>
      <c r="AU1816" s="1"/>
      <c r="BA1816" s="6"/>
      <c r="BD1816" s="6"/>
      <c r="BG1816" s="1"/>
      <c r="BH1816" s="6"/>
      <c r="BJ1816" s="1"/>
      <c r="BN1816" s="1"/>
      <c r="BO1816" s="1"/>
    </row>
    <row r="1817" spans="1:67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6"/>
      <c r="N1817" s="1"/>
      <c r="Q1817" s="6"/>
      <c r="S1817" s="1"/>
      <c r="T1817" s="1"/>
      <c r="U1817" s="1"/>
      <c r="V1817" s="1"/>
      <c r="W1817" s="1"/>
      <c r="X1817" s="400"/>
      <c r="Y1817" s="6"/>
      <c r="AB1817" s="6"/>
      <c r="AE1817" s="6"/>
      <c r="AG1817" s="1"/>
      <c r="AM1817" s="6"/>
      <c r="AP1817" s="6"/>
      <c r="AS1817" s="6"/>
      <c r="AU1817" s="1"/>
      <c r="BA1817" s="6"/>
      <c r="BD1817" s="6"/>
      <c r="BG1817" s="1"/>
      <c r="BH1817" s="6"/>
      <c r="BJ1817" s="1"/>
      <c r="BN1817" s="1"/>
      <c r="BO1817" s="1"/>
    </row>
    <row r="1818" spans="1:67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6"/>
      <c r="N1818" s="1"/>
      <c r="Q1818" s="6"/>
      <c r="S1818" s="1"/>
      <c r="T1818" s="1"/>
      <c r="U1818" s="1"/>
      <c r="V1818" s="1"/>
      <c r="W1818" s="1"/>
      <c r="X1818" s="400"/>
      <c r="Y1818" s="6"/>
      <c r="AB1818" s="6"/>
      <c r="AE1818" s="6"/>
      <c r="AG1818" s="1"/>
      <c r="AM1818" s="6"/>
      <c r="AP1818" s="6"/>
      <c r="AS1818" s="6"/>
      <c r="AU1818" s="1"/>
      <c r="BA1818" s="6"/>
      <c r="BD1818" s="6"/>
      <c r="BG1818" s="1"/>
      <c r="BH1818" s="6"/>
      <c r="BJ1818" s="1"/>
      <c r="BN1818" s="1"/>
      <c r="BO1818" s="1"/>
    </row>
    <row r="1819" spans="1:67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6"/>
      <c r="N1819" s="1"/>
      <c r="Q1819" s="6"/>
      <c r="S1819" s="1"/>
      <c r="T1819" s="1"/>
      <c r="U1819" s="1"/>
      <c r="V1819" s="1"/>
      <c r="W1819" s="1"/>
      <c r="X1819" s="400"/>
      <c r="Y1819" s="6"/>
      <c r="AB1819" s="6"/>
      <c r="AE1819" s="6"/>
      <c r="AG1819" s="1"/>
      <c r="AM1819" s="6"/>
      <c r="AP1819" s="6"/>
      <c r="AS1819" s="6"/>
      <c r="AU1819" s="1"/>
      <c r="BA1819" s="6"/>
      <c r="BD1819" s="6"/>
      <c r="BG1819" s="1"/>
      <c r="BH1819" s="6"/>
      <c r="BJ1819" s="1"/>
      <c r="BN1819" s="1"/>
      <c r="BO1819" s="1"/>
    </row>
    <row r="1820" spans="1:67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6"/>
      <c r="N1820" s="1"/>
      <c r="Q1820" s="6"/>
      <c r="S1820" s="1"/>
      <c r="T1820" s="1"/>
      <c r="U1820" s="1"/>
      <c r="V1820" s="1"/>
      <c r="W1820" s="1"/>
      <c r="X1820" s="400"/>
      <c r="Y1820" s="6"/>
      <c r="AB1820" s="6"/>
      <c r="AE1820" s="6"/>
      <c r="AG1820" s="1"/>
      <c r="AM1820" s="6"/>
      <c r="AP1820" s="6"/>
      <c r="AS1820" s="6"/>
      <c r="AU1820" s="1"/>
      <c r="BA1820" s="6"/>
      <c r="BD1820" s="6"/>
      <c r="BG1820" s="1"/>
      <c r="BH1820" s="6"/>
      <c r="BJ1820" s="1"/>
      <c r="BN1820" s="1"/>
      <c r="BO1820" s="1"/>
    </row>
    <row r="1821" spans="1:67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6"/>
      <c r="N1821" s="1"/>
      <c r="Q1821" s="6"/>
      <c r="S1821" s="1"/>
      <c r="T1821" s="1"/>
      <c r="U1821" s="1"/>
      <c r="V1821" s="1"/>
      <c r="W1821" s="1"/>
      <c r="X1821" s="400"/>
      <c r="Y1821" s="6"/>
      <c r="AB1821" s="6"/>
      <c r="AE1821" s="6"/>
      <c r="AG1821" s="1"/>
      <c r="AM1821" s="6"/>
      <c r="AP1821" s="6"/>
      <c r="AS1821" s="6"/>
      <c r="AU1821" s="1"/>
      <c r="BA1821" s="6"/>
      <c r="BD1821" s="6"/>
      <c r="BG1821" s="1"/>
      <c r="BH1821" s="6"/>
      <c r="BJ1821" s="1"/>
      <c r="BN1821" s="1"/>
      <c r="BO1821" s="1"/>
    </row>
    <row r="1822" spans="1:67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6"/>
      <c r="N1822" s="1"/>
      <c r="Q1822" s="6"/>
      <c r="S1822" s="1"/>
      <c r="T1822" s="1"/>
      <c r="U1822" s="1"/>
      <c r="V1822" s="1"/>
      <c r="W1822" s="1"/>
      <c r="X1822" s="400"/>
      <c r="Y1822" s="6"/>
      <c r="AB1822" s="6"/>
      <c r="AE1822" s="6"/>
      <c r="AG1822" s="1"/>
      <c r="AM1822" s="6"/>
      <c r="AP1822" s="6"/>
      <c r="AS1822" s="6"/>
      <c r="AU1822" s="1"/>
      <c r="BA1822" s="6"/>
      <c r="BD1822" s="6"/>
      <c r="BG1822" s="1"/>
      <c r="BH1822" s="6"/>
      <c r="BJ1822" s="1"/>
      <c r="BN1822" s="1"/>
      <c r="BO1822" s="1"/>
    </row>
    <row r="1823" spans="1:67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6"/>
      <c r="N1823" s="1"/>
      <c r="Q1823" s="6"/>
      <c r="S1823" s="1"/>
      <c r="T1823" s="1"/>
      <c r="U1823" s="1"/>
      <c r="V1823" s="1"/>
      <c r="W1823" s="1"/>
      <c r="X1823" s="400"/>
      <c r="Y1823" s="6"/>
      <c r="AB1823" s="6"/>
      <c r="AE1823" s="6"/>
      <c r="AG1823" s="1"/>
      <c r="AM1823" s="6"/>
      <c r="AP1823" s="6"/>
      <c r="AS1823" s="6"/>
      <c r="AU1823" s="1"/>
      <c r="BA1823" s="6"/>
      <c r="BD1823" s="6"/>
      <c r="BG1823" s="1"/>
      <c r="BH1823" s="6"/>
      <c r="BJ1823" s="1"/>
      <c r="BN1823" s="1"/>
      <c r="BO1823" s="1"/>
    </row>
    <row r="1824" spans="1:67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6"/>
      <c r="N1824" s="1"/>
      <c r="Q1824" s="6"/>
      <c r="S1824" s="1"/>
      <c r="T1824" s="1"/>
      <c r="U1824" s="1"/>
      <c r="V1824" s="1"/>
      <c r="W1824" s="1"/>
      <c r="X1824" s="400"/>
      <c r="Y1824" s="6"/>
      <c r="AB1824" s="6"/>
      <c r="AE1824" s="6"/>
      <c r="AG1824" s="1"/>
      <c r="AM1824" s="6"/>
      <c r="AP1824" s="6"/>
      <c r="AS1824" s="6"/>
      <c r="AU1824" s="1"/>
      <c r="BA1824" s="6"/>
      <c r="BD1824" s="6"/>
      <c r="BG1824" s="1"/>
      <c r="BH1824" s="6"/>
      <c r="BJ1824" s="1"/>
      <c r="BN1824" s="1"/>
      <c r="BO1824" s="1"/>
    </row>
    <row r="1825" spans="1:67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6"/>
      <c r="N1825" s="1"/>
      <c r="Q1825" s="6"/>
      <c r="S1825" s="1"/>
      <c r="T1825" s="1"/>
      <c r="U1825" s="1"/>
      <c r="V1825" s="1"/>
      <c r="W1825" s="1"/>
      <c r="X1825" s="400"/>
      <c r="Y1825" s="6"/>
      <c r="AB1825" s="6"/>
      <c r="AE1825" s="6"/>
      <c r="AG1825" s="1"/>
      <c r="AM1825" s="6"/>
      <c r="AP1825" s="6"/>
      <c r="AS1825" s="6"/>
      <c r="AU1825" s="1"/>
      <c r="BA1825" s="6"/>
      <c r="BD1825" s="6"/>
      <c r="BG1825" s="1"/>
      <c r="BH1825" s="6"/>
      <c r="BJ1825" s="1"/>
      <c r="BN1825" s="1"/>
      <c r="BO1825" s="1"/>
    </row>
    <row r="1826" spans="1:67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6"/>
      <c r="N1826" s="1"/>
      <c r="Q1826" s="6"/>
      <c r="S1826" s="1"/>
      <c r="T1826" s="1"/>
      <c r="U1826" s="1"/>
      <c r="V1826" s="1"/>
      <c r="W1826" s="1"/>
      <c r="X1826" s="400"/>
      <c r="Y1826" s="6"/>
      <c r="AB1826" s="6"/>
      <c r="AE1826" s="6"/>
      <c r="AG1826" s="1"/>
      <c r="AM1826" s="6"/>
      <c r="AP1826" s="6"/>
      <c r="AS1826" s="6"/>
      <c r="AU1826" s="1"/>
      <c r="BA1826" s="6"/>
      <c r="BD1826" s="6"/>
      <c r="BG1826" s="1"/>
      <c r="BH1826" s="6"/>
      <c r="BJ1826" s="1"/>
      <c r="BN1826" s="1"/>
      <c r="BO1826" s="1"/>
    </row>
    <row r="1827" spans="1:67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6"/>
      <c r="N1827" s="1"/>
      <c r="Q1827" s="6"/>
      <c r="S1827" s="1"/>
      <c r="T1827" s="1"/>
      <c r="U1827" s="1"/>
      <c r="V1827" s="1"/>
      <c r="W1827" s="1"/>
      <c r="X1827" s="400"/>
      <c r="Y1827" s="6"/>
      <c r="AB1827" s="6"/>
      <c r="AE1827" s="6"/>
      <c r="AG1827" s="1"/>
      <c r="AM1827" s="6"/>
      <c r="AP1827" s="6"/>
      <c r="AS1827" s="6"/>
      <c r="AU1827" s="1"/>
      <c r="BA1827" s="6"/>
      <c r="BD1827" s="6"/>
      <c r="BG1827" s="1"/>
      <c r="BH1827" s="6"/>
      <c r="BJ1827" s="1"/>
      <c r="BN1827" s="1"/>
      <c r="BO1827" s="1"/>
    </row>
    <row r="1828" spans="1:67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6"/>
      <c r="N1828" s="1"/>
      <c r="Q1828" s="6"/>
      <c r="S1828" s="1"/>
      <c r="T1828" s="1"/>
      <c r="U1828" s="1"/>
      <c r="V1828" s="1"/>
      <c r="W1828" s="1"/>
      <c r="X1828" s="400"/>
      <c r="Y1828" s="6"/>
      <c r="AB1828" s="6"/>
      <c r="AE1828" s="6"/>
      <c r="AG1828" s="1"/>
      <c r="AM1828" s="6"/>
      <c r="AP1828" s="6"/>
      <c r="AS1828" s="6"/>
      <c r="AU1828" s="1"/>
      <c r="BA1828" s="6"/>
      <c r="BD1828" s="6"/>
      <c r="BG1828" s="1"/>
      <c r="BH1828" s="6"/>
      <c r="BJ1828" s="1"/>
      <c r="BN1828" s="1"/>
      <c r="BO1828" s="1"/>
    </row>
    <row r="1829" spans="1:67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6"/>
      <c r="N1829" s="1"/>
      <c r="Q1829" s="6"/>
      <c r="S1829" s="1"/>
      <c r="T1829" s="1"/>
      <c r="U1829" s="1"/>
      <c r="V1829" s="1"/>
      <c r="W1829" s="1"/>
      <c r="X1829" s="400"/>
      <c r="Y1829" s="6"/>
      <c r="AB1829" s="6"/>
      <c r="AE1829" s="6"/>
      <c r="AG1829" s="1"/>
      <c r="AM1829" s="6"/>
      <c r="AP1829" s="6"/>
      <c r="AS1829" s="6"/>
      <c r="AU1829" s="1"/>
      <c r="BA1829" s="6"/>
      <c r="BD1829" s="6"/>
      <c r="BG1829" s="1"/>
      <c r="BH1829" s="6"/>
      <c r="BJ1829" s="1"/>
      <c r="BN1829" s="1"/>
      <c r="BO1829" s="1"/>
    </row>
    <row r="1830" spans="1:67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6"/>
      <c r="N1830" s="1"/>
      <c r="Q1830" s="6"/>
      <c r="S1830" s="1"/>
      <c r="T1830" s="1"/>
      <c r="U1830" s="1"/>
      <c r="V1830" s="1"/>
      <c r="W1830" s="1"/>
      <c r="X1830" s="400"/>
      <c r="Y1830" s="6"/>
      <c r="AB1830" s="6"/>
      <c r="AE1830" s="6"/>
      <c r="AG1830" s="1"/>
      <c r="AM1830" s="6"/>
      <c r="AP1830" s="6"/>
      <c r="AS1830" s="6"/>
      <c r="AU1830" s="1"/>
      <c r="BA1830" s="6"/>
      <c r="BD1830" s="6"/>
      <c r="BG1830" s="1"/>
      <c r="BH1830" s="6"/>
      <c r="BJ1830" s="1"/>
      <c r="BN1830" s="1"/>
      <c r="BO1830" s="1"/>
    </row>
    <row r="1831" spans="1:67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6"/>
      <c r="N1831" s="1"/>
      <c r="Q1831" s="6"/>
      <c r="S1831" s="1"/>
      <c r="T1831" s="1"/>
      <c r="U1831" s="1"/>
      <c r="V1831" s="1"/>
      <c r="W1831" s="1"/>
      <c r="X1831" s="400"/>
      <c r="Y1831" s="6"/>
      <c r="AB1831" s="6"/>
      <c r="AE1831" s="6"/>
      <c r="AG1831" s="1"/>
      <c r="AM1831" s="6"/>
      <c r="AP1831" s="6"/>
      <c r="AS1831" s="6"/>
      <c r="AU1831" s="1"/>
      <c r="BA1831" s="6"/>
      <c r="BD1831" s="6"/>
      <c r="BG1831" s="1"/>
      <c r="BH1831" s="6"/>
      <c r="BJ1831" s="1"/>
      <c r="BN1831" s="1"/>
      <c r="BO1831" s="1"/>
    </row>
    <row r="1832" spans="1:67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6"/>
      <c r="N1832" s="1"/>
      <c r="Q1832" s="6"/>
      <c r="S1832" s="1"/>
      <c r="T1832" s="1"/>
      <c r="U1832" s="1"/>
      <c r="V1832" s="1"/>
      <c r="W1832" s="1"/>
      <c r="X1832" s="400"/>
      <c r="Y1832" s="6"/>
      <c r="AB1832" s="6"/>
      <c r="AE1832" s="6"/>
      <c r="AG1832" s="1"/>
      <c r="AM1832" s="6"/>
      <c r="AP1832" s="6"/>
      <c r="AS1832" s="6"/>
      <c r="AU1832" s="1"/>
      <c r="BA1832" s="6"/>
      <c r="BD1832" s="6"/>
      <c r="BG1832" s="1"/>
      <c r="BH1832" s="6"/>
      <c r="BJ1832" s="1"/>
      <c r="BN1832" s="1"/>
      <c r="BO1832" s="1"/>
    </row>
    <row r="1833" spans="1:67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6"/>
      <c r="N1833" s="1"/>
      <c r="Q1833" s="6"/>
      <c r="S1833" s="1"/>
      <c r="T1833" s="1"/>
      <c r="U1833" s="1"/>
      <c r="V1833" s="1"/>
      <c r="W1833" s="1"/>
      <c r="X1833" s="400"/>
      <c r="Y1833" s="6"/>
      <c r="AB1833" s="6"/>
      <c r="AE1833" s="6"/>
      <c r="AG1833" s="1"/>
      <c r="AM1833" s="6"/>
      <c r="AP1833" s="6"/>
      <c r="AS1833" s="6"/>
      <c r="AU1833" s="1"/>
      <c r="BA1833" s="6"/>
      <c r="BD1833" s="6"/>
      <c r="BG1833" s="1"/>
      <c r="BH1833" s="6"/>
      <c r="BJ1833" s="1"/>
      <c r="BN1833" s="1"/>
      <c r="BO1833" s="1"/>
    </row>
    <row r="1834" spans="1:67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6"/>
      <c r="N1834" s="1"/>
      <c r="Q1834" s="6"/>
      <c r="S1834" s="1"/>
      <c r="T1834" s="1"/>
      <c r="U1834" s="1"/>
      <c r="V1834" s="1"/>
      <c r="W1834" s="1"/>
      <c r="X1834" s="400"/>
      <c r="Y1834" s="6"/>
      <c r="AB1834" s="6"/>
      <c r="AE1834" s="6"/>
      <c r="AG1834" s="1"/>
      <c r="AM1834" s="6"/>
      <c r="AP1834" s="6"/>
      <c r="AS1834" s="6"/>
      <c r="AU1834" s="1"/>
      <c r="BA1834" s="6"/>
      <c r="BD1834" s="6"/>
      <c r="BG1834" s="1"/>
      <c r="BH1834" s="6"/>
      <c r="BJ1834" s="1"/>
      <c r="BN1834" s="1"/>
      <c r="BO1834" s="1"/>
    </row>
    <row r="1835" spans="1:67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6"/>
      <c r="N1835" s="1"/>
      <c r="Q1835" s="6"/>
      <c r="S1835" s="1"/>
      <c r="T1835" s="1"/>
      <c r="U1835" s="1"/>
      <c r="V1835" s="1"/>
      <c r="W1835" s="1"/>
      <c r="X1835" s="400"/>
      <c r="Y1835" s="6"/>
      <c r="AB1835" s="6"/>
      <c r="AE1835" s="6"/>
      <c r="AG1835" s="1"/>
      <c r="AM1835" s="6"/>
      <c r="AP1835" s="6"/>
      <c r="AS1835" s="6"/>
      <c r="AU1835" s="1"/>
      <c r="BA1835" s="6"/>
      <c r="BD1835" s="6"/>
      <c r="BG1835" s="1"/>
      <c r="BH1835" s="6"/>
      <c r="BJ1835" s="1"/>
      <c r="BN1835" s="1"/>
      <c r="BO1835" s="1"/>
    </row>
    <row r="1836" spans="1:67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6"/>
      <c r="N1836" s="1"/>
      <c r="Q1836" s="6"/>
      <c r="S1836" s="1"/>
      <c r="T1836" s="1"/>
      <c r="U1836" s="1"/>
      <c r="V1836" s="1"/>
      <c r="W1836" s="1"/>
      <c r="X1836" s="400"/>
      <c r="Y1836" s="6"/>
      <c r="AB1836" s="6"/>
      <c r="AE1836" s="6"/>
      <c r="AG1836" s="1"/>
      <c r="AM1836" s="6"/>
      <c r="AP1836" s="6"/>
      <c r="AS1836" s="6"/>
      <c r="AU1836" s="1"/>
      <c r="BA1836" s="6"/>
      <c r="BD1836" s="6"/>
      <c r="BG1836" s="1"/>
      <c r="BH1836" s="6"/>
      <c r="BJ1836" s="1"/>
      <c r="BN1836" s="1"/>
      <c r="BO1836" s="1"/>
    </row>
    <row r="1837" spans="1:67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6"/>
      <c r="N1837" s="1"/>
      <c r="Q1837" s="6"/>
      <c r="S1837" s="1"/>
      <c r="T1837" s="1"/>
      <c r="U1837" s="1"/>
      <c r="V1837" s="1"/>
      <c r="W1837" s="1"/>
      <c r="X1837" s="400"/>
      <c r="Y1837" s="6"/>
      <c r="AB1837" s="6"/>
      <c r="AE1837" s="6"/>
      <c r="AG1837" s="1"/>
      <c r="AM1837" s="6"/>
      <c r="AP1837" s="6"/>
      <c r="AS1837" s="6"/>
      <c r="AU1837" s="1"/>
      <c r="BA1837" s="6"/>
      <c r="BD1837" s="6"/>
      <c r="BG1837" s="1"/>
      <c r="BH1837" s="6"/>
      <c r="BJ1837" s="1"/>
      <c r="BN1837" s="1"/>
      <c r="BO1837" s="1"/>
    </row>
    <row r="1838" spans="1:67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6"/>
      <c r="N1838" s="1"/>
      <c r="Q1838" s="6"/>
      <c r="S1838" s="1"/>
      <c r="T1838" s="1"/>
      <c r="U1838" s="1"/>
      <c r="V1838" s="1"/>
      <c r="W1838" s="1"/>
      <c r="X1838" s="400"/>
      <c r="Y1838" s="6"/>
      <c r="AB1838" s="6"/>
      <c r="AE1838" s="6"/>
      <c r="AG1838" s="1"/>
      <c r="AM1838" s="6"/>
      <c r="AP1838" s="6"/>
      <c r="AS1838" s="6"/>
      <c r="AU1838" s="1"/>
      <c r="BA1838" s="6"/>
      <c r="BD1838" s="6"/>
      <c r="BG1838" s="1"/>
      <c r="BH1838" s="6"/>
      <c r="BJ1838" s="1"/>
      <c r="BN1838" s="1"/>
      <c r="BO1838" s="1"/>
    </row>
    <row r="1839" spans="1:67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6"/>
      <c r="N1839" s="1"/>
      <c r="Q1839" s="6"/>
      <c r="S1839" s="1"/>
      <c r="T1839" s="1"/>
      <c r="U1839" s="1"/>
      <c r="V1839" s="1"/>
      <c r="W1839" s="1"/>
      <c r="X1839" s="400"/>
      <c r="Y1839" s="6"/>
      <c r="AB1839" s="6"/>
      <c r="AE1839" s="6"/>
      <c r="AG1839" s="1"/>
      <c r="AM1839" s="6"/>
      <c r="AP1839" s="6"/>
      <c r="AS1839" s="6"/>
      <c r="AU1839" s="1"/>
      <c r="BA1839" s="6"/>
      <c r="BD1839" s="6"/>
      <c r="BG1839" s="1"/>
      <c r="BH1839" s="6"/>
      <c r="BJ1839" s="1"/>
      <c r="BN1839" s="1"/>
      <c r="BO1839" s="1"/>
    </row>
    <row r="1840" spans="1:67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6"/>
      <c r="N1840" s="1"/>
      <c r="Q1840" s="6"/>
      <c r="S1840" s="1"/>
      <c r="T1840" s="1"/>
      <c r="U1840" s="1"/>
      <c r="V1840" s="1"/>
      <c r="W1840" s="1"/>
      <c r="X1840" s="400"/>
      <c r="Y1840" s="6"/>
      <c r="AB1840" s="6"/>
      <c r="AE1840" s="6"/>
      <c r="AG1840" s="1"/>
      <c r="AM1840" s="6"/>
      <c r="AP1840" s="6"/>
      <c r="AS1840" s="6"/>
      <c r="AU1840" s="1"/>
      <c r="BA1840" s="6"/>
      <c r="BD1840" s="6"/>
      <c r="BG1840" s="1"/>
      <c r="BH1840" s="6"/>
      <c r="BJ1840" s="1"/>
      <c r="BN1840" s="1"/>
      <c r="BO1840" s="1"/>
    </row>
    <row r="1841" spans="1:67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6"/>
      <c r="N1841" s="1"/>
      <c r="Q1841" s="6"/>
      <c r="S1841" s="1"/>
      <c r="T1841" s="1"/>
      <c r="U1841" s="1"/>
      <c r="V1841" s="1"/>
      <c r="W1841" s="1"/>
      <c r="X1841" s="400"/>
      <c r="Y1841" s="6"/>
      <c r="AB1841" s="6"/>
      <c r="AE1841" s="6"/>
      <c r="AG1841" s="1"/>
      <c r="AM1841" s="6"/>
      <c r="AP1841" s="6"/>
      <c r="AS1841" s="6"/>
      <c r="AU1841" s="1"/>
      <c r="BA1841" s="6"/>
      <c r="BD1841" s="6"/>
      <c r="BG1841" s="1"/>
      <c r="BH1841" s="6"/>
      <c r="BJ1841" s="1"/>
      <c r="BN1841" s="1"/>
      <c r="BO1841" s="1"/>
    </row>
    <row r="1842" spans="1:67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6"/>
      <c r="N1842" s="1"/>
      <c r="Q1842" s="6"/>
      <c r="S1842" s="1"/>
      <c r="T1842" s="1"/>
      <c r="U1842" s="1"/>
      <c r="V1842" s="1"/>
      <c r="W1842" s="1"/>
      <c r="X1842" s="400"/>
      <c r="Y1842" s="6"/>
      <c r="AB1842" s="6"/>
      <c r="AE1842" s="6"/>
      <c r="AG1842" s="1"/>
      <c r="AM1842" s="6"/>
      <c r="AP1842" s="6"/>
      <c r="AS1842" s="6"/>
      <c r="AU1842" s="1"/>
      <c r="BA1842" s="6"/>
      <c r="BD1842" s="6"/>
      <c r="BG1842" s="1"/>
      <c r="BH1842" s="6"/>
      <c r="BJ1842" s="1"/>
      <c r="BN1842" s="1"/>
      <c r="BO1842" s="1"/>
    </row>
    <row r="1843" spans="1:67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6"/>
      <c r="N1843" s="1"/>
      <c r="Q1843" s="6"/>
      <c r="S1843" s="1"/>
      <c r="T1843" s="1"/>
      <c r="U1843" s="1"/>
      <c r="V1843" s="1"/>
      <c r="W1843" s="1"/>
      <c r="X1843" s="400"/>
      <c r="Y1843" s="6"/>
      <c r="AB1843" s="6"/>
      <c r="AE1843" s="6"/>
      <c r="AG1843" s="1"/>
      <c r="AM1843" s="6"/>
      <c r="AP1843" s="6"/>
      <c r="AS1843" s="6"/>
      <c r="AU1843" s="1"/>
      <c r="BA1843" s="6"/>
      <c r="BD1843" s="6"/>
      <c r="BG1843" s="1"/>
      <c r="BH1843" s="6"/>
      <c r="BJ1843" s="1"/>
      <c r="BN1843" s="1"/>
      <c r="BO1843" s="1"/>
    </row>
    <row r="1844" spans="1:67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6"/>
      <c r="N1844" s="1"/>
      <c r="Q1844" s="6"/>
      <c r="S1844" s="1"/>
      <c r="T1844" s="1"/>
      <c r="U1844" s="1"/>
      <c r="V1844" s="1"/>
      <c r="W1844" s="1"/>
      <c r="X1844" s="400"/>
      <c r="Y1844" s="6"/>
      <c r="AB1844" s="6"/>
      <c r="AE1844" s="6"/>
      <c r="AG1844" s="1"/>
      <c r="AM1844" s="6"/>
      <c r="AP1844" s="6"/>
      <c r="AS1844" s="6"/>
      <c r="AU1844" s="1"/>
      <c r="BA1844" s="6"/>
      <c r="BD1844" s="6"/>
      <c r="BG1844" s="1"/>
      <c r="BH1844" s="6"/>
      <c r="BJ1844" s="1"/>
      <c r="BN1844" s="1"/>
      <c r="BO1844" s="1"/>
    </row>
    <row r="1845" spans="1:67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6"/>
      <c r="N1845" s="1"/>
      <c r="Q1845" s="6"/>
      <c r="S1845" s="1"/>
      <c r="T1845" s="1"/>
      <c r="U1845" s="1"/>
      <c r="V1845" s="1"/>
      <c r="W1845" s="1"/>
      <c r="X1845" s="400"/>
      <c r="Y1845" s="6"/>
      <c r="AB1845" s="6"/>
      <c r="AE1845" s="6"/>
      <c r="AG1845" s="1"/>
      <c r="AM1845" s="6"/>
      <c r="AP1845" s="6"/>
      <c r="AS1845" s="6"/>
      <c r="AU1845" s="1"/>
      <c r="BA1845" s="6"/>
      <c r="BD1845" s="6"/>
      <c r="BG1845" s="1"/>
      <c r="BH1845" s="6"/>
      <c r="BJ1845" s="1"/>
      <c r="BN1845" s="1"/>
      <c r="BO1845" s="1"/>
    </row>
    <row r="1846" spans="1:67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6"/>
      <c r="N1846" s="1"/>
      <c r="Q1846" s="6"/>
      <c r="S1846" s="1"/>
      <c r="T1846" s="1"/>
      <c r="U1846" s="1"/>
      <c r="V1846" s="1"/>
      <c r="W1846" s="1"/>
      <c r="X1846" s="400"/>
      <c r="Y1846" s="6"/>
      <c r="AB1846" s="6"/>
      <c r="AE1846" s="6"/>
      <c r="AG1846" s="1"/>
      <c r="AM1846" s="6"/>
      <c r="AP1846" s="6"/>
      <c r="AS1846" s="6"/>
      <c r="AU1846" s="1"/>
      <c r="BA1846" s="6"/>
      <c r="BD1846" s="6"/>
      <c r="BG1846" s="1"/>
      <c r="BH1846" s="6"/>
      <c r="BJ1846" s="1"/>
      <c r="BN1846" s="1"/>
      <c r="BO1846" s="1"/>
    </row>
    <row r="1847" spans="1:67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6"/>
      <c r="N1847" s="1"/>
      <c r="Q1847" s="6"/>
      <c r="S1847" s="1"/>
      <c r="T1847" s="1"/>
      <c r="U1847" s="1"/>
      <c r="V1847" s="1"/>
      <c r="W1847" s="1"/>
      <c r="X1847" s="400"/>
      <c r="Y1847" s="6"/>
      <c r="AB1847" s="6"/>
      <c r="AE1847" s="6"/>
      <c r="AG1847" s="1"/>
      <c r="AM1847" s="6"/>
      <c r="AP1847" s="6"/>
      <c r="AS1847" s="6"/>
      <c r="AU1847" s="1"/>
      <c r="BA1847" s="6"/>
      <c r="BD1847" s="6"/>
      <c r="BG1847" s="1"/>
      <c r="BH1847" s="6"/>
      <c r="BJ1847" s="1"/>
      <c r="BN1847" s="1"/>
      <c r="BO1847" s="1"/>
    </row>
    <row r="1848" spans="1:67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6"/>
      <c r="N1848" s="1"/>
      <c r="Q1848" s="6"/>
      <c r="S1848" s="1"/>
      <c r="T1848" s="1"/>
      <c r="U1848" s="1"/>
      <c r="V1848" s="1"/>
      <c r="W1848" s="1"/>
      <c r="X1848" s="400"/>
      <c r="Y1848" s="6"/>
      <c r="AB1848" s="6"/>
      <c r="AE1848" s="6"/>
      <c r="AG1848" s="1"/>
      <c r="AM1848" s="6"/>
      <c r="AP1848" s="6"/>
      <c r="AS1848" s="6"/>
      <c r="AU1848" s="1"/>
      <c r="BA1848" s="6"/>
      <c r="BD1848" s="6"/>
      <c r="BG1848" s="1"/>
      <c r="BH1848" s="6"/>
      <c r="BJ1848" s="1"/>
      <c r="BN1848" s="1"/>
      <c r="BO1848" s="1"/>
    </row>
    <row r="1849" spans="1:67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6"/>
      <c r="N1849" s="1"/>
      <c r="Q1849" s="6"/>
      <c r="S1849" s="1"/>
      <c r="T1849" s="1"/>
      <c r="U1849" s="1"/>
      <c r="V1849" s="1"/>
      <c r="W1849" s="1"/>
      <c r="X1849" s="400"/>
      <c r="Y1849" s="6"/>
      <c r="AB1849" s="6"/>
      <c r="AE1849" s="6"/>
      <c r="AG1849" s="1"/>
      <c r="AM1849" s="6"/>
      <c r="AP1849" s="6"/>
      <c r="AS1849" s="6"/>
      <c r="AU1849" s="1"/>
      <c r="BA1849" s="6"/>
      <c r="BD1849" s="6"/>
      <c r="BG1849" s="1"/>
      <c r="BH1849" s="6"/>
      <c r="BJ1849" s="1"/>
      <c r="BN1849" s="1"/>
      <c r="BO1849" s="1"/>
    </row>
    <row r="1850" spans="1:67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6"/>
      <c r="N1850" s="1"/>
      <c r="Q1850" s="6"/>
      <c r="S1850" s="1"/>
      <c r="T1850" s="1"/>
      <c r="U1850" s="1"/>
      <c r="V1850" s="1"/>
      <c r="W1850" s="1"/>
      <c r="X1850" s="400"/>
      <c r="Y1850" s="6"/>
      <c r="AB1850" s="6"/>
      <c r="AE1850" s="6"/>
      <c r="AG1850" s="1"/>
      <c r="AM1850" s="6"/>
      <c r="AP1850" s="6"/>
      <c r="AS1850" s="6"/>
      <c r="AU1850" s="1"/>
      <c r="BA1850" s="6"/>
      <c r="BD1850" s="6"/>
      <c r="BG1850" s="1"/>
      <c r="BH1850" s="6"/>
      <c r="BJ1850" s="1"/>
      <c r="BN1850" s="1"/>
      <c r="BO1850" s="1"/>
    </row>
    <row r="1851" spans="1:67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6"/>
      <c r="N1851" s="1"/>
      <c r="Q1851" s="6"/>
      <c r="S1851" s="1"/>
      <c r="T1851" s="1"/>
      <c r="U1851" s="1"/>
      <c r="V1851" s="1"/>
      <c r="W1851" s="1"/>
      <c r="X1851" s="400"/>
      <c r="Y1851" s="6"/>
      <c r="AB1851" s="6"/>
      <c r="AE1851" s="6"/>
      <c r="AG1851" s="1"/>
      <c r="AM1851" s="6"/>
      <c r="AP1851" s="6"/>
      <c r="AS1851" s="6"/>
      <c r="AU1851" s="1"/>
      <c r="BA1851" s="6"/>
      <c r="BD1851" s="6"/>
      <c r="BG1851" s="1"/>
      <c r="BH1851" s="6"/>
      <c r="BJ1851" s="1"/>
      <c r="BN1851" s="1"/>
      <c r="BO1851" s="1"/>
    </row>
    <row r="1852" spans="1:67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6"/>
      <c r="N1852" s="1"/>
      <c r="Q1852" s="6"/>
      <c r="S1852" s="1"/>
      <c r="T1852" s="1"/>
      <c r="U1852" s="1"/>
      <c r="V1852" s="1"/>
      <c r="W1852" s="1"/>
      <c r="X1852" s="400"/>
      <c r="Y1852" s="6"/>
      <c r="AB1852" s="6"/>
      <c r="AE1852" s="6"/>
      <c r="AG1852" s="1"/>
      <c r="AM1852" s="6"/>
      <c r="AP1852" s="6"/>
      <c r="AS1852" s="6"/>
      <c r="AU1852" s="1"/>
      <c r="BA1852" s="6"/>
      <c r="BD1852" s="6"/>
      <c r="BG1852" s="1"/>
      <c r="BH1852" s="6"/>
      <c r="BJ1852" s="1"/>
      <c r="BN1852" s="1"/>
      <c r="BO1852" s="1"/>
    </row>
    <row r="1853" spans="1:67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6"/>
      <c r="N1853" s="1"/>
      <c r="Q1853" s="6"/>
      <c r="S1853" s="1"/>
      <c r="T1853" s="1"/>
      <c r="U1853" s="1"/>
      <c r="V1853" s="1"/>
      <c r="W1853" s="1"/>
      <c r="X1853" s="400"/>
      <c r="Y1853" s="6"/>
      <c r="AB1853" s="6"/>
      <c r="AE1853" s="6"/>
      <c r="AG1853" s="1"/>
      <c r="AM1853" s="6"/>
      <c r="AP1853" s="6"/>
      <c r="AS1853" s="6"/>
      <c r="AU1853" s="1"/>
      <c r="BA1853" s="6"/>
      <c r="BD1853" s="6"/>
      <c r="BG1853" s="1"/>
      <c r="BH1853" s="6"/>
      <c r="BJ1853" s="1"/>
      <c r="BN1853" s="1"/>
      <c r="BO1853" s="1"/>
    </row>
    <row r="1854" spans="1:67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6"/>
      <c r="N1854" s="1"/>
      <c r="Q1854" s="6"/>
      <c r="S1854" s="1"/>
      <c r="T1854" s="1"/>
      <c r="U1854" s="1"/>
      <c r="V1854" s="1"/>
      <c r="W1854" s="1"/>
      <c r="X1854" s="400"/>
      <c r="Y1854" s="6"/>
      <c r="AB1854" s="6"/>
      <c r="AE1854" s="6"/>
      <c r="AG1854" s="1"/>
      <c r="AM1854" s="6"/>
      <c r="AP1854" s="6"/>
      <c r="AS1854" s="6"/>
      <c r="AU1854" s="1"/>
      <c r="BA1854" s="6"/>
      <c r="BD1854" s="6"/>
      <c r="BG1854" s="1"/>
      <c r="BH1854" s="6"/>
      <c r="BJ1854" s="1"/>
      <c r="BN1854" s="1"/>
      <c r="BO1854" s="1"/>
    </row>
    <row r="1855" spans="1:67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6"/>
      <c r="N1855" s="1"/>
      <c r="Q1855" s="6"/>
      <c r="S1855" s="1"/>
      <c r="T1855" s="1"/>
      <c r="U1855" s="1"/>
      <c r="V1855" s="1"/>
      <c r="W1855" s="1"/>
      <c r="X1855" s="400"/>
      <c r="Y1855" s="6"/>
      <c r="AB1855" s="6"/>
      <c r="AE1855" s="6"/>
      <c r="AG1855" s="1"/>
      <c r="AM1855" s="6"/>
      <c r="AP1855" s="6"/>
      <c r="AS1855" s="6"/>
      <c r="AU1855" s="1"/>
      <c r="BA1855" s="6"/>
      <c r="BD1855" s="6"/>
      <c r="BG1855" s="1"/>
      <c r="BH1855" s="6"/>
      <c r="BJ1855" s="1"/>
      <c r="BN1855" s="1"/>
      <c r="BO1855" s="1"/>
    </row>
    <row r="1856" spans="1:67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6"/>
      <c r="N1856" s="1"/>
      <c r="Q1856" s="6"/>
      <c r="S1856" s="1"/>
      <c r="T1856" s="1"/>
      <c r="U1856" s="1"/>
      <c r="V1856" s="1"/>
      <c r="W1856" s="1"/>
      <c r="X1856" s="400"/>
      <c r="Y1856" s="6"/>
      <c r="AB1856" s="6"/>
      <c r="AE1856" s="6"/>
      <c r="AG1856" s="1"/>
      <c r="AM1856" s="6"/>
      <c r="AP1856" s="6"/>
      <c r="AS1856" s="6"/>
      <c r="AU1856" s="1"/>
      <c r="BA1856" s="6"/>
      <c r="BD1856" s="6"/>
      <c r="BG1856" s="1"/>
      <c r="BH1856" s="6"/>
      <c r="BJ1856" s="1"/>
      <c r="BN1856" s="1"/>
      <c r="BO1856" s="1"/>
    </row>
    <row r="1857" spans="1:67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6"/>
      <c r="N1857" s="1"/>
      <c r="Q1857" s="6"/>
      <c r="S1857" s="1"/>
      <c r="T1857" s="1"/>
      <c r="U1857" s="1"/>
      <c r="V1857" s="1"/>
      <c r="W1857" s="1"/>
      <c r="X1857" s="400"/>
      <c r="Y1857" s="6"/>
      <c r="AB1857" s="6"/>
      <c r="AE1857" s="6"/>
      <c r="AG1857" s="1"/>
      <c r="AM1857" s="6"/>
      <c r="AP1857" s="6"/>
      <c r="AS1857" s="6"/>
      <c r="AU1857" s="1"/>
      <c r="BA1857" s="6"/>
      <c r="BD1857" s="6"/>
      <c r="BG1857" s="1"/>
      <c r="BH1857" s="6"/>
      <c r="BJ1857" s="1"/>
      <c r="BN1857" s="1"/>
      <c r="BO1857" s="1"/>
    </row>
    <row r="1858" spans="1:67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6"/>
      <c r="N1858" s="1"/>
      <c r="Q1858" s="6"/>
      <c r="S1858" s="1"/>
      <c r="T1858" s="1"/>
      <c r="U1858" s="1"/>
      <c r="V1858" s="1"/>
      <c r="W1858" s="1"/>
      <c r="X1858" s="400"/>
      <c r="Y1858" s="6"/>
      <c r="AB1858" s="6"/>
      <c r="AE1858" s="6"/>
      <c r="AG1858" s="1"/>
      <c r="AM1858" s="6"/>
      <c r="AP1858" s="6"/>
      <c r="AS1858" s="6"/>
      <c r="AU1858" s="1"/>
      <c r="BA1858" s="6"/>
      <c r="BD1858" s="6"/>
      <c r="BG1858" s="1"/>
      <c r="BH1858" s="6"/>
      <c r="BJ1858" s="1"/>
      <c r="BN1858" s="1"/>
      <c r="BO1858" s="1"/>
    </row>
    <row r="1859" spans="1:67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6"/>
      <c r="N1859" s="1"/>
      <c r="Q1859" s="6"/>
      <c r="S1859" s="1"/>
      <c r="T1859" s="1"/>
      <c r="U1859" s="1"/>
      <c r="V1859" s="1"/>
      <c r="W1859" s="1"/>
      <c r="X1859" s="400"/>
      <c r="Y1859" s="6"/>
      <c r="AB1859" s="6"/>
      <c r="AE1859" s="6"/>
      <c r="AG1859" s="1"/>
      <c r="AM1859" s="6"/>
      <c r="AP1859" s="6"/>
      <c r="AS1859" s="6"/>
      <c r="AU1859" s="1"/>
      <c r="BA1859" s="6"/>
      <c r="BD1859" s="6"/>
      <c r="BG1859" s="1"/>
      <c r="BH1859" s="6"/>
      <c r="BJ1859" s="1"/>
      <c r="BN1859" s="1"/>
      <c r="BO1859" s="1"/>
    </row>
    <row r="1860" spans="1:67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6"/>
      <c r="N1860" s="1"/>
      <c r="Q1860" s="6"/>
      <c r="S1860" s="1"/>
      <c r="T1860" s="1"/>
      <c r="U1860" s="1"/>
      <c r="V1860" s="1"/>
      <c r="W1860" s="1"/>
      <c r="X1860" s="400"/>
      <c r="Y1860" s="6"/>
      <c r="AB1860" s="6"/>
      <c r="AE1860" s="6"/>
      <c r="AG1860" s="1"/>
      <c r="AM1860" s="6"/>
      <c r="AP1860" s="6"/>
      <c r="AS1860" s="6"/>
      <c r="AU1860" s="1"/>
      <c r="BA1860" s="6"/>
      <c r="BD1860" s="6"/>
      <c r="BG1860" s="1"/>
      <c r="BH1860" s="6"/>
      <c r="BJ1860" s="1"/>
      <c r="BN1860" s="1"/>
      <c r="BO1860" s="1"/>
    </row>
    <row r="1861" spans="1:67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6"/>
      <c r="N1861" s="1"/>
      <c r="Q1861" s="6"/>
      <c r="S1861" s="1"/>
      <c r="T1861" s="1"/>
      <c r="U1861" s="1"/>
      <c r="V1861" s="1"/>
      <c r="W1861" s="1"/>
      <c r="X1861" s="400"/>
      <c r="Y1861" s="6"/>
      <c r="AB1861" s="6"/>
      <c r="AE1861" s="6"/>
      <c r="AG1861" s="1"/>
      <c r="AM1861" s="6"/>
      <c r="AP1861" s="6"/>
      <c r="AS1861" s="6"/>
      <c r="AU1861" s="1"/>
      <c r="BA1861" s="6"/>
      <c r="BD1861" s="6"/>
      <c r="BG1861" s="1"/>
      <c r="BH1861" s="6"/>
      <c r="BJ1861" s="1"/>
      <c r="BN1861" s="1"/>
      <c r="BO1861" s="1"/>
    </row>
    <row r="1862" spans="1:67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6"/>
      <c r="N1862" s="1"/>
      <c r="Q1862" s="6"/>
      <c r="S1862" s="1"/>
      <c r="T1862" s="1"/>
      <c r="U1862" s="1"/>
      <c r="V1862" s="1"/>
      <c r="W1862" s="1"/>
      <c r="X1862" s="400"/>
      <c r="Y1862" s="6"/>
      <c r="AB1862" s="6"/>
      <c r="AE1862" s="6"/>
      <c r="AG1862" s="1"/>
      <c r="AM1862" s="6"/>
      <c r="AP1862" s="6"/>
      <c r="AS1862" s="6"/>
      <c r="AU1862" s="1"/>
      <c r="BA1862" s="6"/>
      <c r="BD1862" s="6"/>
      <c r="BG1862" s="1"/>
      <c r="BH1862" s="6"/>
      <c r="BJ1862" s="1"/>
      <c r="BN1862" s="1"/>
      <c r="BO1862" s="1"/>
    </row>
    <row r="1863" spans="1:67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6"/>
      <c r="N1863" s="1"/>
      <c r="Q1863" s="6"/>
      <c r="S1863" s="1"/>
      <c r="T1863" s="1"/>
      <c r="U1863" s="1"/>
      <c r="V1863" s="1"/>
      <c r="W1863" s="1"/>
      <c r="X1863" s="400"/>
      <c r="Y1863" s="6"/>
      <c r="AB1863" s="6"/>
      <c r="AE1863" s="6"/>
      <c r="AG1863" s="1"/>
      <c r="AM1863" s="6"/>
      <c r="AP1863" s="6"/>
      <c r="AS1863" s="6"/>
      <c r="AU1863" s="1"/>
      <c r="BA1863" s="6"/>
      <c r="BD1863" s="6"/>
      <c r="BG1863" s="1"/>
      <c r="BH1863" s="6"/>
      <c r="BJ1863" s="1"/>
      <c r="BN1863" s="1"/>
      <c r="BO1863" s="1"/>
    </row>
    <row r="1864" spans="1:67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6"/>
      <c r="N1864" s="1"/>
      <c r="Q1864" s="6"/>
      <c r="S1864" s="1"/>
      <c r="T1864" s="1"/>
      <c r="U1864" s="1"/>
      <c r="V1864" s="1"/>
      <c r="W1864" s="1"/>
      <c r="X1864" s="400"/>
      <c r="Y1864" s="6"/>
      <c r="AB1864" s="6"/>
      <c r="AE1864" s="6"/>
      <c r="AG1864" s="1"/>
      <c r="AM1864" s="6"/>
      <c r="AP1864" s="6"/>
      <c r="AS1864" s="6"/>
      <c r="AU1864" s="1"/>
      <c r="BA1864" s="6"/>
      <c r="BD1864" s="6"/>
      <c r="BG1864" s="1"/>
      <c r="BH1864" s="6"/>
      <c r="BJ1864" s="1"/>
      <c r="BN1864" s="1"/>
      <c r="BO1864" s="1"/>
    </row>
    <row r="1865" spans="1:67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6"/>
      <c r="N1865" s="1"/>
      <c r="Q1865" s="6"/>
      <c r="S1865" s="1"/>
      <c r="T1865" s="1"/>
      <c r="U1865" s="1"/>
      <c r="V1865" s="1"/>
      <c r="W1865" s="1"/>
      <c r="X1865" s="400"/>
      <c r="Y1865" s="6"/>
      <c r="AB1865" s="6"/>
      <c r="AE1865" s="6"/>
      <c r="AG1865" s="1"/>
      <c r="AM1865" s="6"/>
      <c r="AP1865" s="6"/>
      <c r="AS1865" s="6"/>
      <c r="AU1865" s="1"/>
      <c r="BA1865" s="6"/>
      <c r="BD1865" s="6"/>
      <c r="BG1865" s="1"/>
      <c r="BH1865" s="6"/>
      <c r="BJ1865" s="1"/>
      <c r="BN1865" s="1"/>
      <c r="BO1865" s="1"/>
    </row>
    <row r="1866" spans="1:67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6"/>
      <c r="N1866" s="1"/>
      <c r="Q1866" s="6"/>
      <c r="S1866" s="1"/>
      <c r="T1866" s="1"/>
      <c r="U1866" s="1"/>
      <c r="V1866" s="1"/>
      <c r="W1866" s="1"/>
      <c r="X1866" s="400"/>
      <c r="Y1866" s="6"/>
      <c r="AB1866" s="6"/>
      <c r="AE1866" s="6"/>
      <c r="AG1866" s="1"/>
      <c r="AM1866" s="6"/>
      <c r="AP1866" s="6"/>
      <c r="AS1866" s="6"/>
      <c r="AU1866" s="1"/>
      <c r="BA1866" s="6"/>
      <c r="BD1866" s="6"/>
      <c r="BG1866" s="1"/>
      <c r="BH1866" s="6"/>
      <c r="BJ1866" s="1"/>
      <c r="BN1866" s="1"/>
      <c r="BO1866" s="1"/>
    </row>
    <row r="1867" spans="1:67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6"/>
      <c r="N1867" s="1"/>
      <c r="Q1867" s="6"/>
      <c r="S1867" s="1"/>
      <c r="T1867" s="1"/>
      <c r="U1867" s="1"/>
      <c r="V1867" s="1"/>
      <c r="W1867" s="1"/>
      <c r="X1867" s="400"/>
      <c r="Y1867" s="6"/>
      <c r="AB1867" s="6"/>
      <c r="AE1867" s="6"/>
      <c r="AG1867" s="1"/>
      <c r="AM1867" s="6"/>
      <c r="AP1867" s="6"/>
      <c r="AS1867" s="6"/>
      <c r="AU1867" s="1"/>
      <c r="BA1867" s="6"/>
      <c r="BD1867" s="6"/>
      <c r="BG1867" s="1"/>
      <c r="BH1867" s="6"/>
      <c r="BJ1867" s="1"/>
      <c r="BN1867" s="1"/>
      <c r="BO1867" s="1"/>
    </row>
    <row r="1868" spans="1:67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6"/>
      <c r="N1868" s="1"/>
      <c r="Q1868" s="6"/>
      <c r="S1868" s="1"/>
      <c r="T1868" s="1"/>
      <c r="U1868" s="1"/>
      <c r="V1868" s="1"/>
      <c r="W1868" s="1"/>
      <c r="X1868" s="400"/>
      <c r="Y1868" s="6"/>
      <c r="AB1868" s="6"/>
      <c r="AE1868" s="6"/>
      <c r="AG1868" s="1"/>
      <c r="AM1868" s="6"/>
      <c r="AP1868" s="6"/>
      <c r="AS1868" s="6"/>
      <c r="AU1868" s="1"/>
      <c r="BA1868" s="6"/>
      <c r="BD1868" s="6"/>
      <c r="BG1868" s="1"/>
      <c r="BH1868" s="6"/>
      <c r="BJ1868" s="1"/>
      <c r="BN1868" s="1"/>
      <c r="BO1868" s="1"/>
    </row>
    <row r="1869" spans="1:67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6"/>
      <c r="N1869" s="1"/>
      <c r="Q1869" s="6"/>
      <c r="S1869" s="1"/>
      <c r="T1869" s="1"/>
      <c r="U1869" s="1"/>
      <c r="V1869" s="1"/>
      <c r="W1869" s="1"/>
      <c r="X1869" s="400"/>
      <c r="Y1869" s="6"/>
      <c r="AB1869" s="6"/>
      <c r="AE1869" s="6"/>
      <c r="AG1869" s="1"/>
      <c r="AM1869" s="6"/>
      <c r="AP1869" s="6"/>
      <c r="AS1869" s="6"/>
      <c r="AU1869" s="1"/>
      <c r="BA1869" s="6"/>
      <c r="BD1869" s="6"/>
      <c r="BG1869" s="1"/>
      <c r="BH1869" s="6"/>
      <c r="BJ1869" s="1"/>
      <c r="BN1869" s="1"/>
      <c r="BO1869" s="1"/>
    </row>
    <row r="1870" spans="1:67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6"/>
      <c r="N1870" s="1"/>
      <c r="Q1870" s="6"/>
      <c r="S1870" s="1"/>
      <c r="T1870" s="1"/>
      <c r="U1870" s="1"/>
      <c r="V1870" s="1"/>
      <c r="W1870" s="1"/>
      <c r="X1870" s="400"/>
      <c r="Y1870" s="6"/>
      <c r="AB1870" s="6"/>
      <c r="AE1870" s="6"/>
      <c r="AG1870" s="1"/>
      <c r="AM1870" s="6"/>
      <c r="AP1870" s="6"/>
      <c r="AS1870" s="6"/>
      <c r="AU1870" s="1"/>
      <c r="BA1870" s="6"/>
      <c r="BD1870" s="6"/>
      <c r="BG1870" s="1"/>
      <c r="BH1870" s="6"/>
      <c r="BJ1870" s="1"/>
      <c r="BN1870" s="1"/>
      <c r="BO1870" s="1"/>
    </row>
    <row r="1871" spans="1:67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6"/>
      <c r="N1871" s="1"/>
      <c r="Q1871" s="6"/>
      <c r="S1871" s="1"/>
      <c r="T1871" s="1"/>
      <c r="U1871" s="1"/>
      <c r="V1871" s="1"/>
      <c r="W1871" s="1"/>
      <c r="X1871" s="400"/>
      <c r="Y1871" s="6"/>
      <c r="AB1871" s="6"/>
      <c r="AE1871" s="6"/>
      <c r="AG1871" s="1"/>
      <c r="AM1871" s="6"/>
      <c r="AP1871" s="6"/>
      <c r="AS1871" s="6"/>
      <c r="AU1871" s="1"/>
      <c r="BA1871" s="6"/>
      <c r="BD1871" s="6"/>
      <c r="BG1871" s="1"/>
      <c r="BH1871" s="6"/>
      <c r="BJ1871" s="1"/>
      <c r="BN1871" s="1"/>
      <c r="BO1871" s="1"/>
    </row>
    <row r="1872" spans="1:67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6"/>
      <c r="N1872" s="1"/>
      <c r="Q1872" s="6"/>
      <c r="S1872" s="1"/>
      <c r="T1872" s="1"/>
      <c r="U1872" s="1"/>
      <c r="V1872" s="1"/>
      <c r="W1872" s="1"/>
      <c r="X1872" s="400"/>
      <c r="Y1872" s="6"/>
      <c r="AB1872" s="6"/>
      <c r="AE1872" s="6"/>
      <c r="AG1872" s="1"/>
      <c r="AM1872" s="6"/>
      <c r="AP1872" s="6"/>
      <c r="AS1872" s="6"/>
      <c r="AU1872" s="1"/>
      <c r="BA1872" s="6"/>
      <c r="BD1872" s="6"/>
      <c r="BG1872" s="1"/>
      <c r="BH1872" s="6"/>
      <c r="BJ1872" s="1"/>
      <c r="BN1872" s="1"/>
      <c r="BO1872" s="1"/>
    </row>
    <row r="1873" spans="1:67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6"/>
      <c r="N1873" s="1"/>
      <c r="Q1873" s="6"/>
      <c r="S1873" s="1"/>
      <c r="T1873" s="1"/>
      <c r="U1873" s="1"/>
      <c r="V1873" s="1"/>
      <c r="W1873" s="1"/>
      <c r="X1873" s="400"/>
      <c r="Y1873" s="6"/>
      <c r="AB1873" s="6"/>
      <c r="AE1873" s="6"/>
      <c r="AG1873" s="1"/>
      <c r="AM1873" s="6"/>
      <c r="AP1873" s="6"/>
      <c r="AS1873" s="6"/>
      <c r="AU1873" s="1"/>
      <c r="BA1873" s="6"/>
      <c r="BD1873" s="6"/>
      <c r="BG1873" s="1"/>
      <c r="BH1873" s="6"/>
      <c r="BJ1873" s="1"/>
      <c r="BN1873" s="1"/>
      <c r="BO1873" s="1"/>
    </row>
    <row r="1874" spans="1:67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6"/>
      <c r="N1874" s="1"/>
      <c r="Q1874" s="6"/>
      <c r="S1874" s="1"/>
      <c r="T1874" s="1"/>
      <c r="U1874" s="1"/>
      <c r="V1874" s="1"/>
      <c r="W1874" s="1"/>
      <c r="X1874" s="400"/>
      <c r="Y1874" s="6"/>
      <c r="AB1874" s="6"/>
      <c r="AE1874" s="6"/>
      <c r="AG1874" s="1"/>
      <c r="AM1874" s="6"/>
      <c r="AP1874" s="6"/>
      <c r="AS1874" s="6"/>
      <c r="AU1874" s="1"/>
      <c r="BA1874" s="6"/>
      <c r="BD1874" s="6"/>
      <c r="BG1874" s="1"/>
      <c r="BH1874" s="6"/>
      <c r="BJ1874" s="1"/>
      <c r="BN1874" s="1"/>
      <c r="BO1874" s="1"/>
    </row>
    <row r="1875" spans="1:67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6"/>
      <c r="N1875" s="1"/>
      <c r="Q1875" s="6"/>
      <c r="S1875" s="1"/>
      <c r="T1875" s="1"/>
      <c r="U1875" s="1"/>
      <c r="V1875" s="1"/>
      <c r="W1875" s="1"/>
      <c r="X1875" s="400"/>
      <c r="Y1875" s="6"/>
      <c r="AB1875" s="6"/>
      <c r="AE1875" s="6"/>
      <c r="AG1875" s="1"/>
      <c r="AM1875" s="6"/>
      <c r="AP1875" s="6"/>
      <c r="AS1875" s="6"/>
      <c r="AU1875" s="1"/>
      <c r="BA1875" s="6"/>
      <c r="BD1875" s="6"/>
      <c r="BG1875" s="1"/>
      <c r="BH1875" s="6"/>
      <c r="BJ1875" s="1"/>
      <c r="BN1875" s="1"/>
      <c r="BO1875" s="1"/>
    </row>
    <row r="1876" spans="1:67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6"/>
      <c r="N1876" s="1"/>
      <c r="Q1876" s="6"/>
      <c r="S1876" s="1"/>
      <c r="T1876" s="1"/>
      <c r="U1876" s="1"/>
      <c r="V1876" s="1"/>
      <c r="W1876" s="1"/>
      <c r="X1876" s="400"/>
      <c r="Y1876" s="6"/>
      <c r="AB1876" s="6"/>
      <c r="AE1876" s="6"/>
      <c r="AG1876" s="1"/>
      <c r="AM1876" s="6"/>
      <c r="AP1876" s="6"/>
      <c r="AS1876" s="6"/>
      <c r="AU1876" s="1"/>
      <c r="BA1876" s="6"/>
      <c r="BD1876" s="6"/>
      <c r="BG1876" s="1"/>
      <c r="BH1876" s="6"/>
      <c r="BJ1876" s="1"/>
      <c r="BN1876" s="1"/>
      <c r="BO1876" s="1"/>
    </row>
    <row r="1877" spans="1:67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6"/>
      <c r="N1877" s="1"/>
      <c r="Q1877" s="6"/>
      <c r="S1877" s="1"/>
      <c r="T1877" s="1"/>
      <c r="U1877" s="1"/>
      <c r="V1877" s="1"/>
      <c r="W1877" s="1"/>
      <c r="X1877" s="400"/>
      <c r="Y1877" s="6"/>
      <c r="AB1877" s="6"/>
      <c r="AE1877" s="6"/>
      <c r="AG1877" s="1"/>
      <c r="AM1877" s="6"/>
      <c r="AP1877" s="6"/>
      <c r="AS1877" s="6"/>
      <c r="AU1877" s="1"/>
      <c r="BA1877" s="6"/>
      <c r="BD1877" s="6"/>
      <c r="BG1877" s="1"/>
      <c r="BH1877" s="6"/>
      <c r="BJ1877" s="1"/>
      <c r="BN1877" s="1"/>
      <c r="BO1877" s="1"/>
    </row>
    <row r="1878" spans="1:67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6"/>
      <c r="N1878" s="1"/>
      <c r="Q1878" s="6"/>
      <c r="S1878" s="1"/>
      <c r="T1878" s="1"/>
      <c r="U1878" s="1"/>
      <c r="V1878" s="1"/>
      <c r="W1878" s="1"/>
      <c r="X1878" s="400"/>
      <c r="Y1878" s="6"/>
      <c r="AB1878" s="6"/>
      <c r="AE1878" s="6"/>
      <c r="AG1878" s="1"/>
      <c r="AM1878" s="6"/>
      <c r="AP1878" s="6"/>
      <c r="AS1878" s="6"/>
      <c r="AU1878" s="1"/>
      <c r="BA1878" s="6"/>
      <c r="BD1878" s="6"/>
      <c r="BG1878" s="1"/>
      <c r="BH1878" s="6"/>
      <c r="BJ1878" s="1"/>
      <c r="BN1878" s="1"/>
      <c r="BO1878" s="1"/>
    </row>
    <row r="1879" spans="1:67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6"/>
      <c r="N1879" s="1"/>
      <c r="Q1879" s="6"/>
      <c r="S1879" s="1"/>
      <c r="T1879" s="1"/>
      <c r="U1879" s="1"/>
      <c r="V1879" s="1"/>
      <c r="W1879" s="1"/>
      <c r="X1879" s="400"/>
      <c r="Y1879" s="6"/>
      <c r="AB1879" s="6"/>
      <c r="AE1879" s="6"/>
      <c r="AG1879" s="1"/>
      <c r="AM1879" s="6"/>
      <c r="AP1879" s="6"/>
      <c r="AS1879" s="6"/>
      <c r="AU1879" s="1"/>
      <c r="BA1879" s="6"/>
      <c r="BD1879" s="6"/>
      <c r="BG1879" s="1"/>
      <c r="BH1879" s="6"/>
      <c r="BJ1879" s="1"/>
      <c r="BN1879" s="1"/>
      <c r="BO1879" s="1"/>
    </row>
    <row r="1880" spans="1:67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6"/>
      <c r="N1880" s="1"/>
      <c r="Q1880" s="6"/>
      <c r="S1880" s="1"/>
      <c r="T1880" s="1"/>
      <c r="U1880" s="1"/>
      <c r="V1880" s="1"/>
      <c r="W1880" s="1"/>
      <c r="X1880" s="400"/>
      <c r="Y1880" s="6"/>
      <c r="AB1880" s="6"/>
      <c r="AE1880" s="6"/>
      <c r="AG1880" s="1"/>
      <c r="AM1880" s="6"/>
      <c r="AP1880" s="6"/>
      <c r="AS1880" s="6"/>
      <c r="AU1880" s="1"/>
      <c r="BA1880" s="6"/>
      <c r="BD1880" s="6"/>
      <c r="BG1880" s="1"/>
      <c r="BH1880" s="6"/>
      <c r="BJ1880" s="1"/>
      <c r="BN1880" s="1"/>
      <c r="BO1880" s="1"/>
    </row>
    <row r="1881" spans="1:67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6"/>
      <c r="N1881" s="1"/>
      <c r="Q1881" s="6"/>
      <c r="S1881" s="1"/>
      <c r="T1881" s="1"/>
      <c r="U1881" s="1"/>
      <c r="V1881" s="1"/>
      <c r="W1881" s="1"/>
      <c r="X1881" s="400"/>
      <c r="Y1881" s="6"/>
      <c r="AB1881" s="6"/>
      <c r="AE1881" s="6"/>
      <c r="AG1881" s="1"/>
      <c r="AM1881" s="6"/>
      <c r="AP1881" s="6"/>
      <c r="AS1881" s="6"/>
      <c r="AU1881" s="1"/>
      <c r="BA1881" s="6"/>
      <c r="BD1881" s="6"/>
      <c r="BG1881" s="1"/>
      <c r="BH1881" s="6"/>
      <c r="BJ1881" s="1"/>
      <c r="BN1881" s="1"/>
      <c r="BO1881" s="1"/>
    </row>
    <row r="1882" spans="1:67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6"/>
      <c r="N1882" s="1"/>
      <c r="Q1882" s="6"/>
      <c r="S1882" s="1"/>
      <c r="T1882" s="1"/>
      <c r="U1882" s="1"/>
      <c r="V1882" s="1"/>
      <c r="W1882" s="1"/>
      <c r="X1882" s="400"/>
      <c r="Y1882" s="6"/>
      <c r="AB1882" s="6"/>
      <c r="AE1882" s="6"/>
      <c r="AG1882" s="1"/>
      <c r="AM1882" s="6"/>
      <c r="AP1882" s="6"/>
      <c r="AS1882" s="6"/>
      <c r="AU1882" s="1"/>
      <c r="BA1882" s="6"/>
      <c r="BD1882" s="6"/>
      <c r="BG1882" s="1"/>
      <c r="BH1882" s="6"/>
      <c r="BJ1882" s="1"/>
      <c r="BN1882" s="1"/>
      <c r="BO1882" s="1"/>
    </row>
    <row r="1883" spans="1:67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6"/>
      <c r="N1883" s="1"/>
      <c r="Q1883" s="6"/>
      <c r="S1883" s="1"/>
      <c r="T1883" s="1"/>
      <c r="U1883" s="1"/>
      <c r="V1883" s="1"/>
      <c r="W1883" s="1"/>
      <c r="X1883" s="400"/>
      <c r="Y1883" s="6"/>
      <c r="AB1883" s="6"/>
      <c r="AE1883" s="6"/>
      <c r="AG1883" s="1"/>
      <c r="AM1883" s="6"/>
      <c r="AP1883" s="6"/>
      <c r="AS1883" s="6"/>
      <c r="AU1883" s="1"/>
      <c r="BA1883" s="6"/>
      <c r="BD1883" s="6"/>
      <c r="BG1883" s="1"/>
      <c r="BH1883" s="6"/>
      <c r="BJ1883" s="1"/>
      <c r="BN1883" s="1"/>
      <c r="BO1883" s="1"/>
    </row>
    <row r="1884" spans="1:67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6"/>
      <c r="N1884" s="1"/>
      <c r="Q1884" s="6"/>
      <c r="S1884" s="1"/>
      <c r="T1884" s="1"/>
      <c r="U1884" s="1"/>
      <c r="V1884" s="1"/>
      <c r="W1884" s="1"/>
      <c r="X1884" s="400"/>
      <c r="Y1884" s="6"/>
      <c r="AB1884" s="6"/>
      <c r="AE1884" s="6"/>
      <c r="AG1884" s="1"/>
      <c r="AM1884" s="6"/>
      <c r="AP1884" s="6"/>
      <c r="AS1884" s="6"/>
      <c r="AU1884" s="1"/>
      <c r="BA1884" s="6"/>
      <c r="BD1884" s="6"/>
      <c r="BG1884" s="1"/>
      <c r="BH1884" s="6"/>
      <c r="BJ1884" s="1"/>
      <c r="BN1884" s="1"/>
      <c r="BO1884" s="1"/>
    </row>
    <row r="1885" spans="1:67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6"/>
      <c r="N1885" s="1"/>
      <c r="Q1885" s="6"/>
      <c r="S1885" s="1"/>
      <c r="T1885" s="1"/>
      <c r="U1885" s="1"/>
      <c r="V1885" s="1"/>
      <c r="W1885" s="1"/>
      <c r="X1885" s="400"/>
      <c r="Y1885" s="6"/>
      <c r="AB1885" s="6"/>
      <c r="AE1885" s="6"/>
      <c r="AG1885" s="1"/>
      <c r="AM1885" s="6"/>
      <c r="AP1885" s="6"/>
      <c r="AS1885" s="6"/>
      <c r="AU1885" s="1"/>
      <c r="BA1885" s="6"/>
      <c r="BD1885" s="6"/>
      <c r="BG1885" s="1"/>
      <c r="BH1885" s="6"/>
      <c r="BJ1885" s="1"/>
      <c r="BN1885" s="1"/>
      <c r="BO1885" s="1"/>
    </row>
    <row r="1886" spans="1:67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6"/>
      <c r="N1886" s="1"/>
      <c r="Q1886" s="6"/>
      <c r="S1886" s="1"/>
      <c r="T1886" s="1"/>
      <c r="U1886" s="1"/>
      <c r="V1886" s="1"/>
      <c r="W1886" s="1"/>
      <c r="X1886" s="400"/>
      <c r="Y1886" s="6"/>
      <c r="AB1886" s="6"/>
      <c r="AE1886" s="6"/>
      <c r="AG1886" s="1"/>
      <c r="AM1886" s="6"/>
      <c r="AP1886" s="6"/>
      <c r="AS1886" s="6"/>
      <c r="AU1886" s="1"/>
      <c r="BA1886" s="6"/>
      <c r="BD1886" s="6"/>
      <c r="BG1886" s="1"/>
      <c r="BH1886" s="6"/>
      <c r="BJ1886" s="1"/>
      <c r="BN1886" s="1"/>
      <c r="BO1886" s="1"/>
    </row>
    <row r="1887" spans="1:67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6"/>
      <c r="N1887" s="1"/>
      <c r="Q1887" s="6"/>
      <c r="S1887" s="1"/>
      <c r="T1887" s="1"/>
      <c r="U1887" s="1"/>
      <c r="V1887" s="1"/>
      <c r="W1887" s="1"/>
      <c r="X1887" s="400"/>
      <c r="Y1887" s="6"/>
      <c r="AB1887" s="6"/>
      <c r="AE1887" s="6"/>
      <c r="AG1887" s="1"/>
      <c r="AM1887" s="6"/>
      <c r="AP1887" s="6"/>
      <c r="AS1887" s="6"/>
      <c r="AU1887" s="1"/>
      <c r="BA1887" s="6"/>
      <c r="BD1887" s="6"/>
      <c r="BG1887" s="1"/>
      <c r="BH1887" s="6"/>
      <c r="BJ1887" s="1"/>
      <c r="BN1887" s="1"/>
      <c r="BO1887" s="1"/>
    </row>
    <row r="1888" spans="1:67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6"/>
      <c r="N1888" s="1"/>
      <c r="Q1888" s="6"/>
      <c r="S1888" s="1"/>
      <c r="T1888" s="1"/>
      <c r="U1888" s="1"/>
      <c r="V1888" s="1"/>
      <c r="W1888" s="1"/>
      <c r="X1888" s="400"/>
      <c r="Y1888" s="6"/>
      <c r="AB1888" s="6"/>
      <c r="AE1888" s="6"/>
      <c r="AG1888" s="1"/>
      <c r="AM1888" s="6"/>
      <c r="AP1888" s="6"/>
      <c r="AS1888" s="6"/>
      <c r="AU1888" s="1"/>
      <c r="BA1888" s="6"/>
      <c r="BD1888" s="6"/>
      <c r="BG1888" s="1"/>
      <c r="BH1888" s="6"/>
      <c r="BJ1888" s="1"/>
      <c r="BN1888" s="1"/>
      <c r="BO1888" s="1"/>
    </row>
    <row r="1889" spans="1:67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6"/>
      <c r="N1889" s="1"/>
      <c r="Q1889" s="6"/>
      <c r="S1889" s="1"/>
      <c r="T1889" s="1"/>
      <c r="U1889" s="1"/>
      <c r="V1889" s="1"/>
      <c r="W1889" s="1"/>
      <c r="X1889" s="400"/>
      <c r="Y1889" s="6"/>
      <c r="AB1889" s="6"/>
      <c r="AE1889" s="6"/>
      <c r="AG1889" s="1"/>
      <c r="AM1889" s="6"/>
      <c r="AP1889" s="6"/>
      <c r="AS1889" s="6"/>
      <c r="AU1889" s="1"/>
      <c r="BA1889" s="6"/>
      <c r="BD1889" s="6"/>
      <c r="BG1889" s="1"/>
      <c r="BH1889" s="6"/>
      <c r="BJ1889" s="1"/>
      <c r="BN1889" s="1"/>
      <c r="BO1889" s="1"/>
    </row>
    <row r="1890" spans="1:67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6"/>
      <c r="N1890" s="1"/>
      <c r="Q1890" s="6"/>
      <c r="S1890" s="1"/>
      <c r="T1890" s="1"/>
      <c r="U1890" s="1"/>
      <c r="V1890" s="1"/>
      <c r="W1890" s="1"/>
      <c r="X1890" s="400"/>
      <c r="Y1890" s="6"/>
      <c r="AB1890" s="6"/>
      <c r="AE1890" s="6"/>
      <c r="AG1890" s="1"/>
      <c r="AM1890" s="6"/>
      <c r="AP1890" s="6"/>
      <c r="AS1890" s="6"/>
      <c r="AU1890" s="1"/>
      <c r="BA1890" s="6"/>
      <c r="BD1890" s="6"/>
      <c r="BG1890" s="1"/>
      <c r="BH1890" s="6"/>
      <c r="BJ1890" s="1"/>
      <c r="BN1890" s="1"/>
      <c r="BO1890" s="1"/>
    </row>
    <row r="1891" spans="1:67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6"/>
      <c r="N1891" s="1"/>
      <c r="Q1891" s="6"/>
      <c r="S1891" s="1"/>
      <c r="T1891" s="1"/>
      <c r="U1891" s="1"/>
      <c r="V1891" s="1"/>
      <c r="W1891" s="1"/>
      <c r="X1891" s="400"/>
      <c r="Y1891" s="6"/>
      <c r="AB1891" s="6"/>
      <c r="AE1891" s="6"/>
      <c r="AG1891" s="1"/>
      <c r="AM1891" s="6"/>
      <c r="AP1891" s="6"/>
      <c r="AS1891" s="6"/>
      <c r="AU1891" s="1"/>
      <c r="BA1891" s="6"/>
      <c r="BD1891" s="6"/>
      <c r="BG1891" s="1"/>
      <c r="BH1891" s="6"/>
      <c r="BJ1891" s="1"/>
      <c r="BN1891" s="1"/>
      <c r="BO1891" s="1"/>
    </row>
    <row r="1892" spans="1:67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6"/>
      <c r="N1892" s="1"/>
      <c r="Q1892" s="6"/>
      <c r="S1892" s="1"/>
      <c r="T1892" s="1"/>
      <c r="U1892" s="1"/>
      <c r="V1892" s="1"/>
      <c r="W1892" s="1"/>
      <c r="X1892" s="400"/>
      <c r="Y1892" s="6"/>
      <c r="AB1892" s="6"/>
      <c r="AE1892" s="6"/>
      <c r="AG1892" s="1"/>
      <c r="AM1892" s="6"/>
      <c r="AP1892" s="6"/>
      <c r="AS1892" s="6"/>
      <c r="AU1892" s="1"/>
      <c r="BA1892" s="6"/>
      <c r="BD1892" s="6"/>
      <c r="BG1892" s="1"/>
      <c r="BH1892" s="6"/>
      <c r="BJ1892" s="1"/>
      <c r="BN1892" s="1"/>
      <c r="BO1892" s="1"/>
    </row>
    <row r="1893" spans="1:67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6"/>
      <c r="N1893" s="1"/>
      <c r="Q1893" s="6"/>
      <c r="S1893" s="1"/>
      <c r="T1893" s="1"/>
      <c r="U1893" s="1"/>
      <c r="V1893" s="1"/>
      <c r="W1893" s="1"/>
      <c r="X1893" s="400"/>
      <c r="Y1893" s="6"/>
      <c r="AB1893" s="6"/>
      <c r="AE1893" s="6"/>
      <c r="AG1893" s="1"/>
      <c r="AM1893" s="6"/>
      <c r="AP1893" s="6"/>
      <c r="AS1893" s="6"/>
      <c r="AU1893" s="1"/>
      <c r="BA1893" s="6"/>
      <c r="BD1893" s="6"/>
      <c r="BG1893" s="1"/>
      <c r="BH1893" s="6"/>
      <c r="BJ1893" s="1"/>
      <c r="BN1893" s="1"/>
      <c r="BO1893" s="1"/>
    </row>
    <row r="1894" spans="1:67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6"/>
      <c r="N1894" s="1"/>
      <c r="Q1894" s="6"/>
      <c r="S1894" s="1"/>
      <c r="T1894" s="1"/>
      <c r="U1894" s="1"/>
      <c r="V1894" s="1"/>
      <c r="W1894" s="1"/>
      <c r="X1894" s="400"/>
      <c r="Y1894" s="6"/>
      <c r="AB1894" s="6"/>
      <c r="AE1894" s="6"/>
      <c r="AG1894" s="1"/>
      <c r="AM1894" s="6"/>
      <c r="AP1894" s="6"/>
      <c r="AS1894" s="6"/>
      <c r="AU1894" s="1"/>
      <c r="BA1894" s="6"/>
      <c r="BD1894" s="6"/>
      <c r="BG1894" s="1"/>
      <c r="BH1894" s="6"/>
      <c r="BJ1894" s="1"/>
      <c r="BN1894" s="1"/>
      <c r="BO1894" s="1"/>
    </row>
    <row r="1895" spans="1:67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6"/>
      <c r="N1895" s="1"/>
      <c r="Q1895" s="6"/>
      <c r="S1895" s="1"/>
      <c r="T1895" s="1"/>
      <c r="U1895" s="1"/>
      <c r="V1895" s="1"/>
      <c r="W1895" s="1"/>
      <c r="X1895" s="400"/>
      <c r="Y1895" s="6"/>
      <c r="AB1895" s="6"/>
      <c r="AE1895" s="6"/>
      <c r="AG1895" s="1"/>
      <c r="AM1895" s="6"/>
      <c r="AP1895" s="6"/>
      <c r="AS1895" s="6"/>
      <c r="AU1895" s="1"/>
      <c r="BA1895" s="6"/>
      <c r="BD1895" s="6"/>
      <c r="BG1895" s="1"/>
      <c r="BH1895" s="6"/>
      <c r="BJ1895" s="1"/>
      <c r="BN1895" s="1"/>
      <c r="BO1895" s="1"/>
    </row>
    <row r="1896" spans="1:67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6"/>
      <c r="N1896" s="1"/>
      <c r="Q1896" s="6"/>
      <c r="S1896" s="1"/>
      <c r="T1896" s="1"/>
      <c r="U1896" s="1"/>
      <c r="V1896" s="1"/>
      <c r="W1896" s="1"/>
      <c r="X1896" s="400"/>
      <c r="Y1896" s="6"/>
      <c r="AB1896" s="6"/>
      <c r="AE1896" s="6"/>
      <c r="AG1896" s="1"/>
      <c r="AM1896" s="6"/>
      <c r="AP1896" s="6"/>
      <c r="AS1896" s="6"/>
      <c r="AU1896" s="1"/>
      <c r="BA1896" s="6"/>
      <c r="BD1896" s="6"/>
      <c r="BG1896" s="1"/>
      <c r="BH1896" s="6"/>
      <c r="BJ1896" s="1"/>
      <c r="BN1896" s="1"/>
      <c r="BO1896" s="1"/>
    </row>
    <row r="1897" spans="1:67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6"/>
      <c r="N1897" s="1"/>
      <c r="Q1897" s="6"/>
      <c r="S1897" s="1"/>
      <c r="T1897" s="1"/>
      <c r="U1897" s="1"/>
      <c r="V1897" s="1"/>
      <c r="W1897" s="1"/>
      <c r="X1897" s="400"/>
      <c r="Y1897" s="6"/>
      <c r="AB1897" s="6"/>
      <c r="AE1897" s="6"/>
      <c r="AG1897" s="1"/>
      <c r="AM1897" s="6"/>
      <c r="AP1897" s="6"/>
      <c r="AS1897" s="6"/>
      <c r="AU1897" s="1"/>
      <c r="BA1897" s="6"/>
      <c r="BD1897" s="6"/>
      <c r="BG1897" s="1"/>
      <c r="BH1897" s="6"/>
      <c r="BJ1897" s="1"/>
      <c r="BN1897" s="1"/>
      <c r="BO1897" s="1"/>
    </row>
    <row r="1898" spans="1:67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6"/>
      <c r="N1898" s="1"/>
      <c r="Q1898" s="6"/>
      <c r="S1898" s="1"/>
      <c r="T1898" s="1"/>
      <c r="U1898" s="1"/>
      <c r="V1898" s="1"/>
      <c r="W1898" s="1"/>
      <c r="X1898" s="400"/>
      <c r="Y1898" s="6"/>
      <c r="AB1898" s="6"/>
      <c r="AE1898" s="6"/>
      <c r="AG1898" s="1"/>
      <c r="AM1898" s="6"/>
      <c r="AP1898" s="6"/>
      <c r="AS1898" s="6"/>
      <c r="AU1898" s="1"/>
      <c r="BA1898" s="6"/>
      <c r="BD1898" s="6"/>
      <c r="BG1898" s="1"/>
      <c r="BH1898" s="6"/>
      <c r="BJ1898" s="1"/>
      <c r="BN1898" s="1"/>
      <c r="BO1898" s="1"/>
    </row>
    <row r="1899" spans="1:67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6"/>
      <c r="N1899" s="1"/>
      <c r="Q1899" s="6"/>
      <c r="S1899" s="1"/>
      <c r="T1899" s="1"/>
      <c r="U1899" s="1"/>
      <c r="V1899" s="1"/>
      <c r="W1899" s="1"/>
      <c r="X1899" s="400"/>
      <c r="Y1899" s="6"/>
      <c r="AB1899" s="6"/>
      <c r="AE1899" s="6"/>
      <c r="AG1899" s="1"/>
      <c r="AM1899" s="6"/>
      <c r="AP1899" s="6"/>
      <c r="AS1899" s="6"/>
      <c r="AU1899" s="1"/>
      <c r="BA1899" s="6"/>
      <c r="BD1899" s="6"/>
      <c r="BG1899" s="1"/>
      <c r="BH1899" s="6"/>
      <c r="BJ1899" s="1"/>
      <c r="BN1899" s="1"/>
      <c r="BO1899" s="1"/>
    </row>
    <row r="1900" spans="1:67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6"/>
      <c r="N1900" s="1"/>
      <c r="Q1900" s="6"/>
      <c r="S1900" s="1"/>
      <c r="T1900" s="1"/>
      <c r="U1900" s="1"/>
      <c r="V1900" s="1"/>
      <c r="W1900" s="1"/>
      <c r="X1900" s="400"/>
      <c r="Y1900" s="6"/>
      <c r="AB1900" s="6"/>
      <c r="AE1900" s="6"/>
      <c r="AG1900" s="1"/>
      <c r="AM1900" s="6"/>
      <c r="AP1900" s="6"/>
      <c r="AS1900" s="6"/>
      <c r="AU1900" s="1"/>
      <c r="BA1900" s="6"/>
      <c r="BD1900" s="6"/>
      <c r="BG1900" s="1"/>
      <c r="BH1900" s="6"/>
      <c r="BJ1900" s="1"/>
      <c r="BN1900" s="1"/>
      <c r="BO1900" s="1"/>
    </row>
    <row r="1901" spans="1:67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6"/>
      <c r="N1901" s="1"/>
      <c r="Q1901" s="6"/>
      <c r="S1901" s="1"/>
      <c r="T1901" s="1"/>
      <c r="U1901" s="1"/>
      <c r="V1901" s="1"/>
      <c r="W1901" s="1"/>
      <c r="X1901" s="400"/>
      <c r="Y1901" s="6"/>
      <c r="AB1901" s="6"/>
      <c r="AE1901" s="6"/>
      <c r="AG1901" s="1"/>
      <c r="AM1901" s="6"/>
      <c r="AP1901" s="6"/>
      <c r="AS1901" s="6"/>
      <c r="AU1901" s="1"/>
      <c r="BA1901" s="6"/>
      <c r="BD1901" s="6"/>
      <c r="BG1901" s="1"/>
      <c r="BH1901" s="6"/>
      <c r="BJ1901" s="1"/>
      <c r="BN1901" s="1"/>
      <c r="BO1901" s="1"/>
    </row>
    <row r="1902" spans="1:67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6"/>
      <c r="N1902" s="1"/>
      <c r="Q1902" s="6"/>
      <c r="S1902" s="1"/>
      <c r="T1902" s="1"/>
      <c r="U1902" s="1"/>
      <c r="V1902" s="1"/>
      <c r="W1902" s="1"/>
      <c r="X1902" s="400"/>
      <c r="Y1902" s="6"/>
      <c r="AB1902" s="6"/>
      <c r="AE1902" s="6"/>
      <c r="AG1902" s="1"/>
      <c r="AM1902" s="6"/>
      <c r="AP1902" s="6"/>
      <c r="AS1902" s="6"/>
      <c r="AU1902" s="1"/>
      <c r="BA1902" s="6"/>
      <c r="BD1902" s="6"/>
      <c r="BG1902" s="1"/>
      <c r="BH1902" s="6"/>
      <c r="BJ1902" s="1"/>
      <c r="BN1902" s="1"/>
      <c r="BO1902" s="1"/>
    </row>
    <row r="1903" spans="1:67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6"/>
      <c r="N1903" s="1"/>
      <c r="Q1903" s="6"/>
      <c r="S1903" s="1"/>
      <c r="T1903" s="1"/>
      <c r="U1903" s="1"/>
      <c r="V1903" s="1"/>
      <c r="W1903" s="1"/>
      <c r="X1903" s="400"/>
      <c r="Y1903" s="6"/>
      <c r="AB1903" s="6"/>
      <c r="AE1903" s="6"/>
      <c r="AG1903" s="1"/>
      <c r="AM1903" s="6"/>
      <c r="AP1903" s="6"/>
      <c r="AS1903" s="6"/>
      <c r="AU1903" s="1"/>
      <c r="BA1903" s="6"/>
      <c r="BD1903" s="6"/>
      <c r="BG1903" s="1"/>
      <c r="BH1903" s="6"/>
      <c r="BJ1903" s="1"/>
      <c r="BN1903" s="1"/>
      <c r="BO1903" s="1"/>
    </row>
    <row r="1904" spans="1:67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6"/>
      <c r="N1904" s="1"/>
      <c r="Q1904" s="6"/>
      <c r="S1904" s="1"/>
      <c r="T1904" s="1"/>
      <c r="U1904" s="1"/>
      <c r="V1904" s="1"/>
      <c r="W1904" s="1"/>
      <c r="X1904" s="400"/>
      <c r="Y1904" s="6"/>
      <c r="AB1904" s="6"/>
      <c r="AE1904" s="6"/>
      <c r="AG1904" s="1"/>
      <c r="AM1904" s="6"/>
      <c r="AP1904" s="6"/>
      <c r="AS1904" s="6"/>
      <c r="AU1904" s="1"/>
      <c r="BA1904" s="6"/>
      <c r="BD1904" s="6"/>
      <c r="BG1904" s="1"/>
      <c r="BH1904" s="6"/>
      <c r="BJ1904" s="1"/>
      <c r="BN1904" s="1"/>
      <c r="BO1904" s="1"/>
    </row>
    <row r="1905" spans="1:67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6"/>
      <c r="N1905" s="1"/>
      <c r="Q1905" s="6"/>
      <c r="S1905" s="1"/>
      <c r="T1905" s="1"/>
      <c r="U1905" s="1"/>
      <c r="V1905" s="1"/>
      <c r="W1905" s="1"/>
      <c r="X1905" s="400"/>
      <c r="Y1905" s="6"/>
      <c r="AB1905" s="6"/>
      <c r="AE1905" s="6"/>
      <c r="AG1905" s="1"/>
      <c r="AM1905" s="6"/>
      <c r="AP1905" s="6"/>
      <c r="AS1905" s="6"/>
      <c r="AU1905" s="1"/>
      <c r="BA1905" s="6"/>
      <c r="BD1905" s="6"/>
      <c r="BG1905" s="1"/>
      <c r="BH1905" s="6"/>
      <c r="BJ1905" s="1"/>
      <c r="BN1905" s="1"/>
      <c r="BO1905" s="1"/>
    </row>
    <row r="1906" spans="1:67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6"/>
      <c r="N1906" s="1"/>
      <c r="Q1906" s="6"/>
      <c r="S1906" s="1"/>
      <c r="T1906" s="1"/>
      <c r="U1906" s="1"/>
      <c r="V1906" s="1"/>
      <c r="W1906" s="1"/>
      <c r="X1906" s="400"/>
      <c r="Y1906" s="6"/>
      <c r="AB1906" s="6"/>
      <c r="AE1906" s="6"/>
      <c r="AG1906" s="1"/>
      <c r="AM1906" s="6"/>
      <c r="AP1906" s="6"/>
      <c r="AS1906" s="6"/>
      <c r="AU1906" s="1"/>
      <c r="BA1906" s="6"/>
      <c r="BD1906" s="6"/>
      <c r="BG1906" s="1"/>
      <c r="BH1906" s="6"/>
      <c r="BJ1906" s="1"/>
      <c r="BN1906" s="1"/>
      <c r="BO1906" s="1"/>
    </row>
    <row r="1907" spans="1:67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6"/>
      <c r="N1907" s="1"/>
      <c r="Q1907" s="6"/>
      <c r="S1907" s="1"/>
      <c r="T1907" s="1"/>
      <c r="U1907" s="1"/>
      <c r="V1907" s="1"/>
      <c r="W1907" s="1"/>
      <c r="X1907" s="400"/>
      <c r="Y1907" s="6"/>
      <c r="AB1907" s="6"/>
      <c r="AE1907" s="6"/>
      <c r="AG1907" s="1"/>
      <c r="AM1907" s="6"/>
      <c r="AP1907" s="6"/>
      <c r="AS1907" s="6"/>
      <c r="AU1907" s="1"/>
      <c r="BA1907" s="6"/>
      <c r="BD1907" s="6"/>
      <c r="BG1907" s="1"/>
      <c r="BH1907" s="6"/>
      <c r="BJ1907" s="1"/>
      <c r="BN1907" s="1"/>
      <c r="BO1907" s="1"/>
    </row>
    <row r="1908" spans="1:67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6"/>
      <c r="N1908" s="1"/>
      <c r="Q1908" s="6"/>
      <c r="S1908" s="1"/>
      <c r="T1908" s="1"/>
      <c r="U1908" s="1"/>
      <c r="V1908" s="1"/>
      <c r="W1908" s="1"/>
      <c r="X1908" s="400"/>
      <c r="Y1908" s="6"/>
      <c r="AB1908" s="6"/>
      <c r="AE1908" s="6"/>
      <c r="AG1908" s="1"/>
      <c r="AM1908" s="6"/>
      <c r="AP1908" s="6"/>
      <c r="AS1908" s="6"/>
      <c r="AU1908" s="1"/>
      <c r="BA1908" s="6"/>
      <c r="BD1908" s="6"/>
      <c r="BG1908" s="1"/>
      <c r="BH1908" s="6"/>
      <c r="BJ1908" s="1"/>
      <c r="BN1908" s="1"/>
      <c r="BO1908" s="1"/>
    </row>
    <row r="1909" spans="1:67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6"/>
      <c r="N1909" s="1"/>
      <c r="Q1909" s="6"/>
      <c r="S1909" s="1"/>
      <c r="T1909" s="1"/>
      <c r="U1909" s="1"/>
      <c r="V1909" s="1"/>
      <c r="W1909" s="1"/>
      <c r="X1909" s="400"/>
      <c r="Y1909" s="6"/>
      <c r="AB1909" s="6"/>
      <c r="AE1909" s="6"/>
      <c r="AG1909" s="1"/>
      <c r="AM1909" s="6"/>
      <c r="AP1909" s="6"/>
      <c r="AS1909" s="6"/>
      <c r="AU1909" s="1"/>
      <c r="BA1909" s="6"/>
      <c r="BD1909" s="6"/>
      <c r="BG1909" s="1"/>
      <c r="BH1909" s="6"/>
      <c r="BJ1909" s="1"/>
      <c r="BN1909" s="1"/>
      <c r="BO1909" s="1"/>
    </row>
    <row r="1910" spans="1:67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6"/>
      <c r="N1910" s="1"/>
      <c r="Q1910" s="6"/>
      <c r="S1910" s="1"/>
      <c r="T1910" s="1"/>
      <c r="U1910" s="1"/>
      <c r="V1910" s="1"/>
      <c r="W1910" s="1"/>
      <c r="X1910" s="400"/>
      <c r="Y1910" s="6"/>
      <c r="AB1910" s="6"/>
      <c r="AE1910" s="6"/>
      <c r="AG1910" s="1"/>
      <c r="AM1910" s="6"/>
      <c r="AP1910" s="6"/>
      <c r="AS1910" s="6"/>
      <c r="AU1910" s="1"/>
      <c r="BA1910" s="6"/>
      <c r="BD1910" s="6"/>
      <c r="BG1910" s="1"/>
      <c r="BH1910" s="6"/>
      <c r="BJ1910" s="1"/>
      <c r="BN1910" s="1"/>
      <c r="BO1910" s="1"/>
    </row>
    <row r="1911" spans="1:67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6"/>
      <c r="N1911" s="1"/>
      <c r="Q1911" s="6"/>
      <c r="S1911" s="1"/>
      <c r="T1911" s="1"/>
      <c r="U1911" s="1"/>
      <c r="V1911" s="1"/>
      <c r="W1911" s="1"/>
      <c r="X1911" s="400"/>
      <c r="Y1911" s="6"/>
      <c r="AB1911" s="6"/>
      <c r="AE1911" s="6"/>
      <c r="AG1911" s="1"/>
      <c r="AM1911" s="6"/>
      <c r="AP1911" s="6"/>
      <c r="AS1911" s="6"/>
      <c r="AU1911" s="1"/>
      <c r="BA1911" s="6"/>
      <c r="BD1911" s="6"/>
      <c r="BG1911" s="1"/>
      <c r="BH1911" s="6"/>
      <c r="BJ1911" s="1"/>
      <c r="BN1911" s="1"/>
      <c r="BO1911" s="1"/>
    </row>
    <row r="1912" spans="1:67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6"/>
      <c r="N1912" s="1"/>
      <c r="Q1912" s="6"/>
      <c r="S1912" s="1"/>
      <c r="T1912" s="1"/>
      <c r="U1912" s="1"/>
      <c r="V1912" s="1"/>
      <c r="W1912" s="1"/>
      <c r="X1912" s="400"/>
      <c r="Y1912" s="6"/>
      <c r="AB1912" s="6"/>
      <c r="AE1912" s="6"/>
      <c r="AG1912" s="1"/>
      <c r="AM1912" s="6"/>
      <c r="AP1912" s="6"/>
      <c r="AS1912" s="6"/>
      <c r="AU1912" s="1"/>
      <c r="BA1912" s="6"/>
      <c r="BD1912" s="6"/>
      <c r="BG1912" s="1"/>
      <c r="BH1912" s="6"/>
      <c r="BJ1912" s="1"/>
      <c r="BN1912" s="1"/>
      <c r="BO1912" s="1"/>
    </row>
    <row r="1913" spans="1:67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6"/>
      <c r="N1913" s="1"/>
      <c r="Q1913" s="6"/>
      <c r="S1913" s="1"/>
      <c r="T1913" s="1"/>
      <c r="U1913" s="1"/>
      <c r="V1913" s="1"/>
      <c r="W1913" s="1"/>
      <c r="X1913" s="400"/>
      <c r="Y1913" s="6"/>
      <c r="AB1913" s="6"/>
      <c r="AE1913" s="6"/>
      <c r="AG1913" s="1"/>
      <c r="AM1913" s="6"/>
      <c r="AP1913" s="6"/>
      <c r="AS1913" s="6"/>
      <c r="AU1913" s="1"/>
      <c r="BA1913" s="6"/>
      <c r="BD1913" s="6"/>
      <c r="BG1913" s="1"/>
      <c r="BH1913" s="6"/>
      <c r="BJ1913" s="1"/>
      <c r="BN1913" s="1"/>
      <c r="BO1913" s="1"/>
    </row>
    <row r="1914" spans="1:67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6"/>
      <c r="N1914" s="1"/>
      <c r="Q1914" s="6"/>
      <c r="S1914" s="1"/>
      <c r="T1914" s="1"/>
      <c r="U1914" s="1"/>
      <c r="V1914" s="1"/>
      <c r="W1914" s="1"/>
      <c r="X1914" s="400"/>
      <c r="Y1914" s="6"/>
      <c r="AB1914" s="6"/>
      <c r="AE1914" s="6"/>
      <c r="AG1914" s="1"/>
      <c r="AM1914" s="6"/>
      <c r="AP1914" s="6"/>
      <c r="AS1914" s="6"/>
      <c r="AU1914" s="1"/>
      <c r="BA1914" s="6"/>
      <c r="BD1914" s="6"/>
      <c r="BG1914" s="1"/>
      <c r="BH1914" s="6"/>
      <c r="BJ1914" s="1"/>
      <c r="BN1914" s="1"/>
      <c r="BO1914" s="1"/>
    </row>
    <row r="1915" spans="1:67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6"/>
      <c r="N1915" s="1"/>
      <c r="Q1915" s="6"/>
      <c r="S1915" s="1"/>
      <c r="T1915" s="1"/>
      <c r="U1915" s="1"/>
      <c r="V1915" s="1"/>
      <c r="W1915" s="1"/>
      <c r="X1915" s="400"/>
      <c r="Y1915" s="6"/>
      <c r="AB1915" s="6"/>
      <c r="AE1915" s="6"/>
      <c r="AG1915" s="1"/>
      <c r="AM1915" s="6"/>
      <c r="AP1915" s="6"/>
      <c r="AS1915" s="6"/>
      <c r="AU1915" s="1"/>
      <c r="BA1915" s="6"/>
      <c r="BD1915" s="6"/>
      <c r="BG1915" s="1"/>
      <c r="BH1915" s="6"/>
      <c r="BJ1915" s="1"/>
      <c r="BN1915" s="1"/>
      <c r="BO1915" s="1"/>
    </row>
    <row r="1916" spans="1:67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6"/>
      <c r="N1916" s="1"/>
      <c r="Q1916" s="6"/>
      <c r="S1916" s="1"/>
      <c r="T1916" s="1"/>
      <c r="U1916" s="1"/>
      <c r="V1916" s="1"/>
      <c r="W1916" s="1"/>
      <c r="X1916" s="400"/>
      <c r="Y1916" s="6"/>
      <c r="AB1916" s="6"/>
      <c r="AE1916" s="6"/>
      <c r="AG1916" s="1"/>
      <c r="AM1916" s="6"/>
      <c r="AP1916" s="6"/>
      <c r="AS1916" s="6"/>
      <c r="AU1916" s="1"/>
      <c r="BA1916" s="6"/>
      <c r="BD1916" s="6"/>
      <c r="BG1916" s="1"/>
      <c r="BH1916" s="6"/>
      <c r="BJ1916" s="1"/>
      <c r="BN1916" s="1"/>
      <c r="BO1916" s="1"/>
    </row>
    <row r="1917" spans="1:67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6"/>
      <c r="N1917" s="1"/>
      <c r="Q1917" s="6"/>
      <c r="S1917" s="1"/>
      <c r="T1917" s="1"/>
      <c r="U1917" s="1"/>
      <c r="V1917" s="1"/>
      <c r="W1917" s="1"/>
      <c r="X1917" s="400"/>
      <c r="Y1917" s="6"/>
      <c r="AB1917" s="6"/>
      <c r="AE1917" s="6"/>
      <c r="AG1917" s="1"/>
      <c r="AM1917" s="6"/>
      <c r="AP1917" s="6"/>
      <c r="AS1917" s="6"/>
      <c r="AU1917" s="1"/>
      <c r="BA1917" s="6"/>
      <c r="BD1917" s="6"/>
      <c r="BG1917" s="1"/>
      <c r="BH1917" s="6"/>
      <c r="BJ1917" s="1"/>
      <c r="BN1917" s="1"/>
      <c r="BO1917" s="1"/>
    </row>
    <row r="1918" spans="1:67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6"/>
      <c r="N1918" s="1"/>
      <c r="Q1918" s="6"/>
      <c r="S1918" s="1"/>
      <c r="T1918" s="1"/>
      <c r="U1918" s="1"/>
      <c r="V1918" s="1"/>
      <c r="W1918" s="1"/>
      <c r="X1918" s="400"/>
      <c r="Y1918" s="6"/>
      <c r="AB1918" s="6"/>
      <c r="AE1918" s="6"/>
      <c r="AG1918" s="1"/>
      <c r="AM1918" s="6"/>
      <c r="AP1918" s="6"/>
      <c r="AS1918" s="6"/>
      <c r="AU1918" s="1"/>
      <c r="BA1918" s="6"/>
      <c r="BD1918" s="6"/>
      <c r="BG1918" s="1"/>
      <c r="BH1918" s="6"/>
      <c r="BJ1918" s="1"/>
      <c r="BN1918" s="1"/>
      <c r="BO1918" s="1"/>
    </row>
    <row r="1919" spans="1:67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6"/>
      <c r="N1919" s="1"/>
      <c r="Q1919" s="6"/>
      <c r="S1919" s="1"/>
      <c r="T1919" s="1"/>
      <c r="U1919" s="1"/>
      <c r="V1919" s="1"/>
      <c r="W1919" s="1"/>
      <c r="X1919" s="400"/>
      <c r="Y1919" s="6"/>
      <c r="AB1919" s="6"/>
      <c r="AE1919" s="6"/>
      <c r="AG1919" s="1"/>
      <c r="AM1919" s="6"/>
      <c r="AP1919" s="6"/>
      <c r="AS1919" s="6"/>
      <c r="AU1919" s="1"/>
      <c r="BA1919" s="6"/>
      <c r="BD1919" s="6"/>
      <c r="BG1919" s="1"/>
      <c r="BH1919" s="6"/>
      <c r="BJ1919" s="1"/>
      <c r="BN1919" s="1"/>
      <c r="BO1919" s="1"/>
    </row>
    <row r="1920" spans="1:67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6"/>
      <c r="N1920" s="1"/>
      <c r="Q1920" s="6"/>
      <c r="S1920" s="1"/>
      <c r="T1920" s="1"/>
      <c r="U1920" s="1"/>
      <c r="V1920" s="1"/>
      <c r="W1920" s="1"/>
      <c r="X1920" s="400"/>
      <c r="Y1920" s="6"/>
      <c r="AB1920" s="6"/>
      <c r="AE1920" s="6"/>
      <c r="AG1920" s="1"/>
      <c r="AM1920" s="6"/>
      <c r="AP1920" s="6"/>
      <c r="AS1920" s="6"/>
      <c r="AU1920" s="1"/>
      <c r="BA1920" s="6"/>
      <c r="BD1920" s="6"/>
      <c r="BG1920" s="1"/>
      <c r="BH1920" s="6"/>
      <c r="BJ1920" s="1"/>
      <c r="BN1920" s="1"/>
      <c r="BO1920" s="1"/>
    </row>
    <row r="1921" spans="1:67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6"/>
      <c r="N1921" s="1"/>
      <c r="Q1921" s="6"/>
      <c r="S1921" s="1"/>
      <c r="T1921" s="1"/>
      <c r="U1921" s="1"/>
      <c r="V1921" s="1"/>
      <c r="W1921" s="1"/>
      <c r="X1921" s="400"/>
      <c r="Y1921" s="6"/>
      <c r="AB1921" s="6"/>
      <c r="AE1921" s="6"/>
      <c r="AG1921" s="1"/>
      <c r="AM1921" s="6"/>
      <c r="AP1921" s="6"/>
      <c r="AS1921" s="6"/>
      <c r="AU1921" s="1"/>
      <c r="BA1921" s="6"/>
      <c r="BD1921" s="6"/>
      <c r="BG1921" s="1"/>
      <c r="BH1921" s="6"/>
      <c r="BJ1921" s="1"/>
      <c r="BN1921" s="1"/>
      <c r="BO1921" s="1"/>
    </row>
    <row r="1922" spans="1:67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6"/>
      <c r="N1922" s="1"/>
      <c r="Q1922" s="6"/>
      <c r="S1922" s="1"/>
      <c r="T1922" s="1"/>
      <c r="U1922" s="1"/>
      <c r="V1922" s="1"/>
      <c r="W1922" s="1"/>
      <c r="X1922" s="400"/>
      <c r="Y1922" s="6"/>
      <c r="AB1922" s="6"/>
      <c r="AE1922" s="6"/>
      <c r="AG1922" s="1"/>
      <c r="AM1922" s="6"/>
      <c r="AP1922" s="6"/>
      <c r="AS1922" s="6"/>
      <c r="AU1922" s="1"/>
      <c r="BA1922" s="6"/>
      <c r="BD1922" s="6"/>
      <c r="BG1922" s="1"/>
      <c r="BH1922" s="6"/>
      <c r="BJ1922" s="1"/>
      <c r="BN1922" s="1"/>
      <c r="BO1922" s="1"/>
    </row>
    <row r="1923" spans="1:67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6"/>
      <c r="N1923" s="1"/>
      <c r="Q1923" s="6"/>
      <c r="S1923" s="1"/>
      <c r="T1923" s="1"/>
      <c r="U1923" s="1"/>
      <c r="V1923" s="1"/>
      <c r="W1923" s="1"/>
      <c r="X1923" s="400"/>
      <c r="Y1923" s="6"/>
      <c r="AB1923" s="6"/>
      <c r="AE1923" s="6"/>
      <c r="AG1923" s="1"/>
      <c r="AM1923" s="6"/>
      <c r="AP1923" s="6"/>
      <c r="AS1923" s="6"/>
      <c r="AU1923" s="1"/>
      <c r="BA1923" s="6"/>
      <c r="BD1923" s="6"/>
      <c r="BG1923" s="1"/>
      <c r="BH1923" s="6"/>
      <c r="BJ1923" s="1"/>
      <c r="BN1923" s="1"/>
      <c r="BO1923" s="1"/>
    </row>
    <row r="1924" spans="1:67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6"/>
      <c r="N1924" s="1"/>
      <c r="Q1924" s="6"/>
      <c r="S1924" s="1"/>
      <c r="T1924" s="1"/>
      <c r="U1924" s="1"/>
      <c r="V1924" s="1"/>
      <c r="W1924" s="1"/>
      <c r="X1924" s="400"/>
      <c r="Y1924" s="6"/>
      <c r="AB1924" s="6"/>
      <c r="AE1924" s="6"/>
      <c r="AG1924" s="1"/>
      <c r="AM1924" s="6"/>
      <c r="AP1924" s="6"/>
      <c r="AS1924" s="6"/>
      <c r="AU1924" s="1"/>
      <c r="BA1924" s="6"/>
      <c r="BD1924" s="6"/>
      <c r="BG1924" s="1"/>
      <c r="BH1924" s="6"/>
      <c r="BJ1924" s="1"/>
      <c r="BN1924" s="1"/>
      <c r="BO1924" s="1"/>
    </row>
    <row r="1925" spans="1:67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6"/>
      <c r="N1925" s="1"/>
      <c r="Q1925" s="6"/>
      <c r="S1925" s="1"/>
      <c r="T1925" s="1"/>
      <c r="U1925" s="1"/>
      <c r="V1925" s="1"/>
      <c r="W1925" s="1"/>
      <c r="X1925" s="400"/>
      <c r="Y1925" s="6"/>
      <c r="AB1925" s="6"/>
      <c r="AE1925" s="6"/>
      <c r="AG1925" s="1"/>
      <c r="AM1925" s="6"/>
      <c r="AP1925" s="6"/>
      <c r="AS1925" s="6"/>
      <c r="AU1925" s="1"/>
      <c r="BA1925" s="6"/>
      <c r="BD1925" s="6"/>
      <c r="BG1925" s="1"/>
      <c r="BH1925" s="6"/>
      <c r="BJ1925" s="1"/>
      <c r="BN1925" s="1"/>
      <c r="BO1925" s="1"/>
    </row>
    <row r="1926" spans="1:67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6"/>
      <c r="N1926" s="1"/>
      <c r="Q1926" s="6"/>
      <c r="S1926" s="1"/>
      <c r="T1926" s="1"/>
      <c r="U1926" s="1"/>
      <c r="V1926" s="1"/>
      <c r="W1926" s="1"/>
      <c r="X1926" s="400"/>
      <c r="Y1926" s="6"/>
      <c r="AB1926" s="6"/>
      <c r="AE1926" s="6"/>
      <c r="AG1926" s="1"/>
      <c r="AM1926" s="6"/>
      <c r="AP1926" s="6"/>
      <c r="AS1926" s="6"/>
      <c r="AU1926" s="1"/>
      <c r="BA1926" s="6"/>
      <c r="BD1926" s="6"/>
      <c r="BG1926" s="1"/>
      <c r="BH1926" s="6"/>
      <c r="BJ1926" s="1"/>
      <c r="BN1926" s="1"/>
      <c r="BO1926" s="1"/>
    </row>
    <row r="1927" spans="1:67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6"/>
      <c r="N1927" s="1"/>
      <c r="Q1927" s="6"/>
      <c r="S1927" s="1"/>
      <c r="T1927" s="1"/>
      <c r="U1927" s="1"/>
      <c r="V1927" s="1"/>
      <c r="W1927" s="1"/>
      <c r="X1927" s="400"/>
      <c r="Y1927" s="6"/>
      <c r="AB1927" s="6"/>
      <c r="AE1927" s="6"/>
      <c r="AG1927" s="1"/>
      <c r="AM1927" s="6"/>
      <c r="AP1927" s="6"/>
      <c r="AS1927" s="6"/>
      <c r="AU1927" s="1"/>
      <c r="BA1927" s="6"/>
      <c r="BD1927" s="6"/>
      <c r="BG1927" s="1"/>
      <c r="BH1927" s="6"/>
      <c r="BJ1927" s="1"/>
      <c r="BN1927" s="1"/>
      <c r="BO1927" s="1"/>
    </row>
    <row r="1928" spans="1:67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6"/>
      <c r="N1928" s="1"/>
      <c r="Q1928" s="6"/>
      <c r="S1928" s="1"/>
      <c r="T1928" s="1"/>
      <c r="U1928" s="1"/>
      <c r="V1928" s="1"/>
      <c r="W1928" s="1"/>
      <c r="X1928" s="400"/>
      <c r="Y1928" s="6"/>
      <c r="AB1928" s="6"/>
      <c r="AE1928" s="6"/>
      <c r="AG1928" s="1"/>
      <c r="AM1928" s="6"/>
      <c r="AP1928" s="6"/>
      <c r="AS1928" s="6"/>
      <c r="AU1928" s="1"/>
      <c r="BA1928" s="6"/>
      <c r="BD1928" s="6"/>
      <c r="BG1928" s="1"/>
      <c r="BH1928" s="6"/>
      <c r="BJ1928" s="1"/>
      <c r="BN1928" s="1"/>
      <c r="BO1928" s="1"/>
    </row>
    <row r="1929" spans="1:67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6"/>
      <c r="N1929" s="1"/>
      <c r="Q1929" s="6"/>
      <c r="S1929" s="1"/>
      <c r="T1929" s="1"/>
      <c r="U1929" s="1"/>
      <c r="V1929" s="1"/>
      <c r="W1929" s="1"/>
      <c r="X1929" s="400"/>
      <c r="Y1929" s="6"/>
      <c r="AB1929" s="6"/>
      <c r="AE1929" s="6"/>
      <c r="AG1929" s="1"/>
      <c r="AM1929" s="6"/>
      <c r="AP1929" s="6"/>
      <c r="AS1929" s="6"/>
      <c r="AU1929" s="1"/>
      <c r="BA1929" s="6"/>
      <c r="BD1929" s="6"/>
      <c r="BG1929" s="1"/>
      <c r="BH1929" s="6"/>
      <c r="BJ1929" s="1"/>
      <c r="BN1929" s="1"/>
      <c r="BO1929" s="1"/>
    </row>
    <row r="1930" spans="1:67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6"/>
      <c r="N1930" s="1"/>
      <c r="Q1930" s="6"/>
      <c r="S1930" s="1"/>
      <c r="T1930" s="1"/>
      <c r="U1930" s="1"/>
      <c r="V1930" s="1"/>
      <c r="W1930" s="1"/>
      <c r="X1930" s="400"/>
      <c r="Y1930" s="6"/>
      <c r="AB1930" s="6"/>
      <c r="AE1930" s="6"/>
      <c r="AG1930" s="1"/>
      <c r="AM1930" s="6"/>
      <c r="AP1930" s="6"/>
      <c r="AS1930" s="6"/>
      <c r="AU1930" s="1"/>
      <c r="BA1930" s="6"/>
      <c r="BD1930" s="6"/>
      <c r="BG1930" s="1"/>
      <c r="BH1930" s="6"/>
      <c r="BJ1930" s="1"/>
      <c r="BN1930" s="1"/>
      <c r="BO1930" s="1"/>
    </row>
    <row r="1931" spans="1:67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6"/>
      <c r="N1931" s="1"/>
      <c r="Q1931" s="6"/>
      <c r="S1931" s="1"/>
      <c r="T1931" s="1"/>
      <c r="U1931" s="1"/>
      <c r="V1931" s="1"/>
      <c r="W1931" s="1"/>
      <c r="X1931" s="400"/>
      <c r="Y1931" s="6"/>
      <c r="AB1931" s="6"/>
      <c r="AE1931" s="6"/>
      <c r="AG1931" s="1"/>
      <c r="AM1931" s="6"/>
      <c r="AP1931" s="6"/>
      <c r="AS1931" s="6"/>
      <c r="AU1931" s="1"/>
      <c r="BA1931" s="6"/>
      <c r="BD1931" s="6"/>
      <c r="BG1931" s="1"/>
      <c r="BH1931" s="6"/>
      <c r="BJ1931" s="1"/>
      <c r="BN1931" s="1"/>
      <c r="BO1931" s="1"/>
    </row>
    <row r="1932" spans="1:67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6"/>
      <c r="N1932" s="1"/>
      <c r="Q1932" s="6"/>
      <c r="S1932" s="1"/>
      <c r="T1932" s="1"/>
      <c r="U1932" s="1"/>
      <c r="V1932" s="1"/>
      <c r="W1932" s="1"/>
      <c r="X1932" s="400"/>
      <c r="Y1932" s="6"/>
      <c r="AB1932" s="6"/>
      <c r="AE1932" s="6"/>
      <c r="AG1932" s="1"/>
      <c r="AM1932" s="6"/>
      <c r="AP1932" s="6"/>
      <c r="AS1932" s="6"/>
      <c r="AU1932" s="1"/>
      <c r="BA1932" s="6"/>
      <c r="BD1932" s="6"/>
      <c r="BG1932" s="1"/>
      <c r="BH1932" s="6"/>
      <c r="BJ1932" s="1"/>
      <c r="BN1932" s="1"/>
      <c r="BO1932" s="1"/>
    </row>
    <row r="1933" spans="1:67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6"/>
      <c r="N1933" s="1"/>
      <c r="Q1933" s="6"/>
      <c r="S1933" s="1"/>
      <c r="T1933" s="1"/>
      <c r="U1933" s="1"/>
      <c r="V1933" s="1"/>
      <c r="W1933" s="1"/>
      <c r="X1933" s="400"/>
      <c r="Y1933" s="6"/>
      <c r="AB1933" s="6"/>
      <c r="AE1933" s="6"/>
      <c r="AG1933" s="1"/>
      <c r="AM1933" s="6"/>
      <c r="AP1933" s="6"/>
      <c r="AS1933" s="6"/>
      <c r="AU1933" s="1"/>
      <c r="BA1933" s="6"/>
      <c r="BD1933" s="6"/>
      <c r="BG1933" s="1"/>
      <c r="BH1933" s="6"/>
      <c r="BJ1933" s="1"/>
      <c r="BN1933" s="1"/>
      <c r="BO1933" s="1"/>
    </row>
    <row r="1934" spans="1:67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6"/>
      <c r="N1934" s="1"/>
      <c r="Q1934" s="6"/>
      <c r="S1934" s="1"/>
      <c r="T1934" s="1"/>
      <c r="U1934" s="1"/>
      <c r="V1934" s="1"/>
      <c r="W1934" s="1"/>
      <c r="X1934" s="400"/>
      <c r="Y1934" s="6"/>
      <c r="AB1934" s="6"/>
      <c r="AE1934" s="6"/>
      <c r="AG1934" s="1"/>
      <c r="AM1934" s="6"/>
      <c r="AP1934" s="6"/>
      <c r="AS1934" s="6"/>
      <c r="AU1934" s="1"/>
      <c r="BA1934" s="6"/>
      <c r="BD1934" s="6"/>
      <c r="BG1934" s="1"/>
      <c r="BH1934" s="6"/>
      <c r="BJ1934" s="1"/>
      <c r="BN1934" s="1"/>
      <c r="BO1934" s="1"/>
    </row>
    <row r="1935" spans="1:67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6"/>
      <c r="N1935" s="1"/>
      <c r="Q1935" s="6"/>
      <c r="S1935" s="1"/>
      <c r="T1935" s="1"/>
      <c r="U1935" s="1"/>
      <c r="V1935" s="1"/>
      <c r="W1935" s="1"/>
      <c r="X1935" s="400"/>
      <c r="Y1935" s="6"/>
      <c r="AB1935" s="6"/>
      <c r="AE1935" s="6"/>
      <c r="AG1935" s="1"/>
      <c r="AM1935" s="6"/>
      <c r="AP1935" s="6"/>
      <c r="AS1935" s="6"/>
      <c r="AU1935" s="1"/>
      <c r="BA1935" s="6"/>
      <c r="BD1935" s="6"/>
      <c r="BG1935" s="1"/>
      <c r="BH1935" s="6"/>
      <c r="BJ1935" s="1"/>
      <c r="BN1935" s="1"/>
      <c r="BO1935" s="1"/>
    </row>
    <row r="1936" spans="1:67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6"/>
      <c r="N1936" s="1"/>
      <c r="Q1936" s="6"/>
      <c r="S1936" s="1"/>
      <c r="T1936" s="1"/>
      <c r="U1936" s="1"/>
      <c r="V1936" s="1"/>
      <c r="W1936" s="1"/>
      <c r="X1936" s="400"/>
      <c r="Y1936" s="6"/>
      <c r="AB1936" s="6"/>
      <c r="AE1936" s="6"/>
      <c r="AG1936" s="1"/>
      <c r="AM1936" s="6"/>
      <c r="AP1936" s="6"/>
      <c r="AS1936" s="6"/>
      <c r="AU1936" s="1"/>
      <c r="BA1936" s="6"/>
      <c r="BD1936" s="6"/>
      <c r="BG1936" s="1"/>
      <c r="BH1936" s="6"/>
      <c r="BJ1936" s="1"/>
      <c r="BN1936" s="1"/>
      <c r="BO1936" s="1"/>
    </row>
    <row r="1937" spans="1:67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6"/>
      <c r="N1937" s="1"/>
      <c r="Q1937" s="6"/>
      <c r="S1937" s="1"/>
      <c r="T1937" s="1"/>
      <c r="U1937" s="1"/>
      <c r="V1937" s="1"/>
      <c r="W1937" s="1"/>
      <c r="X1937" s="400"/>
      <c r="Y1937" s="6"/>
      <c r="AB1937" s="6"/>
      <c r="AE1937" s="6"/>
      <c r="AG1937" s="1"/>
      <c r="AM1937" s="6"/>
      <c r="AP1937" s="6"/>
      <c r="AS1937" s="6"/>
      <c r="AU1937" s="1"/>
      <c r="BA1937" s="6"/>
      <c r="BD1937" s="6"/>
      <c r="BG1937" s="1"/>
      <c r="BH1937" s="6"/>
      <c r="BJ1937" s="1"/>
      <c r="BN1937" s="1"/>
      <c r="BO1937" s="1"/>
    </row>
    <row r="1938" spans="1:67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6"/>
      <c r="N1938" s="1"/>
      <c r="Q1938" s="6"/>
      <c r="S1938" s="1"/>
      <c r="T1938" s="1"/>
      <c r="U1938" s="1"/>
      <c r="V1938" s="1"/>
      <c r="W1938" s="1"/>
      <c r="X1938" s="400"/>
      <c r="Y1938" s="6"/>
      <c r="AB1938" s="6"/>
      <c r="AE1938" s="6"/>
      <c r="AG1938" s="1"/>
      <c r="AM1938" s="6"/>
      <c r="AP1938" s="6"/>
      <c r="AS1938" s="6"/>
      <c r="AU1938" s="1"/>
      <c r="BA1938" s="6"/>
      <c r="BD1938" s="6"/>
      <c r="BG1938" s="1"/>
      <c r="BH1938" s="6"/>
      <c r="BJ1938" s="1"/>
      <c r="BN1938" s="1"/>
      <c r="BO1938" s="1"/>
    </row>
    <row r="1939" spans="1:67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6"/>
      <c r="N1939" s="1"/>
      <c r="Q1939" s="6"/>
      <c r="S1939" s="1"/>
      <c r="T1939" s="1"/>
      <c r="U1939" s="1"/>
      <c r="V1939" s="1"/>
      <c r="W1939" s="1"/>
      <c r="X1939" s="400"/>
      <c r="Y1939" s="6"/>
      <c r="AB1939" s="6"/>
      <c r="AE1939" s="6"/>
      <c r="AG1939" s="1"/>
      <c r="AM1939" s="6"/>
      <c r="AP1939" s="6"/>
      <c r="AS1939" s="6"/>
      <c r="AU1939" s="1"/>
      <c r="BA1939" s="6"/>
      <c r="BD1939" s="6"/>
      <c r="BG1939" s="1"/>
      <c r="BH1939" s="6"/>
      <c r="BJ1939" s="1"/>
      <c r="BN1939" s="1"/>
      <c r="BO1939" s="1"/>
    </row>
    <row r="1940" spans="1:67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6"/>
      <c r="N1940" s="1"/>
      <c r="Q1940" s="6"/>
      <c r="S1940" s="1"/>
      <c r="T1940" s="1"/>
      <c r="U1940" s="1"/>
      <c r="V1940" s="1"/>
      <c r="W1940" s="1"/>
      <c r="X1940" s="400"/>
      <c r="Y1940" s="6"/>
      <c r="AB1940" s="6"/>
      <c r="AE1940" s="6"/>
      <c r="AG1940" s="1"/>
      <c r="AM1940" s="6"/>
      <c r="AP1940" s="6"/>
      <c r="AS1940" s="6"/>
      <c r="AU1940" s="1"/>
      <c r="BA1940" s="6"/>
      <c r="BD1940" s="6"/>
      <c r="BG1940" s="1"/>
      <c r="BH1940" s="6"/>
      <c r="BJ1940" s="1"/>
      <c r="BN1940" s="1"/>
      <c r="BO1940" s="1"/>
    </row>
    <row r="1941" spans="1:67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6"/>
      <c r="N1941" s="1"/>
      <c r="Q1941" s="6"/>
      <c r="S1941" s="1"/>
      <c r="T1941" s="1"/>
      <c r="U1941" s="1"/>
      <c r="V1941" s="1"/>
      <c r="W1941" s="1"/>
      <c r="X1941" s="400"/>
      <c r="Y1941" s="6"/>
      <c r="AB1941" s="6"/>
      <c r="AE1941" s="6"/>
      <c r="AG1941" s="1"/>
      <c r="AM1941" s="6"/>
      <c r="AP1941" s="6"/>
      <c r="AS1941" s="6"/>
      <c r="AU1941" s="1"/>
      <c r="BA1941" s="6"/>
      <c r="BD1941" s="6"/>
      <c r="BG1941" s="1"/>
      <c r="BH1941" s="6"/>
      <c r="BJ1941" s="1"/>
      <c r="BN1941" s="1"/>
      <c r="BO1941" s="1"/>
    </row>
    <row r="1942" spans="1:67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6"/>
      <c r="N1942" s="1"/>
      <c r="Q1942" s="6"/>
      <c r="S1942" s="1"/>
      <c r="T1942" s="1"/>
      <c r="U1942" s="1"/>
      <c r="V1942" s="1"/>
      <c r="W1942" s="1"/>
      <c r="X1942" s="400"/>
      <c r="Y1942" s="6"/>
      <c r="AB1942" s="6"/>
      <c r="AE1942" s="6"/>
      <c r="AG1942" s="1"/>
      <c r="AM1942" s="6"/>
      <c r="AP1942" s="6"/>
      <c r="AS1942" s="6"/>
      <c r="AU1942" s="1"/>
      <c r="BA1942" s="6"/>
      <c r="BD1942" s="6"/>
      <c r="BG1942" s="1"/>
      <c r="BH1942" s="6"/>
      <c r="BJ1942" s="1"/>
      <c r="BN1942" s="1"/>
      <c r="BO1942" s="1"/>
    </row>
    <row r="1943" spans="1:67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6"/>
      <c r="N1943" s="1"/>
      <c r="Q1943" s="6"/>
      <c r="S1943" s="1"/>
      <c r="T1943" s="1"/>
      <c r="U1943" s="1"/>
      <c r="V1943" s="1"/>
      <c r="W1943" s="1"/>
      <c r="X1943" s="400"/>
      <c r="Y1943" s="6"/>
      <c r="AB1943" s="6"/>
      <c r="AE1943" s="6"/>
      <c r="AG1943" s="1"/>
      <c r="AM1943" s="6"/>
      <c r="AP1943" s="6"/>
      <c r="AS1943" s="6"/>
      <c r="AU1943" s="1"/>
      <c r="BA1943" s="6"/>
      <c r="BD1943" s="6"/>
      <c r="BG1943" s="1"/>
      <c r="BH1943" s="6"/>
      <c r="BJ1943" s="1"/>
      <c r="BN1943" s="1"/>
      <c r="BO1943" s="1"/>
    </row>
    <row r="1944" spans="1:67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6"/>
      <c r="N1944" s="1"/>
      <c r="Q1944" s="6"/>
      <c r="S1944" s="1"/>
      <c r="T1944" s="1"/>
      <c r="U1944" s="1"/>
      <c r="V1944" s="1"/>
      <c r="W1944" s="1"/>
      <c r="X1944" s="400"/>
      <c r="Y1944" s="6"/>
      <c r="AB1944" s="6"/>
      <c r="AE1944" s="6"/>
      <c r="AG1944" s="1"/>
      <c r="AM1944" s="6"/>
      <c r="AP1944" s="6"/>
      <c r="AS1944" s="6"/>
      <c r="AU1944" s="1"/>
      <c r="BA1944" s="6"/>
      <c r="BD1944" s="6"/>
      <c r="BG1944" s="1"/>
      <c r="BH1944" s="6"/>
      <c r="BJ1944" s="1"/>
      <c r="BN1944" s="1"/>
      <c r="BO1944" s="1"/>
    </row>
    <row r="1945" spans="1:67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6"/>
      <c r="N1945" s="1"/>
      <c r="Q1945" s="6"/>
      <c r="S1945" s="1"/>
      <c r="T1945" s="1"/>
      <c r="U1945" s="1"/>
      <c r="V1945" s="1"/>
      <c r="W1945" s="1"/>
      <c r="X1945" s="400"/>
      <c r="Y1945" s="6"/>
      <c r="AB1945" s="6"/>
      <c r="AE1945" s="6"/>
      <c r="AG1945" s="1"/>
      <c r="AM1945" s="6"/>
      <c r="AP1945" s="6"/>
      <c r="AS1945" s="6"/>
      <c r="AU1945" s="1"/>
      <c r="BA1945" s="6"/>
      <c r="BD1945" s="6"/>
      <c r="BG1945" s="1"/>
      <c r="BH1945" s="6"/>
      <c r="BJ1945" s="1"/>
      <c r="BN1945" s="1"/>
      <c r="BO1945" s="1"/>
    </row>
    <row r="1946" spans="1:67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6"/>
      <c r="N1946" s="1"/>
      <c r="Q1946" s="6"/>
      <c r="S1946" s="1"/>
      <c r="T1946" s="1"/>
      <c r="U1946" s="1"/>
      <c r="V1946" s="1"/>
      <c r="W1946" s="1"/>
      <c r="X1946" s="400"/>
      <c r="Y1946" s="6"/>
      <c r="AB1946" s="6"/>
      <c r="AE1946" s="6"/>
      <c r="AG1946" s="1"/>
      <c r="AM1946" s="6"/>
      <c r="AP1946" s="6"/>
      <c r="AS1946" s="6"/>
      <c r="AU1946" s="1"/>
      <c r="BA1946" s="6"/>
      <c r="BD1946" s="6"/>
      <c r="BG1946" s="1"/>
      <c r="BH1946" s="6"/>
      <c r="BJ1946" s="1"/>
      <c r="BN1946" s="1"/>
      <c r="BO1946" s="1"/>
    </row>
    <row r="1947" spans="1:67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6"/>
      <c r="N1947" s="1"/>
      <c r="Q1947" s="6"/>
      <c r="S1947" s="1"/>
      <c r="T1947" s="1"/>
      <c r="U1947" s="1"/>
      <c r="V1947" s="1"/>
      <c r="W1947" s="1"/>
      <c r="X1947" s="400"/>
      <c r="Y1947" s="6"/>
      <c r="AB1947" s="6"/>
      <c r="AE1947" s="6"/>
      <c r="AG1947" s="1"/>
      <c r="AM1947" s="6"/>
      <c r="AP1947" s="6"/>
      <c r="AS1947" s="6"/>
      <c r="AU1947" s="1"/>
      <c r="BA1947" s="6"/>
      <c r="BD1947" s="6"/>
      <c r="BG1947" s="1"/>
      <c r="BH1947" s="6"/>
      <c r="BJ1947" s="1"/>
      <c r="BN1947" s="1"/>
      <c r="BO1947" s="1"/>
    </row>
    <row r="1948" spans="1:67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6"/>
      <c r="N1948" s="1"/>
      <c r="Q1948" s="6"/>
      <c r="S1948" s="1"/>
      <c r="T1948" s="1"/>
      <c r="U1948" s="1"/>
      <c r="V1948" s="1"/>
      <c r="W1948" s="1"/>
      <c r="X1948" s="400"/>
      <c r="Y1948" s="6"/>
      <c r="AB1948" s="6"/>
      <c r="AE1948" s="6"/>
      <c r="AG1948" s="1"/>
      <c r="AM1948" s="6"/>
      <c r="AP1948" s="6"/>
      <c r="AS1948" s="6"/>
      <c r="AU1948" s="1"/>
      <c r="BA1948" s="6"/>
      <c r="BD1948" s="6"/>
      <c r="BG1948" s="1"/>
      <c r="BH1948" s="6"/>
      <c r="BJ1948" s="1"/>
      <c r="BN1948" s="1"/>
      <c r="BO1948" s="1"/>
    </row>
    <row r="1949" spans="1:67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6"/>
      <c r="N1949" s="1"/>
      <c r="Q1949" s="6"/>
      <c r="S1949" s="1"/>
      <c r="T1949" s="1"/>
      <c r="U1949" s="1"/>
      <c r="V1949" s="1"/>
      <c r="W1949" s="1"/>
      <c r="X1949" s="400"/>
      <c r="Y1949" s="6"/>
      <c r="AB1949" s="6"/>
      <c r="AE1949" s="6"/>
      <c r="AG1949" s="1"/>
      <c r="AM1949" s="6"/>
      <c r="AP1949" s="6"/>
      <c r="AS1949" s="6"/>
      <c r="AU1949" s="1"/>
      <c r="BA1949" s="6"/>
      <c r="BD1949" s="6"/>
      <c r="BG1949" s="1"/>
      <c r="BH1949" s="6"/>
      <c r="BJ1949" s="1"/>
      <c r="BN1949" s="1"/>
      <c r="BO1949" s="1"/>
    </row>
    <row r="1950" spans="1:67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6"/>
      <c r="N1950" s="1"/>
      <c r="Q1950" s="6"/>
      <c r="S1950" s="1"/>
      <c r="T1950" s="1"/>
      <c r="U1950" s="1"/>
      <c r="V1950" s="1"/>
      <c r="W1950" s="1"/>
      <c r="X1950" s="400"/>
      <c r="Y1950" s="6"/>
      <c r="AB1950" s="6"/>
      <c r="AE1950" s="6"/>
      <c r="AG1950" s="1"/>
      <c r="AM1950" s="6"/>
      <c r="AP1950" s="6"/>
      <c r="AS1950" s="6"/>
      <c r="AU1950" s="1"/>
      <c r="BA1950" s="6"/>
      <c r="BD1950" s="6"/>
      <c r="BG1950" s="1"/>
      <c r="BH1950" s="6"/>
      <c r="BJ1950" s="1"/>
      <c r="BN1950" s="1"/>
      <c r="BO1950" s="1"/>
    </row>
    <row r="1951" spans="1:67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6"/>
      <c r="N1951" s="1"/>
      <c r="Q1951" s="6"/>
      <c r="S1951" s="1"/>
      <c r="T1951" s="1"/>
      <c r="U1951" s="1"/>
      <c r="V1951" s="1"/>
      <c r="W1951" s="1"/>
      <c r="X1951" s="400"/>
      <c r="Y1951" s="6"/>
      <c r="AB1951" s="6"/>
      <c r="AE1951" s="6"/>
      <c r="AG1951" s="1"/>
      <c r="AM1951" s="6"/>
      <c r="AP1951" s="6"/>
      <c r="AS1951" s="6"/>
      <c r="AU1951" s="1"/>
      <c r="BA1951" s="6"/>
      <c r="BD1951" s="6"/>
      <c r="BG1951" s="1"/>
      <c r="BH1951" s="6"/>
      <c r="BJ1951" s="1"/>
      <c r="BN1951" s="1"/>
      <c r="BO1951" s="1"/>
    </row>
    <row r="1952" spans="1:67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6"/>
      <c r="N1952" s="1"/>
      <c r="Q1952" s="6"/>
      <c r="S1952" s="1"/>
      <c r="T1952" s="1"/>
      <c r="U1952" s="1"/>
      <c r="V1952" s="1"/>
      <c r="W1952" s="1"/>
      <c r="X1952" s="400"/>
      <c r="Y1952" s="6"/>
      <c r="AB1952" s="6"/>
      <c r="AE1952" s="6"/>
      <c r="AG1952" s="1"/>
      <c r="AM1952" s="6"/>
      <c r="AP1952" s="6"/>
      <c r="AS1952" s="6"/>
      <c r="AU1952" s="1"/>
      <c r="BA1952" s="6"/>
      <c r="BD1952" s="6"/>
      <c r="BG1952" s="1"/>
      <c r="BH1952" s="6"/>
      <c r="BJ1952" s="1"/>
      <c r="BN1952" s="1"/>
      <c r="BO1952" s="1"/>
    </row>
    <row r="1953" spans="1:67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6"/>
      <c r="N1953" s="1"/>
      <c r="Q1953" s="6"/>
      <c r="S1953" s="1"/>
      <c r="T1953" s="1"/>
      <c r="U1953" s="1"/>
      <c r="V1953" s="1"/>
      <c r="W1953" s="1"/>
      <c r="X1953" s="400"/>
      <c r="Y1953" s="6"/>
      <c r="AB1953" s="6"/>
      <c r="AE1953" s="6"/>
      <c r="AG1953" s="1"/>
      <c r="AM1953" s="6"/>
      <c r="AP1953" s="6"/>
      <c r="AS1953" s="6"/>
      <c r="AU1953" s="1"/>
      <c r="BA1953" s="6"/>
      <c r="BD1953" s="6"/>
      <c r="BG1953" s="1"/>
      <c r="BH1953" s="6"/>
      <c r="BJ1953" s="1"/>
      <c r="BN1953" s="1"/>
      <c r="BO1953" s="1"/>
    </row>
    <row r="1954" spans="1:67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6"/>
      <c r="N1954" s="1"/>
      <c r="Q1954" s="6"/>
      <c r="S1954" s="1"/>
      <c r="T1954" s="1"/>
      <c r="U1954" s="1"/>
      <c r="V1954" s="1"/>
      <c r="W1954" s="1"/>
      <c r="X1954" s="400"/>
      <c r="Y1954" s="6"/>
      <c r="AB1954" s="6"/>
      <c r="AE1954" s="6"/>
      <c r="AG1954" s="1"/>
      <c r="AM1954" s="6"/>
      <c r="AP1954" s="6"/>
      <c r="AS1954" s="6"/>
      <c r="AU1954" s="1"/>
      <c r="BA1954" s="6"/>
      <c r="BD1954" s="6"/>
      <c r="BG1954" s="1"/>
      <c r="BH1954" s="6"/>
      <c r="BJ1954" s="1"/>
      <c r="BN1954" s="1"/>
      <c r="BO1954" s="1"/>
    </row>
    <row r="1955" spans="1:67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6"/>
      <c r="N1955" s="1"/>
      <c r="Q1955" s="6"/>
      <c r="S1955" s="1"/>
      <c r="T1955" s="1"/>
      <c r="U1955" s="1"/>
      <c r="V1955" s="1"/>
      <c r="W1955" s="1"/>
      <c r="X1955" s="400"/>
      <c r="Y1955" s="6"/>
      <c r="AB1955" s="6"/>
      <c r="AE1955" s="6"/>
      <c r="AG1955" s="1"/>
      <c r="AM1955" s="6"/>
      <c r="AP1955" s="6"/>
      <c r="AS1955" s="6"/>
      <c r="AU1955" s="1"/>
      <c r="BA1955" s="6"/>
      <c r="BD1955" s="6"/>
      <c r="BG1955" s="1"/>
      <c r="BH1955" s="6"/>
      <c r="BJ1955" s="1"/>
      <c r="BN1955" s="1"/>
      <c r="BO1955" s="1"/>
    </row>
    <row r="1956" spans="1:67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6"/>
      <c r="N1956" s="1"/>
      <c r="Q1956" s="6"/>
      <c r="S1956" s="1"/>
      <c r="T1956" s="1"/>
      <c r="U1956" s="1"/>
      <c r="V1956" s="1"/>
      <c r="W1956" s="1"/>
      <c r="X1956" s="400"/>
      <c r="Y1956" s="6"/>
      <c r="AB1956" s="6"/>
      <c r="AE1956" s="6"/>
      <c r="AG1956" s="1"/>
      <c r="AM1956" s="6"/>
      <c r="AP1956" s="6"/>
      <c r="AS1956" s="6"/>
      <c r="AU1956" s="1"/>
      <c r="BA1956" s="6"/>
      <c r="BD1956" s="6"/>
      <c r="BG1956" s="1"/>
      <c r="BH1956" s="6"/>
      <c r="BJ1956" s="1"/>
      <c r="BN1956" s="1"/>
      <c r="BO1956" s="1"/>
    </row>
    <row r="1957" spans="1:67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6"/>
      <c r="N1957" s="1"/>
      <c r="Q1957" s="6"/>
      <c r="S1957" s="1"/>
      <c r="T1957" s="1"/>
      <c r="U1957" s="1"/>
      <c r="V1957" s="1"/>
      <c r="W1957" s="1"/>
      <c r="X1957" s="400"/>
      <c r="Y1957" s="6"/>
      <c r="AB1957" s="6"/>
      <c r="AE1957" s="6"/>
      <c r="AG1957" s="1"/>
      <c r="AM1957" s="6"/>
      <c r="AP1957" s="6"/>
      <c r="AS1957" s="6"/>
      <c r="AU1957" s="1"/>
      <c r="BA1957" s="6"/>
      <c r="BD1957" s="6"/>
      <c r="BG1957" s="1"/>
      <c r="BH1957" s="6"/>
      <c r="BJ1957" s="1"/>
      <c r="BN1957" s="1"/>
      <c r="BO1957" s="1"/>
    </row>
    <row r="1958" spans="1:67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6"/>
      <c r="N1958" s="1"/>
      <c r="Q1958" s="6"/>
      <c r="S1958" s="1"/>
      <c r="T1958" s="1"/>
      <c r="U1958" s="1"/>
      <c r="V1958" s="1"/>
      <c r="W1958" s="1"/>
      <c r="X1958" s="400"/>
      <c r="Y1958" s="6"/>
      <c r="AB1958" s="6"/>
      <c r="AE1958" s="6"/>
      <c r="AG1958" s="1"/>
      <c r="AM1958" s="6"/>
      <c r="AP1958" s="6"/>
      <c r="AS1958" s="6"/>
      <c r="AU1958" s="1"/>
      <c r="BA1958" s="6"/>
      <c r="BD1958" s="6"/>
      <c r="BG1958" s="1"/>
      <c r="BH1958" s="6"/>
      <c r="BJ1958" s="1"/>
      <c r="BN1958" s="1"/>
      <c r="BO1958" s="1"/>
    </row>
    <row r="1959" spans="1:67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6"/>
      <c r="N1959" s="1"/>
      <c r="Q1959" s="6"/>
      <c r="S1959" s="1"/>
      <c r="T1959" s="1"/>
      <c r="U1959" s="1"/>
      <c r="V1959" s="1"/>
      <c r="W1959" s="1"/>
      <c r="X1959" s="400"/>
      <c r="Y1959" s="6"/>
      <c r="AB1959" s="6"/>
      <c r="AE1959" s="6"/>
      <c r="AG1959" s="1"/>
      <c r="AM1959" s="6"/>
      <c r="AP1959" s="6"/>
      <c r="AS1959" s="6"/>
      <c r="AU1959" s="1"/>
      <c r="BA1959" s="6"/>
      <c r="BD1959" s="6"/>
      <c r="BG1959" s="1"/>
      <c r="BH1959" s="6"/>
      <c r="BJ1959" s="1"/>
      <c r="BN1959" s="1"/>
      <c r="BO1959" s="1"/>
    </row>
    <row r="1960" spans="1:67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6"/>
      <c r="N1960" s="1"/>
      <c r="Q1960" s="6"/>
      <c r="S1960" s="1"/>
      <c r="T1960" s="1"/>
      <c r="U1960" s="1"/>
      <c r="V1960" s="1"/>
      <c r="W1960" s="1"/>
      <c r="X1960" s="400"/>
      <c r="Y1960" s="6"/>
      <c r="AB1960" s="6"/>
      <c r="AE1960" s="6"/>
      <c r="AG1960" s="1"/>
      <c r="AM1960" s="6"/>
      <c r="AP1960" s="6"/>
      <c r="AS1960" s="6"/>
      <c r="AU1960" s="1"/>
      <c r="BA1960" s="6"/>
      <c r="BD1960" s="6"/>
      <c r="BG1960" s="1"/>
      <c r="BH1960" s="6"/>
      <c r="BJ1960" s="1"/>
      <c r="BN1960" s="1"/>
      <c r="BO1960" s="1"/>
    </row>
    <row r="1961" spans="1:67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6"/>
      <c r="N1961" s="1"/>
      <c r="Q1961" s="6"/>
      <c r="S1961" s="1"/>
      <c r="T1961" s="1"/>
      <c r="U1961" s="1"/>
      <c r="V1961" s="1"/>
      <c r="W1961" s="1"/>
      <c r="X1961" s="400"/>
      <c r="Y1961" s="6"/>
      <c r="AB1961" s="6"/>
      <c r="AE1961" s="6"/>
      <c r="AG1961" s="1"/>
      <c r="AM1961" s="6"/>
      <c r="AP1961" s="6"/>
      <c r="AS1961" s="6"/>
      <c r="AU1961" s="1"/>
      <c r="BA1961" s="6"/>
      <c r="BD1961" s="6"/>
      <c r="BG1961" s="1"/>
      <c r="BH1961" s="6"/>
      <c r="BJ1961" s="1"/>
      <c r="BN1961" s="1"/>
      <c r="BO1961" s="1"/>
    </row>
    <row r="1962" spans="1:67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6"/>
      <c r="N1962" s="1"/>
      <c r="Q1962" s="6"/>
      <c r="S1962" s="1"/>
      <c r="T1962" s="1"/>
      <c r="U1962" s="1"/>
      <c r="V1962" s="1"/>
      <c r="W1962" s="1"/>
      <c r="X1962" s="400"/>
      <c r="Y1962" s="6"/>
      <c r="AB1962" s="6"/>
      <c r="AE1962" s="6"/>
      <c r="AG1962" s="1"/>
      <c r="AM1962" s="6"/>
      <c r="AP1962" s="6"/>
      <c r="AS1962" s="6"/>
      <c r="AU1962" s="1"/>
      <c r="BA1962" s="6"/>
      <c r="BD1962" s="6"/>
      <c r="BG1962" s="1"/>
      <c r="BH1962" s="6"/>
      <c r="BJ1962" s="1"/>
      <c r="BN1962" s="1"/>
      <c r="BO1962" s="1"/>
    </row>
    <row r="1963" spans="1:67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6"/>
      <c r="N1963" s="1"/>
      <c r="Q1963" s="6"/>
      <c r="S1963" s="1"/>
      <c r="T1963" s="1"/>
      <c r="U1963" s="1"/>
      <c r="V1963" s="1"/>
      <c r="W1963" s="1"/>
      <c r="X1963" s="400"/>
      <c r="Y1963" s="6"/>
      <c r="AB1963" s="6"/>
      <c r="AE1963" s="6"/>
      <c r="AG1963" s="1"/>
      <c r="AM1963" s="6"/>
      <c r="AP1963" s="6"/>
      <c r="AS1963" s="6"/>
      <c r="AU1963" s="1"/>
      <c r="BA1963" s="6"/>
      <c r="BD1963" s="6"/>
      <c r="BG1963" s="1"/>
      <c r="BH1963" s="6"/>
      <c r="BJ1963" s="1"/>
      <c r="BN1963" s="1"/>
      <c r="BO1963" s="1"/>
    </row>
    <row r="1964" spans="1:67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6"/>
      <c r="N1964" s="1"/>
      <c r="Q1964" s="6"/>
      <c r="S1964" s="1"/>
      <c r="T1964" s="1"/>
      <c r="U1964" s="1"/>
      <c r="V1964" s="1"/>
      <c r="W1964" s="1"/>
      <c r="X1964" s="400"/>
      <c r="Y1964" s="6"/>
      <c r="AB1964" s="6"/>
      <c r="AE1964" s="6"/>
      <c r="AG1964" s="1"/>
      <c r="AM1964" s="6"/>
      <c r="AP1964" s="6"/>
      <c r="AS1964" s="6"/>
      <c r="AU1964" s="1"/>
      <c r="BA1964" s="6"/>
      <c r="BD1964" s="6"/>
      <c r="BG1964" s="1"/>
      <c r="BH1964" s="6"/>
      <c r="BJ1964" s="1"/>
      <c r="BN1964" s="1"/>
      <c r="BO1964" s="1"/>
    </row>
    <row r="1965" spans="1:67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6"/>
      <c r="N1965" s="1"/>
      <c r="Q1965" s="6"/>
      <c r="S1965" s="1"/>
      <c r="T1965" s="1"/>
      <c r="U1965" s="1"/>
      <c r="V1965" s="1"/>
      <c r="W1965" s="1"/>
      <c r="X1965" s="400"/>
      <c r="Y1965" s="6"/>
      <c r="AB1965" s="6"/>
      <c r="AE1965" s="6"/>
      <c r="AG1965" s="1"/>
      <c r="AM1965" s="6"/>
      <c r="AP1965" s="6"/>
      <c r="AS1965" s="6"/>
      <c r="AU1965" s="1"/>
      <c r="BA1965" s="6"/>
      <c r="BD1965" s="6"/>
      <c r="BG1965" s="1"/>
      <c r="BH1965" s="6"/>
      <c r="BJ1965" s="1"/>
      <c r="BN1965" s="1"/>
      <c r="BO1965" s="1"/>
    </row>
    <row r="1966" spans="1:67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6"/>
      <c r="N1966" s="1"/>
      <c r="Q1966" s="6"/>
      <c r="S1966" s="1"/>
      <c r="T1966" s="1"/>
      <c r="U1966" s="1"/>
      <c r="V1966" s="1"/>
      <c r="W1966" s="1"/>
      <c r="X1966" s="400"/>
      <c r="Y1966" s="6"/>
      <c r="AB1966" s="6"/>
      <c r="AE1966" s="6"/>
      <c r="AG1966" s="1"/>
      <c r="AM1966" s="6"/>
      <c r="AP1966" s="6"/>
      <c r="AS1966" s="6"/>
      <c r="AU1966" s="1"/>
      <c r="BA1966" s="6"/>
      <c r="BD1966" s="6"/>
      <c r="BG1966" s="1"/>
      <c r="BH1966" s="6"/>
      <c r="BJ1966" s="1"/>
      <c r="BN1966" s="1"/>
      <c r="BO1966" s="1"/>
    </row>
    <row r="1967" spans="1:67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6"/>
      <c r="N1967" s="1"/>
      <c r="Q1967" s="6"/>
      <c r="S1967" s="1"/>
      <c r="T1967" s="1"/>
      <c r="U1967" s="1"/>
      <c r="V1967" s="1"/>
      <c r="W1967" s="1"/>
      <c r="X1967" s="400"/>
      <c r="Y1967" s="6"/>
      <c r="AB1967" s="6"/>
      <c r="AE1967" s="6"/>
      <c r="AG1967" s="1"/>
      <c r="AM1967" s="6"/>
      <c r="AP1967" s="6"/>
      <c r="AS1967" s="6"/>
      <c r="AU1967" s="1"/>
      <c r="BA1967" s="6"/>
      <c r="BD1967" s="6"/>
      <c r="BG1967" s="1"/>
      <c r="BH1967" s="6"/>
      <c r="BJ1967" s="1"/>
      <c r="BN1967" s="1"/>
      <c r="BO1967" s="1"/>
    </row>
    <row r="1968" spans="1:67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6"/>
      <c r="N1968" s="1"/>
      <c r="Q1968" s="6"/>
      <c r="S1968" s="1"/>
      <c r="T1968" s="1"/>
      <c r="U1968" s="1"/>
      <c r="V1968" s="1"/>
      <c r="W1968" s="1"/>
      <c r="X1968" s="400"/>
      <c r="Y1968" s="6"/>
      <c r="AB1968" s="6"/>
      <c r="AE1968" s="6"/>
      <c r="AG1968" s="1"/>
      <c r="AM1968" s="6"/>
      <c r="AP1968" s="6"/>
      <c r="AS1968" s="6"/>
      <c r="AU1968" s="1"/>
      <c r="BA1968" s="6"/>
      <c r="BD1968" s="6"/>
      <c r="BG1968" s="1"/>
      <c r="BH1968" s="6"/>
      <c r="BJ1968" s="1"/>
      <c r="BN1968" s="1"/>
      <c r="BO1968" s="1"/>
    </row>
    <row r="1969" spans="1:67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6"/>
      <c r="N1969" s="1"/>
      <c r="Q1969" s="6"/>
      <c r="S1969" s="1"/>
      <c r="T1969" s="1"/>
      <c r="U1969" s="1"/>
      <c r="V1969" s="1"/>
      <c r="W1969" s="1"/>
      <c r="X1969" s="400"/>
      <c r="Y1969" s="6"/>
      <c r="AB1969" s="6"/>
      <c r="AE1969" s="6"/>
      <c r="AG1969" s="1"/>
      <c r="AM1969" s="6"/>
      <c r="AP1969" s="6"/>
      <c r="AS1969" s="6"/>
      <c r="AU1969" s="1"/>
      <c r="BA1969" s="6"/>
      <c r="BD1969" s="6"/>
      <c r="BG1969" s="1"/>
      <c r="BH1969" s="6"/>
      <c r="BJ1969" s="1"/>
      <c r="BN1969" s="1"/>
      <c r="BO1969" s="1"/>
    </row>
    <row r="1970" spans="1:67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6"/>
      <c r="N1970" s="1"/>
      <c r="Q1970" s="6"/>
      <c r="S1970" s="1"/>
      <c r="T1970" s="1"/>
      <c r="U1970" s="1"/>
      <c r="V1970" s="1"/>
      <c r="W1970" s="1"/>
      <c r="X1970" s="400"/>
      <c r="Y1970" s="6"/>
      <c r="AB1970" s="6"/>
      <c r="AE1970" s="6"/>
      <c r="AG1970" s="1"/>
      <c r="AM1970" s="6"/>
      <c r="AP1970" s="6"/>
      <c r="AS1970" s="6"/>
      <c r="AU1970" s="1"/>
      <c r="BA1970" s="6"/>
      <c r="BD1970" s="6"/>
      <c r="BG1970" s="1"/>
      <c r="BH1970" s="6"/>
      <c r="BJ1970" s="1"/>
      <c r="BN1970" s="1"/>
      <c r="BO1970" s="1"/>
    </row>
    <row r="1971" spans="1:67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6"/>
      <c r="N1971" s="1"/>
      <c r="Q1971" s="6"/>
      <c r="S1971" s="1"/>
      <c r="T1971" s="1"/>
      <c r="U1971" s="1"/>
      <c r="V1971" s="1"/>
      <c r="W1971" s="1"/>
      <c r="X1971" s="400"/>
      <c r="Y1971" s="6"/>
      <c r="AB1971" s="6"/>
      <c r="AE1971" s="6"/>
      <c r="AG1971" s="1"/>
      <c r="AM1971" s="6"/>
      <c r="AP1971" s="6"/>
      <c r="AS1971" s="6"/>
      <c r="AU1971" s="1"/>
      <c r="BA1971" s="6"/>
      <c r="BD1971" s="6"/>
      <c r="BG1971" s="1"/>
      <c r="BH1971" s="6"/>
      <c r="BJ1971" s="1"/>
      <c r="BN1971" s="1"/>
      <c r="BO1971" s="1"/>
    </row>
    <row r="1972" spans="1:67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6"/>
      <c r="N1972" s="1"/>
      <c r="Q1972" s="6"/>
      <c r="S1972" s="1"/>
      <c r="T1972" s="1"/>
      <c r="U1972" s="1"/>
      <c r="V1972" s="1"/>
      <c r="W1972" s="1"/>
      <c r="X1972" s="400"/>
      <c r="Y1972" s="6"/>
      <c r="AB1972" s="6"/>
      <c r="AE1972" s="6"/>
      <c r="AG1972" s="1"/>
      <c r="AM1972" s="6"/>
      <c r="AP1972" s="6"/>
      <c r="AS1972" s="6"/>
      <c r="AU1972" s="1"/>
      <c r="BA1972" s="6"/>
      <c r="BD1972" s="6"/>
      <c r="BG1972" s="1"/>
      <c r="BH1972" s="6"/>
      <c r="BJ1972" s="1"/>
      <c r="BN1972" s="1"/>
      <c r="BO1972" s="1"/>
    </row>
    <row r="1973" spans="1:67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6"/>
      <c r="N1973" s="1"/>
      <c r="Q1973" s="6"/>
      <c r="S1973" s="1"/>
      <c r="T1973" s="1"/>
      <c r="U1973" s="1"/>
      <c r="V1973" s="1"/>
      <c r="W1973" s="1"/>
      <c r="X1973" s="400"/>
      <c r="Y1973" s="6"/>
      <c r="AB1973" s="6"/>
      <c r="AE1973" s="6"/>
      <c r="AG1973" s="1"/>
      <c r="AM1973" s="6"/>
      <c r="AP1973" s="6"/>
      <c r="AS1973" s="6"/>
      <c r="AU1973" s="1"/>
      <c r="BA1973" s="6"/>
      <c r="BD1973" s="6"/>
      <c r="BG1973" s="1"/>
      <c r="BH1973" s="6"/>
      <c r="BJ1973" s="1"/>
      <c r="BN1973" s="1"/>
      <c r="BO1973" s="1"/>
    </row>
    <row r="1974" spans="1:67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6"/>
      <c r="N1974" s="1"/>
      <c r="Q1974" s="6"/>
      <c r="S1974" s="1"/>
      <c r="T1974" s="1"/>
      <c r="U1974" s="1"/>
      <c r="V1974" s="1"/>
      <c r="W1974" s="1"/>
      <c r="X1974" s="400"/>
      <c r="Y1974" s="6"/>
      <c r="AB1974" s="6"/>
      <c r="AE1974" s="6"/>
      <c r="AG1974" s="1"/>
      <c r="AM1974" s="6"/>
      <c r="AP1974" s="6"/>
      <c r="AS1974" s="6"/>
      <c r="AU1974" s="1"/>
      <c r="BA1974" s="6"/>
      <c r="BD1974" s="6"/>
      <c r="BG1974" s="1"/>
      <c r="BH1974" s="6"/>
      <c r="BJ1974" s="1"/>
      <c r="BN1974" s="1"/>
      <c r="BO1974" s="1"/>
    </row>
    <row r="1975" spans="1:67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6"/>
      <c r="N1975" s="1"/>
      <c r="Q1975" s="6"/>
      <c r="S1975" s="1"/>
      <c r="T1975" s="1"/>
      <c r="U1975" s="1"/>
      <c r="V1975" s="1"/>
      <c r="W1975" s="1"/>
      <c r="X1975" s="400"/>
      <c r="Y1975" s="6"/>
      <c r="AB1975" s="6"/>
      <c r="AE1975" s="6"/>
      <c r="AG1975" s="1"/>
      <c r="AM1975" s="6"/>
      <c r="AP1975" s="6"/>
      <c r="AS1975" s="6"/>
      <c r="AU1975" s="1"/>
      <c r="BA1975" s="6"/>
      <c r="BD1975" s="6"/>
      <c r="BG1975" s="1"/>
      <c r="BH1975" s="6"/>
      <c r="BJ1975" s="1"/>
      <c r="BN1975" s="1"/>
      <c r="BO1975" s="1"/>
    </row>
    <row r="1976" spans="1:67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6"/>
      <c r="N1976" s="1"/>
      <c r="Q1976" s="6"/>
      <c r="S1976" s="1"/>
      <c r="T1976" s="1"/>
      <c r="U1976" s="1"/>
      <c r="V1976" s="1"/>
      <c r="W1976" s="1"/>
      <c r="X1976" s="400"/>
      <c r="Y1976" s="6"/>
      <c r="AB1976" s="6"/>
      <c r="AE1976" s="6"/>
      <c r="AG1976" s="1"/>
      <c r="AM1976" s="6"/>
      <c r="AP1976" s="6"/>
      <c r="AS1976" s="6"/>
      <c r="AU1976" s="1"/>
      <c r="BA1976" s="6"/>
      <c r="BD1976" s="6"/>
      <c r="BG1976" s="1"/>
      <c r="BH1976" s="6"/>
      <c r="BJ1976" s="1"/>
      <c r="BN1976" s="1"/>
      <c r="BO1976" s="1"/>
    </row>
    <row r="1977" spans="1:67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6"/>
      <c r="N1977" s="1"/>
      <c r="Q1977" s="6"/>
      <c r="S1977" s="1"/>
      <c r="T1977" s="1"/>
      <c r="U1977" s="1"/>
      <c r="V1977" s="1"/>
      <c r="W1977" s="1"/>
      <c r="X1977" s="400"/>
      <c r="Y1977" s="6"/>
      <c r="AB1977" s="6"/>
      <c r="AE1977" s="6"/>
      <c r="AG1977" s="1"/>
      <c r="AM1977" s="6"/>
      <c r="AP1977" s="6"/>
      <c r="AS1977" s="6"/>
      <c r="AU1977" s="1"/>
      <c r="BA1977" s="6"/>
      <c r="BD1977" s="6"/>
      <c r="BG1977" s="1"/>
      <c r="BH1977" s="6"/>
      <c r="BJ1977" s="1"/>
      <c r="BN1977" s="1"/>
      <c r="BO1977" s="1"/>
    </row>
    <row r="1978" spans="1:67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6"/>
      <c r="N1978" s="1"/>
      <c r="Q1978" s="6"/>
      <c r="S1978" s="1"/>
      <c r="T1978" s="1"/>
      <c r="U1978" s="1"/>
      <c r="V1978" s="1"/>
      <c r="W1978" s="1"/>
      <c r="X1978" s="400"/>
      <c r="Y1978" s="6"/>
      <c r="AB1978" s="6"/>
      <c r="AE1978" s="6"/>
      <c r="AG1978" s="1"/>
      <c r="AM1978" s="6"/>
      <c r="AP1978" s="6"/>
      <c r="AS1978" s="6"/>
      <c r="AU1978" s="1"/>
      <c r="BA1978" s="6"/>
      <c r="BD1978" s="6"/>
      <c r="BG1978" s="1"/>
      <c r="BH1978" s="6"/>
      <c r="BJ1978" s="1"/>
      <c r="BN1978" s="1"/>
      <c r="BO1978" s="1"/>
    </row>
    <row r="1979" spans="1:67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6"/>
      <c r="N1979" s="1"/>
      <c r="Q1979" s="6"/>
      <c r="S1979" s="1"/>
      <c r="T1979" s="1"/>
      <c r="U1979" s="1"/>
      <c r="V1979" s="1"/>
      <c r="W1979" s="1"/>
      <c r="X1979" s="400"/>
      <c r="Y1979" s="6"/>
      <c r="AB1979" s="6"/>
      <c r="AE1979" s="6"/>
      <c r="AG1979" s="1"/>
      <c r="AM1979" s="6"/>
      <c r="AP1979" s="6"/>
      <c r="AS1979" s="6"/>
      <c r="AU1979" s="1"/>
      <c r="BA1979" s="6"/>
      <c r="BD1979" s="6"/>
      <c r="BG1979" s="1"/>
      <c r="BH1979" s="6"/>
      <c r="BJ1979" s="1"/>
      <c r="BN1979" s="1"/>
      <c r="BO1979" s="1"/>
    </row>
    <row r="1980" spans="1:67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6"/>
      <c r="N1980" s="1"/>
      <c r="Q1980" s="6"/>
      <c r="S1980" s="1"/>
      <c r="T1980" s="1"/>
      <c r="U1980" s="1"/>
      <c r="V1980" s="1"/>
      <c r="W1980" s="1"/>
      <c r="X1980" s="400"/>
      <c r="Y1980" s="6"/>
      <c r="AB1980" s="6"/>
      <c r="AE1980" s="6"/>
      <c r="AG1980" s="1"/>
      <c r="AM1980" s="6"/>
      <c r="AP1980" s="6"/>
      <c r="AS1980" s="6"/>
      <c r="AU1980" s="1"/>
      <c r="BA1980" s="6"/>
      <c r="BD1980" s="6"/>
      <c r="BG1980" s="1"/>
      <c r="BH1980" s="6"/>
      <c r="BJ1980" s="1"/>
      <c r="BN1980" s="1"/>
      <c r="BO1980" s="1"/>
    </row>
    <row r="1981" spans="1:67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6"/>
      <c r="N1981" s="1"/>
      <c r="Q1981" s="6"/>
      <c r="S1981" s="1"/>
      <c r="T1981" s="1"/>
      <c r="U1981" s="1"/>
      <c r="V1981" s="1"/>
      <c r="W1981" s="1"/>
      <c r="X1981" s="400"/>
      <c r="Y1981" s="6"/>
      <c r="AB1981" s="6"/>
      <c r="AE1981" s="6"/>
      <c r="AG1981" s="1"/>
      <c r="AM1981" s="6"/>
      <c r="AP1981" s="6"/>
      <c r="AS1981" s="6"/>
      <c r="AU1981" s="1"/>
      <c r="BA1981" s="6"/>
      <c r="BD1981" s="6"/>
      <c r="BG1981" s="1"/>
      <c r="BH1981" s="6"/>
      <c r="BJ1981" s="1"/>
      <c r="BN1981" s="1"/>
      <c r="BO1981" s="1"/>
    </row>
    <row r="1982" spans="1:67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6"/>
      <c r="N1982" s="1"/>
      <c r="Q1982" s="6"/>
      <c r="S1982" s="1"/>
      <c r="T1982" s="1"/>
      <c r="U1982" s="1"/>
      <c r="V1982" s="1"/>
      <c r="W1982" s="1"/>
      <c r="X1982" s="400"/>
      <c r="Y1982" s="6"/>
      <c r="AB1982" s="6"/>
      <c r="AE1982" s="6"/>
      <c r="AG1982" s="1"/>
      <c r="AM1982" s="6"/>
      <c r="AP1982" s="6"/>
      <c r="AS1982" s="6"/>
      <c r="AU1982" s="1"/>
      <c r="BA1982" s="6"/>
      <c r="BD1982" s="6"/>
      <c r="BG1982" s="1"/>
      <c r="BH1982" s="6"/>
      <c r="BJ1982" s="1"/>
      <c r="BN1982" s="1"/>
      <c r="BO1982" s="1"/>
    </row>
    <row r="1983" spans="1:67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6"/>
      <c r="N1983" s="1"/>
      <c r="Q1983" s="6"/>
      <c r="S1983" s="1"/>
      <c r="T1983" s="1"/>
      <c r="U1983" s="1"/>
      <c r="V1983" s="1"/>
      <c r="W1983" s="1"/>
      <c r="X1983" s="400"/>
      <c r="Y1983" s="6"/>
      <c r="AB1983" s="6"/>
      <c r="AE1983" s="6"/>
      <c r="AG1983" s="1"/>
      <c r="AM1983" s="6"/>
      <c r="AP1983" s="6"/>
      <c r="AS1983" s="6"/>
      <c r="AU1983" s="1"/>
      <c r="BA1983" s="6"/>
      <c r="BD1983" s="6"/>
      <c r="BG1983" s="1"/>
      <c r="BH1983" s="6"/>
      <c r="BJ1983" s="1"/>
      <c r="BN1983" s="1"/>
      <c r="BO1983" s="1"/>
    </row>
    <row r="1984" spans="1:67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6"/>
      <c r="N1984" s="1"/>
      <c r="Q1984" s="6"/>
      <c r="S1984" s="1"/>
      <c r="T1984" s="1"/>
      <c r="U1984" s="1"/>
      <c r="V1984" s="1"/>
      <c r="W1984" s="1"/>
      <c r="X1984" s="400"/>
      <c r="Y1984" s="6"/>
      <c r="AB1984" s="6"/>
      <c r="AE1984" s="6"/>
      <c r="AG1984" s="1"/>
      <c r="AM1984" s="6"/>
      <c r="AP1984" s="6"/>
      <c r="AS1984" s="6"/>
      <c r="AU1984" s="1"/>
      <c r="BA1984" s="6"/>
      <c r="BD1984" s="6"/>
      <c r="BG1984" s="1"/>
      <c r="BH1984" s="6"/>
      <c r="BJ1984" s="1"/>
      <c r="BN1984" s="1"/>
      <c r="BO1984" s="1"/>
    </row>
    <row r="1985" spans="1:67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6"/>
      <c r="N1985" s="1"/>
      <c r="Q1985" s="6"/>
      <c r="S1985" s="1"/>
      <c r="T1985" s="1"/>
      <c r="U1985" s="1"/>
      <c r="V1985" s="1"/>
      <c r="W1985" s="1"/>
      <c r="X1985" s="400"/>
      <c r="Y1985" s="6"/>
      <c r="AB1985" s="6"/>
      <c r="AE1985" s="6"/>
      <c r="AG1985" s="1"/>
      <c r="AM1985" s="6"/>
      <c r="AP1985" s="6"/>
      <c r="AS1985" s="6"/>
      <c r="AU1985" s="1"/>
      <c r="BA1985" s="6"/>
      <c r="BD1985" s="6"/>
      <c r="BG1985" s="1"/>
      <c r="BH1985" s="6"/>
      <c r="BJ1985" s="1"/>
      <c r="BN1985" s="1"/>
      <c r="BO1985" s="1"/>
    </row>
    <row r="1986" spans="1:67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6"/>
      <c r="N1986" s="1"/>
      <c r="Q1986" s="6"/>
      <c r="S1986" s="1"/>
      <c r="T1986" s="1"/>
      <c r="U1986" s="1"/>
      <c r="V1986" s="1"/>
      <c r="W1986" s="1"/>
      <c r="X1986" s="400"/>
      <c r="Y1986" s="6"/>
      <c r="AB1986" s="6"/>
      <c r="AE1986" s="6"/>
      <c r="AG1986" s="1"/>
      <c r="AM1986" s="6"/>
      <c r="AP1986" s="6"/>
      <c r="AS1986" s="6"/>
      <c r="AU1986" s="1"/>
      <c r="BA1986" s="6"/>
      <c r="BD1986" s="6"/>
      <c r="BG1986" s="1"/>
      <c r="BH1986" s="6"/>
      <c r="BJ1986" s="1"/>
      <c r="BN1986" s="1"/>
      <c r="BO1986" s="1"/>
    </row>
    <row r="1987" spans="1:67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6"/>
      <c r="N1987" s="1"/>
      <c r="Q1987" s="6"/>
      <c r="S1987" s="1"/>
      <c r="T1987" s="1"/>
      <c r="U1987" s="1"/>
      <c r="V1987" s="1"/>
      <c r="W1987" s="1"/>
      <c r="X1987" s="400"/>
      <c r="Y1987" s="6"/>
      <c r="AB1987" s="6"/>
      <c r="AE1987" s="6"/>
      <c r="AG1987" s="1"/>
      <c r="AM1987" s="6"/>
      <c r="AP1987" s="6"/>
      <c r="AS1987" s="6"/>
      <c r="AU1987" s="1"/>
      <c r="BA1987" s="6"/>
      <c r="BD1987" s="6"/>
      <c r="BG1987" s="1"/>
      <c r="BH1987" s="6"/>
      <c r="BJ1987" s="1"/>
      <c r="BN1987" s="1"/>
      <c r="BO1987" s="1"/>
    </row>
    <row r="1988" spans="1:67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6"/>
      <c r="N1988" s="1"/>
      <c r="Q1988" s="6"/>
      <c r="S1988" s="1"/>
      <c r="T1988" s="1"/>
      <c r="U1988" s="1"/>
      <c r="V1988" s="1"/>
      <c r="W1988" s="1"/>
      <c r="X1988" s="400"/>
      <c r="Y1988" s="6"/>
      <c r="AB1988" s="6"/>
      <c r="AE1988" s="6"/>
      <c r="AG1988" s="1"/>
      <c r="AM1988" s="6"/>
      <c r="AP1988" s="6"/>
      <c r="AS1988" s="6"/>
      <c r="AU1988" s="1"/>
      <c r="BA1988" s="6"/>
      <c r="BD1988" s="6"/>
      <c r="BG1988" s="1"/>
      <c r="BH1988" s="6"/>
      <c r="BJ1988" s="1"/>
      <c r="BN1988" s="1"/>
      <c r="BO1988" s="1"/>
    </row>
    <row r="1989" spans="1:67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6"/>
      <c r="N1989" s="1"/>
      <c r="Q1989" s="6"/>
      <c r="S1989" s="1"/>
      <c r="T1989" s="1"/>
      <c r="U1989" s="1"/>
      <c r="V1989" s="1"/>
      <c r="W1989" s="1"/>
      <c r="X1989" s="400"/>
      <c r="Y1989" s="6"/>
      <c r="AB1989" s="6"/>
      <c r="AE1989" s="6"/>
      <c r="AG1989" s="1"/>
      <c r="AM1989" s="6"/>
      <c r="AP1989" s="6"/>
      <c r="AS1989" s="6"/>
      <c r="AU1989" s="1"/>
      <c r="BA1989" s="6"/>
      <c r="BD1989" s="6"/>
      <c r="BG1989" s="1"/>
      <c r="BH1989" s="6"/>
      <c r="BJ1989" s="1"/>
      <c r="BN1989" s="1"/>
      <c r="BO1989" s="1"/>
    </row>
    <row r="1990" spans="1:67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6"/>
      <c r="N1990" s="1"/>
      <c r="Q1990" s="6"/>
      <c r="S1990" s="1"/>
      <c r="T1990" s="1"/>
      <c r="U1990" s="1"/>
      <c r="V1990" s="1"/>
      <c r="W1990" s="1"/>
      <c r="X1990" s="400"/>
      <c r="Y1990" s="6"/>
      <c r="AB1990" s="6"/>
      <c r="AE1990" s="6"/>
      <c r="AG1990" s="1"/>
      <c r="AM1990" s="6"/>
      <c r="AP1990" s="6"/>
      <c r="AS1990" s="6"/>
      <c r="AU1990" s="1"/>
      <c r="BA1990" s="6"/>
      <c r="BD1990" s="6"/>
      <c r="BG1990" s="1"/>
      <c r="BH1990" s="6"/>
      <c r="BJ1990" s="1"/>
      <c r="BN1990" s="1"/>
      <c r="BO1990" s="1"/>
    </row>
    <row r="1991" spans="1:67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6"/>
      <c r="N1991" s="1"/>
      <c r="Q1991" s="6"/>
      <c r="S1991" s="1"/>
      <c r="T1991" s="1"/>
      <c r="U1991" s="1"/>
      <c r="V1991" s="1"/>
      <c r="W1991" s="1"/>
      <c r="X1991" s="400"/>
      <c r="Y1991" s="6"/>
      <c r="AB1991" s="6"/>
      <c r="AE1991" s="6"/>
      <c r="AG1991" s="1"/>
      <c r="AM1991" s="6"/>
      <c r="AP1991" s="6"/>
      <c r="AS1991" s="6"/>
      <c r="AU1991" s="1"/>
      <c r="BA1991" s="6"/>
      <c r="BD1991" s="6"/>
      <c r="BG1991" s="1"/>
      <c r="BH1991" s="6"/>
      <c r="BJ1991" s="1"/>
      <c r="BN1991" s="1"/>
      <c r="BO1991" s="1"/>
    </row>
    <row r="1992" spans="1:67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6"/>
      <c r="N1992" s="1"/>
      <c r="Q1992" s="6"/>
      <c r="S1992" s="1"/>
      <c r="T1992" s="1"/>
      <c r="U1992" s="1"/>
      <c r="V1992" s="1"/>
      <c r="W1992" s="1"/>
      <c r="X1992" s="400"/>
      <c r="Y1992" s="6"/>
      <c r="AB1992" s="6"/>
      <c r="AE1992" s="6"/>
      <c r="AG1992" s="1"/>
      <c r="AM1992" s="6"/>
      <c r="AP1992" s="6"/>
      <c r="AS1992" s="6"/>
      <c r="AU1992" s="1"/>
      <c r="BA1992" s="6"/>
      <c r="BD1992" s="6"/>
      <c r="BG1992" s="1"/>
      <c r="BH1992" s="6"/>
      <c r="BJ1992" s="1"/>
      <c r="BN1992" s="1"/>
      <c r="BO1992" s="1"/>
    </row>
    <row r="1993" spans="1:67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6"/>
      <c r="N1993" s="1"/>
      <c r="Q1993" s="6"/>
      <c r="S1993" s="1"/>
      <c r="T1993" s="1"/>
      <c r="U1993" s="1"/>
      <c r="V1993" s="1"/>
      <c r="W1993" s="1"/>
      <c r="X1993" s="400"/>
      <c r="Y1993" s="6"/>
      <c r="AB1993" s="6"/>
      <c r="AE1993" s="6"/>
      <c r="AG1993" s="1"/>
      <c r="AM1993" s="6"/>
      <c r="AP1993" s="6"/>
      <c r="AS1993" s="6"/>
      <c r="AU1993" s="1"/>
      <c r="BA1993" s="6"/>
      <c r="BD1993" s="6"/>
      <c r="BG1993" s="1"/>
      <c r="BH1993" s="6"/>
      <c r="BJ1993" s="1"/>
      <c r="BN1993" s="1"/>
      <c r="BO1993" s="1"/>
    </row>
    <row r="1994" spans="1:67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6"/>
      <c r="N1994" s="1"/>
      <c r="Q1994" s="6"/>
      <c r="S1994" s="1"/>
      <c r="T1994" s="1"/>
      <c r="U1994" s="1"/>
      <c r="V1994" s="1"/>
      <c r="W1994" s="1"/>
      <c r="X1994" s="400"/>
      <c r="Y1994" s="6"/>
      <c r="AB1994" s="6"/>
      <c r="AE1994" s="6"/>
      <c r="AG1994" s="1"/>
      <c r="AM1994" s="6"/>
      <c r="AP1994" s="6"/>
      <c r="AS1994" s="6"/>
      <c r="AU1994" s="1"/>
      <c r="BA1994" s="6"/>
      <c r="BD1994" s="6"/>
      <c r="BG1994" s="1"/>
      <c r="BH1994" s="6"/>
      <c r="BJ1994" s="1"/>
      <c r="BN1994" s="1"/>
      <c r="BO1994" s="1"/>
    </row>
    <row r="1995" spans="1:67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6"/>
      <c r="N1995" s="1"/>
      <c r="Q1995" s="6"/>
      <c r="S1995" s="1"/>
      <c r="T1995" s="1"/>
      <c r="U1995" s="1"/>
      <c r="V1995" s="1"/>
      <c r="W1995" s="1"/>
      <c r="X1995" s="400"/>
      <c r="Y1995" s="6"/>
      <c r="AB1995" s="6"/>
      <c r="AE1995" s="6"/>
      <c r="AG1995" s="1"/>
      <c r="AM1995" s="6"/>
      <c r="AP1995" s="6"/>
      <c r="AS1995" s="6"/>
      <c r="AU1995" s="1"/>
      <c r="BA1995" s="6"/>
      <c r="BD1995" s="6"/>
      <c r="BG1995" s="1"/>
      <c r="BH1995" s="6"/>
      <c r="BJ1995" s="1"/>
      <c r="BN1995" s="1"/>
      <c r="BO1995" s="1"/>
    </row>
    <row r="1996" spans="1:67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6"/>
      <c r="N1996" s="1"/>
      <c r="Q1996" s="6"/>
      <c r="S1996" s="1"/>
      <c r="T1996" s="1"/>
      <c r="U1996" s="1"/>
      <c r="V1996" s="1"/>
      <c r="W1996" s="1"/>
      <c r="X1996" s="400"/>
      <c r="Y1996" s="6"/>
      <c r="AB1996" s="6"/>
      <c r="AE1996" s="6"/>
      <c r="AG1996" s="1"/>
      <c r="AM1996" s="6"/>
      <c r="AP1996" s="6"/>
      <c r="AS1996" s="6"/>
      <c r="AU1996" s="1"/>
      <c r="BA1996" s="6"/>
      <c r="BD1996" s="6"/>
      <c r="BG1996" s="1"/>
      <c r="BH1996" s="6"/>
      <c r="BJ1996" s="1"/>
      <c r="BN1996" s="1"/>
      <c r="BO1996" s="1"/>
    </row>
    <row r="1997" spans="1:67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6"/>
      <c r="N1997" s="1"/>
      <c r="Q1997" s="6"/>
      <c r="S1997" s="1"/>
      <c r="T1997" s="1"/>
      <c r="U1997" s="1"/>
      <c r="V1997" s="1"/>
      <c r="W1997" s="1"/>
      <c r="X1997" s="400"/>
      <c r="Y1997" s="6"/>
      <c r="AB1997" s="6"/>
      <c r="AE1997" s="6"/>
      <c r="AG1997" s="1"/>
      <c r="AM1997" s="6"/>
      <c r="AP1997" s="6"/>
      <c r="AS1997" s="6"/>
      <c r="AU1997" s="1"/>
      <c r="BA1997" s="6"/>
      <c r="BD1997" s="6"/>
      <c r="BG1997" s="1"/>
      <c r="BH1997" s="6"/>
      <c r="BJ1997" s="1"/>
      <c r="BN1997" s="1"/>
      <c r="BO1997" s="1"/>
    </row>
    <row r="1998" spans="1:67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6"/>
      <c r="N1998" s="1"/>
      <c r="Q1998" s="6"/>
      <c r="S1998" s="1"/>
      <c r="T1998" s="1"/>
      <c r="U1998" s="1"/>
      <c r="V1998" s="1"/>
      <c r="W1998" s="1"/>
      <c r="X1998" s="400"/>
      <c r="Y1998" s="6"/>
      <c r="AB1998" s="6"/>
      <c r="AE1998" s="6"/>
      <c r="AG1998" s="1"/>
      <c r="AM1998" s="6"/>
      <c r="AP1998" s="6"/>
      <c r="AS1998" s="6"/>
      <c r="AU1998" s="1"/>
      <c r="BA1998" s="6"/>
      <c r="BD1998" s="6"/>
      <c r="BG1998" s="1"/>
      <c r="BH1998" s="6"/>
      <c r="BJ1998" s="1"/>
      <c r="BN1998" s="1"/>
      <c r="BO1998" s="1"/>
    </row>
    <row r="1999" spans="1:67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6"/>
      <c r="N1999" s="1"/>
      <c r="Q1999" s="6"/>
      <c r="S1999" s="1"/>
      <c r="T1999" s="1"/>
      <c r="U1999" s="1"/>
      <c r="V1999" s="1"/>
      <c r="W1999" s="1"/>
      <c r="X1999" s="400"/>
      <c r="Y1999" s="6"/>
      <c r="AB1999" s="6"/>
      <c r="AE1999" s="6"/>
      <c r="AG1999" s="1"/>
      <c r="AM1999" s="6"/>
      <c r="AP1999" s="6"/>
      <c r="AS1999" s="6"/>
      <c r="AU1999" s="1"/>
      <c r="BA1999" s="6"/>
      <c r="BD1999" s="6"/>
      <c r="BG1999" s="1"/>
      <c r="BH1999" s="6"/>
      <c r="BJ1999" s="1"/>
      <c r="BN1999" s="1"/>
      <c r="BO1999" s="1"/>
    </row>
    <row r="2000" spans="1:67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6"/>
      <c r="N2000" s="1"/>
      <c r="Q2000" s="6"/>
      <c r="S2000" s="1"/>
      <c r="T2000" s="1"/>
      <c r="U2000" s="1"/>
      <c r="V2000" s="1"/>
      <c r="W2000" s="1"/>
      <c r="X2000" s="400"/>
      <c r="Y2000" s="6"/>
      <c r="AB2000" s="6"/>
      <c r="AE2000" s="6"/>
      <c r="AG2000" s="1"/>
      <c r="AM2000" s="6"/>
      <c r="AP2000" s="6"/>
      <c r="AS2000" s="6"/>
      <c r="AU2000" s="1"/>
      <c r="BA2000" s="6"/>
      <c r="BD2000" s="6"/>
      <c r="BG2000" s="1"/>
      <c r="BH2000" s="6"/>
      <c r="BJ2000" s="1"/>
      <c r="BN2000" s="1"/>
      <c r="BO2000" s="1"/>
    </row>
    <row r="2001" spans="1:67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6"/>
      <c r="N2001" s="1"/>
      <c r="Q2001" s="6"/>
      <c r="S2001" s="1"/>
      <c r="T2001" s="1"/>
      <c r="U2001" s="1"/>
      <c r="V2001" s="1"/>
      <c r="W2001" s="1"/>
      <c r="X2001" s="400"/>
      <c r="Y2001" s="6"/>
      <c r="AB2001" s="6"/>
      <c r="AE2001" s="6"/>
      <c r="AG2001" s="1"/>
      <c r="AM2001" s="6"/>
      <c r="AP2001" s="6"/>
      <c r="AS2001" s="6"/>
      <c r="AU2001" s="1"/>
      <c r="BA2001" s="6"/>
      <c r="BD2001" s="6"/>
      <c r="BG2001" s="1"/>
      <c r="BH2001" s="6"/>
      <c r="BJ2001" s="1"/>
      <c r="BN2001" s="1"/>
      <c r="BO2001" s="1"/>
    </row>
    <row r="2002" spans="1:67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6"/>
      <c r="N2002" s="1"/>
      <c r="Q2002" s="6"/>
      <c r="S2002" s="1"/>
      <c r="T2002" s="1"/>
      <c r="U2002" s="1"/>
      <c r="V2002" s="1"/>
      <c r="W2002" s="1"/>
      <c r="X2002" s="400"/>
      <c r="Y2002" s="6"/>
      <c r="AB2002" s="6"/>
      <c r="AE2002" s="6"/>
      <c r="AG2002" s="1"/>
      <c r="AM2002" s="6"/>
      <c r="AP2002" s="6"/>
      <c r="AS2002" s="6"/>
      <c r="AU2002" s="1"/>
      <c r="BA2002" s="6"/>
      <c r="BD2002" s="6"/>
      <c r="BG2002" s="1"/>
      <c r="BH2002" s="6"/>
      <c r="BJ2002" s="1"/>
      <c r="BN2002" s="1"/>
      <c r="BO2002" s="1"/>
    </row>
    <row r="2003" spans="1:67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6"/>
      <c r="N2003" s="1"/>
      <c r="Q2003" s="6"/>
      <c r="S2003" s="1"/>
      <c r="T2003" s="1"/>
      <c r="U2003" s="1"/>
      <c r="V2003" s="1"/>
      <c r="W2003" s="1"/>
      <c r="X2003" s="400"/>
      <c r="Y2003" s="6"/>
      <c r="AB2003" s="6"/>
      <c r="AE2003" s="6"/>
      <c r="AG2003" s="1"/>
      <c r="AM2003" s="6"/>
      <c r="AP2003" s="6"/>
      <c r="AS2003" s="6"/>
      <c r="AU2003" s="1"/>
      <c r="BA2003" s="6"/>
      <c r="BD2003" s="6"/>
      <c r="BG2003" s="1"/>
      <c r="BH2003" s="6"/>
      <c r="BJ2003" s="1"/>
      <c r="BN2003" s="1"/>
      <c r="BO2003" s="1"/>
    </row>
    <row r="2004" spans="1:67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6"/>
      <c r="N2004" s="1"/>
      <c r="Q2004" s="6"/>
      <c r="S2004" s="1"/>
      <c r="T2004" s="1"/>
      <c r="U2004" s="1"/>
      <c r="V2004" s="1"/>
      <c r="W2004" s="1"/>
      <c r="X2004" s="400"/>
      <c r="Y2004" s="6"/>
      <c r="AB2004" s="6"/>
      <c r="AE2004" s="6"/>
      <c r="AG2004" s="1"/>
      <c r="AM2004" s="6"/>
      <c r="AP2004" s="6"/>
      <c r="AS2004" s="6"/>
      <c r="AU2004" s="1"/>
      <c r="BA2004" s="6"/>
      <c r="BD2004" s="6"/>
      <c r="BG2004" s="1"/>
      <c r="BH2004" s="6"/>
      <c r="BJ2004" s="1"/>
      <c r="BN2004" s="1"/>
      <c r="BO2004" s="1"/>
    </row>
    <row r="2005" spans="1:67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6"/>
      <c r="N2005" s="1"/>
      <c r="Q2005" s="6"/>
      <c r="S2005" s="1"/>
      <c r="T2005" s="1"/>
      <c r="U2005" s="1"/>
      <c r="V2005" s="1"/>
      <c r="W2005" s="1"/>
      <c r="X2005" s="400"/>
      <c r="Y2005" s="6"/>
      <c r="AB2005" s="6"/>
      <c r="AE2005" s="6"/>
      <c r="AG2005" s="1"/>
      <c r="AM2005" s="6"/>
      <c r="AP2005" s="6"/>
      <c r="AS2005" s="6"/>
      <c r="AU2005" s="1"/>
      <c r="BA2005" s="6"/>
      <c r="BD2005" s="6"/>
      <c r="BG2005" s="1"/>
      <c r="BH2005" s="6"/>
      <c r="BJ2005" s="1"/>
      <c r="BN2005" s="1"/>
      <c r="BO2005" s="1"/>
    </row>
    <row r="2006" spans="1:67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6"/>
      <c r="N2006" s="1"/>
      <c r="Q2006" s="6"/>
      <c r="S2006" s="1"/>
      <c r="T2006" s="1"/>
      <c r="U2006" s="1"/>
      <c r="V2006" s="1"/>
      <c r="W2006" s="1"/>
      <c r="X2006" s="400"/>
      <c r="Y2006" s="6"/>
      <c r="AB2006" s="6"/>
      <c r="AE2006" s="6"/>
      <c r="AG2006" s="1"/>
      <c r="AM2006" s="6"/>
      <c r="AP2006" s="6"/>
      <c r="AS2006" s="6"/>
      <c r="AU2006" s="1"/>
      <c r="BA2006" s="6"/>
      <c r="BD2006" s="6"/>
      <c r="BG2006" s="1"/>
      <c r="BH2006" s="6"/>
      <c r="BJ2006" s="1"/>
      <c r="BN2006" s="1"/>
      <c r="BO2006" s="1"/>
    </row>
    <row r="2007" spans="1:67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6"/>
      <c r="N2007" s="1"/>
      <c r="Q2007" s="6"/>
      <c r="S2007" s="1"/>
      <c r="T2007" s="1"/>
      <c r="U2007" s="1"/>
      <c r="V2007" s="1"/>
      <c r="W2007" s="1"/>
      <c r="X2007" s="400"/>
      <c r="Y2007" s="6"/>
      <c r="AB2007" s="6"/>
      <c r="AE2007" s="6"/>
      <c r="AG2007" s="1"/>
      <c r="AM2007" s="6"/>
      <c r="AP2007" s="6"/>
      <c r="AS2007" s="6"/>
      <c r="AU2007" s="1"/>
      <c r="BA2007" s="6"/>
      <c r="BD2007" s="6"/>
      <c r="BG2007" s="1"/>
      <c r="BH2007" s="6"/>
      <c r="BJ2007" s="1"/>
      <c r="BN2007" s="1"/>
      <c r="BO2007" s="1"/>
    </row>
    <row r="2008" spans="1:67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6"/>
      <c r="N2008" s="1"/>
      <c r="Q2008" s="6"/>
      <c r="S2008" s="1"/>
      <c r="T2008" s="1"/>
      <c r="U2008" s="1"/>
      <c r="V2008" s="1"/>
      <c r="W2008" s="1"/>
      <c r="X2008" s="400"/>
      <c r="Y2008" s="6"/>
      <c r="AB2008" s="6"/>
      <c r="AE2008" s="6"/>
      <c r="AG2008" s="1"/>
      <c r="AM2008" s="6"/>
      <c r="AP2008" s="6"/>
      <c r="AS2008" s="6"/>
      <c r="AU2008" s="1"/>
      <c r="BA2008" s="6"/>
      <c r="BD2008" s="6"/>
      <c r="BG2008" s="1"/>
      <c r="BH2008" s="6"/>
      <c r="BJ2008" s="1"/>
      <c r="BN2008" s="1"/>
      <c r="BO2008" s="1"/>
    </row>
    <row r="2009" spans="1:67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6"/>
      <c r="N2009" s="1"/>
      <c r="Q2009" s="6"/>
      <c r="S2009" s="1"/>
      <c r="T2009" s="1"/>
      <c r="U2009" s="1"/>
      <c r="V2009" s="1"/>
      <c r="W2009" s="1"/>
      <c r="X2009" s="400"/>
      <c r="Y2009" s="6"/>
      <c r="AB2009" s="6"/>
      <c r="AE2009" s="6"/>
      <c r="AG2009" s="1"/>
      <c r="AM2009" s="6"/>
      <c r="AP2009" s="6"/>
      <c r="AS2009" s="6"/>
      <c r="AU2009" s="1"/>
      <c r="BA2009" s="6"/>
      <c r="BD2009" s="6"/>
      <c r="BG2009" s="1"/>
      <c r="BH2009" s="6"/>
      <c r="BJ2009" s="1"/>
      <c r="BN2009" s="1"/>
      <c r="BO2009" s="1"/>
    </row>
    <row r="2010" spans="1:67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6"/>
      <c r="N2010" s="1"/>
      <c r="Q2010" s="6"/>
      <c r="S2010" s="1"/>
      <c r="T2010" s="1"/>
      <c r="U2010" s="1"/>
      <c r="V2010" s="1"/>
      <c r="W2010" s="1"/>
      <c r="X2010" s="400"/>
      <c r="Y2010" s="6"/>
      <c r="AB2010" s="6"/>
      <c r="AE2010" s="6"/>
      <c r="AG2010" s="1"/>
      <c r="AM2010" s="6"/>
      <c r="AP2010" s="6"/>
      <c r="AS2010" s="6"/>
      <c r="AU2010" s="1"/>
      <c r="BA2010" s="6"/>
      <c r="BD2010" s="6"/>
      <c r="BG2010" s="1"/>
      <c r="BH2010" s="6"/>
      <c r="BJ2010" s="1"/>
      <c r="BN2010" s="1"/>
      <c r="BO2010" s="1"/>
    </row>
    <row r="2011" spans="1:67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6"/>
      <c r="N2011" s="1"/>
      <c r="Q2011" s="6"/>
      <c r="S2011" s="1"/>
      <c r="T2011" s="1"/>
      <c r="U2011" s="1"/>
      <c r="V2011" s="1"/>
      <c r="W2011" s="1"/>
      <c r="X2011" s="400"/>
      <c r="Y2011" s="6"/>
      <c r="AB2011" s="6"/>
      <c r="AE2011" s="6"/>
      <c r="AG2011" s="1"/>
      <c r="AM2011" s="6"/>
      <c r="AP2011" s="6"/>
      <c r="AS2011" s="6"/>
      <c r="AU2011" s="1"/>
      <c r="BA2011" s="6"/>
      <c r="BD2011" s="6"/>
      <c r="BG2011" s="1"/>
      <c r="BH2011" s="6"/>
      <c r="BJ2011" s="1"/>
      <c r="BN2011" s="1"/>
      <c r="BO2011" s="1"/>
    </row>
    <row r="2012" spans="1:67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6"/>
      <c r="N2012" s="1"/>
      <c r="Q2012" s="6"/>
      <c r="S2012" s="1"/>
      <c r="T2012" s="1"/>
      <c r="U2012" s="1"/>
      <c r="V2012" s="1"/>
      <c r="W2012" s="1"/>
      <c r="X2012" s="400"/>
      <c r="Y2012" s="6"/>
      <c r="AB2012" s="6"/>
      <c r="AE2012" s="6"/>
      <c r="AG2012" s="1"/>
      <c r="AM2012" s="6"/>
      <c r="AP2012" s="6"/>
      <c r="AS2012" s="6"/>
      <c r="AU2012" s="1"/>
      <c r="BA2012" s="6"/>
      <c r="BD2012" s="6"/>
      <c r="BG2012" s="1"/>
      <c r="BH2012" s="6"/>
      <c r="BJ2012" s="1"/>
      <c r="BN2012" s="1"/>
      <c r="BO2012" s="1"/>
    </row>
    <row r="2013" spans="1:67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6"/>
      <c r="N2013" s="1"/>
      <c r="Q2013" s="6"/>
      <c r="S2013" s="1"/>
      <c r="T2013" s="1"/>
      <c r="U2013" s="1"/>
      <c r="V2013" s="1"/>
      <c r="W2013" s="1"/>
      <c r="X2013" s="400"/>
      <c r="Y2013" s="6"/>
      <c r="AB2013" s="6"/>
      <c r="AE2013" s="6"/>
      <c r="AG2013" s="1"/>
      <c r="AM2013" s="6"/>
      <c r="AP2013" s="6"/>
      <c r="AS2013" s="6"/>
      <c r="AU2013" s="1"/>
      <c r="BA2013" s="6"/>
      <c r="BD2013" s="6"/>
      <c r="BG2013" s="1"/>
      <c r="BH2013" s="6"/>
      <c r="BJ2013" s="1"/>
      <c r="BN2013" s="1"/>
      <c r="BO2013" s="1"/>
    </row>
    <row r="2014" spans="1:67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6"/>
      <c r="N2014" s="1"/>
      <c r="Q2014" s="6"/>
      <c r="S2014" s="1"/>
      <c r="T2014" s="1"/>
      <c r="U2014" s="1"/>
      <c r="V2014" s="1"/>
      <c r="W2014" s="1"/>
      <c r="X2014" s="400"/>
      <c r="Y2014" s="6"/>
      <c r="AB2014" s="6"/>
      <c r="AE2014" s="6"/>
      <c r="AG2014" s="1"/>
      <c r="AM2014" s="6"/>
      <c r="AP2014" s="6"/>
      <c r="AS2014" s="6"/>
      <c r="AU2014" s="1"/>
      <c r="BA2014" s="6"/>
      <c r="BD2014" s="6"/>
      <c r="BG2014" s="1"/>
      <c r="BH2014" s="6"/>
      <c r="BJ2014" s="1"/>
      <c r="BN2014" s="1"/>
      <c r="BO2014" s="1"/>
    </row>
    <row r="2015" spans="1:67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6"/>
      <c r="N2015" s="1"/>
      <c r="Q2015" s="6"/>
      <c r="S2015" s="1"/>
      <c r="T2015" s="1"/>
      <c r="U2015" s="1"/>
      <c r="V2015" s="1"/>
      <c r="W2015" s="1"/>
      <c r="X2015" s="400"/>
      <c r="Y2015" s="6"/>
      <c r="AB2015" s="6"/>
      <c r="AE2015" s="6"/>
      <c r="AG2015" s="1"/>
      <c r="AM2015" s="6"/>
      <c r="AP2015" s="6"/>
      <c r="AS2015" s="6"/>
      <c r="AU2015" s="1"/>
      <c r="BA2015" s="6"/>
      <c r="BD2015" s="6"/>
      <c r="BG2015" s="1"/>
      <c r="BH2015" s="6"/>
      <c r="BJ2015" s="1"/>
      <c r="BN2015" s="1"/>
      <c r="BO2015" s="1"/>
    </row>
    <row r="2016" spans="1:67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6"/>
      <c r="N2016" s="1"/>
      <c r="Q2016" s="6"/>
      <c r="S2016" s="1"/>
      <c r="T2016" s="1"/>
      <c r="U2016" s="1"/>
      <c r="V2016" s="1"/>
      <c r="W2016" s="1"/>
      <c r="X2016" s="400"/>
      <c r="Y2016" s="6"/>
      <c r="AB2016" s="6"/>
      <c r="AE2016" s="6"/>
      <c r="AG2016" s="1"/>
      <c r="AM2016" s="6"/>
      <c r="AP2016" s="6"/>
      <c r="AS2016" s="6"/>
      <c r="AU2016" s="1"/>
      <c r="BA2016" s="6"/>
      <c r="BD2016" s="6"/>
      <c r="BG2016" s="1"/>
      <c r="BH2016" s="6"/>
      <c r="BJ2016" s="1"/>
      <c r="BN2016" s="1"/>
      <c r="BO2016" s="1"/>
    </row>
    <row r="2017" spans="1:67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6"/>
      <c r="N2017" s="1"/>
      <c r="Q2017" s="6"/>
      <c r="S2017" s="1"/>
      <c r="T2017" s="1"/>
      <c r="U2017" s="1"/>
      <c r="V2017" s="1"/>
      <c r="W2017" s="1"/>
      <c r="X2017" s="400"/>
      <c r="Y2017" s="6"/>
      <c r="AB2017" s="6"/>
      <c r="AE2017" s="6"/>
      <c r="AG2017" s="1"/>
      <c r="AM2017" s="6"/>
      <c r="AP2017" s="6"/>
      <c r="AS2017" s="6"/>
      <c r="AU2017" s="1"/>
      <c r="BA2017" s="6"/>
      <c r="BD2017" s="6"/>
      <c r="BG2017" s="1"/>
      <c r="BH2017" s="6"/>
      <c r="BJ2017" s="1"/>
      <c r="BN2017" s="1"/>
      <c r="BO2017" s="1"/>
    </row>
    <row r="2018" spans="1:67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6"/>
      <c r="N2018" s="1"/>
      <c r="Q2018" s="6"/>
      <c r="S2018" s="1"/>
      <c r="T2018" s="1"/>
      <c r="U2018" s="1"/>
      <c r="V2018" s="1"/>
      <c r="W2018" s="1"/>
      <c r="X2018" s="400"/>
      <c r="Y2018" s="6"/>
      <c r="AB2018" s="6"/>
      <c r="AE2018" s="6"/>
      <c r="AG2018" s="1"/>
      <c r="AM2018" s="6"/>
      <c r="AP2018" s="6"/>
      <c r="AS2018" s="6"/>
      <c r="AU2018" s="1"/>
      <c r="BA2018" s="6"/>
      <c r="BD2018" s="6"/>
      <c r="BG2018" s="1"/>
      <c r="BH2018" s="6"/>
      <c r="BJ2018" s="1"/>
      <c r="BN2018" s="1"/>
      <c r="BO2018" s="1"/>
    </row>
    <row r="2019" spans="1:67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6"/>
      <c r="N2019" s="1"/>
      <c r="Q2019" s="6"/>
      <c r="S2019" s="1"/>
      <c r="T2019" s="1"/>
      <c r="U2019" s="1"/>
      <c r="V2019" s="1"/>
      <c r="W2019" s="1"/>
      <c r="X2019" s="400"/>
      <c r="Y2019" s="6"/>
      <c r="AB2019" s="6"/>
      <c r="AE2019" s="6"/>
      <c r="AG2019" s="1"/>
      <c r="AM2019" s="6"/>
      <c r="AP2019" s="6"/>
      <c r="AS2019" s="6"/>
      <c r="AU2019" s="1"/>
      <c r="BA2019" s="6"/>
      <c r="BD2019" s="6"/>
      <c r="BG2019" s="1"/>
      <c r="BH2019" s="6"/>
      <c r="BJ2019" s="1"/>
      <c r="BN2019" s="1"/>
      <c r="BO2019" s="1"/>
    </row>
    <row r="2020" spans="1:67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6"/>
      <c r="N2020" s="1"/>
      <c r="Q2020" s="6"/>
      <c r="S2020" s="1"/>
      <c r="T2020" s="1"/>
      <c r="U2020" s="1"/>
      <c r="V2020" s="1"/>
      <c r="W2020" s="1"/>
      <c r="X2020" s="400"/>
      <c r="Y2020" s="6"/>
      <c r="AB2020" s="6"/>
      <c r="AE2020" s="6"/>
      <c r="AG2020" s="1"/>
      <c r="AM2020" s="6"/>
      <c r="AP2020" s="6"/>
      <c r="AS2020" s="6"/>
      <c r="AU2020" s="1"/>
      <c r="BA2020" s="6"/>
      <c r="BD2020" s="6"/>
      <c r="BG2020" s="1"/>
      <c r="BH2020" s="6"/>
      <c r="BJ2020" s="1"/>
      <c r="BN2020" s="1"/>
      <c r="BO2020" s="1"/>
    </row>
    <row r="2021" spans="1:67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6"/>
      <c r="N2021" s="1"/>
      <c r="Q2021" s="6"/>
      <c r="S2021" s="1"/>
      <c r="T2021" s="1"/>
      <c r="U2021" s="1"/>
      <c r="V2021" s="1"/>
      <c r="W2021" s="1"/>
      <c r="X2021" s="400"/>
      <c r="Y2021" s="6"/>
      <c r="AB2021" s="6"/>
      <c r="AE2021" s="6"/>
      <c r="AG2021" s="1"/>
      <c r="AM2021" s="6"/>
      <c r="AP2021" s="6"/>
      <c r="AS2021" s="6"/>
      <c r="AU2021" s="1"/>
      <c r="BA2021" s="6"/>
      <c r="BD2021" s="6"/>
      <c r="BG2021" s="1"/>
      <c r="BH2021" s="6"/>
      <c r="BJ2021" s="1"/>
      <c r="BN2021" s="1"/>
      <c r="BO2021" s="1"/>
    </row>
    <row r="2022" spans="1:67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6"/>
      <c r="N2022" s="1"/>
      <c r="Q2022" s="6"/>
      <c r="S2022" s="1"/>
      <c r="T2022" s="1"/>
      <c r="U2022" s="1"/>
      <c r="V2022" s="1"/>
      <c r="W2022" s="1"/>
      <c r="X2022" s="400"/>
      <c r="Y2022" s="6"/>
      <c r="AB2022" s="6"/>
      <c r="AE2022" s="6"/>
      <c r="AG2022" s="1"/>
      <c r="AM2022" s="6"/>
      <c r="AP2022" s="6"/>
      <c r="AS2022" s="6"/>
      <c r="AU2022" s="1"/>
      <c r="BA2022" s="6"/>
      <c r="BD2022" s="6"/>
      <c r="BG2022" s="1"/>
      <c r="BH2022" s="6"/>
      <c r="BJ2022" s="1"/>
      <c r="BN2022" s="1"/>
      <c r="BO2022" s="1"/>
    </row>
    <row r="2023" spans="1:67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6"/>
      <c r="N2023" s="1"/>
      <c r="Q2023" s="6"/>
      <c r="S2023" s="1"/>
      <c r="T2023" s="1"/>
      <c r="U2023" s="1"/>
      <c r="V2023" s="1"/>
      <c r="W2023" s="1"/>
      <c r="X2023" s="400"/>
      <c r="Y2023" s="6"/>
      <c r="AB2023" s="6"/>
      <c r="AE2023" s="6"/>
      <c r="AG2023" s="1"/>
      <c r="AM2023" s="6"/>
      <c r="AP2023" s="6"/>
      <c r="AS2023" s="6"/>
      <c r="AU2023" s="1"/>
      <c r="BA2023" s="6"/>
      <c r="BD2023" s="6"/>
      <c r="BG2023" s="1"/>
      <c r="BH2023" s="6"/>
      <c r="BJ2023" s="1"/>
      <c r="BN2023" s="1"/>
      <c r="BO2023" s="1"/>
    </row>
    <row r="2024" spans="1:67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6"/>
      <c r="N2024" s="1"/>
      <c r="Q2024" s="6"/>
      <c r="S2024" s="1"/>
      <c r="T2024" s="1"/>
      <c r="U2024" s="1"/>
      <c r="V2024" s="1"/>
      <c r="W2024" s="1"/>
      <c r="X2024" s="400"/>
      <c r="Y2024" s="6"/>
      <c r="AB2024" s="6"/>
      <c r="AE2024" s="6"/>
      <c r="AG2024" s="1"/>
      <c r="AM2024" s="6"/>
      <c r="AP2024" s="6"/>
      <c r="AS2024" s="6"/>
      <c r="AU2024" s="1"/>
      <c r="BA2024" s="6"/>
      <c r="BD2024" s="6"/>
      <c r="BG2024" s="1"/>
      <c r="BH2024" s="6"/>
      <c r="BJ2024" s="1"/>
      <c r="BN2024" s="1"/>
      <c r="BO2024" s="1"/>
    </row>
    <row r="2025" spans="1:67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6"/>
      <c r="N2025" s="1"/>
      <c r="Q2025" s="6"/>
      <c r="S2025" s="1"/>
      <c r="T2025" s="1"/>
      <c r="U2025" s="1"/>
      <c r="V2025" s="1"/>
      <c r="W2025" s="1"/>
      <c r="X2025" s="400"/>
      <c r="Y2025" s="6"/>
      <c r="AB2025" s="6"/>
      <c r="AE2025" s="6"/>
      <c r="AG2025" s="1"/>
      <c r="AM2025" s="6"/>
      <c r="AP2025" s="6"/>
      <c r="AS2025" s="6"/>
      <c r="AU2025" s="1"/>
      <c r="BA2025" s="6"/>
      <c r="BD2025" s="6"/>
      <c r="BG2025" s="1"/>
      <c r="BH2025" s="6"/>
      <c r="BJ2025" s="1"/>
      <c r="BN2025" s="1"/>
      <c r="BO2025" s="1"/>
    </row>
    <row r="2026" spans="1:67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6"/>
      <c r="N2026" s="1"/>
      <c r="Q2026" s="6"/>
      <c r="S2026" s="1"/>
      <c r="T2026" s="1"/>
      <c r="U2026" s="1"/>
      <c r="V2026" s="1"/>
      <c r="W2026" s="1"/>
      <c r="X2026" s="400"/>
      <c r="Y2026" s="6"/>
      <c r="AB2026" s="6"/>
      <c r="AE2026" s="6"/>
      <c r="AG2026" s="1"/>
      <c r="AM2026" s="6"/>
      <c r="AP2026" s="6"/>
      <c r="AS2026" s="6"/>
      <c r="AU2026" s="1"/>
      <c r="BA2026" s="6"/>
      <c r="BD2026" s="6"/>
      <c r="BG2026" s="1"/>
      <c r="BH2026" s="6"/>
      <c r="BJ2026" s="1"/>
      <c r="BN2026" s="1"/>
      <c r="BO2026" s="1"/>
    </row>
    <row r="2027" spans="1:67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6"/>
      <c r="N2027" s="1"/>
      <c r="Q2027" s="6"/>
      <c r="S2027" s="1"/>
      <c r="T2027" s="1"/>
      <c r="U2027" s="1"/>
      <c r="V2027" s="1"/>
      <c r="W2027" s="1"/>
      <c r="X2027" s="400"/>
      <c r="Y2027" s="6"/>
      <c r="AB2027" s="6"/>
      <c r="AE2027" s="6"/>
      <c r="AG2027" s="1"/>
      <c r="AM2027" s="6"/>
      <c r="AP2027" s="6"/>
      <c r="AS2027" s="6"/>
      <c r="AU2027" s="1"/>
      <c r="BA2027" s="6"/>
      <c r="BD2027" s="6"/>
      <c r="BG2027" s="1"/>
      <c r="BH2027" s="6"/>
      <c r="BJ2027" s="1"/>
      <c r="BN2027" s="1"/>
      <c r="BO2027" s="1"/>
    </row>
    <row r="2028" spans="1:67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6"/>
      <c r="N2028" s="1"/>
      <c r="Q2028" s="6"/>
      <c r="S2028" s="1"/>
      <c r="T2028" s="1"/>
      <c r="U2028" s="1"/>
      <c r="V2028" s="1"/>
      <c r="W2028" s="1"/>
      <c r="X2028" s="400"/>
      <c r="Y2028" s="6"/>
      <c r="AB2028" s="6"/>
      <c r="AE2028" s="6"/>
      <c r="AG2028" s="1"/>
      <c r="AM2028" s="6"/>
      <c r="AP2028" s="6"/>
      <c r="AS2028" s="6"/>
      <c r="AU2028" s="1"/>
      <c r="BA2028" s="6"/>
      <c r="BD2028" s="6"/>
      <c r="BG2028" s="1"/>
      <c r="BH2028" s="6"/>
      <c r="BJ2028" s="1"/>
      <c r="BN2028" s="1"/>
      <c r="BO2028" s="1"/>
    </row>
    <row r="2029" spans="1:67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6"/>
      <c r="N2029" s="1"/>
      <c r="Q2029" s="6"/>
      <c r="S2029" s="1"/>
      <c r="T2029" s="1"/>
      <c r="U2029" s="1"/>
      <c r="V2029" s="1"/>
      <c r="W2029" s="1"/>
      <c r="X2029" s="400"/>
      <c r="Y2029" s="6"/>
      <c r="AB2029" s="6"/>
      <c r="AE2029" s="6"/>
      <c r="AG2029" s="1"/>
      <c r="AM2029" s="6"/>
      <c r="AP2029" s="6"/>
      <c r="AS2029" s="6"/>
      <c r="AU2029" s="1"/>
      <c r="BA2029" s="6"/>
      <c r="BD2029" s="6"/>
      <c r="BG2029" s="1"/>
      <c r="BH2029" s="6"/>
      <c r="BJ2029" s="1"/>
      <c r="BN2029" s="1"/>
      <c r="BO2029" s="1"/>
    </row>
    <row r="2030" spans="1:67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6"/>
      <c r="N2030" s="1"/>
      <c r="Q2030" s="6"/>
      <c r="S2030" s="1"/>
      <c r="T2030" s="1"/>
      <c r="U2030" s="1"/>
      <c r="V2030" s="1"/>
      <c r="W2030" s="1"/>
      <c r="X2030" s="400"/>
      <c r="Y2030" s="6"/>
      <c r="AB2030" s="6"/>
      <c r="AE2030" s="6"/>
      <c r="AG2030" s="1"/>
      <c r="AM2030" s="6"/>
      <c r="AP2030" s="6"/>
      <c r="AS2030" s="6"/>
      <c r="AU2030" s="1"/>
      <c r="BA2030" s="6"/>
      <c r="BD2030" s="6"/>
      <c r="BG2030" s="1"/>
      <c r="BH2030" s="6"/>
      <c r="BJ2030" s="1"/>
      <c r="BN2030" s="1"/>
      <c r="BO2030" s="1"/>
    </row>
    <row r="2031" spans="1:67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6"/>
      <c r="N2031" s="1"/>
      <c r="Q2031" s="6"/>
      <c r="S2031" s="1"/>
      <c r="T2031" s="1"/>
      <c r="U2031" s="1"/>
      <c r="V2031" s="1"/>
      <c r="W2031" s="1"/>
      <c r="X2031" s="400"/>
      <c r="Y2031" s="6"/>
      <c r="AB2031" s="6"/>
      <c r="AE2031" s="6"/>
      <c r="AG2031" s="1"/>
      <c r="AM2031" s="6"/>
      <c r="AP2031" s="6"/>
      <c r="AS2031" s="6"/>
      <c r="AU2031" s="1"/>
      <c r="BA2031" s="6"/>
      <c r="BD2031" s="6"/>
      <c r="BG2031" s="1"/>
      <c r="BH2031" s="6"/>
      <c r="BJ2031" s="1"/>
      <c r="BN2031" s="1"/>
      <c r="BO2031" s="1"/>
    </row>
    <row r="2032" spans="1:67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6"/>
      <c r="N2032" s="1"/>
      <c r="Q2032" s="6"/>
      <c r="S2032" s="1"/>
      <c r="T2032" s="1"/>
      <c r="U2032" s="1"/>
      <c r="V2032" s="1"/>
      <c r="W2032" s="1"/>
      <c r="X2032" s="400"/>
      <c r="Y2032" s="6"/>
      <c r="AB2032" s="6"/>
      <c r="AE2032" s="6"/>
      <c r="AG2032" s="1"/>
      <c r="AM2032" s="6"/>
      <c r="AP2032" s="6"/>
      <c r="AS2032" s="6"/>
      <c r="AU2032" s="1"/>
      <c r="BA2032" s="6"/>
      <c r="BD2032" s="6"/>
      <c r="BG2032" s="1"/>
      <c r="BH2032" s="6"/>
      <c r="BJ2032" s="1"/>
      <c r="BN2032" s="1"/>
      <c r="BO2032" s="1"/>
    </row>
    <row r="2033" spans="1:67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6"/>
      <c r="N2033" s="1"/>
      <c r="Q2033" s="6"/>
      <c r="S2033" s="1"/>
      <c r="T2033" s="1"/>
      <c r="U2033" s="1"/>
      <c r="V2033" s="1"/>
      <c r="W2033" s="1"/>
      <c r="X2033" s="400"/>
      <c r="Y2033" s="6"/>
      <c r="AB2033" s="6"/>
      <c r="AE2033" s="6"/>
      <c r="AG2033" s="1"/>
      <c r="AM2033" s="6"/>
      <c r="AP2033" s="6"/>
      <c r="AS2033" s="6"/>
      <c r="AU2033" s="1"/>
      <c r="BA2033" s="6"/>
      <c r="BD2033" s="6"/>
      <c r="BG2033" s="1"/>
      <c r="BH2033" s="6"/>
      <c r="BJ2033" s="1"/>
      <c r="BN2033" s="1"/>
      <c r="BO2033" s="1"/>
    </row>
    <row r="2034" spans="1:67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6"/>
      <c r="N2034" s="1"/>
      <c r="Q2034" s="6"/>
      <c r="S2034" s="1"/>
      <c r="T2034" s="1"/>
      <c r="U2034" s="1"/>
      <c r="V2034" s="1"/>
      <c r="W2034" s="1"/>
      <c r="X2034" s="400"/>
      <c r="Y2034" s="6"/>
      <c r="AB2034" s="6"/>
      <c r="AE2034" s="6"/>
      <c r="AG2034" s="1"/>
      <c r="AM2034" s="6"/>
      <c r="AP2034" s="6"/>
      <c r="AS2034" s="6"/>
      <c r="AU2034" s="1"/>
      <c r="BA2034" s="6"/>
      <c r="BD2034" s="6"/>
      <c r="BG2034" s="1"/>
      <c r="BH2034" s="6"/>
      <c r="BJ2034" s="1"/>
      <c r="BN2034" s="1"/>
      <c r="BO2034" s="1"/>
    </row>
    <row r="2035" spans="1:67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6"/>
      <c r="N2035" s="1"/>
      <c r="Q2035" s="6"/>
      <c r="S2035" s="1"/>
      <c r="T2035" s="1"/>
      <c r="U2035" s="1"/>
      <c r="V2035" s="1"/>
      <c r="W2035" s="1"/>
      <c r="X2035" s="400"/>
      <c r="Y2035" s="6"/>
      <c r="AB2035" s="6"/>
      <c r="AE2035" s="6"/>
      <c r="AG2035" s="1"/>
      <c r="AM2035" s="6"/>
      <c r="AP2035" s="6"/>
      <c r="AS2035" s="6"/>
      <c r="AU2035" s="1"/>
      <c r="BA2035" s="6"/>
      <c r="BD2035" s="6"/>
      <c r="BG2035" s="1"/>
      <c r="BH2035" s="6"/>
      <c r="BJ2035" s="1"/>
      <c r="BN2035" s="1"/>
      <c r="BO2035" s="1"/>
    </row>
    <row r="2036" spans="1:67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6"/>
      <c r="N2036" s="1"/>
      <c r="Q2036" s="6"/>
      <c r="S2036" s="1"/>
      <c r="T2036" s="1"/>
      <c r="U2036" s="1"/>
      <c r="V2036" s="1"/>
      <c r="W2036" s="1"/>
      <c r="X2036" s="400"/>
      <c r="Y2036" s="6"/>
      <c r="AB2036" s="6"/>
      <c r="AE2036" s="6"/>
      <c r="AG2036" s="1"/>
      <c r="AM2036" s="6"/>
      <c r="AP2036" s="6"/>
      <c r="AS2036" s="6"/>
      <c r="AU2036" s="1"/>
      <c r="BA2036" s="6"/>
      <c r="BD2036" s="6"/>
      <c r="BG2036" s="1"/>
      <c r="BH2036" s="6"/>
      <c r="BJ2036" s="1"/>
      <c r="BN2036" s="1"/>
      <c r="BO2036" s="1"/>
    </row>
    <row r="2037" spans="1:67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6"/>
      <c r="N2037" s="1"/>
      <c r="Q2037" s="6"/>
      <c r="S2037" s="1"/>
      <c r="T2037" s="1"/>
      <c r="U2037" s="1"/>
      <c r="V2037" s="1"/>
      <c r="W2037" s="1"/>
      <c r="X2037" s="400"/>
      <c r="Y2037" s="6"/>
      <c r="AB2037" s="6"/>
      <c r="AE2037" s="6"/>
      <c r="AG2037" s="1"/>
      <c r="AM2037" s="6"/>
      <c r="AP2037" s="6"/>
      <c r="AS2037" s="6"/>
      <c r="AU2037" s="1"/>
      <c r="BA2037" s="6"/>
      <c r="BD2037" s="6"/>
      <c r="BG2037" s="1"/>
      <c r="BH2037" s="6"/>
      <c r="BJ2037" s="1"/>
      <c r="BN2037" s="1"/>
      <c r="BO2037" s="1"/>
    </row>
    <row r="2038" spans="1:67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6"/>
      <c r="N2038" s="1"/>
      <c r="Q2038" s="6"/>
      <c r="S2038" s="1"/>
      <c r="T2038" s="1"/>
      <c r="U2038" s="1"/>
      <c r="V2038" s="1"/>
      <c r="W2038" s="1"/>
      <c r="X2038" s="400"/>
      <c r="Y2038" s="6"/>
      <c r="AB2038" s="6"/>
      <c r="AE2038" s="6"/>
      <c r="AG2038" s="1"/>
      <c r="AM2038" s="6"/>
      <c r="AP2038" s="6"/>
      <c r="AS2038" s="6"/>
      <c r="AU2038" s="1"/>
      <c r="BA2038" s="6"/>
      <c r="BD2038" s="6"/>
      <c r="BG2038" s="1"/>
      <c r="BH2038" s="6"/>
      <c r="BJ2038" s="1"/>
      <c r="BN2038" s="1"/>
      <c r="BO2038" s="1"/>
    </row>
    <row r="2039" spans="1:67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6"/>
      <c r="N2039" s="1"/>
      <c r="Q2039" s="6"/>
      <c r="S2039" s="1"/>
      <c r="T2039" s="1"/>
      <c r="U2039" s="1"/>
      <c r="V2039" s="1"/>
      <c r="W2039" s="1"/>
      <c r="X2039" s="400"/>
      <c r="Y2039" s="6"/>
      <c r="AB2039" s="6"/>
      <c r="AE2039" s="6"/>
      <c r="AG2039" s="1"/>
      <c r="AM2039" s="6"/>
      <c r="AP2039" s="6"/>
      <c r="AS2039" s="6"/>
      <c r="AU2039" s="1"/>
      <c r="BA2039" s="6"/>
      <c r="BD2039" s="6"/>
      <c r="BG2039" s="1"/>
      <c r="BH2039" s="6"/>
      <c r="BJ2039" s="1"/>
      <c r="BN2039" s="1"/>
      <c r="BO2039" s="1"/>
    </row>
    <row r="2040" spans="1:67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6"/>
      <c r="N2040" s="1"/>
      <c r="Q2040" s="6"/>
      <c r="S2040" s="1"/>
      <c r="T2040" s="1"/>
      <c r="U2040" s="1"/>
      <c r="V2040" s="1"/>
      <c r="W2040" s="1"/>
      <c r="X2040" s="400"/>
      <c r="Y2040" s="6"/>
      <c r="AB2040" s="6"/>
      <c r="AE2040" s="6"/>
      <c r="AG2040" s="1"/>
      <c r="AM2040" s="6"/>
      <c r="AP2040" s="6"/>
      <c r="AS2040" s="6"/>
      <c r="AU2040" s="1"/>
      <c r="BA2040" s="6"/>
      <c r="BD2040" s="6"/>
      <c r="BG2040" s="1"/>
      <c r="BH2040" s="6"/>
      <c r="BJ2040" s="1"/>
      <c r="BN2040" s="1"/>
      <c r="BO2040" s="1"/>
    </row>
    <row r="2041" spans="1:67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6"/>
      <c r="N2041" s="1"/>
      <c r="Q2041" s="6"/>
      <c r="S2041" s="1"/>
      <c r="T2041" s="1"/>
      <c r="U2041" s="1"/>
      <c r="V2041" s="1"/>
      <c r="W2041" s="1"/>
      <c r="X2041" s="400"/>
      <c r="Y2041" s="6"/>
      <c r="AB2041" s="6"/>
      <c r="AE2041" s="6"/>
      <c r="AG2041" s="1"/>
      <c r="AM2041" s="6"/>
      <c r="AP2041" s="6"/>
      <c r="AS2041" s="6"/>
      <c r="AU2041" s="1"/>
      <c r="BA2041" s="6"/>
      <c r="BD2041" s="6"/>
      <c r="BG2041" s="1"/>
      <c r="BH2041" s="6"/>
      <c r="BJ2041" s="1"/>
      <c r="BN2041" s="1"/>
      <c r="BO2041" s="1"/>
    </row>
    <row r="2042" spans="1:67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6"/>
      <c r="N2042" s="1"/>
      <c r="Q2042" s="6"/>
      <c r="S2042" s="1"/>
      <c r="T2042" s="1"/>
      <c r="U2042" s="1"/>
      <c r="V2042" s="1"/>
      <c r="W2042" s="1"/>
      <c r="X2042" s="400"/>
      <c r="Y2042" s="6"/>
      <c r="AB2042" s="6"/>
      <c r="AE2042" s="6"/>
      <c r="AG2042" s="1"/>
      <c r="AM2042" s="6"/>
      <c r="AP2042" s="6"/>
      <c r="AS2042" s="6"/>
      <c r="AU2042" s="1"/>
      <c r="BA2042" s="6"/>
      <c r="BD2042" s="6"/>
      <c r="BG2042" s="1"/>
      <c r="BH2042" s="6"/>
      <c r="BJ2042" s="1"/>
      <c r="BN2042" s="1"/>
      <c r="BO2042" s="1"/>
    </row>
    <row r="2043" spans="1:67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6"/>
      <c r="N2043" s="1"/>
      <c r="Q2043" s="6"/>
      <c r="S2043" s="1"/>
      <c r="T2043" s="1"/>
      <c r="U2043" s="1"/>
      <c r="V2043" s="1"/>
      <c r="W2043" s="1"/>
      <c r="X2043" s="400"/>
      <c r="Y2043" s="6"/>
      <c r="AB2043" s="6"/>
      <c r="AE2043" s="6"/>
      <c r="AG2043" s="1"/>
      <c r="AM2043" s="6"/>
      <c r="AP2043" s="6"/>
      <c r="AS2043" s="6"/>
      <c r="AU2043" s="1"/>
      <c r="BA2043" s="6"/>
      <c r="BD2043" s="6"/>
      <c r="BG2043" s="1"/>
      <c r="BH2043" s="6"/>
      <c r="BJ2043" s="1"/>
      <c r="BN2043" s="1"/>
      <c r="BO2043" s="1"/>
    </row>
    <row r="2044" spans="1:67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6"/>
      <c r="N2044" s="1"/>
      <c r="Q2044" s="6"/>
      <c r="S2044" s="1"/>
      <c r="T2044" s="1"/>
      <c r="U2044" s="1"/>
      <c r="V2044" s="1"/>
      <c r="W2044" s="1"/>
      <c r="X2044" s="400"/>
      <c r="Y2044" s="6"/>
      <c r="AB2044" s="6"/>
      <c r="AE2044" s="6"/>
      <c r="AG2044" s="1"/>
      <c r="AM2044" s="6"/>
      <c r="AP2044" s="6"/>
      <c r="AS2044" s="6"/>
      <c r="AU2044" s="1"/>
      <c r="BA2044" s="6"/>
      <c r="BD2044" s="6"/>
      <c r="BG2044" s="1"/>
      <c r="BH2044" s="6"/>
      <c r="BJ2044" s="1"/>
      <c r="BN2044" s="1"/>
      <c r="BO2044" s="1"/>
    </row>
    <row r="2045" spans="1:67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6"/>
      <c r="N2045" s="1"/>
      <c r="Q2045" s="6"/>
      <c r="S2045" s="1"/>
      <c r="T2045" s="1"/>
      <c r="U2045" s="1"/>
      <c r="V2045" s="1"/>
      <c r="W2045" s="1"/>
      <c r="X2045" s="400"/>
      <c r="Y2045" s="6"/>
      <c r="AB2045" s="6"/>
      <c r="AE2045" s="6"/>
      <c r="AG2045" s="1"/>
      <c r="AM2045" s="6"/>
      <c r="AP2045" s="6"/>
      <c r="AS2045" s="6"/>
      <c r="AU2045" s="1"/>
      <c r="BA2045" s="6"/>
      <c r="BD2045" s="6"/>
      <c r="BG2045" s="1"/>
      <c r="BH2045" s="6"/>
      <c r="BJ2045" s="1"/>
      <c r="BN2045" s="1"/>
      <c r="BO2045" s="1"/>
    </row>
    <row r="2046" spans="1:67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6"/>
      <c r="N2046" s="1"/>
      <c r="Q2046" s="6"/>
      <c r="S2046" s="1"/>
      <c r="T2046" s="1"/>
      <c r="U2046" s="1"/>
      <c r="V2046" s="1"/>
      <c r="W2046" s="1"/>
      <c r="X2046" s="400"/>
      <c r="Y2046" s="6"/>
      <c r="AB2046" s="6"/>
      <c r="AE2046" s="6"/>
      <c r="AG2046" s="1"/>
      <c r="AM2046" s="6"/>
      <c r="AP2046" s="6"/>
      <c r="AS2046" s="6"/>
      <c r="AU2046" s="1"/>
      <c r="BA2046" s="6"/>
      <c r="BD2046" s="6"/>
      <c r="BG2046" s="1"/>
      <c r="BH2046" s="6"/>
      <c r="BJ2046" s="1"/>
      <c r="BN2046" s="1"/>
      <c r="BO2046" s="1"/>
    </row>
    <row r="2047" spans="1:67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6"/>
      <c r="N2047" s="1"/>
      <c r="Q2047" s="6"/>
      <c r="S2047" s="1"/>
      <c r="T2047" s="1"/>
      <c r="U2047" s="1"/>
      <c r="V2047" s="1"/>
      <c r="W2047" s="1"/>
      <c r="X2047" s="400"/>
      <c r="Y2047" s="6"/>
      <c r="AB2047" s="6"/>
      <c r="AE2047" s="6"/>
      <c r="AG2047" s="1"/>
      <c r="AM2047" s="6"/>
      <c r="AP2047" s="6"/>
      <c r="AS2047" s="6"/>
      <c r="AU2047" s="1"/>
      <c r="BA2047" s="6"/>
      <c r="BD2047" s="6"/>
      <c r="BG2047" s="1"/>
      <c r="BH2047" s="6"/>
      <c r="BJ2047" s="1"/>
      <c r="BN2047" s="1"/>
      <c r="BO2047" s="1"/>
    </row>
    <row r="2048" spans="1:67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6"/>
      <c r="N2048" s="1"/>
      <c r="Q2048" s="6"/>
      <c r="S2048" s="1"/>
      <c r="T2048" s="1"/>
      <c r="U2048" s="1"/>
      <c r="V2048" s="1"/>
      <c r="W2048" s="1"/>
      <c r="X2048" s="400"/>
      <c r="Y2048" s="6"/>
      <c r="AB2048" s="6"/>
      <c r="AE2048" s="6"/>
      <c r="AG2048" s="1"/>
      <c r="AM2048" s="6"/>
      <c r="AP2048" s="6"/>
      <c r="AS2048" s="6"/>
      <c r="AU2048" s="1"/>
      <c r="BA2048" s="6"/>
      <c r="BD2048" s="6"/>
      <c r="BG2048" s="1"/>
      <c r="BH2048" s="6"/>
      <c r="BJ2048" s="1"/>
      <c r="BN2048" s="1"/>
      <c r="BO2048" s="1"/>
    </row>
    <row r="2049" spans="1:67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6"/>
      <c r="N2049" s="1"/>
      <c r="Q2049" s="6"/>
      <c r="S2049" s="1"/>
      <c r="T2049" s="1"/>
      <c r="U2049" s="1"/>
      <c r="V2049" s="1"/>
      <c r="W2049" s="1"/>
      <c r="X2049" s="400"/>
      <c r="Y2049" s="6"/>
      <c r="AB2049" s="6"/>
      <c r="AE2049" s="6"/>
      <c r="AG2049" s="1"/>
      <c r="AM2049" s="6"/>
      <c r="AP2049" s="6"/>
      <c r="AS2049" s="6"/>
      <c r="AU2049" s="1"/>
      <c r="BA2049" s="6"/>
      <c r="BD2049" s="6"/>
      <c r="BG2049" s="1"/>
      <c r="BH2049" s="6"/>
      <c r="BJ2049" s="1"/>
      <c r="BN2049" s="1"/>
      <c r="BO2049" s="1"/>
    </row>
    <row r="2050" spans="1:67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6"/>
      <c r="N2050" s="1"/>
      <c r="Q2050" s="6"/>
      <c r="S2050" s="1"/>
      <c r="T2050" s="1"/>
      <c r="U2050" s="1"/>
      <c r="V2050" s="1"/>
      <c r="W2050" s="1"/>
      <c r="X2050" s="400"/>
      <c r="Y2050" s="6"/>
      <c r="AB2050" s="6"/>
      <c r="AE2050" s="6"/>
      <c r="AG2050" s="1"/>
      <c r="AM2050" s="6"/>
      <c r="AP2050" s="6"/>
      <c r="AS2050" s="6"/>
      <c r="AU2050" s="1"/>
      <c r="BA2050" s="6"/>
      <c r="BD2050" s="6"/>
      <c r="BG2050" s="1"/>
      <c r="BH2050" s="6"/>
      <c r="BJ2050" s="1"/>
      <c r="BN2050" s="1"/>
      <c r="BO2050" s="1"/>
    </row>
    <row r="2051" spans="1:67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6"/>
      <c r="N2051" s="1"/>
      <c r="Q2051" s="6"/>
      <c r="S2051" s="1"/>
      <c r="T2051" s="1"/>
      <c r="U2051" s="1"/>
      <c r="V2051" s="1"/>
      <c r="W2051" s="1"/>
      <c r="X2051" s="400"/>
      <c r="Y2051" s="6"/>
      <c r="AB2051" s="6"/>
      <c r="AE2051" s="6"/>
      <c r="AG2051" s="1"/>
      <c r="AM2051" s="6"/>
      <c r="AP2051" s="6"/>
      <c r="AS2051" s="6"/>
      <c r="AU2051" s="1"/>
      <c r="BA2051" s="6"/>
      <c r="BD2051" s="6"/>
      <c r="BG2051" s="1"/>
      <c r="BH2051" s="6"/>
      <c r="BJ2051" s="1"/>
      <c r="BN2051" s="1"/>
      <c r="BO2051" s="1"/>
    </row>
    <row r="2052" spans="1:67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6"/>
      <c r="N2052" s="1"/>
      <c r="Q2052" s="6"/>
      <c r="S2052" s="1"/>
      <c r="T2052" s="1"/>
      <c r="U2052" s="1"/>
      <c r="V2052" s="1"/>
      <c r="W2052" s="1"/>
      <c r="X2052" s="400"/>
      <c r="Y2052" s="6"/>
      <c r="AB2052" s="6"/>
      <c r="AE2052" s="6"/>
      <c r="AG2052" s="1"/>
      <c r="AM2052" s="6"/>
      <c r="AP2052" s="6"/>
      <c r="AS2052" s="6"/>
      <c r="AU2052" s="1"/>
      <c r="BA2052" s="6"/>
      <c r="BD2052" s="6"/>
      <c r="BG2052" s="1"/>
      <c r="BH2052" s="6"/>
      <c r="BJ2052" s="1"/>
      <c r="BN2052" s="1"/>
      <c r="BO2052" s="1"/>
    </row>
    <row r="2053" spans="1:67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6"/>
      <c r="N2053" s="1"/>
      <c r="Q2053" s="6"/>
      <c r="S2053" s="1"/>
      <c r="T2053" s="1"/>
      <c r="U2053" s="1"/>
      <c r="V2053" s="1"/>
      <c r="W2053" s="1"/>
      <c r="X2053" s="400"/>
      <c r="Y2053" s="6"/>
      <c r="AB2053" s="6"/>
      <c r="AE2053" s="6"/>
      <c r="AG2053" s="1"/>
      <c r="AM2053" s="6"/>
      <c r="AP2053" s="6"/>
      <c r="AS2053" s="6"/>
      <c r="AU2053" s="1"/>
      <c r="BA2053" s="6"/>
      <c r="BD2053" s="6"/>
      <c r="BG2053" s="1"/>
      <c r="BH2053" s="6"/>
      <c r="BJ2053" s="1"/>
      <c r="BN2053" s="1"/>
      <c r="BO2053" s="1"/>
    </row>
    <row r="2054" spans="1:67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6"/>
      <c r="N2054" s="1"/>
      <c r="Q2054" s="6"/>
      <c r="S2054" s="1"/>
      <c r="T2054" s="1"/>
      <c r="U2054" s="1"/>
      <c r="V2054" s="1"/>
      <c r="W2054" s="1"/>
      <c r="X2054" s="400"/>
      <c r="Y2054" s="6"/>
      <c r="AB2054" s="6"/>
      <c r="AE2054" s="6"/>
      <c r="AG2054" s="1"/>
      <c r="AM2054" s="6"/>
      <c r="AP2054" s="6"/>
      <c r="AS2054" s="6"/>
      <c r="AU2054" s="1"/>
      <c r="BA2054" s="6"/>
      <c r="BD2054" s="6"/>
      <c r="BG2054" s="1"/>
      <c r="BH2054" s="6"/>
      <c r="BJ2054" s="1"/>
      <c r="BN2054" s="1"/>
      <c r="BO2054" s="1"/>
    </row>
    <row r="2055" spans="1:67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6"/>
      <c r="N2055" s="1"/>
      <c r="Q2055" s="6"/>
      <c r="S2055" s="1"/>
      <c r="T2055" s="1"/>
      <c r="U2055" s="1"/>
      <c r="V2055" s="1"/>
      <c r="W2055" s="1"/>
      <c r="X2055" s="400"/>
      <c r="Y2055" s="6"/>
      <c r="AB2055" s="6"/>
      <c r="AE2055" s="6"/>
      <c r="AG2055" s="1"/>
      <c r="AM2055" s="6"/>
      <c r="AP2055" s="6"/>
      <c r="AS2055" s="6"/>
      <c r="AU2055" s="1"/>
      <c r="BA2055" s="6"/>
      <c r="BD2055" s="6"/>
      <c r="BG2055" s="1"/>
      <c r="BH2055" s="6"/>
      <c r="BJ2055" s="1"/>
      <c r="BN2055" s="1"/>
      <c r="BO2055" s="1"/>
    </row>
    <row r="2056" spans="1:67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6"/>
      <c r="N2056" s="1"/>
      <c r="Q2056" s="6"/>
      <c r="S2056" s="1"/>
      <c r="T2056" s="1"/>
      <c r="U2056" s="1"/>
      <c r="V2056" s="1"/>
      <c r="W2056" s="1"/>
      <c r="X2056" s="400"/>
      <c r="Y2056" s="6"/>
      <c r="AB2056" s="6"/>
      <c r="AE2056" s="6"/>
      <c r="AG2056" s="1"/>
      <c r="AM2056" s="6"/>
      <c r="AP2056" s="6"/>
      <c r="AS2056" s="6"/>
      <c r="AU2056" s="1"/>
      <c r="BA2056" s="6"/>
      <c r="BD2056" s="6"/>
      <c r="BG2056" s="1"/>
      <c r="BH2056" s="6"/>
      <c r="BJ2056" s="1"/>
      <c r="BN2056" s="1"/>
      <c r="BO2056" s="1"/>
    </row>
    <row r="2057" spans="1:67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6"/>
      <c r="N2057" s="1"/>
      <c r="Q2057" s="6"/>
      <c r="S2057" s="1"/>
      <c r="T2057" s="1"/>
      <c r="U2057" s="1"/>
      <c r="V2057" s="1"/>
      <c r="W2057" s="1"/>
      <c r="X2057" s="400"/>
      <c r="Y2057" s="6"/>
      <c r="AB2057" s="6"/>
      <c r="AE2057" s="6"/>
      <c r="AG2057" s="1"/>
      <c r="AM2057" s="6"/>
      <c r="AP2057" s="6"/>
      <c r="AS2057" s="6"/>
      <c r="AU2057" s="1"/>
      <c r="BA2057" s="6"/>
      <c r="BD2057" s="6"/>
      <c r="BG2057" s="1"/>
      <c r="BH2057" s="6"/>
      <c r="BJ2057" s="1"/>
      <c r="BN2057" s="1"/>
      <c r="BO2057" s="1"/>
    </row>
    <row r="2058" spans="1:67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6"/>
      <c r="N2058" s="1"/>
      <c r="Q2058" s="6"/>
      <c r="S2058" s="1"/>
      <c r="T2058" s="1"/>
      <c r="U2058" s="1"/>
      <c r="V2058" s="1"/>
      <c r="W2058" s="1"/>
      <c r="X2058" s="400"/>
      <c r="Y2058" s="6"/>
      <c r="AB2058" s="6"/>
      <c r="AE2058" s="6"/>
      <c r="AG2058" s="1"/>
      <c r="AM2058" s="6"/>
      <c r="AP2058" s="6"/>
      <c r="AS2058" s="6"/>
      <c r="AU2058" s="1"/>
      <c r="BA2058" s="6"/>
      <c r="BD2058" s="6"/>
      <c r="BG2058" s="1"/>
      <c r="BH2058" s="6"/>
      <c r="BJ2058" s="1"/>
      <c r="BN2058" s="1"/>
      <c r="BO2058" s="1"/>
    </row>
    <row r="2059" spans="1:67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6"/>
      <c r="N2059" s="1"/>
      <c r="Q2059" s="6"/>
      <c r="S2059" s="1"/>
      <c r="T2059" s="1"/>
      <c r="U2059" s="1"/>
      <c r="V2059" s="1"/>
      <c r="W2059" s="1"/>
      <c r="X2059" s="400"/>
      <c r="Y2059" s="6"/>
      <c r="AB2059" s="6"/>
      <c r="AE2059" s="6"/>
      <c r="AG2059" s="1"/>
      <c r="AM2059" s="6"/>
      <c r="AP2059" s="6"/>
      <c r="AS2059" s="6"/>
      <c r="AU2059" s="1"/>
      <c r="BA2059" s="6"/>
      <c r="BD2059" s="6"/>
      <c r="BG2059" s="1"/>
      <c r="BH2059" s="6"/>
      <c r="BJ2059" s="1"/>
      <c r="BN2059" s="1"/>
      <c r="BO2059" s="1"/>
    </row>
    <row r="2060" spans="1:67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6"/>
      <c r="N2060" s="1"/>
      <c r="Q2060" s="6"/>
      <c r="S2060" s="1"/>
      <c r="T2060" s="1"/>
      <c r="U2060" s="1"/>
      <c r="V2060" s="1"/>
      <c r="W2060" s="1"/>
      <c r="X2060" s="400"/>
      <c r="Y2060" s="6"/>
      <c r="AB2060" s="6"/>
      <c r="AE2060" s="6"/>
      <c r="AG2060" s="1"/>
      <c r="AM2060" s="6"/>
      <c r="AP2060" s="6"/>
      <c r="AS2060" s="6"/>
      <c r="AU2060" s="1"/>
      <c r="BA2060" s="6"/>
      <c r="BD2060" s="6"/>
      <c r="BG2060" s="1"/>
      <c r="BH2060" s="6"/>
      <c r="BJ2060" s="1"/>
      <c r="BN2060" s="1"/>
      <c r="BO2060" s="1"/>
    </row>
    <row r="2061" spans="1:67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6"/>
      <c r="N2061" s="1"/>
      <c r="Q2061" s="6"/>
      <c r="S2061" s="1"/>
      <c r="T2061" s="1"/>
      <c r="U2061" s="1"/>
      <c r="V2061" s="1"/>
      <c r="W2061" s="1"/>
      <c r="X2061" s="400"/>
      <c r="Y2061" s="6"/>
      <c r="AB2061" s="6"/>
      <c r="AE2061" s="6"/>
      <c r="AG2061" s="1"/>
      <c r="AM2061" s="6"/>
      <c r="AP2061" s="6"/>
      <c r="AS2061" s="6"/>
      <c r="AU2061" s="1"/>
      <c r="BA2061" s="6"/>
      <c r="BD2061" s="6"/>
      <c r="BG2061" s="1"/>
      <c r="BH2061" s="6"/>
      <c r="BJ2061" s="1"/>
      <c r="BN2061" s="1"/>
      <c r="BO2061" s="1"/>
    </row>
    <row r="2062" spans="1:67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6"/>
      <c r="N2062" s="1"/>
      <c r="Q2062" s="6"/>
      <c r="S2062" s="1"/>
      <c r="T2062" s="1"/>
      <c r="U2062" s="1"/>
      <c r="V2062" s="1"/>
      <c r="W2062" s="1"/>
      <c r="X2062" s="400"/>
      <c r="Y2062" s="6"/>
      <c r="AB2062" s="6"/>
      <c r="AE2062" s="6"/>
      <c r="AG2062" s="1"/>
      <c r="AM2062" s="6"/>
      <c r="AP2062" s="6"/>
      <c r="AS2062" s="6"/>
      <c r="AU2062" s="1"/>
      <c r="BA2062" s="6"/>
      <c r="BD2062" s="6"/>
      <c r="BG2062" s="1"/>
      <c r="BH2062" s="6"/>
      <c r="BJ2062" s="1"/>
      <c r="BN2062" s="1"/>
      <c r="BO2062" s="1"/>
    </row>
    <row r="2063" spans="1:67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6"/>
      <c r="N2063" s="1"/>
      <c r="Q2063" s="6"/>
      <c r="S2063" s="1"/>
      <c r="T2063" s="1"/>
      <c r="U2063" s="1"/>
      <c r="V2063" s="1"/>
      <c r="W2063" s="1"/>
      <c r="X2063" s="400"/>
      <c r="Y2063" s="6"/>
      <c r="AB2063" s="6"/>
      <c r="AE2063" s="6"/>
      <c r="AG2063" s="1"/>
      <c r="AM2063" s="6"/>
      <c r="AP2063" s="6"/>
      <c r="AS2063" s="6"/>
      <c r="AU2063" s="1"/>
      <c r="BA2063" s="6"/>
      <c r="BD2063" s="6"/>
      <c r="BG2063" s="1"/>
      <c r="BH2063" s="6"/>
      <c r="BJ2063" s="1"/>
      <c r="BN2063" s="1"/>
      <c r="BO2063" s="1"/>
    </row>
    <row r="2064" spans="1:67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6"/>
      <c r="N2064" s="1"/>
      <c r="Q2064" s="6"/>
      <c r="S2064" s="1"/>
      <c r="T2064" s="1"/>
      <c r="U2064" s="1"/>
      <c r="V2064" s="1"/>
      <c r="W2064" s="1"/>
      <c r="X2064" s="400"/>
      <c r="Y2064" s="6"/>
      <c r="AB2064" s="6"/>
      <c r="AE2064" s="6"/>
      <c r="AG2064" s="1"/>
      <c r="AM2064" s="6"/>
      <c r="AP2064" s="6"/>
      <c r="AS2064" s="6"/>
      <c r="AU2064" s="1"/>
      <c r="BA2064" s="6"/>
      <c r="BD2064" s="6"/>
      <c r="BG2064" s="1"/>
      <c r="BH2064" s="6"/>
      <c r="BJ2064" s="1"/>
      <c r="BN2064" s="1"/>
      <c r="BO2064" s="1"/>
    </row>
    <row r="2065" spans="1:67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6"/>
      <c r="N2065" s="1"/>
      <c r="Q2065" s="6"/>
      <c r="S2065" s="1"/>
      <c r="T2065" s="1"/>
      <c r="U2065" s="1"/>
      <c r="V2065" s="1"/>
      <c r="W2065" s="1"/>
      <c r="X2065" s="400"/>
      <c r="Y2065" s="6"/>
      <c r="AB2065" s="6"/>
      <c r="AE2065" s="6"/>
      <c r="AG2065" s="1"/>
      <c r="AM2065" s="6"/>
      <c r="AP2065" s="6"/>
      <c r="AS2065" s="6"/>
      <c r="AU2065" s="1"/>
      <c r="BA2065" s="6"/>
      <c r="BD2065" s="6"/>
      <c r="BG2065" s="1"/>
      <c r="BH2065" s="6"/>
      <c r="BJ2065" s="1"/>
      <c r="BN2065" s="1"/>
      <c r="BO2065" s="1"/>
    </row>
    <row r="2066" spans="1:67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6"/>
      <c r="N2066" s="1"/>
      <c r="Q2066" s="6"/>
      <c r="S2066" s="1"/>
      <c r="T2066" s="1"/>
      <c r="U2066" s="1"/>
      <c r="V2066" s="1"/>
      <c r="W2066" s="1"/>
      <c r="X2066" s="400"/>
      <c r="Y2066" s="6"/>
      <c r="AB2066" s="6"/>
      <c r="AE2066" s="6"/>
      <c r="AG2066" s="1"/>
      <c r="AM2066" s="6"/>
      <c r="AP2066" s="6"/>
      <c r="AS2066" s="6"/>
      <c r="AU2066" s="1"/>
      <c r="BA2066" s="6"/>
      <c r="BD2066" s="6"/>
      <c r="BG2066" s="1"/>
      <c r="BH2066" s="6"/>
      <c r="BJ2066" s="1"/>
      <c r="BN2066" s="1"/>
      <c r="BO2066" s="1"/>
    </row>
    <row r="2067" spans="1:67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6"/>
      <c r="N2067" s="1"/>
      <c r="Q2067" s="6"/>
      <c r="S2067" s="1"/>
      <c r="T2067" s="1"/>
      <c r="U2067" s="1"/>
      <c r="V2067" s="1"/>
      <c r="W2067" s="1"/>
      <c r="X2067" s="400"/>
      <c r="Y2067" s="6"/>
      <c r="AB2067" s="6"/>
      <c r="AE2067" s="6"/>
      <c r="AG2067" s="1"/>
      <c r="AM2067" s="6"/>
      <c r="AP2067" s="6"/>
      <c r="AS2067" s="6"/>
      <c r="AU2067" s="1"/>
      <c r="BA2067" s="6"/>
      <c r="BD2067" s="6"/>
      <c r="BG2067" s="1"/>
      <c r="BH2067" s="6"/>
      <c r="BJ2067" s="1"/>
      <c r="BN2067" s="1"/>
      <c r="BO2067" s="1"/>
    </row>
    <row r="2068" spans="1:67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6"/>
      <c r="N2068" s="1"/>
      <c r="Q2068" s="6"/>
      <c r="S2068" s="1"/>
      <c r="T2068" s="1"/>
      <c r="U2068" s="1"/>
      <c r="V2068" s="1"/>
      <c r="W2068" s="1"/>
      <c r="X2068" s="400"/>
      <c r="Y2068" s="6"/>
      <c r="AB2068" s="6"/>
      <c r="AE2068" s="6"/>
      <c r="AG2068" s="1"/>
      <c r="AM2068" s="6"/>
      <c r="AP2068" s="6"/>
      <c r="AS2068" s="6"/>
      <c r="AU2068" s="1"/>
      <c r="BA2068" s="6"/>
      <c r="BD2068" s="6"/>
      <c r="BG2068" s="1"/>
      <c r="BH2068" s="6"/>
      <c r="BJ2068" s="1"/>
      <c r="BN2068" s="1"/>
      <c r="BO2068" s="1"/>
    </row>
    <row r="2069" spans="1:67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6"/>
      <c r="N2069" s="1"/>
      <c r="Q2069" s="6"/>
      <c r="S2069" s="1"/>
      <c r="T2069" s="1"/>
      <c r="U2069" s="1"/>
      <c r="V2069" s="1"/>
      <c r="W2069" s="1"/>
      <c r="X2069" s="400"/>
      <c r="Y2069" s="6"/>
      <c r="AB2069" s="6"/>
      <c r="AE2069" s="6"/>
      <c r="AG2069" s="1"/>
      <c r="AM2069" s="6"/>
      <c r="AP2069" s="6"/>
      <c r="AS2069" s="6"/>
      <c r="AU2069" s="1"/>
      <c r="BA2069" s="6"/>
      <c r="BD2069" s="6"/>
      <c r="BG2069" s="1"/>
      <c r="BH2069" s="6"/>
      <c r="BJ2069" s="1"/>
      <c r="BN2069" s="1"/>
      <c r="BO2069" s="1"/>
    </row>
    <row r="2070" spans="1:67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6"/>
      <c r="N2070" s="1"/>
      <c r="Q2070" s="6"/>
      <c r="S2070" s="1"/>
      <c r="T2070" s="1"/>
      <c r="U2070" s="1"/>
      <c r="V2070" s="1"/>
      <c r="W2070" s="1"/>
      <c r="X2070" s="400"/>
      <c r="Y2070" s="6"/>
      <c r="AB2070" s="6"/>
      <c r="AE2070" s="6"/>
      <c r="AG2070" s="1"/>
      <c r="AM2070" s="6"/>
      <c r="AP2070" s="6"/>
      <c r="AS2070" s="6"/>
      <c r="AU2070" s="1"/>
      <c r="BA2070" s="6"/>
      <c r="BD2070" s="6"/>
      <c r="BG2070" s="1"/>
      <c r="BH2070" s="6"/>
      <c r="BJ2070" s="1"/>
      <c r="BN2070" s="1"/>
      <c r="BO2070" s="1"/>
    </row>
    <row r="2071" spans="1:67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6"/>
      <c r="N2071" s="1"/>
      <c r="Q2071" s="6"/>
      <c r="S2071" s="1"/>
      <c r="T2071" s="1"/>
      <c r="U2071" s="1"/>
      <c r="V2071" s="1"/>
      <c r="W2071" s="1"/>
      <c r="X2071" s="400"/>
      <c r="Y2071" s="6"/>
      <c r="AB2071" s="6"/>
      <c r="AE2071" s="6"/>
      <c r="AG2071" s="1"/>
      <c r="AM2071" s="6"/>
      <c r="AP2071" s="6"/>
      <c r="AS2071" s="6"/>
      <c r="AU2071" s="1"/>
      <c r="BA2071" s="6"/>
      <c r="BD2071" s="6"/>
      <c r="BG2071" s="1"/>
      <c r="BH2071" s="6"/>
      <c r="BJ2071" s="1"/>
      <c r="BN2071" s="1"/>
      <c r="BO2071" s="1"/>
    </row>
    <row r="2072" spans="1:67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6"/>
      <c r="N2072" s="1"/>
      <c r="Q2072" s="6"/>
      <c r="S2072" s="1"/>
      <c r="T2072" s="1"/>
      <c r="U2072" s="1"/>
      <c r="V2072" s="1"/>
      <c r="W2072" s="1"/>
      <c r="X2072" s="400"/>
      <c r="Y2072" s="6"/>
      <c r="AB2072" s="6"/>
      <c r="AE2072" s="6"/>
      <c r="AG2072" s="1"/>
      <c r="AM2072" s="6"/>
      <c r="AP2072" s="6"/>
      <c r="AS2072" s="6"/>
      <c r="AU2072" s="1"/>
      <c r="BA2072" s="6"/>
      <c r="BD2072" s="6"/>
      <c r="BG2072" s="1"/>
      <c r="BH2072" s="6"/>
      <c r="BJ2072" s="1"/>
      <c r="BN2072" s="1"/>
      <c r="BO2072" s="1"/>
    </row>
    <row r="2073" spans="1:67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6"/>
      <c r="N2073" s="1"/>
      <c r="Q2073" s="6"/>
      <c r="S2073" s="1"/>
      <c r="T2073" s="1"/>
      <c r="U2073" s="1"/>
      <c r="V2073" s="1"/>
      <c r="W2073" s="1"/>
      <c r="X2073" s="400"/>
      <c r="Y2073" s="6"/>
      <c r="AB2073" s="6"/>
      <c r="AE2073" s="6"/>
      <c r="AG2073" s="1"/>
      <c r="AM2073" s="6"/>
      <c r="AP2073" s="6"/>
      <c r="AS2073" s="6"/>
      <c r="AU2073" s="1"/>
      <c r="BA2073" s="6"/>
      <c r="BD2073" s="6"/>
      <c r="BG2073" s="1"/>
      <c r="BH2073" s="6"/>
      <c r="BJ2073" s="1"/>
      <c r="BN2073" s="1"/>
      <c r="BO2073" s="1"/>
    </row>
    <row r="2074" spans="1:67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6"/>
      <c r="N2074" s="1"/>
      <c r="Q2074" s="6"/>
      <c r="S2074" s="1"/>
      <c r="T2074" s="1"/>
      <c r="U2074" s="1"/>
      <c r="V2074" s="1"/>
      <c r="W2074" s="1"/>
      <c r="X2074" s="400"/>
      <c r="Y2074" s="6"/>
      <c r="AB2074" s="6"/>
      <c r="AE2074" s="6"/>
      <c r="AG2074" s="1"/>
      <c r="AM2074" s="6"/>
      <c r="AP2074" s="6"/>
      <c r="AS2074" s="6"/>
      <c r="AU2074" s="1"/>
      <c r="BA2074" s="6"/>
      <c r="BD2074" s="6"/>
      <c r="BG2074" s="1"/>
      <c r="BH2074" s="6"/>
      <c r="BJ2074" s="1"/>
      <c r="BN2074" s="1"/>
      <c r="BO2074" s="1"/>
    </row>
    <row r="2075" spans="1:67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6"/>
      <c r="N2075" s="1"/>
      <c r="Q2075" s="6"/>
      <c r="S2075" s="1"/>
      <c r="T2075" s="1"/>
      <c r="U2075" s="1"/>
      <c r="V2075" s="1"/>
      <c r="W2075" s="1"/>
      <c r="X2075" s="400"/>
      <c r="Y2075" s="6"/>
      <c r="AB2075" s="6"/>
      <c r="AE2075" s="6"/>
      <c r="AG2075" s="1"/>
      <c r="AM2075" s="6"/>
      <c r="AP2075" s="6"/>
      <c r="AS2075" s="6"/>
      <c r="AU2075" s="1"/>
      <c r="BA2075" s="6"/>
      <c r="BD2075" s="6"/>
      <c r="BG2075" s="1"/>
      <c r="BH2075" s="6"/>
      <c r="BJ2075" s="1"/>
      <c r="BN2075" s="1"/>
      <c r="BO2075" s="1"/>
    </row>
    <row r="2076" spans="1:67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6"/>
      <c r="N2076" s="1"/>
      <c r="Q2076" s="6"/>
      <c r="S2076" s="1"/>
      <c r="T2076" s="1"/>
      <c r="U2076" s="1"/>
      <c r="V2076" s="1"/>
      <c r="W2076" s="1"/>
      <c r="X2076" s="400"/>
      <c r="Y2076" s="6"/>
      <c r="AB2076" s="6"/>
      <c r="AE2076" s="6"/>
      <c r="AG2076" s="1"/>
      <c r="AM2076" s="6"/>
      <c r="AP2076" s="6"/>
      <c r="AS2076" s="6"/>
      <c r="AU2076" s="1"/>
      <c r="BA2076" s="6"/>
      <c r="BD2076" s="6"/>
      <c r="BG2076" s="1"/>
      <c r="BH2076" s="6"/>
      <c r="BJ2076" s="1"/>
      <c r="BN2076" s="1"/>
      <c r="BO2076" s="1"/>
    </row>
    <row r="2077" spans="1:67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6"/>
      <c r="N2077" s="1"/>
      <c r="Q2077" s="6"/>
      <c r="S2077" s="1"/>
      <c r="T2077" s="1"/>
      <c r="U2077" s="1"/>
      <c r="V2077" s="1"/>
      <c r="W2077" s="1"/>
      <c r="X2077" s="400"/>
      <c r="Y2077" s="6"/>
      <c r="AB2077" s="6"/>
      <c r="AE2077" s="6"/>
      <c r="AG2077" s="1"/>
      <c r="AM2077" s="6"/>
      <c r="AP2077" s="6"/>
      <c r="AS2077" s="6"/>
      <c r="AU2077" s="1"/>
      <c r="BA2077" s="6"/>
      <c r="BD2077" s="6"/>
      <c r="BG2077" s="1"/>
      <c r="BH2077" s="6"/>
      <c r="BJ2077" s="1"/>
      <c r="BN2077" s="1"/>
      <c r="BO2077" s="1"/>
    </row>
    <row r="2078" spans="1:67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6"/>
      <c r="N2078" s="1"/>
      <c r="Q2078" s="6"/>
      <c r="S2078" s="1"/>
      <c r="T2078" s="1"/>
      <c r="U2078" s="1"/>
      <c r="V2078" s="1"/>
      <c r="W2078" s="1"/>
      <c r="X2078" s="400"/>
      <c r="Y2078" s="6"/>
      <c r="AB2078" s="6"/>
      <c r="AE2078" s="6"/>
      <c r="AG2078" s="1"/>
      <c r="AM2078" s="6"/>
      <c r="AP2078" s="6"/>
      <c r="AS2078" s="6"/>
      <c r="AU2078" s="1"/>
      <c r="BA2078" s="6"/>
      <c r="BD2078" s="6"/>
      <c r="BG2078" s="1"/>
      <c r="BH2078" s="6"/>
      <c r="BJ2078" s="1"/>
      <c r="BN2078" s="1"/>
      <c r="BO2078" s="1"/>
    </row>
    <row r="2079" spans="1:67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6"/>
      <c r="N2079" s="1"/>
      <c r="Q2079" s="6"/>
      <c r="S2079" s="1"/>
      <c r="T2079" s="1"/>
      <c r="U2079" s="1"/>
      <c r="V2079" s="1"/>
      <c r="W2079" s="1"/>
      <c r="X2079" s="400"/>
      <c r="Y2079" s="6"/>
      <c r="AB2079" s="6"/>
      <c r="AE2079" s="6"/>
      <c r="AG2079" s="1"/>
      <c r="AM2079" s="6"/>
      <c r="AP2079" s="6"/>
      <c r="AS2079" s="6"/>
      <c r="AU2079" s="1"/>
      <c r="BA2079" s="6"/>
      <c r="BD2079" s="6"/>
      <c r="BG2079" s="1"/>
      <c r="BH2079" s="6"/>
      <c r="BJ2079" s="1"/>
      <c r="BN2079" s="1"/>
      <c r="BO2079" s="1"/>
    </row>
    <row r="2080" spans="1:67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6"/>
      <c r="N2080" s="1"/>
      <c r="Q2080" s="6"/>
      <c r="S2080" s="1"/>
      <c r="T2080" s="1"/>
      <c r="U2080" s="1"/>
      <c r="V2080" s="1"/>
      <c r="W2080" s="1"/>
      <c r="X2080" s="400"/>
      <c r="Y2080" s="6"/>
      <c r="AB2080" s="6"/>
      <c r="AE2080" s="6"/>
      <c r="AG2080" s="1"/>
      <c r="AM2080" s="6"/>
      <c r="AP2080" s="6"/>
      <c r="AS2080" s="6"/>
      <c r="AU2080" s="1"/>
      <c r="BA2080" s="6"/>
      <c r="BD2080" s="6"/>
      <c r="BG2080" s="1"/>
      <c r="BH2080" s="6"/>
      <c r="BJ2080" s="1"/>
      <c r="BN2080" s="1"/>
      <c r="BO2080" s="1"/>
    </row>
    <row r="2081" spans="1:67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6"/>
      <c r="N2081" s="1"/>
      <c r="Q2081" s="6"/>
      <c r="S2081" s="1"/>
      <c r="T2081" s="1"/>
      <c r="U2081" s="1"/>
      <c r="V2081" s="1"/>
      <c r="W2081" s="1"/>
      <c r="X2081" s="400"/>
      <c r="Y2081" s="6"/>
      <c r="AB2081" s="6"/>
      <c r="AE2081" s="6"/>
      <c r="AG2081" s="1"/>
      <c r="AM2081" s="6"/>
      <c r="AP2081" s="6"/>
      <c r="AS2081" s="6"/>
      <c r="AU2081" s="1"/>
      <c r="BA2081" s="6"/>
      <c r="BD2081" s="6"/>
      <c r="BG2081" s="1"/>
      <c r="BH2081" s="6"/>
      <c r="BJ2081" s="1"/>
      <c r="BN2081" s="1"/>
      <c r="BO2081" s="1"/>
    </row>
    <row r="2082" spans="1:67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6"/>
      <c r="N2082" s="1"/>
      <c r="Q2082" s="6"/>
      <c r="S2082" s="1"/>
      <c r="T2082" s="1"/>
      <c r="U2082" s="1"/>
      <c r="V2082" s="1"/>
      <c r="W2082" s="1"/>
      <c r="X2082" s="400"/>
      <c r="Y2082" s="6"/>
      <c r="AB2082" s="6"/>
      <c r="AE2082" s="6"/>
      <c r="AG2082" s="1"/>
      <c r="AM2082" s="6"/>
      <c r="AP2082" s="6"/>
      <c r="AS2082" s="6"/>
      <c r="AU2082" s="1"/>
      <c r="BA2082" s="6"/>
      <c r="BD2082" s="6"/>
      <c r="BG2082" s="1"/>
      <c r="BH2082" s="6"/>
      <c r="BJ2082" s="1"/>
      <c r="BN2082" s="1"/>
      <c r="BO2082" s="1"/>
    </row>
    <row r="2083" spans="1:67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6"/>
      <c r="N2083" s="1"/>
      <c r="Q2083" s="6"/>
      <c r="S2083" s="1"/>
      <c r="T2083" s="1"/>
      <c r="U2083" s="1"/>
      <c r="V2083" s="1"/>
      <c r="W2083" s="1"/>
      <c r="X2083" s="400"/>
      <c r="Y2083" s="6"/>
      <c r="AB2083" s="6"/>
      <c r="AE2083" s="6"/>
      <c r="AG2083" s="1"/>
      <c r="AM2083" s="6"/>
      <c r="AP2083" s="6"/>
      <c r="AS2083" s="6"/>
      <c r="AU2083" s="1"/>
      <c r="BA2083" s="6"/>
      <c r="BD2083" s="6"/>
      <c r="BG2083" s="1"/>
      <c r="BH2083" s="6"/>
      <c r="BJ2083" s="1"/>
      <c r="BN2083" s="1"/>
      <c r="BO2083" s="1"/>
    </row>
    <row r="2084" spans="1:67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6"/>
      <c r="N2084" s="1"/>
      <c r="Q2084" s="6"/>
      <c r="S2084" s="1"/>
      <c r="T2084" s="1"/>
      <c r="U2084" s="1"/>
      <c r="V2084" s="1"/>
      <c r="W2084" s="1"/>
      <c r="X2084" s="400"/>
      <c r="Y2084" s="6"/>
      <c r="AB2084" s="6"/>
      <c r="AE2084" s="6"/>
      <c r="AG2084" s="1"/>
      <c r="AM2084" s="6"/>
      <c r="AP2084" s="6"/>
      <c r="AS2084" s="6"/>
      <c r="AU2084" s="1"/>
      <c r="BA2084" s="6"/>
      <c r="BD2084" s="6"/>
      <c r="BG2084" s="1"/>
      <c r="BH2084" s="6"/>
      <c r="BJ2084" s="1"/>
      <c r="BN2084" s="1"/>
      <c r="BO2084" s="1"/>
    </row>
    <row r="2085" spans="1:67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6"/>
      <c r="N2085" s="1"/>
      <c r="Q2085" s="6"/>
      <c r="S2085" s="1"/>
      <c r="T2085" s="1"/>
      <c r="U2085" s="1"/>
      <c r="V2085" s="1"/>
      <c r="W2085" s="1"/>
      <c r="X2085" s="400"/>
      <c r="Y2085" s="6"/>
      <c r="AB2085" s="6"/>
      <c r="AE2085" s="6"/>
      <c r="AG2085" s="1"/>
      <c r="AM2085" s="6"/>
      <c r="AP2085" s="6"/>
      <c r="AS2085" s="6"/>
      <c r="AU2085" s="1"/>
      <c r="BA2085" s="6"/>
      <c r="BD2085" s="6"/>
      <c r="BG2085" s="1"/>
      <c r="BH2085" s="6"/>
      <c r="BJ2085" s="1"/>
      <c r="BN2085" s="1"/>
      <c r="BO2085" s="1"/>
    </row>
    <row r="2086" spans="1:67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6"/>
      <c r="N2086" s="1"/>
      <c r="Q2086" s="6"/>
      <c r="S2086" s="1"/>
      <c r="T2086" s="1"/>
      <c r="U2086" s="1"/>
      <c r="V2086" s="1"/>
      <c r="W2086" s="1"/>
      <c r="X2086" s="400"/>
      <c r="Y2086" s="6"/>
      <c r="AB2086" s="6"/>
      <c r="AE2086" s="6"/>
      <c r="AG2086" s="1"/>
      <c r="AM2086" s="6"/>
      <c r="AP2086" s="6"/>
      <c r="AS2086" s="6"/>
      <c r="AU2086" s="1"/>
      <c r="BA2086" s="6"/>
      <c r="BD2086" s="6"/>
      <c r="BG2086" s="1"/>
      <c r="BH2086" s="6"/>
      <c r="BJ2086" s="1"/>
      <c r="BN2086" s="1"/>
      <c r="BO2086" s="1"/>
    </row>
    <row r="2087" spans="1:67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6"/>
      <c r="N2087" s="1"/>
      <c r="Q2087" s="6"/>
      <c r="S2087" s="1"/>
      <c r="T2087" s="1"/>
      <c r="U2087" s="1"/>
      <c r="V2087" s="1"/>
      <c r="W2087" s="1"/>
      <c r="X2087" s="400"/>
      <c r="Y2087" s="6"/>
      <c r="AB2087" s="6"/>
      <c r="AE2087" s="6"/>
      <c r="AG2087" s="1"/>
      <c r="AM2087" s="6"/>
      <c r="AP2087" s="6"/>
      <c r="AS2087" s="6"/>
      <c r="AU2087" s="1"/>
      <c r="BA2087" s="6"/>
      <c r="BD2087" s="6"/>
      <c r="BG2087" s="1"/>
      <c r="BH2087" s="6"/>
      <c r="BJ2087" s="1"/>
      <c r="BN2087" s="1"/>
      <c r="BO2087" s="1"/>
    </row>
    <row r="2088" spans="1:67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6"/>
      <c r="N2088" s="1"/>
      <c r="Q2088" s="6"/>
      <c r="S2088" s="1"/>
      <c r="T2088" s="1"/>
      <c r="U2088" s="1"/>
      <c r="V2088" s="1"/>
      <c r="W2088" s="1"/>
      <c r="X2088" s="400"/>
      <c r="Y2088" s="6"/>
      <c r="AB2088" s="6"/>
      <c r="AE2088" s="6"/>
      <c r="AG2088" s="1"/>
      <c r="AM2088" s="6"/>
      <c r="AP2088" s="6"/>
      <c r="AS2088" s="6"/>
      <c r="AU2088" s="1"/>
      <c r="BA2088" s="6"/>
      <c r="BD2088" s="6"/>
      <c r="BG2088" s="1"/>
      <c r="BH2088" s="6"/>
      <c r="BJ2088" s="1"/>
      <c r="BN2088" s="1"/>
      <c r="BO2088" s="1"/>
    </row>
    <row r="2089" spans="1:67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6"/>
      <c r="N2089" s="1"/>
      <c r="Q2089" s="6"/>
      <c r="S2089" s="1"/>
      <c r="T2089" s="1"/>
      <c r="U2089" s="1"/>
      <c r="V2089" s="1"/>
      <c r="W2089" s="1"/>
      <c r="X2089" s="400"/>
      <c r="Y2089" s="6"/>
      <c r="AB2089" s="6"/>
      <c r="AE2089" s="6"/>
      <c r="AG2089" s="1"/>
      <c r="AM2089" s="6"/>
      <c r="AP2089" s="6"/>
      <c r="AS2089" s="6"/>
      <c r="AU2089" s="1"/>
      <c r="BA2089" s="6"/>
      <c r="BD2089" s="6"/>
      <c r="BG2089" s="1"/>
      <c r="BH2089" s="6"/>
      <c r="BJ2089" s="1"/>
      <c r="BN2089" s="1"/>
      <c r="BO2089" s="1"/>
    </row>
    <row r="2090" spans="1:67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6"/>
      <c r="N2090" s="1"/>
      <c r="Q2090" s="6"/>
      <c r="S2090" s="1"/>
      <c r="T2090" s="1"/>
      <c r="U2090" s="1"/>
      <c r="V2090" s="1"/>
      <c r="W2090" s="1"/>
      <c r="X2090" s="400"/>
      <c r="Y2090" s="6"/>
      <c r="AB2090" s="6"/>
      <c r="AE2090" s="6"/>
      <c r="AG2090" s="1"/>
      <c r="AM2090" s="6"/>
      <c r="AP2090" s="6"/>
      <c r="AS2090" s="6"/>
      <c r="AU2090" s="1"/>
      <c r="BA2090" s="6"/>
      <c r="BD2090" s="6"/>
      <c r="BG2090" s="1"/>
      <c r="BH2090" s="6"/>
      <c r="BJ2090" s="1"/>
      <c r="BN2090" s="1"/>
      <c r="BO2090" s="1"/>
    </row>
    <row r="2091" spans="1:67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6"/>
      <c r="N2091" s="1"/>
      <c r="Q2091" s="6"/>
      <c r="S2091" s="1"/>
      <c r="T2091" s="1"/>
      <c r="U2091" s="1"/>
      <c r="V2091" s="1"/>
      <c r="W2091" s="1"/>
      <c r="X2091" s="400"/>
      <c r="Y2091" s="6"/>
      <c r="AB2091" s="6"/>
      <c r="AE2091" s="6"/>
      <c r="AG2091" s="1"/>
      <c r="AM2091" s="6"/>
      <c r="AP2091" s="6"/>
      <c r="AS2091" s="6"/>
      <c r="AU2091" s="1"/>
      <c r="BA2091" s="6"/>
      <c r="BD2091" s="6"/>
      <c r="BG2091" s="1"/>
      <c r="BH2091" s="6"/>
      <c r="BJ2091" s="1"/>
      <c r="BN2091" s="1"/>
      <c r="BO2091" s="1"/>
    </row>
    <row r="2092" spans="1:67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6"/>
      <c r="N2092" s="1"/>
      <c r="Q2092" s="6"/>
      <c r="S2092" s="1"/>
      <c r="T2092" s="1"/>
      <c r="U2092" s="1"/>
      <c r="V2092" s="1"/>
      <c r="W2092" s="1"/>
      <c r="X2092" s="400"/>
      <c r="Y2092" s="6"/>
      <c r="AB2092" s="6"/>
      <c r="AE2092" s="6"/>
      <c r="AG2092" s="1"/>
      <c r="AM2092" s="6"/>
      <c r="AP2092" s="6"/>
      <c r="AS2092" s="6"/>
      <c r="AU2092" s="1"/>
      <c r="BA2092" s="6"/>
      <c r="BD2092" s="6"/>
      <c r="BG2092" s="1"/>
      <c r="BH2092" s="6"/>
      <c r="BJ2092" s="1"/>
      <c r="BN2092" s="1"/>
      <c r="BO2092" s="1"/>
    </row>
    <row r="2093" spans="1:67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6"/>
      <c r="N2093" s="1"/>
      <c r="Q2093" s="6"/>
      <c r="S2093" s="1"/>
      <c r="T2093" s="1"/>
      <c r="U2093" s="1"/>
      <c r="V2093" s="1"/>
      <c r="W2093" s="1"/>
      <c r="X2093" s="400"/>
      <c r="Y2093" s="6"/>
      <c r="AB2093" s="6"/>
      <c r="AE2093" s="6"/>
      <c r="AG2093" s="1"/>
      <c r="AM2093" s="6"/>
      <c r="AP2093" s="6"/>
      <c r="AS2093" s="6"/>
      <c r="AU2093" s="1"/>
      <c r="BA2093" s="6"/>
      <c r="BD2093" s="6"/>
      <c r="BG2093" s="1"/>
      <c r="BH2093" s="6"/>
      <c r="BJ2093" s="1"/>
      <c r="BN2093" s="1"/>
      <c r="BO2093" s="1"/>
    </row>
    <row r="2094" spans="1:67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6"/>
      <c r="N2094" s="1"/>
      <c r="Q2094" s="6"/>
      <c r="S2094" s="1"/>
      <c r="T2094" s="1"/>
      <c r="U2094" s="1"/>
      <c r="V2094" s="1"/>
      <c r="W2094" s="1"/>
      <c r="X2094" s="400"/>
      <c r="Y2094" s="6"/>
      <c r="AB2094" s="6"/>
      <c r="AE2094" s="6"/>
      <c r="AG2094" s="1"/>
      <c r="AM2094" s="6"/>
      <c r="AP2094" s="6"/>
      <c r="AS2094" s="6"/>
      <c r="AU2094" s="1"/>
      <c r="BA2094" s="6"/>
      <c r="BD2094" s="6"/>
      <c r="BG2094" s="1"/>
      <c r="BH2094" s="6"/>
      <c r="BJ2094" s="1"/>
      <c r="BN2094" s="1"/>
      <c r="BO2094" s="1"/>
    </row>
    <row r="2095" spans="1:67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6"/>
      <c r="N2095" s="1"/>
      <c r="Q2095" s="6"/>
      <c r="S2095" s="1"/>
      <c r="T2095" s="1"/>
      <c r="U2095" s="1"/>
      <c r="V2095" s="1"/>
      <c r="W2095" s="1"/>
      <c r="X2095" s="400"/>
      <c r="Y2095" s="6"/>
      <c r="AB2095" s="6"/>
      <c r="AE2095" s="6"/>
      <c r="AG2095" s="1"/>
      <c r="AM2095" s="6"/>
      <c r="AP2095" s="6"/>
      <c r="AS2095" s="6"/>
      <c r="AU2095" s="1"/>
      <c r="BA2095" s="6"/>
      <c r="BD2095" s="6"/>
      <c r="BG2095" s="1"/>
      <c r="BH2095" s="6"/>
      <c r="BJ2095" s="1"/>
      <c r="BN2095" s="1"/>
      <c r="BO2095" s="1"/>
    </row>
    <row r="2096" spans="1:67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6"/>
      <c r="N2096" s="1"/>
      <c r="Q2096" s="6"/>
      <c r="S2096" s="1"/>
      <c r="T2096" s="1"/>
      <c r="U2096" s="1"/>
      <c r="V2096" s="1"/>
      <c r="W2096" s="1"/>
      <c r="X2096" s="400"/>
      <c r="Y2096" s="6"/>
      <c r="AB2096" s="6"/>
      <c r="AE2096" s="6"/>
      <c r="AG2096" s="1"/>
      <c r="AM2096" s="6"/>
      <c r="AP2096" s="6"/>
      <c r="AS2096" s="6"/>
      <c r="AU2096" s="1"/>
      <c r="BA2096" s="6"/>
      <c r="BD2096" s="6"/>
      <c r="BG2096" s="1"/>
      <c r="BH2096" s="6"/>
      <c r="BJ2096" s="1"/>
      <c r="BN2096" s="1"/>
      <c r="BO2096" s="1"/>
    </row>
    <row r="2097" spans="1:67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6"/>
      <c r="N2097" s="1"/>
      <c r="Q2097" s="6"/>
      <c r="S2097" s="1"/>
      <c r="T2097" s="1"/>
      <c r="U2097" s="1"/>
      <c r="V2097" s="1"/>
      <c r="W2097" s="1"/>
      <c r="X2097" s="400"/>
      <c r="Y2097" s="6"/>
      <c r="AB2097" s="6"/>
      <c r="AE2097" s="6"/>
      <c r="AG2097" s="1"/>
      <c r="AM2097" s="6"/>
      <c r="AP2097" s="6"/>
      <c r="AS2097" s="6"/>
      <c r="AU2097" s="1"/>
      <c r="BA2097" s="6"/>
      <c r="BD2097" s="6"/>
      <c r="BG2097" s="1"/>
      <c r="BH2097" s="6"/>
      <c r="BJ2097" s="1"/>
      <c r="BN2097" s="1"/>
      <c r="BO2097" s="1"/>
    </row>
    <row r="2098" spans="1:67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6"/>
      <c r="N2098" s="1"/>
      <c r="Q2098" s="6"/>
      <c r="S2098" s="1"/>
      <c r="T2098" s="1"/>
      <c r="U2098" s="1"/>
      <c r="V2098" s="1"/>
      <c r="W2098" s="1"/>
      <c r="X2098" s="400"/>
      <c r="Y2098" s="6"/>
      <c r="AB2098" s="6"/>
      <c r="AE2098" s="6"/>
      <c r="AG2098" s="1"/>
      <c r="AM2098" s="6"/>
      <c r="AP2098" s="6"/>
      <c r="AS2098" s="6"/>
      <c r="AU2098" s="1"/>
      <c r="BA2098" s="6"/>
      <c r="BD2098" s="6"/>
      <c r="BG2098" s="1"/>
      <c r="BH2098" s="6"/>
      <c r="BJ2098" s="1"/>
      <c r="BN2098" s="1"/>
      <c r="BO2098" s="1"/>
    </row>
    <row r="2099" spans="1:67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6"/>
      <c r="N2099" s="1"/>
      <c r="Q2099" s="6"/>
      <c r="S2099" s="1"/>
      <c r="T2099" s="1"/>
      <c r="U2099" s="1"/>
      <c r="V2099" s="1"/>
      <c r="W2099" s="1"/>
      <c r="X2099" s="400"/>
      <c r="Y2099" s="6"/>
      <c r="AB2099" s="6"/>
      <c r="AE2099" s="6"/>
      <c r="AG2099" s="1"/>
      <c r="AM2099" s="6"/>
      <c r="AP2099" s="6"/>
      <c r="AS2099" s="6"/>
      <c r="AU2099" s="1"/>
      <c r="BA2099" s="6"/>
      <c r="BD2099" s="6"/>
      <c r="BG2099" s="1"/>
      <c r="BH2099" s="6"/>
      <c r="BJ2099" s="1"/>
      <c r="BN2099" s="1"/>
      <c r="BO2099" s="1"/>
    </row>
    <row r="2100" spans="1:67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6"/>
      <c r="N2100" s="1"/>
      <c r="Q2100" s="6"/>
      <c r="S2100" s="1"/>
      <c r="T2100" s="1"/>
      <c r="U2100" s="1"/>
      <c r="V2100" s="1"/>
      <c r="W2100" s="1"/>
      <c r="X2100" s="400"/>
      <c r="Y2100" s="6"/>
      <c r="AB2100" s="6"/>
      <c r="AE2100" s="6"/>
      <c r="AG2100" s="1"/>
      <c r="AM2100" s="6"/>
      <c r="AP2100" s="6"/>
      <c r="AS2100" s="6"/>
      <c r="AU2100" s="1"/>
      <c r="BA2100" s="6"/>
      <c r="BD2100" s="6"/>
      <c r="BG2100" s="1"/>
      <c r="BH2100" s="6"/>
      <c r="BJ2100" s="1"/>
      <c r="BN2100" s="1"/>
      <c r="BO2100" s="1"/>
    </row>
    <row r="2101" spans="1:67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6"/>
      <c r="N2101" s="1"/>
      <c r="Q2101" s="6"/>
      <c r="S2101" s="1"/>
      <c r="T2101" s="1"/>
      <c r="U2101" s="1"/>
      <c r="V2101" s="1"/>
      <c r="W2101" s="1"/>
      <c r="X2101" s="400"/>
      <c r="Y2101" s="6"/>
      <c r="AB2101" s="6"/>
      <c r="AE2101" s="6"/>
      <c r="AG2101" s="1"/>
      <c r="AM2101" s="6"/>
      <c r="AP2101" s="6"/>
      <c r="AS2101" s="6"/>
      <c r="AU2101" s="1"/>
      <c r="BA2101" s="6"/>
      <c r="BD2101" s="6"/>
      <c r="BG2101" s="1"/>
      <c r="BH2101" s="6"/>
      <c r="BJ2101" s="1"/>
      <c r="BN2101" s="1"/>
      <c r="BO2101" s="1"/>
    </row>
    <row r="2102" spans="1:67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6"/>
      <c r="N2102" s="1"/>
      <c r="Q2102" s="6"/>
      <c r="S2102" s="1"/>
      <c r="T2102" s="1"/>
      <c r="U2102" s="1"/>
      <c r="V2102" s="1"/>
      <c r="W2102" s="1"/>
      <c r="X2102" s="400"/>
      <c r="Y2102" s="6"/>
      <c r="AB2102" s="6"/>
      <c r="AE2102" s="6"/>
      <c r="AG2102" s="1"/>
      <c r="AM2102" s="6"/>
      <c r="AP2102" s="6"/>
      <c r="AS2102" s="6"/>
      <c r="AU2102" s="1"/>
      <c r="BA2102" s="6"/>
      <c r="BD2102" s="6"/>
      <c r="BG2102" s="1"/>
      <c r="BH2102" s="6"/>
      <c r="BJ2102" s="1"/>
      <c r="BN2102" s="1"/>
      <c r="BO2102" s="1"/>
    </row>
    <row r="2103" spans="1:67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6"/>
      <c r="N2103" s="1"/>
      <c r="Q2103" s="6"/>
      <c r="S2103" s="1"/>
      <c r="T2103" s="1"/>
      <c r="U2103" s="1"/>
      <c r="V2103" s="1"/>
      <c r="W2103" s="1"/>
      <c r="X2103" s="400"/>
      <c r="Y2103" s="6"/>
      <c r="AB2103" s="6"/>
      <c r="AE2103" s="6"/>
      <c r="AG2103" s="1"/>
      <c r="AM2103" s="6"/>
      <c r="AP2103" s="6"/>
      <c r="AS2103" s="6"/>
      <c r="AU2103" s="1"/>
      <c r="BA2103" s="6"/>
      <c r="BD2103" s="6"/>
      <c r="BG2103" s="1"/>
      <c r="BH2103" s="6"/>
      <c r="BJ2103" s="1"/>
      <c r="BN2103" s="1"/>
      <c r="BO2103" s="1"/>
    </row>
    <row r="2104" spans="1:67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6"/>
      <c r="N2104" s="1"/>
      <c r="Q2104" s="6"/>
      <c r="S2104" s="1"/>
      <c r="T2104" s="1"/>
      <c r="U2104" s="1"/>
      <c r="V2104" s="1"/>
      <c r="W2104" s="1"/>
      <c r="X2104" s="400"/>
      <c r="Y2104" s="6"/>
      <c r="AB2104" s="6"/>
      <c r="AE2104" s="6"/>
      <c r="AG2104" s="1"/>
      <c r="AM2104" s="6"/>
      <c r="AP2104" s="6"/>
      <c r="AS2104" s="6"/>
      <c r="AU2104" s="1"/>
      <c r="BA2104" s="6"/>
      <c r="BD2104" s="6"/>
      <c r="BG2104" s="1"/>
      <c r="BH2104" s="6"/>
      <c r="BJ2104" s="1"/>
      <c r="BN2104" s="1"/>
      <c r="BO2104" s="1"/>
    </row>
    <row r="2105" spans="1:67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6"/>
      <c r="N2105" s="1"/>
      <c r="Q2105" s="6"/>
      <c r="S2105" s="1"/>
      <c r="T2105" s="1"/>
      <c r="U2105" s="1"/>
      <c r="V2105" s="1"/>
      <c r="W2105" s="1"/>
      <c r="X2105" s="400"/>
      <c r="Y2105" s="6"/>
      <c r="AB2105" s="6"/>
      <c r="AE2105" s="6"/>
      <c r="AG2105" s="1"/>
      <c r="AM2105" s="6"/>
      <c r="AP2105" s="6"/>
      <c r="AS2105" s="6"/>
      <c r="AU2105" s="1"/>
      <c r="BA2105" s="6"/>
      <c r="BD2105" s="6"/>
      <c r="BG2105" s="1"/>
      <c r="BH2105" s="6"/>
      <c r="BJ2105" s="1"/>
      <c r="BN2105" s="1"/>
      <c r="BO2105" s="1"/>
    </row>
    <row r="2106" spans="1:67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6"/>
      <c r="N2106" s="1"/>
      <c r="Q2106" s="6"/>
      <c r="S2106" s="1"/>
      <c r="T2106" s="1"/>
      <c r="U2106" s="1"/>
      <c r="V2106" s="1"/>
      <c r="W2106" s="1"/>
      <c r="X2106" s="400"/>
      <c r="Y2106" s="6"/>
      <c r="AB2106" s="6"/>
      <c r="AE2106" s="6"/>
      <c r="AG2106" s="1"/>
      <c r="AM2106" s="6"/>
      <c r="AP2106" s="6"/>
      <c r="AS2106" s="6"/>
      <c r="AU2106" s="1"/>
      <c r="BA2106" s="6"/>
      <c r="BD2106" s="6"/>
      <c r="BG2106" s="1"/>
      <c r="BH2106" s="6"/>
      <c r="BJ2106" s="1"/>
      <c r="BN2106" s="1"/>
      <c r="BO2106" s="1"/>
    </row>
    <row r="2107" spans="1:67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6"/>
      <c r="N2107" s="1"/>
      <c r="Q2107" s="6"/>
      <c r="S2107" s="1"/>
      <c r="T2107" s="1"/>
      <c r="U2107" s="1"/>
      <c r="V2107" s="1"/>
      <c r="W2107" s="1"/>
      <c r="X2107" s="400"/>
      <c r="Y2107" s="6"/>
      <c r="AB2107" s="6"/>
      <c r="AE2107" s="6"/>
      <c r="AG2107" s="1"/>
      <c r="AM2107" s="6"/>
      <c r="AP2107" s="6"/>
      <c r="AS2107" s="6"/>
      <c r="AU2107" s="1"/>
      <c r="BA2107" s="6"/>
      <c r="BD2107" s="6"/>
      <c r="BG2107" s="1"/>
      <c r="BH2107" s="6"/>
      <c r="BJ2107" s="1"/>
      <c r="BN2107" s="1"/>
      <c r="BO2107" s="1"/>
    </row>
    <row r="2108" spans="1:67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6"/>
      <c r="N2108" s="1"/>
      <c r="Q2108" s="6"/>
      <c r="S2108" s="1"/>
      <c r="T2108" s="1"/>
      <c r="U2108" s="1"/>
      <c r="V2108" s="1"/>
      <c r="W2108" s="1"/>
      <c r="X2108" s="400"/>
      <c r="Y2108" s="6"/>
      <c r="AB2108" s="6"/>
      <c r="AE2108" s="6"/>
      <c r="AG2108" s="1"/>
      <c r="AM2108" s="6"/>
      <c r="AP2108" s="6"/>
      <c r="AS2108" s="6"/>
      <c r="AU2108" s="1"/>
      <c r="BA2108" s="6"/>
      <c r="BD2108" s="6"/>
      <c r="BG2108" s="1"/>
      <c r="BH2108" s="6"/>
      <c r="BJ2108" s="1"/>
      <c r="BN2108" s="1"/>
      <c r="BO2108" s="1"/>
    </row>
    <row r="2109" spans="1:67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6"/>
      <c r="N2109" s="1"/>
      <c r="Q2109" s="6"/>
      <c r="S2109" s="1"/>
      <c r="T2109" s="1"/>
      <c r="U2109" s="1"/>
      <c r="V2109" s="1"/>
      <c r="W2109" s="1"/>
      <c r="X2109" s="400"/>
      <c r="Y2109" s="6"/>
      <c r="AB2109" s="6"/>
      <c r="AE2109" s="6"/>
      <c r="AG2109" s="1"/>
      <c r="AM2109" s="6"/>
      <c r="AP2109" s="6"/>
      <c r="AS2109" s="6"/>
      <c r="AU2109" s="1"/>
      <c r="BA2109" s="6"/>
      <c r="BD2109" s="6"/>
      <c r="BG2109" s="1"/>
      <c r="BH2109" s="6"/>
      <c r="BJ2109" s="1"/>
      <c r="BN2109" s="1"/>
      <c r="BO2109" s="1"/>
    </row>
    <row r="2110" spans="1:67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6"/>
      <c r="N2110" s="1"/>
      <c r="Q2110" s="6"/>
      <c r="S2110" s="1"/>
      <c r="T2110" s="1"/>
      <c r="U2110" s="1"/>
      <c r="V2110" s="1"/>
      <c r="W2110" s="1"/>
      <c r="X2110" s="400"/>
      <c r="Y2110" s="6"/>
      <c r="AB2110" s="6"/>
      <c r="AE2110" s="6"/>
      <c r="AG2110" s="1"/>
      <c r="AM2110" s="6"/>
      <c r="AP2110" s="6"/>
      <c r="AS2110" s="6"/>
      <c r="AU2110" s="1"/>
      <c r="BA2110" s="6"/>
      <c r="BD2110" s="6"/>
      <c r="BG2110" s="1"/>
      <c r="BH2110" s="6"/>
      <c r="BJ2110" s="1"/>
      <c r="BN2110" s="1"/>
      <c r="BO2110" s="1"/>
    </row>
    <row r="2111" spans="1:67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6"/>
      <c r="N2111" s="1"/>
      <c r="Q2111" s="6"/>
      <c r="S2111" s="1"/>
      <c r="T2111" s="1"/>
      <c r="U2111" s="1"/>
      <c r="V2111" s="1"/>
      <c r="W2111" s="1"/>
      <c r="X2111" s="400"/>
      <c r="Y2111" s="6"/>
      <c r="AB2111" s="6"/>
      <c r="AE2111" s="6"/>
      <c r="AG2111" s="1"/>
      <c r="AM2111" s="6"/>
      <c r="AP2111" s="6"/>
      <c r="AS2111" s="6"/>
      <c r="AU2111" s="1"/>
      <c r="BA2111" s="6"/>
      <c r="BD2111" s="6"/>
      <c r="BG2111" s="1"/>
      <c r="BH2111" s="6"/>
      <c r="BJ2111" s="1"/>
      <c r="BN2111" s="1"/>
      <c r="BO2111" s="1"/>
    </row>
    <row r="2112" spans="1:67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6"/>
      <c r="N2112" s="1"/>
      <c r="Q2112" s="6"/>
      <c r="S2112" s="1"/>
      <c r="T2112" s="1"/>
      <c r="U2112" s="1"/>
      <c r="V2112" s="1"/>
      <c r="W2112" s="1"/>
      <c r="X2112" s="400"/>
      <c r="Y2112" s="6"/>
      <c r="AB2112" s="6"/>
      <c r="AE2112" s="6"/>
      <c r="AG2112" s="1"/>
      <c r="AM2112" s="6"/>
      <c r="AP2112" s="6"/>
      <c r="AS2112" s="6"/>
      <c r="AU2112" s="1"/>
      <c r="BA2112" s="6"/>
      <c r="BD2112" s="6"/>
      <c r="BG2112" s="1"/>
      <c r="BH2112" s="6"/>
      <c r="BJ2112" s="1"/>
      <c r="BN2112" s="1"/>
      <c r="BO2112" s="1"/>
    </row>
    <row r="2113" spans="1:67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6"/>
      <c r="N2113" s="1"/>
      <c r="Q2113" s="6"/>
      <c r="S2113" s="1"/>
      <c r="T2113" s="1"/>
      <c r="U2113" s="1"/>
      <c r="V2113" s="1"/>
      <c r="W2113" s="1"/>
      <c r="X2113" s="400"/>
      <c r="Y2113" s="6"/>
      <c r="AB2113" s="6"/>
      <c r="AE2113" s="6"/>
      <c r="AG2113" s="1"/>
      <c r="AM2113" s="6"/>
      <c r="AP2113" s="6"/>
      <c r="AS2113" s="6"/>
      <c r="AU2113" s="1"/>
      <c r="BA2113" s="6"/>
      <c r="BD2113" s="6"/>
      <c r="BG2113" s="1"/>
      <c r="BH2113" s="6"/>
      <c r="BJ2113" s="1"/>
      <c r="BN2113" s="1"/>
      <c r="BO2113" s="1"/>
    </row>
    <row r="2114" spans="1:67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6"/>
      <c r="N2114" s="1"/>
      <c r="Q2114" s="6"/>
      <c r="S2114" s="1"/>
      <c r="T2114" s="1"/>
      <c r="U2114" s="1"/>
      <c r="V2114" s="1"/>
      <c r="W2114" s="1"/>
      <c r="X2114" s="400"/>
      <c r="Y2114" s="6"/>
      <c r="AB2114" s="6"/>
      <c r="AE2114" s="6"/>
      <c r="AG2114" s="1"/>
      <c r="AM2114" s="6"/>
      <c r="AP2114" s="6"/>
      <c r="AS2114" s="6"/>
      <c r="AU2114" s="1"/>
      <c r="BA2114" s="6"/>
      <c r="BD2114" s="6"/>
      <c r="BG2114" s="1"/>
      <c r="BH2114" s="6"/>
      <c r="BJ2114" s="1"/>
      <c r="BN2114" s="1"/>
      <c r="BO2114" s="1"/>
    </row>
    <row r="2115" spans="1:67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6"/>
      <c r="N2115" s="1"/>
      <c r="Q2115" s="6"/>
      <c r="S2115" s="1"/>
      <c r="T2115" s="1"/>
      <c r="U2115" s="1"/>
      <c r="V2115" s="1"/>
      <c r="W2115" s="1"/>
      <c r="X2115" s="400"/>
      <c r="Y2115" s="6"/>
      <c r="AB2115" s="6"/>
      <c r="AE2115" s="6"/>
      <c r="AG2115" s="1"/>
      <c r="AM2115" s="6"/>
      <c r="AP2115" s="6"/>
      <c r="AS2115" s="6"/>
      <c r="AU2115" s="1"/>
      <c r="BA2115" s="6"/>
      <c r="BD2115" s="6"/>
      <c r="BG2115" s="1"/>
      <c r="BH2115" s="6"/>
      <c r="BJ2115" s="1"/>
      <c r="BN2115" s="1"/>
      <c r="BO2115" s="1"/>
    </row>
    <row r="2116" spans="1:67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6"/>
      <c r="N2116" s="1"/>
      <c r="Q2116" s="6"/>
      <c r="S2116" s="1"/>
      <c r="T2116" s="1"/>
      <c r="U2116" s="1"/>
      <c r="V2116" s="1"/>
      <c r="W2116" s="1"/>
      <c r="X2116" s="400"/>
      <c r="Y2116" s="6"/>
      <c r="AB2116" s="6"/>
      <c r="AE2116" s="6"/>
      <c r="AG2116" s="1"/>
      <c r="AM2116" s="6"/>
      <c r="AP2116" s="6"/>
      <c r="AS2116" s="6"/>
      <c r="AU2116" s="1"/>
      <c r="BA2116" s="6"/>
      <c r="BD2116" s="6"/>
      <c r="BG2116" s="1"/>
      <c r="BH2116" s="6"/>
      <c r="BJ2116" s="1"/>
      <c r="BN2116" s="1"/>
      <c r="BO2116" s="1"/>
    </row>
    <row r="2117" spans="1:67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6"/>
      <c r="N2117" s="1"/>
      <c r="Q2117" s="6"/>
      <c r="S2117" s="1"/>
      <c r="T2117" s="1"/>
      <c r="U2117" s="1"/>
      <c r="V2117" s="1"/>
      <c r="W2117" s="1"/>
      <c r="X2117" s="400"/>
      <c r="Y2117" s="6"/>
      <c r="AB2117" s="6"/>
      <c r="AE2117" s="6"/>
      <c r="AG2117" s="1"/>
      <c r="AM2117" s="6"/>
      <c r="AP2117" s="6"/>
      <c r="AS2117" s="6"/>
      <c r="AU2117" s="1"/>
      <c r="BA2117" s="6"/>
      <c r="BD2117" s="6"/>
      <c r="BG2117" s="1"/>
      <c r="BH2117" s="6"/>
      <c r="BJ2117" s="1"/>
      <c r="BN2117" s="1"/>
      <c r="BO2117" s="1"/>
    </row>
    <row r="2118" spans="1:67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6"/>
      <c r="N2118" s="1"/>
      <c r="Q2118" s="6"/>
      <c r="S2118" s="1"/>
      <c r="T2118" s="1"/>
      <c r="U2118" s="1"/>
      <c r="V2118" s="1"/>
      <c r="W2118" s="1"/>
      <c r="X2118" s="400"/>
      <c r="Y2118" s="6"/>
      <c r="AB2118" s="6"/>
      <c r="AE2118" s="6"/>
      <c r="AG2118" s="1"/>
      <c r="AM2118" s="6"/>
      <c r="AP2118" s="6"/>
      <c r="AS2118" s="6"/>
      <c r="AU2118" s="1"/>
      <c r="BA2118" s="6"/>
      <c r="BD2118" s="6"/>
      <c r="BG2118" s="1"/>
      <c r="BH2118" s="6"/>
      <c r="BJ2118" s="1"/>
      <c r="BN2118" s="1"/>
      <c r="BO2118" s="1"/>
    </row>
    <row r="2119" spans="1:67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6"/>
      <c r="N2119" s="1"/>
      <c r="Q2119" s="6"/>
      <c r="S2119" s="1"/>
      <c r="T2119" s="1"/>
      <c r="U2119" s="1"/>
      <c r="V2119" s="1"/>
      <c r="W2119" s="1"/>
      <c r="X2119" s="400"/>
      <c r="Y2119" s="6"/>
      <c r="AB2119" s="6"/>
      <c r="AE2119" s="6"/>
      <c r="AG2119" s="1"/>
      <c r="AM2119" s="6"/>
      <c r="AP2119" s="6"/>
      <c r="AS2119" s="6"/>
      <c r="AU2119" s="1"/>
      <c r="BA2119" s="6"/>
      <c r="BD2119" s="6"/>
      <c r="BG2119" s="1"/>
      <c r="BH2119" s="6"/>
      <c r="BJ2119" s="1"/>
      <c r="BN2119" s="1"/>
      <c r="BO2119" s="1"/>
    </row>
    <row r="2120" spans="1:67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6"/>
      <c r="N2120" s="1"/>
      <c r="Q2120" s="6"/>
      <c r="S2120" s="1"/>
      <c r="T2120" s="1"/>
      <c r="U2120" s="1"/>
      <c r="V2120" s="1"/>
      <c r="W2120" s="1"/>
      <c r="X2120" s="400"/>
      <c r="Y2120" s="6"/>
      <c r="AB2120" s="6"/>
      <c r="AE2120" s="6"/>
      <c r="AG2120" s="1"/>
      <c r="AM2120" s="6"/>
      <c r="AP2120" s="6"/>
      <c r="AS2120" s="6"/>
      <c r="AU2120" s="1"/>
      <c r="BA2120" s="6"/>
      <c r="BD2120" s="6"/>
      <c r="BG2120" s="1"/>
      <c r="BH2120" s="6"/>
      <c r="BJ2120" s="1"/>
      <c r="BN2120" s="1"/>
      <c r="BO2120" s="1"/>
    </row>
    <row r="2121" spans="1:67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6"/>
      <c r="N2121" s="1"/>
      <c r="Q2121" s="6"/>
      <c r="S2121" s="1"/>
      <c r="T2121" s="1"/>
      <c r="U2121" s="1"/>
      <c r="V2121" s="1"/>
      <c r="W2121" s="1"/>
      <c r="X2121" s="400"/>
      <c r="Y2121" s="6"/>
      <c r="AB2121" s="6"/>
      <c r="AE2121" s="6"/>
      <c r="AG2121" s="1"/>
      <c r="AM2121" s="6"/>
      <c r="AP2121" s="6"/>
      <c r="AS2121" s="6"/>
      <c r="AU2121" s="1"/>
      <c r="BA2121" s="6"/>
      <c r="BD2121" s="6"/>
      <c r="BG2121" s="1"/>
      <c r="BH2121" s="6"/>
      <c r="BJ2121" s="1"/>
      <c r="BN2121" s="1"/>
      <c r="BO2121" s="1"/>
    </row>
    <row r="2122" spans="1:67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6"/>
      <c r="N2122" s="1"/>
      <c r="Q2122" s="6"/>
      <c r="S2122" s="1"/>
      <c r="T2122" s="1"/>
      <c r="U2122" s="1"/>
      <c r="V2122" s="1"/>
      <c r="W2122" s="1"/>
      <c r="X2122" s="400"/>
      <c r="Y2122" s="6"/>
      <c r="AB2122" s="6"/>
      <c r="AE2122" s="6"/>
      <c r="AG2122" s="1"/>
      <c r="AM2122" s="6"/>
      <c r="AP2122" s="6"/>
      <c r="AS2122" s="6"/>
      <c r="AU2122" s="1"/>
      <c r="BA2122" s="6"/>
      <c r="BD2122" s="6"/>
      <c r="BG2122" s="1"/>
      <c r="BH2122" s="6"/>
      <c r="BJ2122" s="1"/>
      <c r="BN2122" s="1"/>
      <c r="BO2122" s="1"/>
    </row>
    <row r="2123" spans="1:67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6"/>
      <c r="N2123" s="1"/>
      <c r="Q2123" s="6"/>
      <c r="S2123" s="1"/>
      <c r="T2123" s="1"/>
      <c r="U2123" s="1"/>
      <c r="V2123" s="1"/>
      <c r="W2123" s="1"/>
      <c r="X2123" s="400"/>
      <c r="Y2123" s="6"/>
      <c r="AB2123" s="6"/>
      <c r="AE2123" s="6"/>
      <c r="AG2123" s="1"/>
      <c r="AM2123" s="6"/>
      <c r="AP2123" s="6"/>
      <c r="AS2123" s="6"/>
      <c r="AU2123" s="1"/>
      <c r="BA2123" s="6"/>
      <c r="BD2123" s="6"/>
      <c r="BG2123" s="1"/>
      <c r="BH2123" s="6"/>
      <c r="BJ2123" s="1"/>
      <c r="BN2123" s="1"/>
      <c r="BO2123" s="1"/>
    </row>
    <row r="2124" spans="1:67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6"/>
      <c r="N2124" s="1"/>
      <c r="Q2124" s="6"/>
      <c r="S2124" s="1"/>
      <c r="T2124" s="1"/>
      <c r="U2124" s="1"/>
      <c r="V2124" s="1"/>
      <c r="W2124" s="1"/>
      <c r="X2124" s="400"/>
      <c r="Y2124" s="6"/>
      <c r="AB2124" s="6"/>
      <c r="AE2124" s="6"/>
      <c r="AG2124" s="1"/>
      <c r="AM2124" s="6"/>
      <c r="AP2124" s="6"/>
      <c r="AS2124" s="6"/>
      <c r="AU2124" s="1"/>
      <c r="BA2124" s="6"/>
      <c r="BD2124" s="6"/>
      <c r="BG2124" s="1"/>
      <c r="BH2124" s="6"/>
      <c r="BJ2124" s="1"/>
      <c r="BN2124" s="1"/>
      <c r="BO2124" s="1"/>
    </row>
    <row r="2125" spans="1:67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6"/>
      <c r="N2125" s="1"/>
      <c r="Q2125" s="6"/>
      <c r="S2125" s="1"/>
      <c r="T2125" s="1"/>
      <c r="U2125" s="1"/>
      <c r="V2125" s="1"/>
      <c r="W2125" s="1"/>
      <c r="X2125" s="400"/>
      <c r="Y2125" s="6"/>
      <c r="AB2125" s="6"/>
      <c r="AE2125" s="6"/>
      <c r="AG2125" s="1"/>
      <c r="AM2125" s="6"/>
      <c r="AP2125" s="6"/>
      <c r="AS2125" s="6"/>
      <c r="AU2125" s="1"/>
      <c r="BA2125" s="6"/>
      <c r="BD2125" s="6"/>
      <c r="BG2125" s="1"/>
      <c r="BH2125" s="6"/>
      <c r="BJ2125" s="1"/>
      <c r="BN2125" s="1"/>
      <c r="BO2125" s="1"/>
    </row>
    <row r="2126" spans="1:67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6"/>
      <c r="N2126" s="1"/>
      <c r="Q2126" s="6"/>
      <c r="S2126" s="1"/>
      <c r="T2126" s="1"/>
      <c r="U2126" s="1"/>
      <c r="V2126" s="1"/>
      <c r="W2126" s="1"/>
      <c r="X2126" s="400"/>
      <c r="Y2126" s="6"/>
      <c r="AB2126" s="6"/>
      <c r="AE2126" s="6"/>
      <c r="AG2126" s="1"/>
      <c r="AM2126" s="6"/>
      <c r="AP2126" s="6"/>
      <c r="AS2126" s="6"/>
      <c r="AU2126" s="1"/>
      <c r="BA2126" s="6"/>
      <c r="BD2126" s="6"/>
      <c r="BG2126" s="1"/>
      <c r="BH2126" s="6"/>
      <c r="BJ2126" s="1"/>
      <c r="BN2126" s="1"/>
      <c r="BO2126" s="1"/>
    </row>
    <row r="2127" spans="1:67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6"/>
      <c r="N2127" s="1"/>
      <c r="Q2127" s="6"/>
      <c r="S2127" s="1"/>
      <c r="T2127" s="1"/>
      <c r="U2127" s="1"/>
      <c r="V2127" s="1"/>
      <c r="W2127" s="1"/>
      <c r="X2127" s="400"/>
      <c r="Y2127" s="6"/>
      <c r="AB2127" s="6"/>
      <c r="AE2127" s="6"/>
      <c r="AG2127" s="1"/>
      <c r="AM2127" s="6"/>
      <c r="AP2127" s="6"/>
      <c r="AS2127" s="6"/>
      <c r="AU2127" s="1"/>
      <c r="BA2127" s="6"/>
      <c r="BD2127" s="6"/>
      <c r="BG2127" s="1"/>
      <c r="BH2127" s="6"/>
      <c r="BJ2127" s="1"/>
      <c r="BN2127" s="1"/>
      <c r="BO2127" s="1"/>
    </row>
    <row r="2128" spans="1:67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6"/>
      <c r="N2128" s="1"/>
      <c r="Q2128" s="6"/>
      <c r="S2128" s="1"/>
      <c r="T2128" s="1"/>
      <c r="U2128" s="1"/>
      <c r="V2128" s="1"/>
      <c r="W2128" s="1"/>
      <c r="X2128" s="400"/>
      <c r="Y2128" s="6"/>
      <c r="AB2128" s="6"/>
      <c r="AE2128" s="6"/>
      <c r="AG2128" s="1"/>
      <c r="AM2128" s="6"/>
      <c r="AP2128" s="6"/>
      <c r="AS2128" s="6"/>
      <c r="AU2128" s="1"/>
      <c r="BA2128" s="6"/>
      <c r="BD2128" s="6"/>
      <c r="BG2128" s="1"/>
      <c r="BH2128" s="6"/>
      <c r="BJ2128" s="1"/>
      <c r="BN2128" s="1"/>
      <c r="BO2128" s="1"/>
    </row>
    <row r="2129" spans="1:67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6"/>
      <c r="N2129" s="1"/>
      <c r="Q2129" s="6"/>
      <c r="S2129" s="1"/>
      <c r="T2129" s="1"/>
      <c r="U2129" s="1"/>
      <c r="V2129" s="1"/>
      <c r="W2129" s="1"/>
      <c r="X2129" s="400"/>
      <c r="Y2129" s="6"/>
      <c r="AB2129" s="6"/>
      <c r="AE2129" s="6"/>
      <c r="AG2129" s="1"/>
      <c r="AM2129" s="6"/>
      <c r="AP2129" s="6"/>
      <c r="AS2129" s="6"/>
      <c r="AU2129" s="1"/>
      <c r="BA2129" s="6"/>
      <c r="BD2129" s="6"/>
      <c r="BG2129" s="1"/>
      <c r="BH2129" s="6"/>
      <c r="BJ2129" s="1"/>
      <c r="BN2129" s="1"/>
      <c r="BO2129" s="1"/>
    </row>
    <row r="2130" spans="1:67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6"/>
      <c r="N2130" s="1"/>
      <c r="Q2130" s="6"/>
      <c r="S2130" s="1"/>
      <c r="T2130" s="1"/>
      <c r="U2130" s="1"/>
      <c r="V2130" s="1"/>
      <c r="W2130" s="1"/>
      <c r="X2130" s="400"/>
      <c r="Y2130" s="6"/>
      <c r="AB2130" s="6"/>
      <c r="AE2130" s="6"/>
      <c r="AG2130" s="1"/>
      <c r="AM2130" s="6"/>
      <c r="AP2130" s="6"/>
      <c r="AS2130" s="6"/>
      <c r="AU2130" s="1"/>
      <c r="BA2130" s="6"/>
      <c r="BD2130" s="6"/>
      <c r="BG2130" s="1"/>
      <c r="BH2130" s="6"/>
      <c r="BJ2130" s="1"/>
      <c r="BN2130" s="1"/>
      <c r="BO2130" s="1"/>
    </row>
    <row r="2131" spans="1:67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6"/>
      <c r="N2131" s="1"/>
      <c r="Q2131" s="6"/>
      <c r="S2131" s="1"/>
      <c r="T2131" s="1"/>
      <c r="U2131" s="1"/>
      <c r="V2131" s="1"/>
      <c r="W2131" s="1"/>
      <c r="X2131" s="400"/>
      <c r="Y2131" s="6"/>
      <c r="AB2131" s="6"/>
      <c r="AE2131" s="6"/>
      <c r="AG2131" s="1"/>
      <c r="AM2131" s="6"/>
      <c r="AP2131" s="6"/>
      <c r="AS2131" s="6"/>
      <c r="AU2131" s="1"/>
      <c r="BA2131" s="6"/>
      <c r="BD2131" s="6"/>
      <c r="BG2131" s="1"/>
      <c r="BH2131" s="6"/>
      <c r="BJ2131" s="1"/>
      <c r="BN2131" s="1"/>
      <c r="BO2131" s="1"/>
    </row>
    <row r="2132" spans="1:67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6"/>
      <c r="N2132" s="1"/>
      <c r="Q2132" s="6"/>
      <c r="S2132" s="1"/>
      <c r="T2132" s="1"/>
      <c r="U2132" s="1"/>
      <c r="V2132" s="1"/>
      <c r="W2132" s="1"/>
      <c r="X2132" s="400"/>
      <c r="Y2132" s="6"/>
      <c r="AB2132" s="6"/>
      <c r="AE2132" s="6"/>
      <c r="AG2132" s="1"/>
      <c r="AM2132" s="6"/>
      <c r="AP2132" s="6"/>
      <c r="AS2132" s="6"/>
      <c r="AU2132" s="1"/>
      <c r="BA2132" s="6"/>
      <c r="BD2132" s="6"/>
      <c r="BG2132" s="1"/>
      <c r="BH2132" s="6"/>
      <c r="BJ2132" s="1"/>
      <c r="BN2132" s="1"/>
      <c r="BO2132" s="1"/>
    </row>
    <row r="2133" spans="1:67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6"/>
      <c r="N2133" s="1"/>
      <c r="Q2133" s="6"/>
      <c r="S2133" s="1"/>
      <c r="T2133" s="1"/>
      <c r="U2133" s="1"/>
      <c r="V2133" s="1"/>
      <c r="W2133" s="1"/>
      <c r="X2133" s="400"/>
      <c r="Y2133" s="6"/>
      <c r="AB2133" s="6"/>
      <c r="AE2133" s="6"/>
      <c r="AG2133" s="1"/>
      <c r="AM2133" s="6"/>
      <c r="AP2133" s="6"/>
      <c r="AS2133" s="6"/>
      <c r="AU2133" s="1"/>
      <c r="BA2133" s="6"/>
      <c r="BD2133" s="6"/>
      <c r="BG2133" s="1"/>
      <c r="BH2133" s="6"/>
      <c r="BJ2133" s="1"/>
      <c r="BN2133" s="1"/>
      <c r="BO2133" s="1"/>
    </row>
    <row r="2134" spans="1:67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6"/>
      <c r="N2134" s="1"/>
      <c r="Q2134" s="6"/>
      <c r="S2134" s="1"/>
      <c r="T2134" s="1"/>
      <c r="U2134" s="1"/>
      <c r="V2134" s="1"/>
      <c r="W2134" s="1"/>
      <c r="X2134" s="400"/>
      <c r="Y2134" s="6"/>
      <c r="AB2134" s="6"/>
      <c r="AE2134" s="6"/>
      <c r="AG2134" s="1"/>
      <c r="AM2134" s="6"/>
      <c r="AP2134" s="6"/>
      <c r="AS2134" s="6"/>
      <c r="AU2134" s="1"/>
      <c r="BA2134" s="6"/>
      <c r="BD2134" s="6"/>
      <c r="BG2134" s="1"/>
      <c r="BH2134" s="6"/>
      <c r="BJ2134" s="1"/>
      <c r="BN2134" s="1"/>
      <c r="BO2134" s="1"/>
    </row>
    <row r="2135" spans="1:67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6"/>
      <c r="N2135" s="1"/>
      <c r="Q2135" s="6"/>
      <c r="S2135" s="1"/>
      <c r="T2135" s="1"/>
      <c r="U2135" s="1"/>
      <c r="V2135" s="1"/>
      <c r="W2135" s="1"/>
      <c r="X2135" s="400"/>
      <c r="Y2135" s="6"/>
      <c r="AB2135" s="6"/>
      <c r="AE2135" s="6"/>
      <c r="AG2135" s="1"/>
      <c r="AM2135" s="6"/>
      <c r="AP2135" s="6"/>
      <c r="AS2135" s="6"/>
      <c r="AU2135" s="1"/>
      <c r="BA2135" s="6"/>
      <c r="BD2135" s="6"/>
      <c r="BG2135" s="1"/>
      <c r="BH2135" s="6"/>
      <c r="BJ2135" s="1"/>
      <c r="BN2135" s="1"/>
      <c r="BO2135" s="1"/>
    </row>
    <row r="2136" spans="1:67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6"/>
      <c r="N2136" s="1"/>
      <c r="Q2136" s="6"/>
      <c r="S2136" s="1"/>
      <c r="T2136" s="1"/>
      <c r="U2136" s="1"/>
      <c r="V2136" s="1"/>
      <c r="W2136" s="1"/>
      <c r="X2136" s="400"/>
      <c r="Y2136" s="6"/>
      <c r="AB2136" s="6"/>
      <c r="AE2136" s="6"/>
      <c r="AG2136" s="1"/>
      <c r="AM2136" s="6"/>
      <c r="AP2136" s="6"/>
      <c r="AS2136" s="6"/>
      <c r="AU2136" s="1"/>
      <c r="BA2136" s="6"/>
      <c r="BD2136" s="6"/>
      <c r="BG2136" s="1"/>
      <c r="BH2136" s="6"/>
      <c r="BJ2136" s="1"/>
      <c r="BN2136" s="1"/>
      <c r="BO2136" s="1"/>
    </row>
    <row r="2137" spans="1:67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6"/>
      <c r="N2137" s="1"/>
      <c r="Q2137" s="6"/>
      <c r="S2137" s="1"/>
      <c r="T2137" s="1"/>
      <c r="U2137" s="1"/>
      <c r="V2137" s="1"/>
      <c r="W2137" s="1"/>
      <c r="X2137" s="400"/>
      <c r="Y2137" s="6"/>
      <c r="AB2137" s="6"/>
      <c r="AE2137" s="6"/>
      <c r="AG2137" s="1"/>
      <c r="AM2137" s="6"/>
      <c r="AP2137" s="6"/>
      <c r="AS2137" s="6"/>
      <c r="AU2137" s="1"/>
      <c r="BA2137" s="6"/>
      <c r="BD2137" s="6"/>
      <c r="BG2137" s="1"/>
      <c r="BH2137" s="6"/>
      <c r="BJ2137" s="1"/>
      <c r="BN2137" s="1"/>
      <c r="BO2137" s="1"/>
    </row>
    <row r="2138" spans="1:67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6"/>
      <c r="N2138" s="1"/>
      <c r="Q2138" s="6"/>
      <c r="S2138" s="1"/>
      <c r="T2138" s="1"/>
      <c r="U2138" s="1"/>
      <c r="V2138" s="1"/>
      <c r="W2138" s="1"/>
      <c r="X2138" s="400"/>
      <c r="Y2138" s="6"/>
      <c r="AB2138" s="6"/>
      <c r="AE2138" s="6"/>
      <c r="AG2138" s="1"/>
      <c r="AM2138" s="6"/>
      <c r="AP2138" s="6"/>
      <c r="AS2138" s="6"/>
      <c r="AU2138" s="1"/>
      <c r="BA2138" s="6"/>
      <c r="BD2138" s="6"/>
      <c r="BG2138" s="1"/>
      <c r="BH2138" s="6"/>
      <c r="BJ2138" s="1"/>
      <c r="BN2138" s="1"/>
      <c r="BO2138" s="1"/>
    </row>
    <row r="2139" spans="1:67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6"/>
      <c r="N2139" s="1"/>
      <c r="Q2139" s="6"/>
      <c r="S2139" s="1"/>
      <c r="T2139" s="1"/>
      <c r="U2139" s="1"/>
      <c r="V2139" s="1"/>
      <c r="W2139" s="1"/>
      <c r="X2139" s="400"/>
      <c r="Y2139" s="6"/>
      <c r="AB2139" s="6"/>
      <c r="AE2139" s="6"/>
      <c r="AG2139" s="1"/>
      <c r="AM2139" s="6"/>
      <c r="AP2139" s="6"/>
      <c r="AS2139" s="6"/>
      <c r="AU2139" s="1"/>
      <c r="BA2139" s="6"/>
      <c r="BD2139" s="6"/>
      <c r="BG2139" s="1"/>
      <c r="BH2139" s="6"/>
      <c r="BJ2139" s="1"/>
      <c r="BN2139" s="1"/>
      <c r="BO2139" s="1"/>
    </row>
    <row r="2140" spans="1:67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6"/>
      <c r="N2140" s="1"/>
      <c r="Q2140" s="6"/>
      <c r="S2140" s="1"/>
      <c r="T2140" s="1"/>
      <c r="U2140" s="1"/>
      <c r="V2140" s="1"/>
      <c r="W2140" s="1"/>
      <c r="X2140" s="400"/>
      <c r="Y2140" s="6"/>
      <c r="AB2140" s="6"/>
      <c r="AE2140" s="6"/>
      <c r="AG2140" s="1"/>
      <c r="AM2140" s="6"/>
      <c r="AP2140" s="6"/>
      <c r="AS2140" s="6"/>
      <c r="AU2140" s="1"/>
      <c r="BA2140" s="6"/>
      <c r="BD2140" s="6"/>
      <c r="BG2140" s="1"/>
      <c r="BH2140" s="6"/>
      <c r="BJ2140" s="1"/>
      <c r="BN2140" s="1"/>
      <c r="BO2140" s="1"/>
    </row>
    <row r="2141" spans="1:67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6"/>
      <c r="N2141" s="1"/>
      <c r="Q2141" s="6"/>
      <c r="S2141" s="1"/>
      <c r="T2141" s="1"/>
      <c r="U2141" s="1"/>
      <c r="V2141" s="1"/>
      <c r="W2141" s="1"/>
      <c r="X2141" s="400"/>
      <c r="Y2141" s="6"/>
      <c r="AB2141" s="6"/>
      <c r="AE2141" s="6"/>
      <c r="AG2141" s="1"/>
      <c r="AM2141" s="6"/>
      <c r="AP2141" s="6"/>
      <c r="AS2141" s="6"/>
      <c r="AU2141" s="1"/>
      <c r="BA2141" s="6"/>
      <c r="BD2141" s="6"/>
      <c r="BG2141" s="1"/>
      <c r="BH2141" s="6"/>
      <c r="BJ2141" s="1"/>
      <c r="BN2141" s="1"/>
      <c r="BO2141" s="1"/>
    </row>
    <row r="2142" spans="1:67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6"/>
      <c r="N2142" s="1"/>
      <c r="Q2142" s="6"/>
      <c r="S2142" s="1"/>
      <c r="T2142" s="1"/>
      <c r="U2142" s="1"/>
      <c r="V2142" s="1"/>
      <c r="W2142" s="1"/>
      <c r="X2142" s="400"/>
      <c r="Y2142" s="6"/>
      <c r="AB2142" s="6"/>
      <c r="AE2142" s="6"/>
      <c r="AG2142" s="1"/>
      <c r="AM2142" s="6"/>
      <c r="AP2142" s="6"/>
      <c r="AS2142" s="6"/>
      <c r="AU2142" s="1"/>
      <c r="BA2142" s="6"/>
      <c r="BD2142" s="6"/>
      <c r="BG2142" s="1"/>
      <c r="BH2142" s="6"/>
      <c r="BJ2142" s="1"/>
      <c r="BN2142" s="1"/>
      <c r="BO2142" s="1"/>
    </row>
    <row r="2143" spans="1:67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6"/>
      <c r="N2143" s="1"/>
      <c r="Q2143" s="6"/>
      <c r="S2143" s="1"/>
      <c r="T2143" s="1"/>
      <c r="U2143" s="1"/>
      <c r="V2143" s="1"/>
      <c r="W2143" s="1"/>
      <c r="X2143" s="400"/>
      <c r="Y2143" s="6"/>
      <c r="AB2143" s="6"/>
      <c r="AE2143" s="6"/>
      <c r="AG2143" s="1"/>
      <c r="AM2143" s="6"/>
      <c r="AP2143" s="6"/>
      <c r="AS2143" s="6"/>
      <c r="AU2143" s="1"/>
      <c r="BA2143" s="6"/>
      <c r="BD2143" s="6"/>
      <c r="BG2143" s="1"/>
      <c r="BH2143" s="6"/>
      <c r="BJ2143" s="1"/>
      <c r="BN2143" s="1"/>
      <c r="BO2143" s="1"/>
    </row>
    <row r="2144" spans="1:67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6"/>
      <c r="N2144" s="1"/>
      <c r="Q2144" s="6"/>
      <c r="S2144" s="1"/>
      <c r="T2144" s="1"/>
      <c r="U2144" s="1"/>
      <c r="V2144" s="1"/>
      <c r="W2144" s="1"/>
      <c r="X2144" s="400"/>
      <c r="Y2144" s="6"/>
      <c r="AB2144" s="6"/>
      <c r="AE2144" s="6"/>
      <c r="AG2144" s="1"/>
      <c r="AM2144" s="6"/>
      <c r="AP2144" s="6"/>
      <c r="AS2144" s="6"/>
      <c r="AU2144" s="1"/>
      <c r="BA2144" s="6"/>
      <c r="BD2144" s="6"/>
      <c r="BG2144" s="1"/>
      <c r="BH2144" s="6"/>
      <c r="BJ2144" s="1"/>
      <c r="BN2144" s="1"/>
      <c r="BO2144" s="1"/>
    </row>
    <row r="2145" spans="1:67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6"/>
      <c r="N2145" s="1"/>
      <c r="Q2145" s="6"/>
      <c r="S2145" s="1"/>
      <c r="T2145" s="1"/>
      <c r="U2145" s="1"/>
      <c r="V2145" s="1"/>
      <c r="W2145" s="1"/>
      <c r="X2145" s="400"/>
      <c r="Y2145" s="6"/>
      <c r="AB2145" s="6"/>
      <c r="AE2145" s="6"/>
      <c r="AG2145" s="1"/>
      <c r="AM2145" s="6"/>
      <c r="AP2145" s="6"/>
      <c r="AS2145" s="6"/>
      <c r="AU2145" s="1"/>
      <c r="BA2145" s="6"/>
      <c r="BD2145" s="6"/>
      <c r="BG2145" s="1"/>
      <c r="BH2145" s="6"/>
      <c r="BJ2145" s="1"/>
      <c r="BN2145" s="1"/>
      <c r="BO2145" s="1"/>
    </row>
    <row r="2146" spans="1:67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6"/>
      <c r="N2146" s="1"/>
      <c r="Q2146" s="6"/>
      <c r="S2146" s="1"/>
      <c r="T2146" s="1"/>
      <c r="U2146" s="1"/>
      <c r="V2146" s="1"/>
      <c r="W2146" s="1"/>
      <c r="X2146" s="400"/>
      <c r="Y2146" s="6"/>
      <c r="AB2146" s="6"/>
      <c r="AE2146" s="6"/>
      <c r="AG2146" s="1"/>
      <c r="AM2146" s="6"/>
      <c r="AP2146" s="6"/>
      <c r="AS2146" s="6"/>
      <c r="AU2146" s="1"/>
      <c r="BA2146" s="6"/>
      <c r="BD2146" s="6"/>
      <c r="BG2146" s="1"/>
      <c r="BH2146" s="6"/>
      <c r="BJ2146" s="1"/>
      <c r="BN2146" s="1"/>
      <c r="BO2146" s="1"/>
    </row>
    <row r="2147" spans="1:67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6"/>
      <c r="N2147" s="1"/>
      <c r="Q2147" s="6"/>
      <c r="S2147" s="1"/>
      <c r="T2147" s="1"/>
      <c r="U2147" s="1"/>
      <c r="V2147" s="1"/>
      <c r="W2147" s="1"/>
      <c r="X2147" s="400"/>
      <c r="Y2147" s="6"/>
      <c r="AB2147" s="6"/>
      <c r="AE2147" s="6"/>
      <c r="AG2147" s="1"/>
      <c r="AM2147" s="6"/>
      <c r="AP2147" s="6"/>
      <c r="AS2147" s="6"/>
      <c r="AU2147" s="1"/>
      <c r="BA2147" s="6"/>
      <c r="BD2147" s="6"/>
      <c r="BG2147" s="1"/>
      <c r="BH2147" s="6"/>
      <c r="BJ2147" s="1"/>
      <c r="BN2147" s="1"/>
      <c r="BO2147" s="1"/>
    </row>
    <row r="2148" spans="1:67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6"/>
      <c r="N2148" s="1"/>
      <c r="Q2148" s="6"/>
      <c r="S2148" s="1"/>
      <c r="T2148" s="1"/>
      <c r="U2148" s="1"/>
      <c r="V2148" s="1"/>
      <c r="W2148" s="1"/>
      <c r="X2148" s="400"/>
      <c r="Y2148" s="6"/>
      <c r="AB2148" s="6"/>
      <c r="AE2148" s="6"/>
      <c r="AG2148" s="1"/>
      <c r="AM2148" s="6"/>
      <c r="AP2148" s="6"/>
      <c r="AS2148" s="6"/>
      <c r="AU2148" s="1"/>
      <c r="BA2148" s="6"/>
      <c r="BD2148" s="6"/>
      <c r="BG2148" s="1"/>
      <c r="BH2148" s="6"/>
      <c r="BJ2148" s="1"/>
      <c r="BN2148" s="1"/>
      <c r="BO2148" s="1"/>
    </row>
    <row r="2149" spans="1:67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6"/>
      <c r="N2149" s="1"/>
      <c r="Q2149" s="6"/>
      <c r="S2149" s="1"/>
      <c r="T2149" s="1"/>
      <c r="U2149" s="1"/>
      <c r="V2149" s="1"/>
      <c r="W2149" s="1"/>
      <c r="X2149" s="400"/>
      <c r="Y2149" s="6"/>
      <c r="AB2149" s="6"/>
      <c r="AE2149" s="6"/>
      <c r="AG2149" s="1"/>
      <c r="AM2149" s="6"/>
      <c r="AP2149" s="6"/>
      <c r="AS2149" s="6"/>
      <c r="AU2149" s="1"/>
      <c r="BA2149" s="6"/>
      <c r="BD2149" s="6"/>
      <c r="BG2149" s="1"/>
      <c r="BH2149" s="6"/>
      <c r="BJ2149" s="1"/>
      <c r="BN2149" s="1"/>
      <c r="BO2149" s="1"/>
    </row>
    <row r="2150" spans="1:67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6"/>
      <c r="N2150" s="1"/>
      <c r="Q2150" s="6"/>
      <c r="S2150" s="1"/>
      <c r="T2150" s="1"/>
      <c r="U2150" s="1"/>
      <c r="V2150" s="1"/>
      <c r="W2150" s="1"/>
      <c r="X2150" s="400"/>
      <c r="Y2150" s="6"/>
      <c r="AB2150" s="6"/>
      <c r="AE2150" s="6"/>
      <c r="AG2150" s="1"/>
      <c r="AM2150" s="6"/>
      <c r="AP2150" s="6"/>
      <c r="AS2150" s="6"/>
      <c r="AU2150" s="1"/>
      <c r="BA2150" s="6"/>
      <c r="BD2150" s="6"/>
      <c r="BG2150" s="1"/>
      <c r="BH2150" s="6"/>
      <c r="BJ2150" s="1"/>
      <c r="BN2150" s="1"/>
      <c r="BO2150" s="1"/>
    </row>
    <row r="2151" spans="1:67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6"/>
      <c r="N2151" s="1"/>
      <c r="Q2151" s="6"/>
      <c r="S2151" s="1"/>
      <c r="T2151" s="1"/>
      <c r="U2151" s="1"/>
      <c r="V2151" s="1"/>
      <c r="W2151" s="1"/>
      <c r="X2151" s="400"/>
      <c r="Y2151" s="6"/>
      <c r="AB2151" s="6"/>
      <c r="AE2151" s="6"/>
      <c r="AG2151" s="1"/>
      <c r="AM2151" s="6"/>
      <c r="AP2151" s="6"/>
      <c r="AS2151" s="6"/>
      <c r="AU2151" s="1"/>
      <c r="BA2151" s="6"/>
      <c r="BD2151" s="6"/>
      <c r="BG2151" s="1"/>
      <c r="BH2151" s="6"/>
      <c r="BJ2151" s="1"/>
      <c r="BN2151" s="1"/>
      <c r="BO2151" s="1"/>
    </row>
    <row r="2152" spans="1:67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6"/>
      <c r="N2152" s="1"/>
      <c r="Q2152" s="6"/>
      <c r="S2152" s="1"/>
      <c r="T2152" s="1"/>
      <c r="U2152" s="1"/>
      <c r="V2152" s="1"/>
      <c r="W2152" s="1"/>
      <c r="X2152" s="400"/>
      <c r="Y2152" s="6"/>
      <c r="AB2152" s="6"/>
      <c r="AE2152" s="6"/>
      <c r="AG2152" s="1"/>
      <c r="AM2152" s="6"/>
      <c r="AP2152" s="6"/>
      <c r="AS2152" s="6"/>
      <c r="AU2152" s="1"/>
      <c r="BA2152" s="6"/>
      <c r="BD2152" s="6"/>
      <c r="BG2152" s="1"/>
      <c r="BH2152" s="6"/>
      <c r="BJ2152" s="1"/>
      <c r="BN2152" s="1"/>
      <c r="BO2152" s="1"/>
    </row>
    <row r="2153" spans="1:67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6"/>
      <c r="N2153" s="1"/>
      <c r="Q2153" s="6"/>
      <c r="S2153" s="1"/>
      <c r="T2153" s="1"/>
      <c r="U2153" s="1"/>
      <c r="V2153" s="1"/>
      <c r="W2153" s="1"/>
      <c r="X2153" s="400"/>
      <c r="Y2153" s="6"/>
      <c r="AB2153" s="6"/>
      <c r="AE2153" s="6"/>
      <c r="AG2153" s="1"/>
      <c r="AM2153" s="6"/>
      <c r="AP2153" s="6"/>
      <c r="AS2153" s="6"/>
      <c r="AU2153" s="1"/>
      <c r="BA2153" s="6"/>
      <c r="BD2153" s="6"/>
      <c r="BG2153" s="1"/>
      <c r="BH2153" s="6"/>
      <c r="BJ2153" s="1"/>
      <c r="BN2153" s="1"/>
      <c r="BO2153" s="1"/>
    </row>
    <row r="2154" spans="1:67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6"/>
      <c r="N2154" s="1"/>
      <c r="Q2154" s="6"/>
      <c r="S2154" s="1"/>
      <c r="T2154" s="1"/>
      <c r="U2154" s="1"/>
      <c r="V2154" s="1"/>
      <c r="W2154" s="1"/>
      <c r="X2154" s="400"/>
      <c r="Y2154" s="6"/>
      <c r="AB2154" s="6"/>
      <c r="AE2154" s="6"/>
      <c r="AG2154" s="1"/>
      <c r="AM2154" s="6"/>
      <c r="AP2154" s="6"/>
      <c r="AS2154" s="6"/>
      <c r="AU2154" s="1"/>
      <c r="BA2154" s="6"/>
      <c r="BD2154" s="6"/>
      <c r="BG2154" s="1"/>
      <c r="BH2154" s="6"/>
      <c r="BJ2154" s="1"/>
      <c r="BN2154" s="1"/>
      <c r="BO2154" s="1"/>
    </row>
    <row r="2155" spans="1:67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6"/>
      <c r="N2155" s="1"/>
      <c r="Q2155" s="6"/>
      <c r="S2155" s="1"/>
      <c r="T2155" s="1"/>
      <c r="U2155" s="1"/>
      <c r="V2155" s="1"/>
      <c r="W2155" s="1"/>
      <c r="X2155" s="400"/>
      <c r="Y2155" s="6"/>
      <c r="AB2155" s="6"/>
      <c r="AE2155" s="6"/>
      <c r="AG2155" s="1"/>
      <c r="AM2155" s="6"/>
      <c r="AP2155" s="6"/>
      <c r="AS2155" s="6"/>
      <c r="AU2155" s="1"/>
      <c r="BA2155" s="6"/>
      <c r="BD2155" s="6"/>
      <c r="BG2155" s="1"/>
      <c r="BH2155" s="6"/>
      <c r="BJ2155" s="1"/>
      <c r="BN2155" s="1"/>
      <c r="BO2155" s="1"/>
    </row>
    <row r="2156" spans="1:67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6"/>
      <c r="N2156" s="1"/>
      <c r="Q2156" s="6"/>
      <c r="S2156" s="1"/>
      <c r="T2156" s="1"/>
      <c r="U2156" s="1"/>
      <c r="V2156" s="1"/>
      <c r="W2156" s="1"/>
      <c r="X2156" s="400"/>
      <c r="Y2156" s="6"/>
      <c r="AB2156" s="6"/>
      <c r="AE2156" s="6"/>
      <c r="AG2156" s="1"/>
      <c r="AM2156" s="6"/>
      <c r="AP2156" s="6"/>
      <c r="AS2156" s="6"/>
      <c r="AU2156" s="1"/>
      <c r="BA2156" s="6"/>
      <c r="BD2156" s="6"/>
      <c r="BG2156" s="1"/>
      <c r="BH2156" s="6"/>
      <c r="BJ2156" s="1"/>
      <c r="BN2156" s="1"/>
      <c r="BO2156" s="1"/>
    </row>
    <row r="2157" spans="1:67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6"/>
      <c r="N2157" s="1"/>
      <c r="Q2157" s="6"/>
      <c r="S2157" s="1"/>
      <c r="T2157" s="1"/>
      <c r="U2157" s="1"/>
      <c r="V2157" s="1"/>
      <c r="W2157" s="1"/>
      <c r="X2157" s="400"/>
      <c r="Y2157" s="6"/>
      <c r="AB2157" s="6"/>
      <c r="AE2157" s="6"/>
      <c r="AG2157" s="1"/>
      <c r="AM2157" s="6"/>
      <c r="AP2157" s="6"/>
      <c r="AS2157" s="6"/>
      <c r="AU2157" s="1"/>
      <c r="BA2157" s="6"/>
      <c r="BD2157" s="6"/>
      <c r="BG2157" s="1"/>
      <c r="BH2157" s="6"/>
      <c r="BJ2157" s="1"/>
      <c r="BN2157" s="1"/>
      <c r="BO2157" s="1"/>
    </row>
    <row r="2158" spans="1:67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6"/>
      <c r="N2158" s="1"/>
      <c r="Q2158" s="6"/>
      <c r="S2158" s="1"/>
      <c r="T2158" s="1"/>
      <c r="U2158" s="1"/>
      <c r="V2158" s="1"/>
      <c r="W2158" s="1"/>
      <c r="X2158" s="400"/>
      <c r="Y2158" s="6"/>
      <c r="AB2158" s="6"/>
      <c r="AE2158" s="6"/>
      <c r="AG2158" s="1"/>
      <c r="AM2158" s="6"/>
      <c r="AP2158" s="6"/>
      <c r="AS2158" s="6"/>
      <c r="AU2158" s="1"/>
      <c r="BA2158" s="6"/>
      <c r="BD2158" s="6"/>
      <c r="BG2158" s="1"/>
      <c r="BH2158" s="6"/>
      <c r="BJ2158" s="1"/>
      <c r="BN2158" s="1"/>
      <c r="BO2158" s="1"/>
    </row>
    <row r="2159" spans="1:67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6"/>
      <c r="N2159" s="1"/>
      <c r="Q2159" s="6"/>
      <c r="S2159" s="1"/>
      <c r="T2159" s="1"/>
      <c r="U2159" s="1"/>
      <c r="V2159" s="1"/>
      <c r="W2159" s="1"/>
      <c r="X2159" s="400"/>
      <c r="Y2159" s="6"/>
      <c r="AB2159" s="6"/>
      <c r="AE2159" s="6"/>
      <c r="AG2159" s="1"/>
      <c r="AM2159" s="6"/>
      <c r="AP2159" s="6"/>
      <c r="AS2159" s="6"/>
      <c r="AU2159" s="1"/>
      <c r="BA2159" s="6"/>
      <c r="BD2159" s="6"/>
      <c r="BG2159" s="1"/>
      <c r="BH2159" s="6"/>
      <c r="BJ2159" s="1"/>
      <c r="BN2159" s="1"/>
      <c r="BO2159" s="1"/>
    </row>
    <row r="2160" spans="1:67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6"/>
      <c r="N2160" s="1"/>
      <c r="Q2160" s="6"/>
      <c r="S2160" s="1"/>
      <c r="T2160" s="1"/>
      <c r="U2160" s="1"/>
      <c r="V2160" s="1"/>
      <c r="W2160" s="1"/>
      <c r="X2160" s="400"/>
      <c r="Y2160" s="6"/>
      <c r="AB2160" s="6"/>
      <c r="AE2160" s="6"/>
      <c r="AG2160" s="1"/>
      <c r="AM2160" s="6"/>
      <c r="AP2160" s="6"/>
      <c r="AS2160" s="6"/>
      <c r="AU2160" s="1"/>
      <c r="BA2160" s="6"/>
      <c r="BD2160" s="6"/>
      <c r="BG2160" s="1"/>
      <c r="BH2160" s="6"/>
      <c r="BJ2160" s="1"/>
      <c r="BN2160" s="1"/>
      <c r="BO2160" s="1"/>
    </row>
    <row r="2161" spans="1:67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6"/>
      <c r="N2161" s="1"/>
      <c r="Q2161" s="6"/>
      <c r="S2161" s="1"/>
      <c r="T2161" s="1"/>
      <c r="U2161" s="1"/>
      <c r="V2161" s="1"/>
      <c r="W2161" s="1"/>
      <c r="X2161" s="400"/>
      <c r="Y2161" s="6"/>
      <c r="AB2161" s="6"/>
      <c r="AE2161" s="6"/>
      <c r="AG2161" s="1"/>
      <c r="AM2161" s="6"/>
      <c r="AP2161" s="6"/>
      <c r="AS2161" s="6"/>
      <c r="AU2161" s="1"/>
      <c r="BA2161" s="6"/>
      <c r="BD2161" s="6"/>
      <c r="BG2161" s="1"/>
      <c r="BH2161" s="6"/>
      <c r="BJ2161" s="1"/>
      <c r="BN2161" s="1"/>
      <c r="BO2161" s="1"/>
    </row>
    <row r="2162" spans="1:67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6"/>
      <c r="N2162" s="1"/>
      <c r="Q2162" s="6"/>
      <c r="S2162" s="1"/>
      <c r="T2162" s="1"/>
      <c r="U2162" s="1"/>
      <c r="V2162" s="1"/>
      <c r="W2162" s="1"/>
      <c r="X2162" s="400"/>
      <c r="Y2162" s="6"/>
      <c r="AB2162" s="6"/>
      <c r="AE2162" s="6"/>
      <c r="AG2162" s="1"/>
      <c r="AM2162" s="6"/>
      <c r="AP2162" s="6"/>
      <c r="AS2162" s="6"/>
      <c r="AU2162" s="1"/>
      <c r="BA2162" s="6"/>
      <c r="BD2162" s="6"/>
      <c r="BG2162" s="1"/>
      <c r="BH2162" s="6"/>
      <c r="BJ2162" s="1"/>
      <c r="BN2162" s="1"/>
      <c r="BO2162" s="1"/>
    </row>
    <row r="2163" spans="1:67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6"/>
      <c r="N2163" s="1"/>
      <c r="Q2163" s="6"/>
      <c r="S2163" s="1"/>
      <c r="T2163" s="1"/>
      <c r="U2163" s="1"/>
      <c r="V2163" s="1"/>
      <c r="W2163" s="1"/>
      <c r="X2163" s="400"/>
      <c r="Y2163" s="6"/>
      <c r="AB2163" s="6"/>
      <c r="AE2163" s="6"/>
      <c r="AG2163" s="1"/>
      <c r="AM2163" s="6"/>
      <c r="AP2163" s="6"/>
      <c r="AS2163" s="6"/>
      <c r="AU2163" s="1"/>
      <c r="BA2163" s="6"/>
      <c r="BD2163" s="6"/>
      <c r="BG2163" s="1"/>
      <c r="BH2163" s="6"/>
      <c r="BJ2163" s="1"/>
      <c r="BN2163" s="1"/>
      <c r="BO2163" s="1"/>
    </row>
    <row r="2164" spans="1:67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6"/>
      <c r="N2164" s="1"/>
      <c r="Q2164" s="6"/>
      <c r="S2164" s="1"/>
      <c r="T2164" s="1"/>
      <c r="U2164" s="1"/>
      <c r="V2164" s="1"/>
      <c r="W2164" s="1"/>
      <c r="X2164" s="400"/>
      <c r="Y2164" s="6"/>
      <c r="AB2164" s="6"/>
      <c r="AE2164" s="6"/>
      <c r="AG2164" s="1"/>
      <c r="AM2164" s="6"/>
      <c r="AP2164" s="6"/>
      <c r="AS2164" s="6"/>
      <c r="AU2164" s="1"/>
      <c r="BA2164" s="6"/>
      <c r="BD2164" s="6"/>
      <c r="BG2164" s="1"/>
      <c r="BH2164" s="6"/>
      <c r="BJ2164" s="1"/>
      <c r="BN2164" s="1"/>
      <c r="BO2164" s="1"/>
    </row>
    <row r="2165" spans="1:67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6"/>
      <c r="N2165" s="1"/>
      <c r="Q2165" s="6"/>
      <c r="S2165" s="1"/>
      <c r="T2165" s="1"/>
      <c r="U2165" s="1"/>
      <c r="V2165" s="1"/>
      <c r="W2165" s="1"/>
      <c r="X2165" s="400"/>
      <c r="Y2165" s="6"/>
      <c r="AB2165" s="6"/>
      <c r="AE2165" s="6"/>
      <c r="AG2165" s="1"/>
      <c r="AM2165" s="6"/>
      <c r="AP2165" s="6"/>
      <c r="AS2165" s="6"/>
      <c r="AU2165" s="1"/>
      <c r="BA2165" s="6"/>
      <c r="BD2165" s="6"/>
      <c r="BG2165" s="1"/>
      <c r="BH2165" s="6"/>
      <c r="BJ2165" s="1"/>
      <c r="BN2165" s="1"/>
      <c r="BO2165" s="1"/>
    </row>
    <row r="2166" spans="1:67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6"/>
      <c r="N2166" s="1"/>
      <c r="Q2166" s="6"/>
      <c r="S2166" s="1"/>
      <c r="T2166" s="1"/>
      <c r="U2166" s="1"/>
      <c r="V2166" s="1"/>
      <c r="W2166" s="1"/>
      <c r="X2166" s="400"/>
      <c r="Y2166" s="6"/>
      <c r="AB2166" s="6"/>
      <c r="AE2166" s="6"/>
      <c r="AG2166" s="1"/>
      <c r="AM2166" s="6"/>
      <c r="AP2166" s="6"/>
      <c r="AS2166" s="6"/>
      <c r="AU2166" s="1"/>
      <c r="BA2166" s="6"/>
      <c r="BD2166" s="6"/>
      <c r="BG2166" s="1"/>
      <c r="BH2166" s="6"/>
      <c r="BJ2166" s="1"/>
      <c r="BN2166" s="1"/>
      <c r="BO2166" s="1"/>
    </row>
    <row r="2167" spans="1:67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6"/>
      <c r="N2167" s="1"/>
      <c r="Q2167" s="6"/>
      <c r="S2167" s="1"/>
      <c r="T2167" s="1"/>
      <c r="U2167" s="1"/>
      <c r="V2167" s="1"/>
      <c r="W2167" s="1"/>
      <c r="X2167" s="400"/>
      <c r="Y2167" s="6"/>
      <c r="AB2167" s="6"/>
      <c r="AE2167" s="6"/>
      <c r="AG2167" s="1"/>
      <c r="AM2167" s="6"/>
      <c r="AP2167" s="6"/>
      <c r="AS2167" s="6"/>
      <c r="AU2167" s="1"/>
      <c r="BA2167" s="6"/>
      <c r="BD2167" s="6"/>
      <c r="BG2167" s="1"/>
      <c r="BH2167" s="6"/>
      <c r="BJ2167" s="1"/>
      <c r="BN2167" s="1"/>
      <c r="BO2167" s="1"/>
    </row>
    <row r="2168" spans="1:67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6"/>
      <c r="N2168" s="1"/>
      <c r="Q2168" s="6"/>
      <c r="S2168" s="1"/>
      <c r="T2168" s="1"/>
      <c r="U2168" s="1"/>
      <c r="V2168" s="1"/>
      <c r="W2168" s="1"/>
      <c r="X2168" s="400"/>
      <c r="Y2168" s="6"/>
      <c r="AB2168" s="6"/>
      <c r="AE2168" s="6"/>
      <c r="AG2168" s="1"/>
      <c r="AM2168" s="6"/>
      <c r="AP2168" s="6"/>
      <c r="AS2168" s="6"/>
      <c r="AU2168" s="1"/>
      <c r="BA2168" s="6"/>
      <c r="BD2168" s="6"/>
      <c r="BG2168" s="1"/>
      <c r="BH2168" s="6"/>
      <c r="BJ2168" s="1"/>
      <c r="BN2168" s="1"/>
      <c r="BO2168" s="1"/>
    </row>
    <row r="2169" spans="1:67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6"/>
      <c r="N2169" s="1"/>
      <c r="Q2169" s="6"/>
      <c r="S2169" s="1"/>
      <c r="T2169" s="1"/>
      <c r="U2169" s="1"/>
      <c r="V2169" s="1"/>
      <c r="W2169" s="1"/>
      <c r="X2169" s="400"/>
      <c r="Y2169" s="6"/>
      <c r="AB2169" s="6"/>
      <c r="AE2169" s="6"/>
      <c r="AG2169" s="1"/>
      <c r="AM2169" s="6"/>
      <c r="AP2169" s="6"/>
      <c r="AS2169" s="6"/>
      <c r="AU2169" s="1"/>
      <c r="BA2169" s="6"/>
      <c r="BD2169" s="6"/>
      <c r="BG2169" s="1"/>
      <c r="BH2169" s="6"/>
      <c r="BJ2169" s="1"/>
      <c r="BN2169" s="1"/>
      <c r="BO2169" s="1"/>
    </row>
    <row r="2170" spans="1:67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6"/>
      <c r="N2170" s="1"/>
      <c r="Q2170" s="6"/>
      <c r="S2170" s="1"/>
      <c r="T2170" s="1"/>
      <c r="U2170" s="1"/>
      <c r="V2170" s="1"/>
      <c r="W2170" s="1"/>
      <c r="X2170" s="400"/>
      <c r="Y2170" s="6"/>
      <c r="AB2170" s="6"/>
      <c r="AE2170" s="6"/>
      <c r="AG2170" s="1"/>
      <c r="AM2170" s="6"/>
      <c r="AP2170" s="6"/>
      <c r="AS2170" s="6"/>
      <c r="AU2170" s="1"/>
      <c r="BA2170" s="6"/>
      <c r="BD2170" s="6"/>
      <c r="BG2170" s="1"/>
      <c r="BH2170" s="6"/>
      <c r="BJ2170" s="1"/>
      <c r="BN2170" s="1"/>
      <c r="BO2170" s="1"/>
    </row>
    <row r="2171" spans="1:67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6"/>
      <c r="N2171" s="1"/>
      <c r="Q2171" s="6"/>
      <c r="S2171" s="1"/>
      <c r="T2171" s="1"/>
      <c r="U2171" s="1"/>
      <c r="V2171" s="1"/>
      <c r="W2171" s="1"/>
      <c r="X2171" s="400"/>
      <c r="Y2171" s="6"/>
      <c r="AB2171" s="6"/>
      <c r="AE2171" s="6"/>
      <c r="AG2171" s="1"/>
      <c r="AM2171" s="6"/>
      <c r="AP2171" s="6"/>
      <c r="AS2171" s="6"/>
      <c r="AU2171" s="1"/>
      <c r="BA2171" s="6"/>
      <c r="BD2171" s="6"/>
      <c r="BG2171" s="1"/>
      <c r="BH2171" s="6"/>
      <c r="BJ2171" s="1"/>
      <c r="BN2171" s="1"/>
      <c r="BO2171" s="1"/>
    </row>
    <row r="2172" spans="1:67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6"/>
      <c r="N2172" s="1"/>
      <c r="Q2172" s="6"/>
      <c r="S2172" s="1"/>
      <c r="T2172" s="1"/>
      <c r="U2172" s="1"/>
      <c r="V2172" s="1"/>
      <c r="W2172" s="1"/>
      <c r="X2172" s="400"/>
      <c r="Y2172" s="6"/>
      <c r="AB2172" s="6"/>
      <c r="AE2172" s="6"/>
      <c r="AG2172" s="1"/>
      <c r="AM2172" s="6"/>
      <c r="AP2172" s="6"/>
      <c r="AS2172" s="6"/>
      <c r="AU2172" s="1"/>
      <c r="BA2172" s="6"/>
      <c r="BD2172" s="6"/>
      <c r="BG2172" s="1"/>
      <c r="BH2172" s="6"/>
      <c r="BJ2172" s="1"/>
      <c r="BN2172" s="1"/>
      <c r="BO2172" s="1"/>
    </row>
    <row r="2173" spans="1:67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6"/>
      <c r="N2173" s="1"/>
      <c r="Q2173" s="6"/>
      <c r="S2173" s="1"/>
      <c r="T2173" s="1"/>
      <c r="U2173" s="1"/>
      <c r="V2173" s="1"/>
      <c r="W2173" s="1"/>
      <c r="X2173" s="400"/>
      <c r="Y2173" s="6"/>
      <c r="AB2173" s="6"/>
      <c r="AE2173" s="6"/>
      <c r="AG2173" s="1"/>
      <c r="AM2173" s="6"/>
      <c r="AP2173" s="6"/>
      <c r="AS2173" s="6"/>
      <c r="AU2173" s="1"/>
      <c r="BA2173" s="6"/>
      <c r="BD2173" s="6"/>
      <c r="BG2173" s="1"/>
      <c r="BH2173" s="6"/>
      <c r="BJ2173" s="1"/>
      <c r="BN2173" s="1"/>
      <c r="BO2173" s="1"/>
    </row>
    <row r="2174" spans="1:67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6"/>
      <c r="N2174" s="1"/>
      <c r="Q2174" s="6"/>
      <c r="S2174" s="1"/>
      <c r="T2174" s="1"/>
      <c r="U2174" s="1"/>
      <c r="V2174" s="1"/>
      <c r="W2174" s="1"/>
      <c r="X2174" s="400"/>
      <c r="Y2174" s="6"/>
      <c r="AB2174" s="6"/>
      <c r="AE2174" s="6"/>
      <c r="AG2174" s="1"/>
      <c r="AM2174" s="6"/>
      <c r="AP2174" s="6"/>
      <c r="AS2174" s="6"/>
      <c r="AU2174" s="1"/>
      <c r="BA2174" s="6"/>
      <c r="BD2174" s="6"/>
      <c r="BG2174" s="1"/>
      <c r="BH2174" s="6"/>
      <c r="BJ2174" s="1"/>
      <c r="BN2174" s="1"/>
      <c r="BO2174" s="1"/>
    </row>
    <row r="2175" spans="1:67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6"/>
      <c r="N2175" s="1"/>
      <c r="Q2175" s="6"/>
      <c r="S2175" s="1"/>
      <c r="T2175" s="1"/>
      <c r="U2175" s="1"/>
      <c r="V2175" s="1"/>
      <c r="W2175" s="1"/>
      <c r="X2175" s="400"/>
      <c r="Y2175" s="6"/>
      <c r="AB2175" s="6"/>
      <c r="AE2175" s="6"/>
      <c r="AG2175" s="1"/>
      <c r="AM2175" s="6"/>
      <c r="AP2175" s="6"/>
      <c r="AS2175" s="6"/>
      <c r="AU2175" s="1"/>
      <c r="BA2175" s="6"/>
      <c r="BD2175" s="6"/>
      <c r="BG2175" s="1"/>
      <c r="BH2175" s="6"/>
      <c r="BJ2175" s="1"/>
      <c r="BN2175" s="1"/>
      <c r="BO2175" s="1"/>
    </row>
    <row r="2176" spans="1:67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6"/>
      <c r="N2176" s="1"/>
      <c r="Q2176" s="6"/>
      <c r="S2176" s="1"/>
      <c r="T2176" s="1"/>
      <c r="U2176" s="1"/>
      <c r="V2176" s="1"/>
      <c r="W2176" s="1"/>
      <c r="X2176" s="400"/>
      <c r="Y2176" s="6"/>
      <c r="AB2176" s="6"/>
      <c r="AE2176" s="6"/>
      <c r="AG2176" s="1"/>
      <c r="AM2176" s="6"/>
      <c r="AP2176" s="6"/>
      <c r="AS2176" s="6"/>
      <c r="AU2176" s="1"/>
      <c r="BA2176" s="6"/>
      <c r="BD2176" s="6"/>
      <c r="BG2176" s="1"/>
      <c r="BH2176" s="6"/>
      <c r="BJ2176" s="1"/>
      <c r="BN2176" s="1"/>
      <c r="BO2176" s="1"/>
    </row>
    <row r="2177" spans="1:67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6"/>
      <c r="N2177" s="1"/>
      <c r="Q2177" s="6"/>
      <c r="S2177" s="1"/>
      <c r="T2177" s="1"/>
      <c r="U2177" s="1"/>
      <c r="V2177" s="1"/>
      <c r="W2177" s="1"/>
      <c r="X2177" s="400"/>
      <c r="Y2177" s="6"/>
      <c r="AB2177" s="6"/>
      <c r="AE2177" s="6"/>
      <c r="AG2177" s="1"/>
      <c r="AM2177" s="6"/>
      <c r="AP2177" s="6"/>
      <c r="AS2177" s="6"/>
      <c r="AU2177" s="1"/>
      <c r="BA2177" s="6"/>
      <c r="BD2177" s="6"/>
      <c r="BG2177" s="1"/>
      <c r="BH2177" s="6"/>
      <c r="BJ2177" s="1"/>
      <c r="BN2177" s="1"/>
      <c r="BO2177" s="1"/>
    </row>
    <row r="2178" spans="1:67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6"/>
      <c r="N2178" s="1"/>
      <c r="Q2178" s="6"/>
      <c r="S2178" s="1"/>
      <c r="T2178" s="1"/>
      <c r="U2178" s="1"/>
      <c r="V2178" s="1"/>
      <c r="W2178" s="1"/>
      <c r="X2178" s="400"/>
      <c r="Y2178" s="6"/>
      <c r="AB2178" s="6"/>
      <c r="AE2178" s="6"/>
      <c r="AG2178" s="1"/>
      <c r="AM2178" s="6"/>
      <c r="AP2178" s="6"/>
      <c r="AS2178" s="6"/>
      <c r="AU2178" s="1"/>
      <c r="BA2178" s="6"/>
      <c r="BD2178" s="6"/>
      <c r="BG2178" s="1"/>
      <c r="BH2178" s="6"/>
      <c r="BJ2178" s="1"/>
      <c r="BN2178" s="1"/>
      <c r="BO2178" s="1"/>
    </row>
    <row r="2179" spans="1:67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6"/>
      <c r="N2179" s="1"/>
      <c r="Q2179" s="6"/>
      <c r="S2179" s="1"/>
      <c r="T2179" s="1"/>
      <c r="U2179" s="1"/>
      <c r="V2179" s="1"/>
      <c r="W2179" s="1"/>
      <c r="X2179" s="400"/>
      <c r="Y2179" s="6"/>
      <c r="AB2179" s="6"/>
      <c r="AE2179" s="6"/>
      <c r="AG2179" s="1"/>
      <c r="AM2179" s="6"/>
      <c r="AP2179" s="6"/>
      <c r="AS2179" s="6"/>
      <c r="AU2179" s="1"/>
      <c r="BA2179" s="6"/>
      <c r="BD2179" s="6"/>
      <c r="BG2179" s="1"/>
      <c r="BH2179" s="6"/>
      <c r="BJ2179" s="1"/>
      <c r="BN2179" s="1"/>
      <c r="BO2179" s="1"/>
    </row>
    <row r="2180" spans="1:67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6"/>
      <c r="N2180" s="1"/>
      <c r="Q2180" s="6"/>
      <c r="S2180" s="1"/>
      <c r="T2180" s="1"/>
      <c r="U2180" s="1"/>
      <c r="V2180" s="1"/>
      <c r="W2180" s="1"/>
      <c r="X2180" s="400"/>
      <c r="Y2180" s="6"/>
      <c r="AB2180" s="6"/>
      <c r="AE2180" s="6"/>
      <c r="AG2180" s="1"/>
      <c r="AM2180" s="6"/>
      <c r="AP2180" s="6"/>
      <c r="AS2180" s="6"/>
      <c r="AU2180" s="1"/>
      <c r="BA2180" s="6"/>
      <c r="BD2180" s="6"/>
      <c r="BG2180" s="1"/>
      <c r="BH2180" s="6"/>
      <c r="BJ2180" s="1"/>
      <c r="BN2180" s="1"/>
      <c r="BO2180" s="1"/>
    </row>
    <row r="2181" spans="1:67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6"/>
      <c r="N2181" s="1"/>
      <c r="Q2181" s="6"/>
      <c r="S2181" s="1"/>
      <c r="T2181" s="1"/>
      <c r="U2181" s="1"/>
      <c r="V2181" s="1"/>
      <c r="W2181" s="1"/>
      <c r="X2181" s="400"/>
      <c r="Y2181" s="6"/>
      <c r="AB2181" s="6"/>
      <c r="AE2181" s="6"/>
      <c r="AG2181" s="1"/>
      <c r="AM2181" s="6"/>
      <c r="AP2181" s="6"/>
      <c r="AS2181" s="6"/>
      <c r="AU2181" s="1"/>
      <c r="BA2181" s="6"/>
      <c r="BD2181" s="6"/>
      <c r="BG2181" s="1"/>
      <c r="BH2181" s="6"/>
      <c r="BJ2181" s="1"/>
      <c r="BN2181" s="1"/>
      <c r="BO2181" s="1"/>
    </row>
    <row r="2182" spans="1:67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6"/>
      <c r="N2182" s="1"/>
      <c r="Q2182" s="6"/>
      <c r="S2182" s="1"/>
      <c r="T2182" s="1"/>
      <c r="U2182" s="1"/>
      <c r="V2182" s="1"/>
      <c r="W2182" s="1"/>
      <c r="X2182" s="400"/>
      <c r="Y2182" s="6"/>
      <c r="AB2182" s="6"/>
      <c r="AE2182" s="6"/>
      <c r="AG2182" s="1"/>
      <c r="AM2182" s="6"/>
      <c r="AP2182" s="6"/>
      <c r="AS2182" s="6"/>
      <c r="AU2182" s="1"/>
      <c r="BA2182" s="6"/>
      <c r="BD2182" s="6"/>
      <c r="BG2182" s="1"/>
      <c r="BH2182" s="6"/>
      <c r="BJ2182" s="1"/>
      <c r="BN2182" s="1"/>
      <c r="BO2182" s="1"/>
    </row>
    <row r="2183" spans="1:67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6"/>
      <c r="N2183" s="1"/>
      <c r="Q2183" s="6"/>
      <c r="S2183" s="1"/>
      <c r="T2183" s="1"/>
      <c r="U2183" s="1"/>
      <c r="V2183" s="1"/>
      <c r="W2183" s="1"/>
      <c r="X2183" s="400"/>
      <c r="Y2183" s="6"/>
      <c r="AB2183" s="6"/>
      <c r="AE2183" s="6"/>
      <c r="AG2183" s="1"/>
      <c r="AM2183" s="6"/>
      <c r="AP2183" s="6"/>
      <c r="AS2183" s="6"/>
      <c r="AU2183" s="1"/>
      <c r="BA2183" s="6"/>
      <c r="BD2183" s="6"/>
      <c r="BG2183" s="1"/>
      <c r="BH2183" s="6"/>
      <c r="BJ2183" s="1"/>
      <c r="BN2183" s="1"/>
      <c r="BO2183" s="1"/>
    </row>
    <row r="2184" spans="1:67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6"/>
      <c r="N2184" s="1"/>
      <c r="Q2184" s="6"/>
      <c r="S2184" s="1"/>
      <c r="T2184" s="1"/>
      <c r="U2184" s="1"/>
      <c r="V2184" s="1"/>
      <c r="W2184" s="1"/>
      <c r="X2184" s="400"/>
      <c r="Y2184" s="6"/>
      <c r="AB2184" s="6"/>
      <c r="AE2184" s="6"/>
      <c r="AG2184" s="1"/>
      <c r="AM2184" s="6"/>
      <c r="AP2184" s="6"/>
      <c r="AS2184" s="6"/>
      <c r="AU2184" s="1"/>
      <c r="BA2184" s="6"/>
      <c r="BD2184" s="6"/>
      <c r="BG2184" s="1"/>
      <c r="BH2184" s="6"/>
      <c r="BJ2184" s="1"/>
      <c r="BN2184" s="1"/>
      <c r="BO2184" s="1"/>
    </row>
    <row r="2185" spans="1:67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6"/>
      <c r="N2185" s="1"/>
      <c r="Q2185" s="6"/>
      <c r="S2185" s="1"/>
      <c r="T2185" s="1"/>
      <c r="U2185" s="1"/>
      <c r="V2185" s="1"/>
      <c r="W2185" s="1"/>
      <c r="X2185" s="400"/>
      <c r="Y2185" s="6"/>
      <c r="AB2185" s="6"/>
      <c r="AE2185" s="6"/>
      <c r="AG2185" s="1"/>
      <c r="AM2185" s="6"/>
      <c r="AP2185" s="6"/>
      <c r="AS2185" s="6"/>
      <c r="AU2185" s="1"/>
      <c r="BA2185" s="6"/>
      <c r="BD2185" s="6"/>
      <c r="BG2185" s="1"/>
      <c r="BH2185" s="6"/>
      <c r="BJ2185" s="1"/>
      <c r="BN2185" s="1"/>
      <c r="BO2185" s="1"/>
    </row>
    <row r="2186" spans="1:67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6"/>
      <c r="N2186" s="1"/>
      <c r="Q2186" s="6"/>
      <c r="S2186" s="1"/>
      <c r="T2186" s="1"/>
      <c r="U2186" s="1"/>
      <c r="V2186" s="1"/>
      <c r="W2186" s="1"/>
      <c r="X2186" s="400"/>
      <c r="Y2186" s="6"/>
      <c r="AB2186" s="6"/>
      <c r="AE2186" s="6"/>
      <c r="AG2186" s="1"/>
      <c r="AM2186" s="6"/>
      <c r="AP2186" s="6"/>
      <c r="AS2186" s="6"/>
      <c r="AU2186" s="1"/>
      <c r="BA2186" s="6"/>
      <c r="BD2186" s="6"/>
      <c r="BG2186" s="1"/>
      <c r="BH2186" s="6"/>
      <c r="BJ2186" s="1"/>
      <c r="BN2186" s="1"/>
      <c r="BO2186" s="1"/>
    </row>
    <row r="2187" spans="1:67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6"/>
      <c r="N2187" s="1"/>
      <c r="Q2187" s="6"/>
      <c r="S2187" s="1"/>
      <c r="T2187" s="1"/>
      <c r="U2187" s="1"/>
      <c r="V2187" s="1"/>
      <c r="W2187" s="1"/>
      <c r="X2187" s="400"/>
      <c r="Y2187" s="6"/>
      <c r="AB2187" s="6"/>
      <c r="AE2187" s="6"/>
      <c r="AG2187" s="1"/>
      <c r="AM2187" s="6"/>
      <c r="AP2187" s="6"/>
      <c r="AS2187" s="6"/>
      <c r="AU2187" s="1"/>
      <c r="BA2187" s="6"/>
      <c r="BD2187" s="6"/>
      <c r="BG2187" s="1"/>
      <c r="BH2187" s="6"/>
      <c r="BJ2187" s="1"/>
      <c r="BN2187" s="1"/>
      <c r="BO2187" s="1"/>
    </row>
    <row r="2188" spans="1:67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6"/>
      <c r="N2188" s="1"/>
      <c r="Q2188" s="6"/>
      <c r="S2188" s="1"/>
      <c r="T2188" s="1"/>
      <c r="U2188" s="1"/>
      <c r="V2188" s="1"/>
      <c r="W2188" s="1"/>
      <c r="X2188" s="400"/>
      <c r="Y2188" s="6"/>
      <c r="AB2188" s="6"/>
      <c r="AE2188" s="6"/>
      <c r="AG2188" s="1"/>
      <c r="AM2188" s="6"/>
      <c r="AP2188" s="6"/>
      <c r="AS2188" s="6"/>
      <c r="AU2188" s="1"/>
      <c r="BA2188" s="6"/>
      <c r="BD2188" s="6"/>
      <c r="BG2188" s="1"/>
      <c r="BH2188" s="6"/>
      <c r="BJ2188" s="1"/>
      <c r="BN2188" s="1"/>
      <c r="BO2188" s="1"/>
    </row>
    <row r="2189" spans="1:67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6"/>
      <c r="N2189" s="1"/>
      <c r="Q2189" s="6"/>
      <c r="S2189" s="1"/>
      <c r="T2189" s="1"/>
      <c r="U2189" s="1"/>
      <c r="V2189" s="1"/>
      <c r="W2189" s="1"/>
      <c r="X2189" s="400"/>
      <c r="Y2189" s="6"/>
      <c r="AB2189" s="6"/>
      <c r="AE2189" s="6"/>
      <c r="AG2189" s="1"/>
      <c r="AM2189" s="6"/>
      <c r="AP2189" s="6"/>
      <c r="AS2189" s="6"/>
      <c r="AU2189" s="1"/>
      <c r="BA2189" s="6"/>
      <c r="BD2189" s="6"/>
      <c r="BG2189" s="1"/>
      <c r="BH2189" s="6"/>
      <c r="BJ2189" s="1"/>
      <c r="BN2189" s="1"/>
      <c r="BO2189" s="1"/>
    </row>
    <row r="2190" spans="1:67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6"/>
      <c r="N2190" s="1"/>
      <c r="Q2190" s="6"/>
      <c r="S2190" s="1"/>
      <c r="T2190" s="1"/>
      <c r="U2190" s="1"/>
      <c r="V2190" s="1"/>
      <c r="W2190" s="1"/>
      <c r="X2190" s="400"/>
      <c r="Y2190" s="6"/>
      <c r="AB2190" s="6"/>
      <c r="AE2190" s="6"/>
      <c r="AG2190" s="1"/>
      <c r="AM2190" s="6"/>
      <c r="AP2190" s="6"/>
      <c r="AS2190" s="6"/>
      <c r="AU2190" s="1"/>
      <c r="BA2190" s="6"/>
      <c r="BD2190" s="6"/>
      <c r="BG2190" s="1"/>
      <c r="BH2190" s="6"/>
      <c r="BJ2190" s="1"/>
      <c r="BN2190" s="1"/>
      <c r="BO2190" s="1"/>
    </row>
    <row r="2191" spans="1:67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6"/>
      <c r="N2191" s="1"/>
      <c r="Q2191" s="6"/>
      <c r="S2191" s="1"/>
      <c r="T2191" s="1"/>
      <c r="U2191" s="1"/>
      <c r="V2191" s="1"/>
      <c r="W2191" s="1"/>
      <c r="X2191" s="400"/>
      <c r="Y2191" s="6"/>
      <c r="AB2191" s="6"/>
      <c r="AE2191" s="6"/>
      <c r="AG2191" s="1"/>
      <c r="AM2191" s="6"/>
      <c r="AP2191" s="6"/>
      <c r="AS2191" s="6"/>
      <c r="AU2191" s="1"/>
      <c r="BA2191" s="6"/>
      <c r="BD2191" s="6"/>
      <c r="BG2191" s="1"/>
      <c r="BH2191" s="6"/>
      <c r="BJ2191" s="1"/>
      <c r="BN2191" s="1"/>
      <c r="BO2191" s="1"/>
    </row>
    <row r="2192" spans="1:67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6"/>
      <c r="N2192" s="1"/>
      <c r="Q2192" s="6"/>
      <c r="S2192" s="1"/>
      <c r="T2192" s="1"/>
      <c r="U2192" s="1"/>
      <c r="V2192" s="1"/>
      <c r="W2192" s="1"/>
      <c r="X2192" s="400"/>
      <c r="Y2192" s="6"/>
      <c r="AB2192" s="6"/>
      <c r="AE2192" s="6"/>
      <c r="AG2192" s="1"/>
      <c r="AM2192" s="6"/>
      <c r="AP2192" s="6"/>
      <c r="AS2192" s="6"/>
      <c r="AU2192" s="1"/>
      <c r="BA2192" s="6"/>
      <c r="BD2192" s="6"/>
      <c r="BG2192" s="1"/>
      <c r="BH2192" s="6"/>
      <c r="BJ2192" s="1"/>
      <c r="BN2192" s="1"/>
      <c r="BO2192" s="1"/>
    </row>
    <row r="2193" spans="1:67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6"/>
      <c r="N2193" s="1"/>
      <c r="Q2193" s="6"/>
      <c r="S2193" s="1"/>
      <c r="T2193" s="1"/>
      <c r="U2193" s="1"/>
      <c r="V2193" s="1"/>
      <c r="W2193" s="1"/>
      <c r="X2193" s="400"/>
      <c r="Y2193" s="6"/>
      <c r="AB2193" s="6"/>
      <c r="AE2193" s="6"/>
      <c r="AG2193" s="1"/>
      <c r="AM2193" s="6"/>
      <c r="AP2193" s="6"/>
      <c r="AS2193" s="6"/>
      <c r="AU2193" s="1"/>
      <c r="BA2193" s="6"/>
      <c r="BD2193" s="6"/>
      <c r="BG2193" s="1"/>
      <c r="BH2193" s="6"/>
      <c r="BJ2193" s="1"/>
      <c r="BN2193" s="1"/>
      <c r="BO2193" s="1"/>
    </row>
    <row r="2194" spans="1:67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6"/>
      <c r="N2194" s="1"/>
      <c r="Q2194" s="6"/>
      <c r="S2194" s="1"/>
      <c r="T2194" s="1"/>
      <c r="U2194" s="1"/>
      <c r="V2194" s="1"/>
      <c r="W2194" s="1"/>
      <c r="X2194" s="400"/>
      <c r="Y2194" s="6"/>
      <c r="AB2194" s="6"/>
      <c r="AE2194" s="6"/>
      <c r="AG2194" s="1"/>
      <c r="AM2194" s="6"/>
      <c r="AP2194" s="6"/>
      <c r="AS2194" s="6"/>
      <c r="AU2194" s="1"/>
      <c r="BA2194" s="6"/>
      <c r="BD2194" s="6"/>
      <c r="BG2194" s="1"/>
      <c r="BH2194" s="6"/>
      <c r="BJ2194" s="1"/>
      <c r="BN2194" s="1"/>
      <c r="BO2194" s="1"/>
    </row>
    <row r="2195" spans="1:67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6"/>
      <c r="N2195" s="1"/>
      <c r="Q2195" s="6"/>
      <c r="S2195" s="1"/>
      <c r="T2195" s="1"/>
      <c r="U2195" s="1"/>
      <c r="V2195" s="1"/>
      <c r="W2195" s="1"/>
      <c r="X2195" s="400"/>
      <c r="Y2195" s="6"/>
      <c r="AB2195" s="6"/>
      <c r="AE2195" s="6"/>
      <c r="AG2195" s="1"/>
      <c r="AM2195" s="6"/>
      <c r="AP2195" s="6"/>
      <c r="AS2195" s="6"/>
      <c r="AU2195" s="1"/>
      <c r="BA2195" s="6"/>
      <c r="BD2195" s="6"/>
      <c r="BG2195" s="1"/>
      <c r="BH2195" s="6"/>
      <c r="BJ2195" s="1"/>
      <c r="BN2195" s="1"/>
      <c r="BO2195" s="1"/>
    </row>
    <row r="2196" spans="1:67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6"/>
      <c r="N2196" s="1"/>
      <c r="Q2196" s="6"/>
      <c r="S2196" s="1"/>
      <c r="T2196" s="1"/>
      <c r="U2196" s="1"/>
      <c r="V2196" s="1"/>
      <c r="W2196" s="1"/>
      <c r="X2196" s="400"/>
      <c r="Y2196" s="6"/>
      <c r="AB2196" s="6"/>
      <c r="AE2196" s="6"/>
      <c r="AG2196" s="1"/>
      <c r="AM2196" s="6"/>
      <c r="AP2196" s="6"/>
      <c r="AS2196" s="6"/>
      <c r="AU2196" s="1"/>
      <c r="BA2196" s="6"/>
      <c r="BD2196" s="6"/>
      <c r="BG2196" s="1"/>
      <c r="BH2196" s="6"/>
      <c r="BJ2196" s="1"/>
      <c r="BN2196" s="1"/>
      <c r="BO2196" s="1"/>
    </row>
    <row r="2197" spans="1:67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6"/>
      <c r="N2197" s="1"/>
      <c r="Q2197" s="6"/>
      <c r="S2197" s="1"/>
      <c r="T2197" s="1"/>
      <c r="U2197" s="1"/>
      <c r="V2197" s="1"/>
      <c r="W2197" s="1"/>
      <c r="X2197" s="400"/>
      <c r="Y2197" s="6"/>
      <c r="AB2197" s="6"/>
      <c r="AE2197" s="6"/>
      <c r="AG2197" s="1"/>
      <c r="AM2197" s="6"/>
      <c r="AP2197" s="6"/>
      <c r="AS2197" s="6"/>
      <c r="AU2197" s="1"/>
      <c r="BA2197" s="6"/>
      <c r="BD2197" s="6"/>
      <c r="BG2197" s="1"/>
      <c r="BH2197" s="6"/>
      <c r="BJ2197" s="1"/>
      <c r="BN2197" s="1"/>
      <c r="BO2197" s="1"/>
    </row>
    <row r="2198" spans="1:67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6"/>
      <c r="N2198" s="1"/>
      <c r="Q2198" s="6"/>
      <c r="S2198" s="1"/>
      <c r="T2198" s="1"/>
      <c r="U2198" s="1"/>
      <c r="V2198" s="1"/>
      <c r="W2198" s="1"/>
      <c r="X2198" s="400"/>
      <c r="Y2198" s="6"/>
      <c r="AB2198" s="6"/>
      <c r="AE2198" s="6"/>
      <c r="AG2198" s="1"/>
      <c r="AM2198" s="6"/>
      <c r="AP2198" s="6"/>
      <c r="AS2198" s="6"/>
      <c r="AU2198" s="1"/>
      <c r="BA2198" s="6"/>
      <c r="BD2198" s="6"/>
      <c r="BG2198" s="1"/>
      <c r="BH2198" s="6"/>
      <c r="BJ2198" s="1"/>
      <c r="BN2198" s="1"/>
      <c r="BO2198" s="1"/>
    </row>
    <row r="2199" spans="1:67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6"/>
      <c r="N2199" s="1"/>
      <c r="Q2199" s="6"/>
      <c r="S2199" s="1"/>
      <c r="T2199" s="1"/>
      <c r="U2199" s="1"/>
      <c r="V2199" s="1"/>
      <c r="W2199" s="1"/>
      <c r="X2199" s="400"/>
      <c r="Y2199" s="6"/>
      <c r="AB2199" s="6"/>
      <c r="AE2199" s="6"/>
      <c r="AG2199" s="1"/>
      <c r="AM2199" s="6"/>
      <c r="AP2199" s="6"/>
      <c r="AS2199" s="6"/>
      <c r="AU2199" s="1"/>
      <c r="BA2199" s="6"/>
      <c r="BD2199" s="6"/>
      <c r="BG2199" s="1"/>
      <c r="BH2199" s="6"/>
      <c r="BJ2199" s="1"/>
      <c r="BN2199" s="1"/>
      <c r="BO2199" s="1"/>
    </row>
    <row r="2200" spans="1:67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6"/>
      <c r="N2200" s="1"/>
      <c r="Q2200" s="6"/>
      <c r="S2200" s="1"/>
      <c r="T2200" s="1"/>
      <c r="U2200" s="1"/>
      <c r="V2200" s="1"/>
      <c r="W2200" s="1"/>
      <c r="X2200" s="400"/>
      <c r="Y2200" s="6"/>
      <c r="AB2200" s="6"/>
      <c r="AE2200" s="6"/>
      <c r="AG2200" s="1"/>
      <c r="AM2200" s="6"/>
      <c r="AP2200" s="6"/>
      <c r="AS2200" s="6"/>
      <c r="AU2200" s="1"/>
      <c r="BA2200" s="6"/>
      <c r="BD2200" s="6"/>
      <c r="BG2200" s="1"/>
      <c r="BH2200" s="6"/>
      <c r="BJ2200" s="1"/>
      <c r="BN2200" s="1"/>
      <c r="BO2200" s="1"/>
    </row>
    <row r="2201" spans="1:67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6"/>
      <c r="N2201" s="1"/>
      <c r="Q2201" s="6"/>
      <c r="S2201" s="1"/>
      <c r="T2201" s="1"/>
      <c r="U2201" s="1"/>
      <c r="V2201" s="1"/>
      <c r="W2201" s="1"/>
      <c r="X2201" s="400"/>
      <c r="Y2201" s="6"/>
      <c r="AB2201" s="6"/>
      <c r="AE2201" s="6"/>
      <c r="AG2201" s="1"/>
      <c r="AM2201" s="6"/>
      <c r="AP2201" s="6"/>
      <c r="AS2201" s="6"/>
      <c r="AU2201" s="1"/>
      <c r="BA2201" s="6"/>
      <c r="BD2201" s="6"/>
      <c r="BG2201" s="1"/>
      <c r="BH2201" s="6"/>
      <c r="BJ2201" s="1"/>
      <c r="BN2201" s="1"/>
      <c r="BO2201" s="1"/>
    </row>
    <row r="2202" spans="1:67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6"/>
      <c r="N2202" s="1"/>
      <c r="Q2202" s="6"/>
      <c r="S2202" s="1"/>
      <c r="T2202" s="1"/>
      <c r="U2202" s="1"/>
      <c r="V2202" s="1"/>
      <c r="W2202" s="1"/>
      <c r="X2202" s="400"/>
      <c r="Y2202" s="6"/>
      <c r="AB2202" s="6"/>
      <c r="AE2202" s="6"/>
      <c r="AG2202" s="1"/>
      <c r="AM2202" s="6"/>
      <c r="AP2202" s="6"/>
      <c r="AS2202" s="6"/>
      <c r="AU2202" s="1"/>
      <c r="BA2202" s="6"/>
      <c r="BD2202" s="6"/>
      <c r="BG2202" s="1"/>
      <c r="BH2202" s="6"/>
      <c r="BJ2202" s="1"/>
      <c r="BN2202" s="1"/>
      <c r="BO2202" s="1"/>
    </row>
    <row r="2203" spans="1:67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6"/>
      <c r="N2203" s="1"/>
      <c r="Q2203" s="6"/>
      <c r="S2203" s="1"/>
      <c r="T2203" s="1"/>
      <c r="U2203" s="1"/>
      <c r="V2203" s="1"/>
      <c r="W2203" s="1"/>
      <c r="X2203" s="400"/>
      <c r="Y2203" s="6"/>
      <c r="AB2203" s="6"/>
      <c r="AE2203" s="6"/>
      <c r="AG2203" s="1"/>
      <c r="AM2203" s="6"/>
      <c r="AP2203" s="6"/>
      <c r="AS2203" s="6"/>
      <c r="AU2203" s="1"/>
      <c r="BA2203" s="6"/>
      <c r="BD2203" s="6"/>
      <c r="BG2203" s="1"/>
      <c r="BH2203" s="6"/>
      <c r="BJ2203" s="1"/>
      <c r="BN2203" s="1"/>
      <c r="BO2203" s="1"/>
    </row>
    <row r="2204" spans="1:67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6"/>
      <c r="N2204" s="1"/>
      <c r="Q2204" s="6"/>
      <c r="S2204" s="1"/>
      <c r="T2204" s="1"/>
      <c r="U2204" s="1"/>
      <c r="V2204" s="1"/>
      <c r="W2204" s="1"/>
      <c r="X2204" s="400"/>
      <c r="Y2204" s="6"/>
      <c r="AB2204" s="6"/>
      <c r="AE2204" s="6"/>
      <c r="AG2204" s="1"/>
      <c r="AM2204" s="6"/>
      <c r="AP2204" s="6"/>
      <c r="AS2204" s="6"/>
      <c r="AU2204" s="1"/>
      <c r="BA2204" s="6"/>
      <c r="BD2204" s="6"/>
      <c r="BG2204" s="1"/>
      <c r="BH2204" s="6"/>
      <c r="BJ2204" s="1"/>
      <c r="BN2204" s="1"/>
      <c r="BO2204" s="1"/>
    </row>
    <row r="2205" spans="1:67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6"/>
      <c r="N2205" s="1"/>
      <c r="Q2205" s="6"/>
      <c r="S2205" s="1"/>
      <c r="T2205" s="1"/>
      <c r="U2205" s="1"/>
      <c r="V2205" s="1"/>
      <c r="W2205" s="1"/>
      <c r="X2205" s="400"/>
      <c r="Y2205" s="6"/>
      <c r="AB2205" s="6"/>
      <c r="AE2205" s="6"/>
      <c r="AG2205" s="1"/>
      <c r="AM2205" s="6"/>
      <c r="AP2205" s="6"/>
      <c r="AS2205" s="6"/>
      <c r="AU2205" s="1"/>
      <c r="BA2205" s="6"/>
      <c r="BD2205" s="6"/>
      <c r="BG2205" s="1"/>
      <c r="BH2205" s="6"/>
      <c r="BJ2205" s="1"/>
      <c r="BN2205" s="1"/>
      <c r="BO2205" s="1"/>
    </row>
    <row r="2206" spans="1:67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6"/>
      <c r="N2206" s="1"/>
      <c r="Q2206" s="6"/>
      <c r="S2206" s="1"/>
      <c r="T2206" s="1"/>
      <c r="U2206" s="1"/>
      <c r="V2206" s="1"/>
      <c r="W2206" s="1"/>
      <c r="X2206" s="400"/>
      <c r="Y2206" s="6"/>
      <c r="AB2206" s="6"/>
      <c r="AE2206" s="6"/>
      <c r="AG2206" s="1"/>
      <c r="AM2206" s="6"/>
      <c r="AP2206" s="6"/>
      <c r="AS2206" s="6"/>
      <c r="AU2206" s="1"/>
      <c r="BA2206" s="6"/>
      <c r="BD2206" s="6"/>
      <c r="BG2206" s="1"/>
      <c r="BH2206" s="6"/>
      <c r="BJ2206" s="1"/>
      <c r="BN2206" s="1"/>
      <c r="BO2206" s="1"/>
    </row>
    <row r="2207" spans="1:67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6"/>
      <c r="N2207" s="1"/>
      <c r="Q2207" s="6"/>
      <c r="S2207" s="1"/>
      <c r="T2207" s="1"/>
      <c r="U2207" s="1"/>
      <c r="V2207" s="1"/>
      <c r="W2207" s="1"/>
      <c r="X2207" s="400"/>
      <c r="Y2207" s="6"/>
      <c r="AB2207" s="6"/>
      <c r="AE2207" s="6"/>
      <c r="AG2207" s="1"/>
      <c r="AM2207" s="6"/>
      <c r="AP2207" s="6"/>
      <c r="AS2207" s="6"/>
      <c r="AU2207" s="1"/>
      <c r="BA2207" s="6"/>
      <c r="BD2207" s="6"/>
      <c r="BG2207" s="1"/>
      <c r="BH2207" s="6"/>
      <c r="BJ2207" s="1"/>
      <c r="BN2207" s="1"/>
      <c r="BO2207" s="1"/>
    </row>
    <row r="2208" spans="1:67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6"/>
      <c r="N2208" s="1"/>
      <c r="Q2208" s="6"/>
      <c r="S2208" s="1"/>
      <c r="T2208" s="1"/>
      <c r="U2208" s="1"/>
      <c r="V2208" s="1"/>
      <c r="W2208" s="1"/>
      <c r="X2208" s="400"/>
      <c r="Y2208" s="6"/>
      <c r="AB2208" s="6"/>
      <c r="AE2208" s="6"/>
      <c r="AG2208" s="1"/>
      <c r="AM2208" s="6"/>
      <c r="AP2208" s="6"/>
      <c r="AS2208" s="6"/>
      <c r="AU2208" s="1"/>
      <c r="BA2208" s="6"/>
      <c r="BD2208" s="6"/>
      <c r="BG2208" s="1"/>
      <c r="BH2208" s="6"/>
      <c r="BJ2208" s="1"/>
      <c r="BN2208" s="1"/>
      <c r="BO2208" s="1"/>
    </row>
    <row r="2209" spans="1:67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6"/>
      <c r="N2209" s="1"/>
      <c r="Q2209" s="6"/>
      <c r="S2209" s="1"/>
      <c r="T2209" s="1"/>
      <c r="U2209" s="1"/>
      <c r="V2209" s="1"/>
      <c r="W2209" s="1"/>
      <c r="X2209" s="400"/>
      <c r="Y2209" s="6"/>
      <c r="AB2209" s="6"/>
      <c r="AE2209" s="6"/>
      <c r="AG2209" s="1"/>
      <c r="AM2209" s="6"/>
      <c r="AP2209" s="6"/>
      <c r="AS2209" s="6"/>
      <c r="AU2209" s="1"/>
      <c r="BA2209" s="6"/>
      <c r="BD2209" s="6"/>
      <c r="BG2209" s="1"/>
      <c r="BH2209" s="6"/>
      <c r="BJ2209" s="1"/>
      <c r="BN2209" s="1"/>
      <c r="BO2209" s="1"/>
    </row>
    <row r="2210" spans="1:67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6"/>
      <c r="N2210" s="1"/>
      <c r="Q2210" s="6"/>
      <c r="S2210" s="1"/>
      <c r="T2210" s="1"/>
      <c r="U2210" s="1"/>
      <c r="V2210" s="1"/>
      <c r="W2210" s="1"/>
      <c r="X2210" s="400"/>
      <c r="Y2210" s="6"/>
      <c r="AB2210" s="6"/>
      <c r="AE2210" s="6"/>
      <c r="AG2210" s="1"/>
      <c r="AM2210" s="6"/>
      <c r="AP2210" s="6"/>
      <c r="AS2210" s="6"/>
      <c r="AU2210" s="1"/>
      <c r="BA2210" s="6"/>
      <c r="BD2210" s="6"/>
      <c r="BG2210" s="1"/>
      <c r="BH2210" s="6"/>
      <c r="BJ2210" s="1"/>
      <c r="BN2210" s="1"/>
      <c r="BO2210" s="1"/>
    </row>
    <row r="2211" spans="1:67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6"/>
      <c r="N2211" s="1"/>
      <c r="Q2211" s="6"/>
      <c r="S2211" s="1"/>
      <c r="T2211" s="1"/>
      <c r="U2211" s="1"/>
      <c r="V2211" s="1"/>
      <c r="W2211" s="1"/>
      <c r="X2211" s="400"/>
      <c r="Y2211" s="6"/>
      <c r="AB2211" s="6"/>
      <c r="AE2211" s="6"/>
      <c r="AG2211" s="1"/>
      <c r="AM2211" s="6"/>
      <c r="AP2211" s="6"/>
      <c r="AS2211" s="6"/>
      <c r="AU2211" s="1"/>
      <c r="BA2211" s="6"/>
      <c r="BD2211" s="6"/>
      <c r="BG2211" s="1"/>
      <c r="BH2211" s="6"/>
      <c r="BJ2211" s="1"/>
      <c r="BN2211" s="1"/>
      <c r="BO2211" s="1"/>
    </row>
    <row r="2212" spans="1:67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6"/>
      <c r="N2212" s="1"/>
      <c r="Q2212" s="6"/>
      <c r="S2212" s="1"/>
      <c r="T2212" s="1"/>
      <c r="U2212" s="1"/>
      <c r="V2212" s="1"/>
      <c r="W2212" s="1"/>
      <c r="X2212" s="400"/>
      <c r="Y2212" s="6"/>
      <c r="AB2212" s="6"/>
      <c r="AE2212" s="6"/>
      <c r="AG2212" s="1"/>
      <c r="AM2212" s="6"/>
      <c r="AP2212" s="6"/>
      <c r="AS2212" s="6"/>
      <c r="AU2212" s="1"/>
      <c r="BA2212" s="6"/>
      <c r="BD2212" s="6"/>
      <c r="BG2212" s="1"/>
      <c r="BH2212" s="6"/>
      <c r="BJ2212" s="1"/>
      <c r="BN2212" s="1"/>
      <c r="BO2212" s="1"/>
    </row>
    <row r="2213" spans="1:67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6"/>
      <c r="N2213" s="1"/>
      <c r="Q2213" s="6"/>
      <c r="S2213" s="1"/>
      <c r="T2213" s="1"/>
      <c r="U2213" s="1"/>
      <c r="V2213" s="1"/>
      <c r="W2213" s="1"/>
      <c r="X2213" s="400"/>
      <c r="Y2213" s="6"/>
      <c r="AB2213" s="6"/>
      <c r="AE2213" s="6"/>
      <c r="AG2213" s="1"/>
      <c r="AM2213" s="6"/>
      <c r="AP2213" s="6"/>
      <c r="AS2213" s="6"/>
      <c r="AU2213" s="1"/>
      <c r="BA2213" s="6"/>
      <c r="BD2213" s="6"/>
      <c r="BG2213" s="1"/>
      <c r="BH2213" s="6"/>
      <c r="BJ2213" s="1"/>
      <c r="BN2213" s="1"/>
      <c r="BO2213" s="1"/>
    </row>
    <row r="2214" spans="1:67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6"/>
      <c r="N2214" s="1"/>
      <c r="Q2214" s="6"/>
      <c r="S2214" s="1"/>
      <c r="T2214" s="1"/>
      <c r="U2214" s="1"/>
      <c r="V2214" s="1"/>
      <c r="W2214" s="1"/>
      <c r="X2214" s="400"/>
      <c r="Y2214" s="6"/>
      <c r="AB2214" s="6"/>
      <c r="AE2214" s="6"/>
      <c r="AG2214" s="1"/>
      <c r="AM2214" s="6"/>
      <c r="AP2214" s="6"/>
      <c r="AS2214" s="6"/>
      <c r="AU2214" s="1"/>
      <c r="BA2214" s="6"/>
      <c r="BD2214" s="6"/>
      <c r="BG2214" s="1"/>
      <c r="BH2214" s="6"/>
      <c r="BJ2214" s="1"/>
      <c r="BN2214" s="1"/>
      <c r="BO2214" s="1"/>
    </row>
    <row r="2215" spans="1:67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6"/>
      <c r="N2215" s="1"/>
      <c r="Q2215" s="6"/>
      <c r="S2215" s="1"/>
      <c r="T2215" s="1"/>
      <c r="U2215" s="1"/>
      <c r="V2215" s="1"/>
      <c r="W2215" s="1"/>
      <c r="X2215" s="400"/>
      <c r="Y2215" s="6"/>
      <c r="AB2215" s="6"/>
      <c r="AE2215" s="6"/>
      <c r="AG2215" s="1"/>
      <c r="AM2215" s="6"/>
      <c r="AP2215" s="6"/>
      <c r="AS2215" s="6"/>
      <c r="AU2215" s="1"/>
      <c r="BA2215" s="6"/>
      <c r="BD2215" s="6"/>
      <c r="BG2215" s="1"/>
      <c r="BH2215" s="6"/>
      <c r="BJ2215" s="1"/>
      <c r="BN2215" s="1"/>
      <c r="BO2215" s="1"/>
    </row>
    <row r="2216" spans="1:67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6"/>
      <c r="N2216" s="1"/>
      <c r="Q2216" s="6"/>
      <c r="S2216" s="1"/>
      <c r="T2216" s="1"/>
      <c r="U2216" s="1"/>
      <c r="V2216" s="1"/>
      <c r="W2216" s="1"/>
      <c r="X2216" s="400"/>
      <c r="Y2216" s="6"/>
      <c r="AB2216" s="6"/>
      <c r="AE2216" s="6"/>
      <c r="AG2216" s="1"/>
      <c r="AM2216" s="6"/>
      <c r="AP2216" s="6"/>
      <c r="AS2216" s="6"/>
      <c r="AU2216" s="1"/>
      <c r="BA2216" s="6"/>
      <c r="BD2216" s="6"/>
      <c r="BG2216" s="1"/>
      <c r="BH2216" s="6"/>
      <c r="BJ2216" s="1"/>
      <c r="BN2216" s="1"/>
      <c r="BO2216" s="1"/>
    </row>
    <row r="2217" spans="1:67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6"/>
      <c r="N2217" s="1"/>
      <c r="Q2217" s="6"/>
      <c r="S2217" s="1"/>
      <c r="T2217" s="1"/>
      <c r="U2217" s="1"/>
      <c r="V2217" s="1"/>
      <c r="W2217" s="1"/>
      <c r="X2217" s="400"/>
      <c r="Y2217" s="6"/>
      <c r="AB2217" s="6"/>
      <c r="AE2217" s="6"/>
      <c r="AG2217" s="1"/>
      <c r="AM2217" s="6"/>
      <c r="AP2217" s="6"/>
      <c r="AS2217" s="6"/>
      <c r="AU2217" s="1"/>
      <c r="BA2217" s="6"/>
      <c r="BD2217" s="6"/>
      <c r="BG2217" s="1"/>
      <c r="BH2217" s="6"/>
      <c r="BJ2217" s="1"/>
      <c r="BN2217" s="1"/>
      <c r="BO2217" s="1"/>
    </row>
    <row r="2218" spans="1:67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6"/>
      <c r="N2218" s="1"/>
      <c r="Q2218" s="6"/>
      <c r="S2218" s="1"/>
      <c r="T2218" s="1"/>
      <c r="U2218" s="1"/>
      <c r="V2218" s="1"/>
      <c r="W2218" s="1"/>
      <c r="X2218" s="400"/>
      <c r="Y2218" s="6"/>
      <c r="AB2218" s="6"/>
      <c r="AE2218" s="6"/>
      <c r="AG2218" s="1"/>
      <c r="AM2218" s="6"/>
      <c r="AP2218" s="6"/>
      <c r="AS2218" s="6"/>
      <c r="AU2218" s="1"/>
      <c r="BA2218" s="6"/>
      <c r="BD2218" s="6"/>
      <c r="BG2218" s="1"/>
      <c r="BH2218" s="6"/>
      <c r="BJ2218" s="1"/>
      <c r="BN2218" s="1"/>
      <c r="BO2218" s="1"/>
    </row>
    <row r="2219" spans="1:67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6"/>
      <c r="N2219" s="1"/>
      <c r="Q2219" s="6"/>
      <c r="S2219" s="1"/>
      <c r="T2219" s="1"/>
      <c r="U2219" s="1"/>
      <c r="V2219" s="1"/>
      <c r="W2219" s="1"/>
      <c r="X2219" s="400"/>
      <c r="Y2219" s="6"/>
      <c r="AB2219" s="6"/>
      <c r="AE2219" s="6"/>
      <c r="AG2219" s="1"/>
      <c r="AM2219" s="6"/>
      <c r="AP2219" s="6"/>
      <c r="AS2219" s="6"/>
      <c r="AU2219" s="1"/>
      <c r="BA2219" s="6"/>
      <c r="BD2219" s="6"/>
      <c r="BG2219" s="1"/>
      <c r="BH2219" s="6"/>
      <c r="BJ2219" s="1"/>
      <c r="BN2219" s="1"/>
      <c r="BO2219" s="1"/>
    </row>
    <row r="2220" spans="1:67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6"/>
      <c r="N2220" s="1"/>
      <c r="Q2220" s="6"/>
      <c r="S2220" s="1"/>
      <c r="T2220" s="1"/>
      <c r="U2220" s="1"/>
      <c r="V2220" s="1"/>
      <c r="W2220" s="1"/>
      <c r="X2220" s="400"/>
      <c r="Y2220" s="6"/>
      <c r="AB2220" s="6"/>
      <c r="AE2220" s="6"/>
      <c r="AG2220" s="1"/>
      <c r="AM2220" s="6"/>
      <c r="AP2220" s="6"/>
      <c r="AS2220" s="6"/>
      <c r="AU2220" s="1"/>
      <c r="BA2220" s="6"/>
      <c r="BD2220" s="6"/>
      <c r="BG2220" s="1"/>
      <c r="BH2220" s="6"/>
      <c r="BJ2220" s="1"/>
      <c r="BN2220" s="1"/>
      <c r="BO2220" s="1"/>
    </row>
    <row r="2221" spans="1:67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6"/>
      <c r="N2221" s="1"/>
      <c r="Q2221" s="6"/>
      <c r="S2221" s="1"/>
      <c r="T2221" s="1"/>
      <c r="U2221" s="1"/>
      <c r="V2221" s="1"/>
      <c r="W2221" s="1"/>
      <c r="X2221" s="400"/>
      <c r="Y2221" s="6"/>
      <c r="AB2221" s="6"/>
      <c r="AE2221" s="6"/>
      <c r="AG2221" s="1"/>
      <c r="AM2221" s="6"/>
      <c r="AP2221" s="6"/>
      <c r="AS2221" s="6"/>
      <c r="AU2221" s="1"/>
      <c r="BA2221" s="6"/>
      <c r="BD2221" s="6"/>
      <c r="BG2221" s="1"/>
      <c r="BH2221" s="6"/>
      <c r="BJ2221" s="1"/>
      <c r="BN2221" s="1"/>
      <c r="BO2221" s="1"/>
    </row>
    <row r="2222" spans="1:67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6"/>
      <c r="N2222" s="1"/>
      <c r="Q2222" s="6"/>
      <c r="S2222" s="1"/>
      <c r="T2222" s="1"/>
      <c r="U2222" s="1"/>
      <c r="V2222" s="1"/>
      <c r="W2222" s="1"/>
      <c r="X2222" s="400"/>
      <c r="Y2222" s="6"/>
      <c r="AB2222" s="6"/>
      <c r="AE2222" s="6"/>
      <c r="AG2222" s="1"/>
      <c r="AM2222" s="6"/>
      <c r="AP2222" s="6"/>
      <c r="AS2222" s="6"/>
      <c r="AU2222" s="1"/>
      <c r="BA2222" s="6"/>
      <c r="BD2222" s="6"/>
      <c r="BG2222" s="1"/>
      <c r="BH2222" s="6"/>
      <c r="BJ2222" s="1"/>
      <c r="BN2222" s="1"/>
      <c r="BO2222" s="1"/>
    </row>
    <row r="2223" spans="1:67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6"/>
      <c r="N2223" s="1"/>
      <c r="Q2223" s="6"/>
      <c r="S2223" s="1"/>
      <c r="T2223" s="1"/>
      <c r="U2223" s="1"/>
      <c r="V2223" s="1"/>
      <c r="W2223" s="1"/>
      <c r="X2223" s="400"/>
      <c r="Y2223" s="6"/>
      <c r="AB2223" s="6"/>
      <c r="AE2223" s="6"/>
      <c r="AG2223" s="1"/>
      <c r="AM2223" s="6"/>
      <c r="AP2223" s="6"/>
      <c r="AS2223" s="6"/>
      <c r="AU2223" s="1"/>
      <c r="BA2223" s="6"/>
      <c r="BD2223" s="6"/>
      <c r="BG2223" s="1"/>
      <c r="BH2223" s="6"/>
      <c r="BJ2223" s="1"/>
      <c r="BN2223" s="1"/>
      <c r="BO2223" s="1"/>
    </row>
    <row r="2224" spans="1:67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6"/>
      <c r="N2224" s="1"/>
      <c r="Q2224" s="6"/>
      <c r="S2224" s="1"/>
      <c r="T2224" s="1"/>
      <c r="U2224" s="1"/>
      <c r="V2224" s="1"/>
      <c r="W2224" s="1"/>
      <c r="X2224" s="400"/>
      <c r="Y2224" s="6"/>
      <c r="AB2224" s="6"/>
      <c r="AE2224" s="6"/>
      <c r="AG2224" s="1"/>
      <c r="AM2224" s="6"/>
      <c r="AP2224" s="6"/>
      <c r="AS2224" s="6"/>
      <c r="AU2224" s="1"/>
      <c r="BA2224" s="6"/>
      <c r="BD2224" s="6"/>
      <c r="BG2224" s="1"/>
      <c r="BH2224" s="6"/>
      <c r="BJ2224" s="1"/>
      <c r="BN2224" s="1"/>
      <c r="BO2224" s="1"/>
    </row>
    <row r="2225" spans="1:67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6"/>
      <c r="N2225" s="1"/>
      <c r="Q2225" s="6"/>
      <c r="S2225" s="1"/>
      <c r="T2225" s="1"/>
      <c r="U2225" s="1"/>
      <c r="V2225" s="1"/>
      <c r="W2225" s="1"/>
      <c r="X2225" s="400"/>
      <c r="Y2225" s="6"/>
      <c r="AB2225" s="6"/>
      <c r="AE2225" s="6"/>
      <c r="AG2225" s="1"/>
      <c r="AM2225" s="6"/>
      <c r="AP2225" s="6"/>
      <c r="AS2225" s="6"/>
      <c r="AU2225" s="1"/>
      <c r="BA2225" s="6"/>
      <c r="BD2225" s="6"/>
      <c r="BG2225" s="1"/>
      <c r="BH2225" s="6"/>
      <c r="BJ2225" s="1"/>
      <c r="BN2225" s="1"/>
      <c r="BO2225" s="1"/>
    </row>
    <row r="2226" spans="1:67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6"/>
      <c r="N2226" s="1"/>
      <c r="Q2226" s="6"/>
      <c r="S2226" s="1"/>
      <c r="T2226" s="1"/>
      <c r="U2226" s="1"/>
      <c r="V2226" s="1"/>
      <c r="W2226" s="1"/>
      <c r="X2226" s="400"/>
      <c r="Y2226" s="6"/>
      <c r="AB2226" s="6"/>
      <c r="AE2226" s="6"/>
      <c r="AG2226" s="1"/>
      <c r="AM2226" s="6"/>
      <c r="AP2226" s="6"/>
      <c r="AS2226" s="6"/>
      <c r="AU2226" s="1"/>
      <c r="BA2226" s="6"/>
      <c r="BD2226" s="6"/>
      <c r="BG2226" s="1"/>
      <c r="BH2226" s="6"/>
      <c r="BJ2226" s="1"/>
      <c r="BN2226" s="1"/>
      <c r="BO2226" s="1"/>
    </row>
    <row r="2227" spans="1:67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6"/>
      <c r="N2227" s="1"/>
      <c r="Q2227" s="6"/>
      <c r="S2227" s="1"/>
      <c r="T2227" s="1"/>
      <c r="U2227" s="1"/>
      <c r="V2227" s="1"/>
      <c r="W2227" s="1"/>
      <c r="X2227" s="400"/>
      <c r="Y2227" s="6"/>
      <c r="AB2227" s="6"/>
      <c r="AE2227" s="6"/>
      <c r="AG2227" s="1"/>
      <c r="AM2227" s="6"/>
      <c r="AP2227" s="6"/>
      <c r="AS2227" s="6"/>
      <c r="AU2227" s="1"/>
      <c r="BA2227" s="6"/>
      <c r="BD2227" s="6"/>
      <c r="BG2227" s="1"/>
      <c r="BH2227" s="6"/>
      <c r="BJ2227" s="1"/>
      <c r="BN2227" s="1"/>
      <c r="BO2227" s="1"/>
    </row>
    <row r="2228" spans="1:67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6"/>
      <c r="N2228" s="1"/>
      <c r="Q2228" s="6"/>
      <c r="S2228" s="1"/>
      <c r="T2228" s="1"/>
      <c r="U2228" s="1"/>
      <c r="V2228" s="1"/>
      <c r="W2228" s="1"/>
      <c r="X2228" s="400"/>
      <c r="Y2228" s="6"/>
      <c r="AB2228" s="6"/>
      <c r="AE2228" s="6"/>
      <c r="AG2228" s="1"/>
      <c r="AM2228" s="6"/>
      <c r="AP2228" s="6"/>
      <c r="AS2228" s="6"/>
      <c r="AU2228" s="1"/>
      <c r="BA2228" s="6"/>
      <c r="BD2228" s="6"/>
      <c r="BG2228" s="1"/>
      <c r="BH2228" s="6"/>
      <c r="BJ2228" s="1"/>
      <c r="BN2228" s="1"/>
      <c r="BO2228" s="1"/>
    </row>
    <row r="2229" spans="1:67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6"/>
      <c r="N2229" s="1"/>
      <c r="Q2229" s="6"/>
      <c r="S2229" s="1"/>
      <c r="T2229" s="1"/>
      <c r="U2229" s="1"/>
      <c r="V2229" s="1"/>
      <c r="W2229" s="1"/>
      <c r="X2229" s="400"/>
      <c r="Y2229" s="6"/>
      <c r="AB2229" s="6"/>
      <c r="AE2229" s="6"/>
      <c r="AG2229" s="1"/>
      <c r="AM2229" s="6"/>
      <c r="AP2229" s="6"/>
      <c r="AS2229" s="6"/>
      <c r="AU2229" s="1"/>
      <c r="BA2229" s="6"/>
      <c r="BD2229" s="6"/>
      <c r="BG2229" s="1"/>
      <c r="BH2229" s="6"/>
      <c r="BJ2229" s="1"/>
      <c r="BN2229" s="1"/>
      <c r="BO2229" s="1"/>
    </row>
    <row r="2230" spans="1:67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6"/>
      <c r="N2230" s="1"/>
      <c r="Q2230" s="6"/>
      <c r="S2230" s="1"/>
      <c r="T2230" s="1"/>
      <c r="U2230" s="1"/>
      <c r="V2230" s="1"/>
      <c r="W2230" s="1"/>
      <c r="X2230" s="400"/>
      <c r="Y2230" s="6"/>
      <c r="AB2230" s="6"/>
      <c r="AE2230" s="6"/>
      <c r="AG2230" s="1"/>
      <c r="AM2230" s="6"/>
      <c r="AP2230" s="6"/>
      <c r="AS2230" s="6"/>
      <c r="AU2230" s="1"/>
      <c r="BA2230" s="6"/>
      <c r="BD2230" s="6"/>
      <c r="BG2230" s="1"/>
      <c r="BH2230" s="6"/>
      <c r="BJ2230" s="1"/>
      <c r="BN2230" s="1"/>
      <c r="BO2230" s="1"/>
    </row>
    <row r="2231" spans="1:67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6"/>
      <c r="N2231" s="1"/>
      <c r="Q2231" s="6"/>
      <c r="S2231" s="1"/>
      <c r="T2231" s="1"/>
      <c r="U2231" s="1"/>
      <c r="V2231" s="1"/>
      <c r="W2231" s="1"/>
      <c r="X2231" s="400"/>
      <c r="Y2231" s="6"/>
      <c r="AB2231" s="6"/>
      <c r="AE2231" s="6"/>
      <c r="AG2231" s="1"/>
      <c r="AM2231" s="6"/>
      <c r="AP2231" s="6"/>
      <c r="AS2231" s="6"/>
      <c r="AU2231" s="1"/>
      <c r="BA2231" s="6"/>
      <c r="BD2231" s="6"/>
      <c r="BG2231" s="1"/>
      <c r="BH2231" s="6"/>
      <c r="BJ2231" s="1"/>
      <c r="BN2231" s="1"/>
      <c r="BO2231" s="1"/>
    </row>
    <row r="2232" spans="1:67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6"/>
      <c r="N2232" s="1"/>
      <c r="Q2232" s="6"/>
      <c r="S2232" s="1"/>
      <c r="T2232" s="1"/>
      <c r="U2232" s="1"/>
      <c r="V2232" s="1"/>
      <c r="W2232" s="1"/>
      <c r="X2232" s="400"/>
      <c r="Y2232" s="6"/>
      <c r="AB2232" s="6"/>
      <c r="AE2232" s="6"/>
      <c r="AG2232" s="1"/>
      <c r="AM2232" s="6"/>
      <c r="AP2232" s="6"/>
      <c r="AS2232" s="6"/>
      <c r="AU2232" s="1"/>
      <c r="BA2232" s="6"/>
      <c r="BD2232" s="6"/>
      <c r="BG2232" s="1"/>
      <c r="BH2232" s="6"/>
      <c r="BJ2232" s="1"/>
      <c r="BN2232" s="1"/>
      <c r="BO2232" s="1"/>
    </row>
    <row r="2233" spans="1:67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6"/>
      <c r="N2233" s="1"/>
      <c r="Q2233" s="6"/>
      <c r="S2233" s="1"/>
      <c r="T2233" s="1"/>
      <c r="U2233" s="1"/>
      <c r="V2233" s="1"/>
      <c r="W2233" s="1"/>
      <c r="X2233" s="400"/>
      <c r="Y2233" s="6"/>
      <c r="AB2233" s="6"/>
      <c r="AE2233" s="6"/>
      <c r="AG2233" s="1"/>
      <c r="AM2233" s="6"/>
      <c r="AP2233" s="6"/>
      <c r="AS2233" s="6"/>
      <c r="AU2233" s="1"/>
      <c r="BA2233" s="6"/>
      <c r="BD2233" s="6"/>
      <c r="BG2233" s="1"/>
      <c r="BH2233" s="6"/>
      <c r="BJ2233" s="1"/>
      <c r="BN2233" s="1"/>
      <c r="BO2233" s="1"/>
    </row>
    <row r="2234" spans="1:67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6"/>
      <c r="N2234" s="1"/>
      <c r="Q2234" s="6"/>
      <c r="S2234" s="1"/>
      <c r="T2234" s="1"/>
      <c r="U2234" s="1"/>
      <c r="V2234" s="1"/>
      <c r="W2234" s="1"/>
      <c r="X2234" s="400"/>
      <c r="Y2234" s="6"/>
      <c r="AB2234" s="6"/>
      <c r="AE2234" s="6"/>
      <c r="AG2234" s="1"/>
      <c r="AM2234" s="6"/>
      <c r="AP2234" s="6"/>
      <c r="AS2234" s="6"/>
      <c r="AU2234" s="1"/>
      <c r="BA2234" s="6"/>
      <c r="BD2234" s="6"/>
      <c r="BG2234" s="1"/>
      <c r="BH2234" s="6"/>
      <c r="BJ2234" s="1"/>
      <c r="BN2234" s="1"/>
      <c r="BO2234" s="1"/>
    </row>
    <row r="2235" spans="1:67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6"/>
      <c r="N2235" s="1"/>
      <c r="Q2235" s="6"/>
      <c r="S2235" s="1"/>
      <c r="T2235" s="1"/>
      <c r="U2235" s="1"/>
      <c r="V2235" s="1"/>
      <c r="W2235" s="1"/>
      <c r="X2235" s="400"/>
      <c r="Y2235" s="6"/>
      <c r="AB2235" s="6"/>
      <c r="AE2235" s="6"/>
      <c r="AG2235" s="1"/>
      <c r="AM2235" s="6"/>
      <c r="AP2235" s="6"/>
      <c r="AS2235" s="6"/>
      <c r="AU2235" s="1"/>
      <c r="BA2235" s="6"/>
      <c r="BD2235" s="6"/>
      <c r="BG2235" s="1"/>
      <c r="BH2235" s="6"/>
      <c r="BJ2235" s="1"/>
      <c r="BN2235" s="1"/>
      <c r="BO2235" s="1"/>
    </row>
    <row r="2236" spans="1:67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6"/>
      <c r="N2236" s="1"/>
      <c r="Q2236" s="6"/>
      <c r="S2236" s="1"/>
      <c r="T2236" s="1"/>
      <c r="U2236" s="1"/>
      <c r="V2236" s="1"/>
      <c r="W2236" s="1"/>
      <c r="X2236" s="400"/>
      <c r="Y2236" s="6"/>
      <c r="AB2236" s="6"/>
      <c r="AE2236" s="6"/>
      <c r="AG2236" s="1"/>
      <c r="AM2236" s="6"/>
      <c r="AP2236" s="6"/>
      <c r="AS2236" s="6"/>
      <c r="AU2236" s="1"/>
      <c r="BA2236" s="6"/>
      <c r="BD2236" s="6"/>
      <c r="BG2236" s="1"/>
      <c r="BH2236" s="6"/>
      <c r="BJ2236" s="1"/>
      <c r="BN2236" s="1"/>
      <c r="BO2236" s="1"/>
    </row>
    <row r="2237" spans="1:67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6"/>
      <c r="N2237" s="1"/>
      <c r="Q2237" s="6"/>
      <c r="S2237" s="1"/>
      <c r="T2237" s="1"/>
      <c r="U2237" s="1"/>
      <c r="V2237" s="1"/>
      <c r="W2237" s="1"/>
      <c r="X2237" s="400"/>
      <c r="Y2237" s="6"/>
      <c r="AB2237" s="6"/>
      <c r="AE2237" s="6"/>
      <c r="AG2237" s="1"/>
      <c r="AM2237" s="6"/>
      <c r="AP2237" s="6"/>
      <c r="AS2237" s="6"/>
      <c r="AU2237" s="1"/>
      <c r="BA2237" s="6"/>
      <c r="BD2237" s="6"/>
      <c r="BG2237" s="1"/>
      <c r="BH2237" s="6"/>
      <c r="BJ2237" s="1"/>
      <c r="BN2237" s="1"/>
      <c r="BO2237" s="1"/>
    </row>
    <row r="2238" spans="1:67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6"/>
      <c r="N2238" s="1"/>
      <c r="Q2238" s="6"/>
      <c r="S2238" s="1"/>
      <c r="T2238" s="1"/>
      <c r="U2238" s="1"/>
      <c r="V2238" s="1"/>
      <c r="W2238" s="1"/>
      <c r="X2238" s="400"/>
      <c r="Y2238" s="6"/>
      <c r="AB2238" s="6"/>
      <c r="AE2238" s="6"/>
      <c r="AG2238" s="1"/>
      <c r="AM2238" s="6"/>
      <c r="AP2238" s="6"/>
      <c r="AS2238" s="6"/>
      <c r="AU2238" s="1"/>
      <c r="BA2238" s="6"/>
      <c r="BD2238" s="6"/>
      <c r="BG2238" s="1"/>
      <c r="BH2238" s="6"/>
      <c r="BJ2238" s="1"/>
      <c r="BN2238" s="1"/>
      <c r="BO2238" s="1"/>
    </row>
    <row r="2239" spans="1:67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6"/>
      <c r="N2239" s="1"/>
      <c r="Q2239" s="6"/>
      <c r="S2239" s="1"/>
      <c r="T2239" s="1"/>
      <c r="U2239" s="1"/>
      <c r="V2239" s="1"/>
      <c r="W2239" s="1"/>
      <c r="X2239" s="400"/>
      <c r="Y2239" s="6"/>
      <c r="AB2239" s="6"/>
      <c r="AE2239" s="6"/>
      <c r="AG2239" s="1"/>
      <c r="AM2239" s="6"/>
      <c r="AP2239" s="6"/>
      <c r="AS2239" s="6"/>
      <c r="AU2239" s="1"/>
      <c r="BA2239" s="6"/>
      <c r="BD2239" s="6"/>
      <c r="BG2239" s="1"/>
      <c r="BH2239" s="6"/>
      <c r="BJ2239" s="1"/>
      <c r="BN2239" s="1"/>
      <c r="BO2239" s="1"/>
    </row>
    <row r="2240" spans="1:67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6"/>
      <c r="N2240" s="1"/>
      <c r="Q2240" s="6"/>
      <c r="S2240" s="1"/>
      <c r="T2240" s="1"/>
      <c r="U2240" s="1"/>
      <c r="V2240" s="1"/>
      <c r="W2240" s="1"/>
      <c r="X2240" s="400"/>
      <c r="Y2240" s="6"/>
      <c r="AB2240" s="6"/>
      <c r="AE2240" s="6"/>
      <c r="AG2240" s="1"/>
      <c r="AM2240" s="6"/>
      <c r="AP2240" s="6"/>
      <c r="AS2240" s="6"/>
      <c r="AU2240" s="1"/>
      <c r="BA2240" s="6"/>
      <c r="BD2240" s="6"/>
      <c r="BG2240" s="1"/>
      <c r="BH2240" s="6"/>
      <c r="BJ2240" s="1"/>
      <c r="BN2240" s="1"/>
      <c r="BO2240" s="1"/>
    </row>
    <row r="2241" spans="1:67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6"/>
      <c r="N2241" s="1"/>
      <c r="Q2241" s="6"/>
      <c r="S2241" s="1"/>
      <c r="T2241" s="1"/>
      <c r="U2241" s="1"/>
      <c r="V2241" s="1"/>
      <c r="W2241" s="1"/>
      <c r="X2241" s="400"/>
      <c r="Y2241" s="6"/>
      <c r="AB2241" s="6"/>
      <c r="AE2241" s="6"/>
      <c r="AG2241" s="1"/>
      <c r="AM2241" s="6"/>
      <c r="AP2241" s="6"/>
      <c r="AS2241" s="6"/>
      <c r="AU2241" s="1"/>
      <c r="BA2241" s="6"/>
      <c r="BD2241" s="6"/>
      <c r="BG2241" s="1"/>
      <c r="BH2241" s="6"/>
      <c r="BJ2241" s="1"/>
      <c r="BN2241" s="1"/>
      <c r="BO2241" s="1"/>
    </row>
    <row r="2242" spans="1:67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6"/>
      <c r="N2242" s="1"/>
      <c r="Q2242" s="6"/>
      <c r="S2242" s="1"/>
      <c r="T2242" s="1"/>
      <c r="U2242" s="1"/>
      <c r="V2242" s="1"/>
      <c r="W2242" s="1"/>
      <c r="X2242" s="400"/>
      <c r="Y2242" s="6"/>
      <c r="AB2242" s="6"/>
      <c r="AE2242" s="6"/>
      <c r="AG2242" s="1"/>
      <c r="AM2242" s="6"/>
      <c r="AP2242" s="6"/>
      <c r="AS2242" s="6"/>
      <c r="AU2242" s="1"/>
      <c r="BA2242" s="6"/>
      <c r="BD2242" s="6"/>
      <c r="BG2242" s="1"/>
      <c r="BH2242" s="6"/>
      <c r="BJ2242" s="1"/>
      <c r="BN2242" s="1"/>
      <c r="BO2242" s="1"/>
    </row>
    <row r="2243" spans="1:67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6"/>
      <c r="N2243" s="1"/>
      <c r="Q2243" s="6"/>
      <c r="S2243" s="1"/>
      <c r="T2243" s="1"/>
      <c r="U2243" s="1"/>
      <c r="V2243" s="1"/>
      <c r="W2243" s="1"/>
      <c r="X2243" s="400"/>
      <c r="Y2243" s="6"/>
      <c r="AB2243" s="6"/>
      <c r="AE2243" s="6"/>
      <c r="AG2243" s="1"/>
      <c r="AM2243" s="6"/>
      <c r="AP2243" s="6"/>
      <c r="AS2243" s="6"/>
      <c r="AU2243" s="1"/>
      <c r="BA2243" s="6"/>
      <c r="BD2243" s="6"/>
      <c r="BG2243" s="1"/>
      <c r="BH2243" s="6"/>
      <c r="BJ2243" s="1"/>
      <c r="BN2243" s="1"/>
      <c r="BO2243" s="1"/>
    </row>
    <row r="2244" spans="1:67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6"/>
      <c r="N2244" s="1"/>
      <c r="Q2244" s="6"/>
      <c r="S2244" s="1"/>
      <c r="T2244" s="1"/>
      <c r="U2244" s="1"/>
      <c r="V2244" s="1"/>
      <c r="W2244" s="1"/>
      <c r="X2244" s="400"/>
      <c r="Y2244" s="6"/>
      <c r="AB2244" s="6"/>
      <c r="AE2244" s="6"/>
      <c r="AG2244" s="1"/>
      <c r="AM2244" s="6"/>
      <c r="AP2244" s="6"/>
      <c r="AS2244" s="6"/>
      <c r="AU2244" s="1"/>
      <c r="BA2244" s="6"/>
      <c r="BD2244" s="6"/>
      <c r="BG2244" s="1"/>
      <c r="BH2244" s="6"/>
      <c r="BJ2244" s="1"/>
      <c r="BN2244" s="1"/>
      <c r="BO2244" s="1"/>
    </row>
    <row r="2245" spans="1:67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6"/>
      <c r="N2245" s="1"/>
      <c r="Q2245" s="6"/>
      <c r="S2245" s="1"/>
      <c r="T2245" s="1"/>
      <c r="U2245" s="1"/>
      <c r="V2245" s="1"/>
      <c r="W2245" s="1"/>
      <c r="X2245" s="400"/>
      <c r="Y2245" s="6"/>
      <c r="AB2245" s="6"/>
      <c r="AE2245" s="6"/>
      <c r="AG2245" s="1"/>
      <c r="AM2245" s="6"/>
      <c r="AP2245" s="6"/>
      <c r="AS2245" s="6"/>
      <c r="AU2245" s="1"/>
      <c r="BA2245" s="6"/>
      <c r="BD2245" s="6"/>
      <c r="BG2245" s="1"/>
      <c r="BH2245" s="6"/>
      <c r="BJ2245" s="1"/>
      <c r="BN2245" s="1"/>
      <c r="BO2245" s="1"/>
    </row>
    <row r="2246" spans="1:67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6"/>
      <c r="N2246" s="1"/>
      <c r="Q2246" s="6"/>
      <c r="S2246" s="1"/>
      <c r="T2246" s="1"/>
      <c r="U2246" s="1"/>
      <c r="V2246" s="1"/>
      <c r="W2246" s="1"/>
      <c r="X2246" s="400"/>
      <c r="Y2246" s="6"/>
      <c r="AB2246" s="6"/>
      <c r="AE2246" s="6"/>
      <c r="AG2246" s="1"/>
      <c r="AM2246" s="6"/>
      <c r="AP2246" s="6"/>
      <c r="AS2246" s="6"/>
      <c r="AU2246" s="1"/>
      <c r="BA2246" s="6"/>
      <c r="BD2246" s="6"/>
      <c r="BG2246" s="1"/>
      <c r="BH2246" s="6"/>
      <c r="BJ2246" s="1"/>
      <c r="BN2246" s="1"/>
      <c r="BO2246" s="1"/>
    </row>
    <row r="2247" spans="1:67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6"/>
      <c r="N2247" s="1"/>
      <c r="Q2247" s="6"/>
      <c r="S2247" s="1"/>
      <c r="T2247" s="1"/>
      <c r="U2247" s="1"/>
      <c r="V2247" s="1"/>
      <c r="W2247" s="1"/>
      <c r="X2247" s="400"/>
      <c r="Y2247" s="6"/>
      <c r="AB2247" s="6"/>
      <c r="AE2247" s="6"/>
      <c r="AG2247" s="1"/>
      <c r="AM2247" s="6"/>
      <c r="AP2247" s="6"/>
      <c r="AS2247" s="6"/>
      <c r="AU2247" s="1"/>
      <c r="BA2247" s="6"/>
      <c r="BD2247" s="6"/>
      <c r="BG2247" s="1"/>
      <c r="BH2247" s="6"/>
      <c r="BJ2247" s="1"/>
      <c r="BN2247" s="1"/>
      <c r="BO2247" s="1"/>
    </row>
    <row r="2248" spans="1:67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6"/>
      <c r="N2248" s="1"/>
      <c r="Q2248" s="6"/>
      <c r="S2248" s="1"/>
      <c r="T2248" s="1"/>
      <c r="U2248" s="1"/>
      <c r="V2248" s="1"/>
      <c r="W2248" s="1"/>
      <c r="X2248" s="400"/>
      <c r="Y2248" s="6"/>
      <c r="AB2248" s="6"/>
      <c r="AE2248" s="6"/>
      <c r="AG2248" s="1"/>
      <c r="AM2248" s="6"/>
      <c r="AP2248" s="6"/>
      <c r="AS2248" s="6"/>
      <c r="AU2248" s="1"/>
      <c r="BA2248" s="6"/>
      <c r="BD2248" s="6"/>
      <c r="BG2248" s="1"/>
      <c r="BH2248" s="6"/>
      <c r="BJ2248" s="1"/>
      <c r="BN2248" s="1"/>
      <c r="BO2248" s="1"/>
    </row>
    <row r="2249" spans="1:67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6"/>
      <c r="N2249" s="1"/>
      <c r="Q2249" s="6"/>
      <c r="S2249" s="1"/>
      <c r="T2249" s="1"/>
      <c r="U2249" s="1"/>
      <c r="V2249" s="1"/>
      <c r="W2249" s="1"/>
      <c r="X2249" s="400"/>
      <c r="Y2249" s="6"/>
      <c r="AB2249" s="6"/>
      <c r="AE2249" s="6"/>
      <c r="AG2249" s="1"/>
      <c r="AM2249" s="6"/>
      <c r="AP2249" s="6"/>
      <c r="AS2249" s="6"/>
      <c r="AU2249" s="1"/>
      <c r="BA2249" s="6"/>
      <c r="BD2249" s="6"/>
      <c r="BG2249" s="1"/>
      <c r="BH2249" s="6"/>
      <c r="BJ2249" s="1"/>
      <c r="BN2249" s="1"/>
      <c r="BO2249" s="1"/>
    </row>
    <row r="2250" spans="1:67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6"/>
      <c r="N2250" s="1"/>
      <c r="Q2250" s="6"/>
      <c r="S2250" s="1"/>
      <c r="T2250" s="1"/>
      <c r="U2250" s="1"/>
      <c r="V2250" s="1"/>
      <c r="W2250" s="1"/>
      <c r="X2250" s="400"/>
      <c r="Y2250" s="6"/>
      <c r="AB2250" s="6"/>
      <c r="AE2250" s="6"/>
      <c r="AG2250" s="1"/>
      <c r="AM2250" s="6"/>
      <c r="AP2250" s="6"/>
      <c r="AS2250" s="6"/>
      <c r="AU2250" s="1"/>
      <c r="BA2250" s="6"/>
      <c r="BD2250" s="6"/>
      <c r="BG2250" s="1"/>
      <c r="BH2250" s="6"/>
      <c r="BJ2250" s="1"/>
      <c r="BN2250" s="1"/>
      <c r="BO2250" s="1"/>
    </row>
    <row r="2251" spans="1:67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6"/>
      <c r="N2251" s="1"/>
      <c r="Q2251" s="6"/>
      <c r="S2251" s="1"/>
      <c r="T2251" s="1"/>
      <c r="U2251" s="1"/>
      <c r="V2251" s="1"/>
      <c r="W2251" s="1"/>
      <c r="X2251" s="400"/>
      <c r="Y2251" s="6"/>
      <c r="AB2251" s="6"/>
      <c r="AE2251" s="6"/>
      <c r="AG2251" s="1"/>
      <c r="AM2251" s="6"/>
      <c r="AP2251" s="6"/>
      <c r="AS2251" s="6"/>
      <c r="AU2251" s="1"/>
      <c r="BA2251" s="6"/>
      <c r="BD2251" s="6"/>
      <c r="BG2251" s="1"/>
      <c r="BH2251" s="6"/>
      <c r="BJ2251" s="1"/>
      <c r="BN2251" s="1"/>
      <c r="BO2251" s="1"/>
    </row>
    <row r="2252" spans="1:67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6"/>
      <c r="N2252" s="1"/>
      <c r="Q2252" s="6"/>
      <c r="S2252" s="1"/>
      <c r="T2252" s="1"/>
      <c r="U2252" s="1"/>
      <c r="V2252" s="1"/>
      <c r="W2252" s="1"/>
      <c r="X2252" s="400"/>
      <c r="Y2252" s="6"/>
      <c r="AB2252" s="6"/>
      <c r="AE2252" s="6"/>
      <c r="AG2252" s="1"/>
      <c r="AM2252" s="6"/>
      <c r="AP2252" s="6"/>
      <c r="AS2252" s="6"/>
      <c r="AU2252" s="1"/>
      <c r="BA2252" s="6"/>
      <c r="BD2252" s="6"/>
      <c r="BG2252" s="1"/>
      <c r="BH2252" s="6"/>
      <c r="BJ2252" s="1"/>
      <c r="BN2252" s="1"/>
      <c r="BO2252" s="1"/>
    </row>
    <row r="2253" spans="1:67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6"/>
      <c r="N2253" s="1"/>
      <c r="Q2253" s="6"/>
      <c r="S2253" s="1"/>
      <c r="T2253" s="1"/>
      <c r="U2253" s="1"/>
      <c r="V2253" s="1"/>
      <c r="W2253" s="1"/>
      <c r="X2253" s="400"/>
      <c r="Y2253" s="6"/>
      <c r="AB2253" s="6"/>
      <c r="AE2253" s="6"/>
      <c r="AG2253" s="1"/>
      <c r="AM2253" s="6"/>
      <c r="AP2253" s="6"/>
      <c r="AS2253" s="6"/>
      <c r="AU2253" s="1"/>
      <c r="BA2253" s="6"/>
      <c r="BD2253" s="6"/>
      <c r="BG2253" s="1"/>
      <c r="BH2253" s="6"/>
      <c r="BJ2253" s="1"/>
      <c r="BN2253" s="1"/>
      <c r="BO2253" s="1"/>
    </row>
    <row r="2254" spans="1:67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6"/>
      <c r="N2254" s="1"/>
      <c r="Q2254" s="6"/>
      <c r="S2254" s="1"/>
      <c r="T2254" s="1"/>
      <c r="U2254" s="1"/>
      <c r="V2254" s="1"/>
      <c r="W2254" s="1"/>
      <c r="X2254" s="400"/>
      <c r="Y2254" s="6"/>
      <c r="AB2254" s="6"/>
      <c r="AE2254" s="6"/>
      <c r="AG2254" s="1"/>
      <c r="AM2254" s="6"/>
      <c r="AP2254" s="6"/>
      <c r="AS2254" s="6"/>
      <c r="AU2254" s="1"/>
      <c r="BA2254" s="6"/>
      <c r="BD2254" s="6"/>
      <c r="BG2254" s="1"/>
      <c r="BH2254" s="6"/>
      <c r="BJ2254" s="1"/>
      <c r="BN2254" s="1"/>
      <c r="BO2254" s="1"/>
    </row>
    <row r="2255" spans="1:67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6"/>
      <c r="N2255" s="1"/>
      <c r="Q2255" s="6"/>
      <c r="S2255" s="1"/>
      <c r="T2255" s="1"/>
      <c r="U2255" s="1"/>
      <c r="V2255" s="1"/>
      <c r="W2255" s="1"/>
      <c r="X2255" s="400"/>
      <c r="Y2255" s="6"/>
      <c r="AB2255" s="6"/>
      <c r="AE2255" s="6"/>
      <c r="AG2255" s="1"/>
      <c r="AM2255" s="6"/>
      <c r="AP2255" s="6"/>
      <c r="AS2255" s="6"/>
      <c r="AU2255" s="1"/>
      <c r="BA2255" s="6"/>
      <c r="BD2255" s="6"/>
      <c r="BG2255" s="1"/>
      <c r="BH2255" s="6"/>
      <c r="BJ2255" s="1"/>
      <c r="BN2255" s="1"/>
      <c r="BO2255" s="1"/>
    </row>
    <row r="2256" spans="1:67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6"/>
      <c r="N2256" s="1"/>
      <c r="Q2256" s="6"/>
      <c r="S2256" s="1"/>
      <c r="T2256" s="1"/>
      <c r="U2256" s="1"/>
      <c r="V2256" s="1"/>
      <c r="W2256" s="1"/>
      <c r="X2256" s="400"/>
      <c r="Y2256" s="6"/>
      <c r="AB2256" s="6"/>
      <c r="AE2256" s="6"/>
      <c r="AG2256" s="1"/>
      <c r="AM2256" s="6"/>
      <c r="AP2256" s="6"/>
      <c r="AS2256" s="6"/>
      <c r="AU2256" s="1"/>
      <c r="BA2256" s="6"/>
      <c r="BD2256" s="6"/>
      <c r="BG2256" s="1"/>
      <c r="BH2256" s="6"/>
      <c r="BJ2256" s="1"/>
      <c r="BN2256" s="1"/>
      <c r="BO2256" s="1"/>
    </row>
    <row r="2257" spans="1:67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6"/>
      <c r="N2257" s="1"/>
      <c r="Q2257" s="6"/>
      <c r="S2257" s="1"/>
      <c r="T2257" s="1"/>
      <c r="U2257" s="1"/>
      <c r="V2257" s="1"/>
      <c r="W2257" s="1"/>
      <c r="X2257" s="400"/>
      <c r="Y2257" s="6"/>
      <c r="AB2257" s="6"/>
      <c r="AE2257" s="6"/>
      <c r="AG2257" s="1"/>
      <c r="AM2257" s="6"/>
      <c r="AP2257" s="6"/>
      <c r="AS2257" s="6"/>
      <c r="AU2257" s="1"/>
      <c r="BA2257" s="6"/>
      <c r="BD2257" s="6"/>
      <c r="BG2257" s="1"/>
      <c r="BH2257" s="6"/>
      <c r="BJ2257" s="1"/>
      <c r="BN2257" s="1"/>
      <c r="BO2257" s="1"/>
    </row>
    <row r="2258" spans="1:67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6"/>
      <c r="N2258" s="1"/>
      <c r="Q2258" s="6"/>
      <c r="S2258" s="1"/>
      <c r="T2258" s="1"/>
      <c r="U2258" s="1"/>
      <c r="V2258" s="1"/>
      <c r="W2258" s="1"/>
      <c r="X2258" s="400"/>
      <c r="Y2258" s="6"/>
      <c r="AB2258" s="6"/>
      <c r="AE2258" s="6"/>
      <c r="AG2258" s="1"/>
      <c r="AM2258" s="6"/>
      <c r="AP2258" s="6"/>
      <c r="AS2258" s="6"/>
      <c r="AU2258" s="1"/>
      <c r="BA2258" s="6"/>
      <c r="BD2258" s="6"/>
      <c r="BG2258" s="1"/>
      <c r="BH2258" s="6"/>
      <c r="BJ2258" s="1"/>
      <c r="BN2258" s="1"/>
      <c r="BO2258" s="1"/>
    </row>
    <row r="2259" spans="1:67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6"/>
      <c r="N2259" s="1"/>
      <c r="Q2259" s="6"/>
      <c r="S2259" s="1"/>
      <c r="T2259" s="1"/>
      <c r="U2259" s="1"/>
      <c r="V2259" s="1"/>
      <c r="W2259" s="1"/>
      <c r="X2259" s="400"/>
      <c r="Y2259" s="6"/>
      <c r="AB2259" s="6"/>
      <c r="AE2259" s="6"/>
      <c r="AG2259" s="1"/>
      <c r="AM2259" s="6"/>
      <c r="AP2259" s="6"/>
      <c r="AS2259" s="6"/>
      <c r="AU2259" s="1"/>
      <c r="BA2259" s="6"/>
      <c r="BD2259" s="6"/>
      <c r="BG2259" s="1"/>
      <c r="BH2259" s="6"/>
      <c r="BJ2259" s="1"/>
      <c r="BN2259" s="1"/>
      <c r="BO2259" s="1"/>
    </row>
    <row r="2260" spans="1:67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6"/>
      <c r="N2260" s="1"/>
      <c r="Q2260" s="6"/>
      <c r="S2260" s="1"/>
      <c r="T2260" s="1"/>
      <c r="U2260" s="1"/>
      <c r="V2260" s="1"/>
      <c r="W2260" s="1"/>
      <c r="X2260" s="400"/>
      <c r="Y2260" s="6"/>
      <c r="AB2260" s="6"/>
      <c r="AE2260" s="6"/>
      <c r="AG2260" s="1"/>
      <c r="AM2260" s="6"/>
      <c r="AP2260" s="6"/>
      <c r="AS2260" s="6"/>
      <c r="AU2260" s="1"/>
      <c r="BA2260" s="6"/>
      <c r="BD2260" s="6"/>
      <c r="BG2260" s="1"/>
      <c r="BH2260" s="6"/>
      <c r="BJ2260" s="1"/>
      <c r="BN2260" s="1"/>
      <c r="BO2260" s="1"/>
    </row>
    <row r="2261" spans="1:67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6"/>
      <c r="N2261" s="1"/>
      <c r="Q2261" s="6"/>
      <c r="S2261" s="1"/>
      <c r="T2261" s="1"/>
      <c r="U2261" s="1"/>
      <c r="V2261" s="1"/>
      <c r="W2261" s="1"/>
      <c r="X2261" s="400"/>
      <c r="Y2261" s="6"/>
      <c r="AB2261" s="6"/>
      <c r="AE2261" s="6"/>
      <c r="AG2261" s="1"/>
      <c r="AM2261" s="6"/>
      <c r="AP2261" s="6"/>
      <c r="AS2261" s="6"/>
      <c r="AU2261" s="1"/>
      <c r="BA2261" s="6"/>
      <c r="BD2261" s="6"/>
      <c r="BG2261" s="1"/>
      <c r="BH2261" s="6"/>
      <c r="BJ2261" s="1"/>
      <c r="BN2261" s="1"/>
      <c r="BO2261" s="1"/>
    </row>
    <row r="2262" spans="1:67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6"/>
      <c r="N2262" s="1"/>
      <c r="Q2262" s="6"/>
      <c r="S2262" s="1"/>
      <c r="T2262" s="1"/>
      <c r="U2262" s="1"/>
      <c r="V2262" s="1"/>
      <c r="W2262" s="1"/>
      <c r="X2262" s="400"/>
      <c r="Y2262" s="6"/>
      <c r="AB2262" s="6"/>
      <c r="AE2262" s="6"/>
      <c r="AG2262" s="1"/>
      <c r="AM2262" s="6"/>
      <c r="AP2262" s="6"/>
      <c r="AS2262" s="6"/>
      <c r="AU2262" s="1"/>
      <c r="BA2262" s="6"/>
      <c r="BD2262" s="6"/>
      <c r="BG2262" s="1"/>
      <c r="BH2262" s="6"/>
      <c r="BJ2262" s="1"/>
      <c r="BN2262" s="1"/>
      <c r="BO2262" s="1"/>
    </row>
    <row r="2263" spans="1:67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6"/>
      <c r="N2263" s="1"/>
      <c r="Q2263" s="6"/>
      <c r="S2263" s="1"/>
      <c r="T2263" s="1"/>
      <c r="U2263" s="1"/>
      <c r="V2263" s="1"/>
      <c r="W2263" s="1"/>
      <c r="X2263" s="400"/>
      <c r="Y2263" s="6"/>
      <c r="AB2263" s="6"/>
      <c r="AE2263" s="6"/>
      <c r="AG2263" s="1"/>
      <c r="AM2263" s="6"/>
      <c r="AP2263" s="6"/>
      <c r="AS2263" s="6"/>
      <c r="AU2263" s="1"/>
      <c r="BA2263" s="6"/>
      <c r="BD2263" s="6"/>
      <c r="BG2263" s="1"/>
      <c r="BH2263" s="6"/>
      <c r="BJ2263" s="1"/>
      <c r="BN2263" s="1"/>
      <c r="BO2263" s="1"/>
    </row>
    <row r="2264" spans="1:67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6"/>
      <c r="N2264" s="1"/>
      <c r="Q2264" s="6"/>
      <c r="S2264" s="1"/>
      <c r="T2264" s="1"/>
      <c r="U2264" s="1"/>
      <c r="V2264" s="1"/>
      <c r="W2264" s="1"/>
      <c r="X2264" s="400"/>
      <c r="Y2264" s="6"/>
      <c r="AB2264" s="6"/>
      <c r="AE2264" s="6"/>
      <c r="AG2264" s="1"/>
      <c r="AM2264" s="6"/>
      <c r="AP2264" s="6"/>
      <c r="AS2264" s="6"/>
      <c r="AU2264" s="1"/>
      <c r="BA2264" s="6"/>
      <c r="BD2264" s="6"/>
      <c r="BG2264" s="1"/>
      <c r="BH2264" s="6"/>
      <c r="BJ2264" s="1"/>
      <c r="BN2264" s="1"/>
      <c r="BO2264" s="1"/>
    </row>
    <row r="2265" spans="1:67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6"/>
      <c r="N2265" s="1"/>
      <c r="Q2265" s="6"/>
      <c r="S2265" s="1"/>
      <c r="T2265" s="1"/>
      <c r="U2265" s="1"/>
      <c r="V2265" s="1"/>
      <c r="W2265" s="1"/>
      <c r="X2265" s="400"/>
      <c r="Y2265" s="6"/>
      <c r="AB2265" s="6"/>
      <c r="AE2265" s="6"/>
      <c r="AG2265" s="1"/>
      <c r="AM2265" s="6"/>
      <c r="AP2265" s="6"/>
      <c r="AS2265" s="6"/>
      <c r="AU2265" s="1"/>
      <c r="BA2265" s="6"/>
      <c r="BD2265" s="6"/>
      <c r="BG2265" s="1"/>
      <c r="BH2265" s="6"/>
      <c r="BJ2265" s="1"/>
      <c r="BN2265" s="1"/>
      <c r="BO2265" s="1"/>
    </row>
    <row r="2266" spans="1:67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6"/>
      <c r="N2266" s="1"/>
      <c r="Q2266" s="6"/>
      <c r="S2266" s="1"/>
      <c r="T2266" s="1"/>
      <c r="U2266" s="1"/>
      <c r="V2266" s="1"/>
      <c r="W2266" s="1"/>
      <c r="X2266" s="400"/>
      <c r="Y2266" s="6"/>
      <c r="AB2266" s="6"/>
      <c r="AE2266" s="6"/>
      <c r="AG2266" s="1"/>
      <c r="AM2266" s="6"/>
      <c r="AP2266" s="6"/>
      <c r="AS2266" s="6"/>
      <c r="AU2266" s="1"/>
      <c r="BA2266" s="6"/>
      <c r="BD2266" s="6"/>
      <c r="BG2266" s="1"/>
      <c r="BH2266" s="6"/>
      <c r="BJ2266" s="1"/>
      <c r="BN2266" s="1"/>
      <c r="BO2266" s="1"/>
    </row>
    <row r="2267" spans="1:67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6"/>
      <c r="N2267" s="1"/>
      <c r="Q2267" s="6"/>
      <c r="S2267" s="1"/>
      <c r="T2267" s="1"/>
      <c r="U2267" s="1"/>
      <c r="V2267" s="1"/>
      <c r="W2267" s="1"/>
      <c r="X2267" s="400"/>
      <c r="Y2267" s="6"/>
      <c r="AB2267" s="6"/>
      <c r="AE2267" s="6"/>
      <c r="AG2267" s="1"/>
      <c r="AM2267" s="6"/>
      <c r="AP2267" s="6"/>
      <c r="AS2267" s="6"/>
      <c r="AU2267" s="1"/>
      <c r="BA2267" s="6"/>
      <c r="BD2267" s="6"/>
      <c r="BG2267" s="1"/>
      <c r="BH2267" s="6"/>
      <c r="BJ2267" s="1"/>
      <c r="BN2267" s="1"/>
      <c r="BO2267" s="1"/>
    </row>
    <row r="2268" spans="1:67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6"/>
      <c r="N2268" s="1"/>
      <c r="Q2268" s="6"/>
      <c r="S2268" s="1"/>
      <c r="T2268" s="1"/>
      <c r="U2268" s="1"/>
      <c r="V2268" s="1"/>
      <c r="W2268" s="1"/>
      <c r="X2268" s="400"/>
      <c r="Y2268" s="6"/>
      <c r="AB2268" s="6"/>
      <c r="AE2268" s="6"/>
      <c r="AG2268" s="1"/>
      <c r="AM2268" s="6"/>
      <c r="AP2268" s="6"/>
      <c r="AS2268" s="6"/>
      <c r="AU2268" s="1"/>
      <c r="BA2268" s="6"/>
      <c r="BD2268" s="6"/>
      <c r="BG2268" s="1"/>
      <c r="BH2268" s="6"/>
      <c r="BJ2268" s="1"/>
      <c r="BN2268" s="1"/>
      <c r="BO2268" s="1"/>
    </row>
    <row r="2269" spans="1:67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6"/>
      <c r="N2269" s="1"/>
      <c r="Q2269" s="6"/>
      <c r="S2269" s="1"/>
      <c r="T2269" s="1"/>
      <c r="U2269" s="1"/>
      <c r="V2269" s="1"/>
      <c r="W2269" s="1"/>
      <c r="X2269" s="400"/>
      <c r="Y2269" s="6"/>
      <c r="AB2269" s="6"/>
      <c r="AE2269" s="6"/>
      <c r="AG2269" s="1"/>
      <c r="AM2269" s="6"/>
      <c r="AP2269" s="6"/>
      <c r="AS2269" s="6"/>
      <c r="AU2269" s="1"/>
      <c r="BA2269" s="6"/>
      <c r="BD2269" s="6"/>
      <c r="BG2269" s="1"/>
      <c r="BH2269" s="6"/>
      <c r="BJ2269" s="1"/>
      <c r="BN2269" s="1"/>
      <c r="BO2269" s="1"/>
    </row>
    <row r="2270" spans="1:67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6"/>
      <c r="N2270" s="1"/>
      <c r="Q2270" s="6"/>
      <c r="S2270" s="1"/>
      <c r="T2270" s="1"/>
      <c r="U2270" s="1"/>
      <c r="V2270" s="1"/>
      <c r="W2270" s="1"/>
      <c r="X2270" s="400"/>
      <c r="Y2270" s="6"/>
      <c r="AB2270" s="6"/>
      <c r="AE2270" s="6"/>
      <c r="AG2270" s="1"/>
      <c r="AM2270" s="6"/>
      <c r="AP2270" s="6"/>
      <c r="AS2270" s="6"/>
      <c r="AU2270" s="1"/>
      <c r="BA2270" s="6"/>
      <c r="BD2270" s="6"/>
      <c r="BG2270" s="1"/>
      <c r="BH2270" s="6"/>
      <c r="BJ2270" s="1"/>
      <c r="BN2270" s="1"/>
      <c r="BO2270" s="1"/>
    </row>
    <row r="2271" spans="1:67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6"/>
      <c r="N2271" s="1"/>
      <c r="Q2271" s="6"/>
      <c r="S2271" s="1"/>
      <c r="T2271" s="1"/>
      <c r="U2271" s="1"/>
      <c r="V2271" s="1"/>
      <c r="W2271" s="1"/>
      <c r="X2271" s="400"/>
      <c r="Y2271" s="6"/>
      <c r="AB2271" s="6"/>
      <c r="AE2271" s="6"/>
      <c r="AG2271" s="1"/>
      <c r="AM2271" s="6"/>
      <c r="AP2271" s="6"/>
      <c r="AS2271" s="6"/>
      <c r="AU2271" s="1"/>
      <c r="BA2271" s="6"/>
      <c r="BD2271" s="6"/>
      <c r="BG2271" s="1"/>
      <c r="BH2271" s="6"/>
      <c r="BJ2271" s="1"/>
      <c r="BN2271" s="1"/>
      <c r="BO2271" s="1"/>
    </row>
    <row r="2272" spans="1:67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6"/>
      <c r="N2272" s="1"/>
      <c r="Q2272" s="6"/>
      <c r="S2272" s="1"/>
      <c r="T2272" s="1"/>
      <c r="U2272" s="1"/>
      <c r="V2272" s="1"/>
      <c r="W2272" s="1"/>
      <c r="X2272" s="400"/>
      <c r="Y2272" s="6"/>
      <c r="AB2272" s="6"/>
      <c r="AE2272" s="6"/>
      <c r="AG2272" s="1"/>
      <c r="AM2272" s="6"/>
      <c r="AP2272" s="6"/>
      <c r="AS2272" s="6"/>
      <c r="AU2272" s="1"/>
      <c r="BA2272" s="6"/>
      <c r="BD2272" s="6"/>
      <c r="BG2272" s="1"/>
      <c r="BH2272" s="6"/>
      <c r="BJ2272" s="1"/>
      <c r="BN2272" s="1"/>
      <c r="BO2272" s="1"/>
    </row>
    <row r="2273" spans="1:67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6"/>
      <c r="N2273" s="1"/>
      <c r="Q2273" s="6"/>
      <c r="S2273" s="1"/>
      <c r="T2273" s="1"/>
      <c r="U2273" s="1"/>
      <c r="V2273" s="1"/>
      <c r="W2273" s="1"/>
      <c r="X2273" s="400"/>
      <c r="Y2273" s="6"/>
      <c r="AB2273" s="6"/>
      <c r="AE2273" s="6"/>
      <c r="AG2273" s="1"/>
      <c r="AM2273" s="6"/>
      <c r="AP2273" s="6"/>
      <c r="AS2273" s="6"/>
      <c r="AU2273" s="1"/>
      <c r="BA2273" s="6"/>
      <c r="BD2273" s="6"/>
      <c r="BG2273" s="1"/>
      <c r="BH2273" s="6"/>
      <c r="BJ2273" s="1"/>
      <c r="BN2273" s="1"/>
      <c r="BO2273" s="1"/>
    </row>
    <row r="2274" spans="1:67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6"/>
      <c r="N2274" s="1"/>
      <c r="Q2274" s="6"/>
      <c r="S2274" s="1"/>
      <c r="T2274" s="1"/>
      <c r="U2274" s="1"/>
      <c r="V2274" s="1"/>
      <c r="W2274" s="1"/>
      <c r="X2274" s="400"/>
      <c r="Y2274" s="6"/>
      <c r="AB2274" s="6"/>
      <c r="AE2274" s="6"/>
      <c r="AG2274" s="1"/>
      <c r="AM2274" s="6"/>
      <c r="AP2274" s="6"/>
      <c r="AS2274" s="6"/>
      <c r="AU2274" s="1"/>
      <c r="BA2274" s="6"/>
      <c r="BD2274" s="6"/>
      <c r="BG2274" s="1"/>
      <c r="BH2274" s="6"/>
      <c r="BJ2274" s="1"/>
      <c r="BN2274" s="1"/>
      <c r="BO2274" s="1"/>
    </row>
    <row r="2275" spans="1:67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6"/>
      <c r="N2275" s="1"/>
      <c r="Q2275" s="6"/>
      <c r="S2275" s="1"/>
      <c r="T2275" s="1"/>
      <c r="U2275" s="1"/>
      <c r="V2275" s="1"/>
      <c r="W2275" s="1"/>
      <c r="X2275" s="400"/>
      <c r="Y2275" s="6"/>
      <c r="AB2275" s="6"/>
      <c r="AE2275" s="6"/>
      <c r="AG2275" s="1"/>
      <c r="AM2275" s="6"/>
      <c r="AP2275" s="6"/>
      <c r="AS2275" s="6"/>
      <c r="AU2275" s="1"/>
      <c r="BA2275" s="6"/>
      <c r="BD2275" s="6"/>
      <c r="BG2275" s="1"/>
      <c r="BH2275" s="6"/>
      <c r="BJ2275" s="1"/>
      <c r="BN2275" s="1"/>
      <c r="BO2275" s="1"/>
    </row>
    <row r="2276" spans="1:67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6"/>
      <c r="N2276" s="1"/>
      <c r="Q2276" s="6"/>
      <c r="S2276" s="1"/>
      <c r="T2276" s="1"/>
      <c r="U2276" s="1"/>
      <c r="V2276" s="1"/>
      <c r="W2276" s="1"/>
      <c r="X2276" s="400"/>
      <c r="Y2276" s="6"/>
      <c r="AB2276" s="6"/>
      <c r="AE2276" s="6"/>
      <c r="AG2276" s="1"/>
      <c r="AM2276" s="6"/>
      <c r="AP2276" s="6"/>
      <c r="AS2276" s="6"/>
      <c r="AU2276" s="1"/>
      <c r="BA2276" s="6"/>
      <c r="BD2276" s="6"/>
      <c r="BG2276" s="1"/>
      <c r="BH2276" s="6"/>
      <c r="BJ2276" s="1"/>
      <c r="BN2276" s="1"/>
      <c r="BO2276" s="1"/>
    </row>
    <row r="2277" spans="1:67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6"/>
      <c r="N2277" s="1"/>
      <c r="Q2277" s="6"/>
      <c r="S2277" s="1"/>
      <c r="T2277" s="1"/>
      <c r="U2277" s="1"/>
      <c r="V2277" s="1"/>
      <c r="W2277" s="1"/>
      <c r="X2277" s="400"/>
      <c r="Y2277" s="6"/>
      <c r="AB2277" s="6"/>
      <c r="AE2277" s="6"/>
      <c r="AG2277" s="1"/>
      <c r="AM2277" s="6"/>
      <c r="AP2277" s="6"/>
      <c r="AS2277" s="6"/>
      <c r="AU2277" s="1"/>
      <c r="BA2277" s="6"/>
      <c r="BD2277" s="6"/>
      <c r="BG2277" s="1"/>
      <c r="BH2277" s="6"/>
      <c r="BJ2277" s="1"/>
      <c r="BN2277" s="1"/>
      <c r="BO2277" s="1"/>
    </row>
    <row r="2278" spans="1:67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6"/>
      <c r="N2278" s="1"/>
      <c r="Q2278" s="6"/>
      <c r="S2278" s="1"/>
      <c r="T2278" s="1"/>
      <c r="U2278" s="1"/>
      <c r="V2278" s="1"/>
      <c r="W2278" s="1"/>
      <c r="X2278" s="400"/>
      <c r="Y2278" s="6"/>
      <c r="AB2278" s="6"/>
      <c r="AE2278" s="6"/>
      <c r="AG2278" s="1"/>
      <c r="AM2278" s="6"/>
      <c r="AP2278" s="6"/>
      <c r="AS2278" s="6"/>
      <c r="AU2278" s="1"/>
      <c r="BA2278" s="6"/>
      <c r="BD2278" s="6"/>
      <c r="BG2278" s="1"/>
      <c r="BH2278" s="6"/>
      <c r="BJ2278" s="1"/>
      <c r="BN2278" s="1"/>
      <c r="BO2278" s="1"/>
    </row>
    <row r="2279" spans="1:67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6"/>
      <c r="N2279" s="1"/>
      <c r="Q2279" s="6"/>
      <c r="S2279" s="1"/>
      <c r="T2279" s="1"/>
      <c r="U2279" s="1"/>
      <c r="V2279" s="1"/>
      <c r="W2279" s="1"/>
      <c r="X2279" s="400"/>
      <c r="Y2279" s="6"/>
      <c r="AB2279" s="6"/>
      <c r="AE2279" s="6"/>
      <c r="AG2279" s="1"/>
      <c r="AM2279" s="6"/>
      <c r="AP2279" s="6"/>
      <c r="AS2279" s="6"/>
      <c r="AU2279" s="1"/>
      <c r="BA2279" s="6"/>
      <c r="BD2279" s="6"/>
      <c r="BG2279" s="1"/>
      <c r="BH2279" s="6"/>
      <c r="BJ2279" s="1"/>
      <c r="BN2279" s="1"/>
      <c r="BO2279" s="1"/>
    </row>
    <row r="2280" spans="1:67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6"/>
      <c r="N2280" s="1"/>
      <c r="Q2280" s="6"/>
      <c r="S2280" s="1"/>
      <c r="T2280" s="1"/>
      <c r="U2280" s="1"/>
      <c r="V2280" s="1"/>
      <c r="W2280" s="1"/>
      <c r="X2280" s="400"/>
      <c r="Y2280" s="6"/>
      <c r="AB2280" s="6"/>
      <c r="AE2280" s="6"/>
      <c r="AG2280" s="1"/>
      <c r="AM2280" s="6"/>
      <c r="AP2280" s="6"/>
      <c r="AS2280" s="6"/>
      <c r="AU2280" s="1"/>
      <c r="BA2280" s="6"/>
      <c r="BD2280" s="6"/>
      <c r="BG2280" s="1"/>
      <c r="BH2280" s="6"/>
      <c r="BJ2280" s="1"/>
      <c r="BN2280" s="1"/>
      <c r="BO2280" s="1"/>
    </row>
    <row r="2281" spans="1:67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6"/>
      <c r="N2281" s="1"/>
      <c r="Q2281" s="6"/>
      <c r="S2281" s="1"/>
      <c r="T2281" s="1"/>
      <c r="U2281" s="1"/>
      <c r="V2281" s="1"/>
      <c r="W2281" s="1"/>
      <c r="X2281" s="400"/>
      <c r="Y2281" s="6"/>
      <c r="AB2281" s="6"/>
      <c r="AE2281" s="6"/>
      <c r="AG2281" s="1"/>
      <c r="AM2281" s="6"/>
      <c r="AP2281" s="6"/>
      <c r="AS2281" s="6"/>
      <c r="AU2281" s="1"/>
      <c r="BA2281" s="6"/>
      <c r="BD2281" s="6"/>
      <c r="BG2281" s="1"/>
      <c r="BH2281" s="6"/>
      <c r="BJ2281" s="1"/>
      <c r="BN2281" s="1"/>
      <c r="BO2281" s="1"/>
    </row>
    <row r="2282" spans="1:67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6"/>
      <c r="N2282" s="1"/>
      <c r="Q2282" s="6"/>
      <c r="S2282" s="1"/>
      <c r="T2282" s="1"/>
      <c r="U2282" s="1"/>
      <c r="V2282" s="1"/>
      <c r="W2282" s="1"/>
      <c r="X2282" s="400"/>
      <c r="Y2282" s="6"/>
      <c r="AB2282" s="6"/>
      <c r="AE2282" s="6"/>
      <c r="AG2282" s="1"/>
      <c r="AM2282" s="6"/>
      <c r="AP2282" s="6"/>
      <c r="AS2282" s="6"/>
      <c r="AU2282" s="1"/>
      <c r="BA2282" s="6"/>
      <c r="BD2282" s="6"/>
      <c r="BG2282" s="1"/>
      <c r="BH2282" s="6"/>
      <c r="BJ2282" s="1"/>
      <c r="BN2282" s="1"/>
      <c r="BO2282" s="1"/>
    </row>
    <row r="2283" spans="1:67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6"/>
      <c r="N2283" s="1"/>
      <c r="Q2283" s="6"/>
      <c r="S2283" s="1"/>
      <c r="T2283" s="1"/>
      <c r="U2283" s="1"/>
      <c r="V2283" s="1"/>
      <c r="W2283" s="1"/>
      <c r="X2283" s="400"/>
      <c r="Y2283" s="6"/>
      <c r="AB2283" s="6"/>
      <c r="AE2283" s="6"/>
      <c r="AG2283" s="1"/>
      <c r="AM2283" s="6"/>
      <c r="AP2283" s="6"/>
      <c r="AS2283" s="6"/>
      <c r="AU2283" s="1"/>
      <c r="BA2283" s="6"/>
      <c r="BD2283" s="6"/>
      <c r="BG2283" s="1"/>
      <c r="BH2283" s="6"/>
      <c r="BJ2283" s="1"/>
      <c r="BN2283" s="1"/>
      <c r="BO2283" s="1"/>
    </row>
    <row r="2284" spans="1:67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6"/>
      <c r="N2284" s="1"/>
      <c r="Q2284" s="6"/>
      <c r="S2284" s="1"/>
      <c r="T2284" s="1"/>
      <c r="U2284" s="1"/>
      <c r="V2284" s="1"/>
      <c r="W2284" s="1"/>
      <c r="X2284" s="400"/>
      <c r="Y2284" s="6"/>
      <c r="AB2284" s="6"/>
      <c r="AE2284" s="6"/>
      <c r="AG2284" s="1"/>
      <c r="AM2284" s="6"/>
      <c r="AP2284" s="6"/>
      <c r="AS2284" s="6"/>
      <c r="AU2284" s="1"/>
      <c r="BA2284" s="6"/>
      <c r="BD2284" s="6"/>
      <c r="BG2284" s="1"/>
      <c r="BH2284" s="6"/>
      <c r="BJ2284" s="1"/>
      <c r="BN2284" s="1"/>
      <c r="BO2284" s="1"/>
    </row>
    <row r="2285" spans="1:67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6"/>
      <c r="N2285" s="1"/>
      <c r="Q2285" s="6"/>
      <c r="S2285" s="1"/>
      <c r="T2285" s="1"/>
      <c r="U2285" s="1"/>
      <c r="V2285" s="1"/>
      <c r="W2285" s="1"/>
      <c r="X2285" s="400"/>
      <c r="Y2285" s="6"/>
      <c r="AB2285" s="6"/>
      <c r="AE2285" s="6"/>
      <c r="AG2285" s="1"/>
      <c r="AM2285" s="6"/>
      <c r="AP2285" s="6"/>
      <c r="AS2285" s="6"/>
      <c r="AU2285" s="1"/>
      <c r="BA2285" s="6"/>
      <c r="BD2285" s="6"/>
      <c r="BG2285" s="1"/>
      <c r="BH2285" s="6"/>
      <c r="BJ2285" s="1"/>
      <c r="BN2285" s="1"/>
      <c r="BO2285" s="1"/>
    </row>
    <row r="2286" spans="1:67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6"/>
      <c r="N2286" s="1"/>
      <c r="Q2286" s="6"/>
      <c r="S2286" s="1"/>
      <c r="T2286" s="1"/>
      <c r="U2286" s="1"/>
      <c r="V2286" s="1"/>
      <c r="W2286" s="1"/>
      <c r="X2286" s="400"/>
      <c r="Y2286" s="6"/>
      <c r="AB2286" s="6"/>
      <c r="AE2286" s="6"/>
      <c r="AG2286" s="1"/>
      <c r="AM2286" s="6"/>
      <c r="AP2286" s="6"/>
      <c r="AS2286" s="6"/>
      <c r="AU2286" s="1"/>
      <c r="BA2286" s="6"/>
      <c r="BD2286" s="6"/>
      <c r="BG2286" s="1"/>
      <c r="BH2286" s="6"/>
      <c r="BJ2286" s="1"/>
      <c r="BN2286" s="1"/>
      <c r="BO2286" s="1"/>
    </row>
    <row r="2287" spans="1:67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6"/>
      <c r="N2287" s="1"/>
      <c r="Q2287" s="6"/>
      <c r="S2287" s="1"/>
      <c r="T2287" s="1"/>
      <c r="U2287" s="1"/>
      <c r="V2287" s="1"/>
      <c r="W2287" s="1"/>
      <c r="X2287" s="400"/>
      <c r="Y2287" s="6"/>
      <c r="AB2287" s="6"/>
      <c r="AE2287" s="6"/>
      <c r="AG2287" s="1"/>
      <c r="AM2287" s="6"/>
      <c r="AP2287" s="6"/>
      <c r="AS2287" s="6"/>
      <c r="AU2287" s="1"/>
      <c r="BA2287" s="6"/>
      <c r="BD2287" s="6"/>
      <c r="BG2287" s="1"/>
      <c r="BH2287" s="6"/>
      <c r="BJ2287" s="1"/>
      <c r="BN2287" s="1"/>
      <c r="BO2287" s="1"/>
    </row>
    <row r="2288" spans="1:67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6"/>
      <c r="N2288" s="1"/>
      <c r="Q2288" s="6"/>
      <c r="S2288" s="1"/>
      <c r="T2288" s="1"/>
      <c r="U2288" s="1"/>
      <c r="V2288" s="1"/>
      <c r="W2288" s="1"/>
      <c r="X2288" s="400"/>
      <c r="Y2288" s="6"/>
      <c r="AB2288" s="6"/>
      <c r="AE2288" s="6"/>
      <c r="AG2288" s="1"/>
      <c r="AM2288" s="6"/>
      <c r="AP2288" s="6"/>
      <c r="AS2288" s="6"/>
      <c r="AU2288" s="1"/>
      <c r="BA2288" s="6"/>
      <c r="BD2288" s="6"/>
      <c r="BG2288" s="1"/>
      <c r="BH2288" s="6"/>
      <c r="BJ2288" s="1"/>
      <c r="BN2288" s="1"/>
      <c r="BO2288" s="1"/>
    </row>
    <row r="2289" spans="1:67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6"/>
      <c r="N2289" s="1"/>
      <c r="Q2289" s="6"/>
      <c r="S2289" s="1"/>
      <c r="T2289" s="1"/>
      <c r="U2289" s="1"/>
      <c r="V2289" s="1"/>
      <c r="W2289" s="1"/>
      <c r="X2289" s="400"/>
      <c r="Y2289" s="6"/>
      <c r="AB2289" s="6"/>
      <c r="AE2289" s="6"/>
      <c r="AG2289" s="1"/>
      <c r="AM2289" s="6"/>
      <c r="AP2289" s="6"/>
      <c r="AS2289" s="6"/>
      <c r="AU2289" s="1"/>
      <c r="BA2289" s="6"/>
      <c r="BD2289" s="6"/>
      <c r="BG2289" s="1"/>
      <c r="BH2289" s="6"/>
      <c r="BJ2289" s="1"/>
      <c r="BN2289" s="1"/>
      <c r="BO2289" s="1"/>
    </row>
    <row r="2290" spans="1:67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6"/>
      <c r="N2290" s="1"/>
      <c r="Q2290" s="6"/>
      <c r="S2290" s="1"/>
      <c r="T2290" s="1"/>
      <c r="U2290" s="1"/>
      <c r="V2290" s="1"/>
      <c r="W2290" s="1"/>
      <c r="X2290" s="400"/>
      <c r="Y2290" s="6"/>
      <c r="AB2290" s="6"/>
      <c r="AE2290" s="6"/>
      <c r="AG2290" s="1"/>
      <c r="AM2290" s="6"/>
      <c r="AP2290" s="6"/>
      <c r="AS2290" s="6"/>
      <c r="AU2290" s="1"/>
      <c r="BA2290" s="6"/>
      <c r="BD2290" s="6"/>
      <c r="BG2290" s="1"/>
      <c r="BH2290" s="6"/>
      <c r="BJ2290" s="1"/>
      <c r="BN2290" s="1"/>
      <c r="BO2290" s="1"/>
    </row>
    <row r="2291" spans="1:67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6"/>
      <c r="N2291" s="1"/>
      <c r="Q2291" s="6"/>
      <c r="S2291" s="1"/>
      <c r="T2291" s="1"/>
      <c r="U2291" s="1"/>
      <c r="V2291" s="1"/>
      <c r="W2291" s="1"/>
      <c r="X2291" s="400"/>
      <c r="Y2291" s="6"/>
      <c r="AB2291" s="6"/>
      <c r="AE2291" s="6"/>
      <c r="AG2291" s="1"/>
      <c r="AM2291" s="6"/>
      <c r="AP2291" s="6"/>
      <c r="AS2291" s="6"/>
      <c r="AU2291" s="1"/>
      <c r="BA2291" s="6"/>
      <c r="BD2291" s="6"/>
      <c r="BG2291" s="1"/>
      <c r="BH2291" s="6"/>
      <c r="BJ2291" s="1"/>
      <c r="BN2291" s="1"/>
      <c r="BO2291" s="1"/>
    </row>
    <row r="2292" spans="1:67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6"/>
      <c r="N2292" s="1"/>
      <c r="Q2292" s="6"/>
      <c r="S2292" s="1"/>
      <c r="T2292" s="1"/>
      <c r="U2292" s="1"/>
      <c r="V2292" s="1"/>
      <c r="W2292" s="1"/>
      <c r="X2292" s="400"/>
      <c r="Y2292" s="6"/>
      <c r="AB2292" s="6"/>
      <c r="AE2292" s="6"/>
      <c r="AG2292" s="1"/>
      <c r="AM2292" s="6"/>
      <c r="AP2292" s="6"/>
      <c r="AS2292" s="6"/>
      <c r="AU2292" s="1"/>
      <c r="BA2292" s="6"/>
      <c r="BD2292" s="6"/>
      <c r="BG2292" s="1"/>
      <c r="BH2292" s="6"/>
      <c r="BJ2292" s="1"/>
      <c r="BN2292" s="1"/>
      <c r="BO2292" s="1"/>
    </row>
    <row r="2293" spans="1:67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6"/>
      <c r="N2293" s="1"/>
      <c r="Q2293" s="6"/>
      <c r="S2293" s="1"/>
      <c r="T2293" s="1"/>
      <c r="U2293" s="1"/>
      <c r="V2293" s="1"/>
      <c r="W2293" s="1"/>
      <c r="X2293" s="400"/>
      <c r="Y2293" s="6"/>
      <c r="AB2293" s="6"/>
      <c r="AE2293" s="6"/>
      <c r="AG2293" s="1"/>
      <c r="AM2293" s="6"/>
      <c r="AP2293" s="6"/>
      <c r="AS2293" s="6"/>
      <c r="AU2293" s="1"/>
      <c r="BA2293" s="6"/>
      <c r="BD2293" s="6"/>
      <c r="BG2293" s="1"/>
      <c r="BH2293" s="6"/>
      <c r="BJ2293" s="1"/>
      <c r="BN2293" s="1"/>
      <c r="BO2293" s="1"/>
    </row>
    <row r="2294" spans="1:67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6"/>
      <c r="N2294" s="1"/>
      <c r="Q2294" s="6"/>
      <c r="S2294" s="1"/>
      <c r="T2294" s="1"/>
      <c r="U2294" s="1"/>
      <c r="V2294" s="1"/>
      <c r="W2294" s="1"/>
      <c r="X2294" s="400"/>
      <c r="Y2294" s="6"/>
      <c r="AB2294" s="6"/>
      <c r="AE2294" s="6"/>
      <c r="AG2294" s="1"/>
      <c r="AM2294" s="6"/>
      <c r="AP2294" s="6"/>
      <c r="AS2294" s="6"/>
      <c r="AU2294" s="1"/>
      <c r="BA2294" s="6"/>
      <c r="BD2294" s="6"/>
      <c r="BG2294" s="1"/>
      <c r="BH2294" s="6"/>
      <c r="BJ2294" s="1"/>
      <c r="BN2294" s="1"/>
      <c r="BO2294" s="1"/>
    </row>
    <row r="2295" spans="1:67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6"/>
      <c r="N2295" s="1"/>
      <c r="Q2295" s="6"/>
      <c r="S2295" s="1"/>
      <c r="T2295" s="1"/>
      <c r="U2295" s="1"/>
      <c r="V2295" s="1"/>
      <c r="W2295" s="1"/>
      <c r="X2295" s="400"/>
      <c r="Y2295" s="6"/>
      <c r="AB2295" s="6"/>
      <c r="AE2295" s="6"/>
      <c r="AG2295" s="1"/>
      <c r="AM2295" s="6"/>
      <c r="AP2295" s="6"/>
      <c r="AS2295" s="6"/>
      <c r="AU2295" s="1"/>
      <c r="BA2295" s="6"/>
      <c r="BD2295" s="6"/>
      <c r="BG2295" s="1"/>
      <c r="BH2295" s="6"/>
      <c r="BJ2295" s="1"/>
      <c r="BN2295" s="1"/>
      <c r="BO2295" s="1"/>
    </row>
    <row r="2296" spans="1:67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6"/>
      <c r="N2296" s="1"/>
      <c r="Q2296" s="6"/>
      <c r="S2296" s="1"/>
      <c r="T2296" s="1"/>
      <c r="U2296" s="1"/>
      <c r="V2296" s="1"/>
      <c r="W2296" s="1"/>
      <c r="X2296" s="400"/>
      <c r="Y2296" s="6"/>
      <c r="AB2296" s="6"/>
      <c r="AE2296" s="6"/>
      <c r="AG2296" s="1"/>
      <c r="AM2296" s="6"/>
      <c r="AP2296" s="6"/>
      <c r="AS2296" s="6"/>
      <c r="AU2296" s="1"/>
      <c r="BA2296" s="6"/>
      <c r="BD2296" s="6"/>
      <c r="BG2296" s="1"/>
      <c r="BH2296" s="6"/>
      <c r="BJ2296" s="1"/>
      <c r="BN2296" s="1"/>
      <c r="BO2296" s="1"/>
    </row>
    <row r="2297" spans="1:67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6"/>
      <c r="N2297" s="1"/>
      <c r="Q2297" s="6"/>
      <c r="S2297" s="1"/>
      <c r="T2297" s="1"/>
      <c r="U2297" s="1"/>
      <c r="V2297" s="1"/>
      <c r="W2297" s="1"/>
      <c r="X2297" s="400"/>
      <c r="Y2297" s="6"/>
      <c r="AB2297" s="6"/>
      <c r="AE2297" s="6"/>
      <c r="AG2297" s="1"/>
      <c r="AM2297" s="6"/>
      <c r="AP2297" s="6"/>
      <c r="AS2297" s="6"/>
      <c r="AU2297" s="1"/>
      <c r="BA2297" s="6"/>
      <c r="BD2297" s="6"/>
      <c r="BG2297" s="1"/>
      <c r="BH2297" s="6"/>
      <c r="BJ2297" s="1"/>
      <c r="BN2297" s="1"/>
      <c r="BO2297" s="1"/>
    </row>
    <row r="2298" spans="1:67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6"/>
      <c r="N2298" s="1"/>
      <c r="Q2298" s="6"/>
      <c r="S2298" s="1"/>
      <c r="T2298" s="1"/>
      <c r="U2298" s="1"/>
      <c r="V2298" s="1"/>
      <c r="W2298" s="1"/>
      <c r="X2298" s="400"/>
      <c r="Y2298" s="6"/>
      <c r="AB2298" s="6"/>
      <c r="AE2298" s="6"/>
      <c r="AG2298" s="1"/>
      <c r="AM2298" s="6"/>
      <c r="AP2298" s="6"/>
      <c r="AS2298" s="6"/>
      <c r="AU2298" s="1"/>
      <c r="BA2298" s="6"/>
      <c r="BD2298" s="6"/>
      <c r="BG2298" s="1"/>
      <c r="BH2298" s="6"/>
      <c r="BJ2298" s="1"/>
      <c r="BN2298" s="1"/>
      <c r="BO2298" s="1"/>
    </row>
    <row r="2299" spans="1:67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6"/>
      <c r="N2299" s="1"/>
      <c r="Q2299" s="6"/>
      <c r="S2299" s="1"/>
      <c r="T2299" s="1"/>
      <c r="U2299" s="1"/>
      <c r="V2299" s="1"/>
      <c r="W2299" s="1"/>
      <c r="X2299" s="400"/>
      <c r="Y2299" s="6"/>
      <c r="AB2299" s="6"/>
      <c r="AE2299" s="6"/>
      <c r="AG2299" s="1"/>
      <c r="AM2299" s="6"/>
      <c r="AP2299" s="6"/>
      <c r="AS2299" s="6"/>
      <c r="AU2299" s="1"/>
      <c r="BA2299" s="6"/>
      <c r="BD2299" s="6"/>
      <c r="BG2299" s="1"/>
      <c r="BH2299" s="6"/>
      <c r="BJ2299" s="1"/>
      <c r="BN2299" s="1"/>
      <c r="BO2299" s="1"/>
    </row>
    <row r="2300" spans="1:67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6"/>
      <c r="N2300" s="1"/>
      <c r="Q2300" s="6"/>
      <c r="S2300" s="1"/>
      <c r="T2300" s="1"/>
      <c r="U2300" s="1"/>
      <c r="V2300" s="1"/>
      <c r="W2300" s="1"/>
      <c r="X2300" s="400"/>
      <c r="Y2300" s="6"/>
      <c r="AB2300" s="6"/>
      <c r="AE2300" s="6"/>
      <c r="AG2300" s="1"/>
      <c r="AM2300" s="6"/>
      <c r="AP2300" s="6"/>
      <c r="AS2300" s="6"/>
      <c r="AU2300" s="1"/>
      <c r="BA2300" s="6"/>
      <c r="BD2300" s="6"/>
      <c r="BG2300" s="1"/>
      <c r="BH2300" s="6"/>
      <c r="BJ2300" s="1"/>
      <c r="BN2300" s="1"/>
      <c r="BO2300" s="1"/>
    </row>
    <row r="2301" spans="1:67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6"/>
      <c r="N2301" s="1"/>
      <c r="Q2301" s="6"/>
      <c r="S2301" s="1"/>
      <c r="T2301" s="1"/>
      <c r="U2301" s="1"/>
      <c r="V2301" s="1"/>
      <c r="W2301" s="1"/>
      <c r="X2301" s="400"/>
      <c r="Y2301" s="6"/>
      <c r="AB2301" s="6"/>
      <c r="AE2301" s="6"/>
      <c r="AG2301" s="1"/>
      <c r="AM2301" s="6"/>
      <c r="AP2301" s="6"/>
      <c r="AS2301" s="6"/>
      <c r="AU2301" s="1"/>
      <c r="BA2301" s="6"/>
      <c r="BD2301" s="6"/>
      <c r="BG2301" s="1"/>
      <c r="BH2301" s="6"/>
      <c r="BJ2301" s="1"/>
      <c r="BN2301" s="1"/>
      <c r="BO2301" s="1"/>
    </row>
    <row r="2302" spans="1:67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6"/>
      <c r="N2302" s="1"/>
      <c r="Q2302" s="6"/>
      <c r="S2302" s="1"/>
      <c r="T2302" s="1"/>
      <c r="U2302" s="1"/>
      <c r="V2302" s="1"/>
      <c r="W2302" s="1"/>
      <c r="X2302" s="400"/>
      <c r="Y2302" s="6"/>
      <c r="AB2302" s="6"/>
      <c r="AE2302" s="6"/>
      <c r="AG2302" s="1"/>
      <c r="AM2302" s="6"/>
      <c r="AP2302" s="6"/>
      <c r="AS2302" s="6"/>
      <c r="AU2302" s="1"/>
      <c r="BA2302" s="6"/>
      <c r="BD2302" s="6"/>
      <c r="BG2302" s="1"/>
      <c r="BH2302" s="6"/>
      <c r="BJ2302" s="1"/>
      <c r="BN2302" s="1"/>
      <c r="BO2302" s="1"/>
    </row>
    <row r="2303" spans="1:67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6"/>
      <c r="N2303" s="1"/>
      <c r="Q2303" s="6"/>
      <c r="S2303" s="1"/>
      <c r="T2303" s="1"/>
      <c r="U2303" s="1"/>
      <c r="V2303" s="1"/>
      <c r="W2303" s="1"/>
      <c r="X2303" s="400"/>
      <c r="Y2303" s="6"/>
      <c r="AB2303" s="6"/>
      <c r="AE2303" s="6"/>
      <c r="AG2303" s="1"/>
      <c r="AM2303" s="6"/>
      <c r="AP2303" s="6"/>
      <c r="AS2303" s="6"/>
      <c r="AU2303" s="1"/>
      <c r="BA2303" s="6"/>
      <c r="BD2303" s="6"/>
      <c r="BG2303" s="1"/>
      <c r="BH2303" s="6"/>
      <c r="BJ2303" s="1"/>
      <c r="BN2303" s="1"/>
      <c r="BO2303" s="1"/>
    </row>
    <row r="2304" spans="1:67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6"/>
      <c r="N2304" s="1"/>
      <c r="Q2304" s="6"/>
      <c r="S2304" s="1"/>
      <c r="T2304" s="1"/>
      <c r="U2304" s="1"/>
      <c r="V2304" s="1"/>
      <c r="W2304" s="1"/>
      <c r="X2304" s="400"/>
      <c r="Y2304" s="6"/>
      <c r="AB2304" s="6"/>
      <c r="AE2304" s="6"/>
      <c r="AG2304" s="1"/>
      <c r="AM2304" s="6"/>
      <c r="AP2304" s="6"/>
      <c r="AS2304" s="6"/>
      <c r="AU2304" s="1"/>
      <c r="BA2304" s="6"/>
      <c r="BD2304" s="6"/>
      <c r="BG2304" s="1"/>
      <c r="BH2304" s="6"/>
      <c r="BJ2304" s="1"/>
      <c r="BN2304" s="1"/>
      <c r="BO2304" s="1"/>
    </row>
    <row r="2305" spans="1:67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6"/>
      <c r="N2305" s="1"/>
      <c r="Q2305" s="6"/>
      <c r="S2305" s="1"/>
      <c r="T2305" s="1"/>
      <c r="U2305" s="1"/>
      <c r="V2305" s="1"/>
      <c r="W2305" s="1"/>
      <c r="X2305" s="400"/>
      <c r="Y2305" s="6"/>
      <c r="AB2305" s="6"/>
      <c r="AE2305" s="6"/>
      <c r="AG2305" s="1"/>
      <c r="AM2305" s="6"/>
      <c r="AP2305" s="6"/>
      <c r="AS2305" s="6"/>
      <c r="AU2305" s="1"/>
      <c r="BA2305" s="6"/>
      <c r="BD2305" s="6"/>
      <c r="BG2305" s="1"/>
      <c r="BH2305" s="6"/>
      <c r="BJ2305" s="1"/>
      <c r="BN2305" s="1"/>
      <c r="BO2305" s="1"/>
    </row>
    <row r="2306" spans="1:67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6"/>
      <c r="N2306" s="1"/>
      <c r="Q2306" s="6"/>
      <c r="S2306" s="1"/>
      <c r="T2306" s="1"/>
      <c r="U2306" s="1"/>
      <c r="V2306" s="1"/>
      <c r="W2306" s="1"/>
      <c r="X2306" s="400"/>
      <c r="Y2306" s="6"/>
      <c r="AB2306" s="6"/>
      <c r="AE2306" s="6"/>
      <c r="AG2306" s="1"/>
      <c r="AM2306" s="6"/>
      <c r="AP2306" s="6"/>
      <c r="AS2306" s="6"/>
      <c r="AU2306" s="1"/>
      <c r="BA2306" s="6"/>
      <c r="BD2306" s="6"/>
      <c r="BG2306" s="1"/>
      <c r="BH2306" s="6"/>
      <c r="BJ2306" s="1"/>
      <c r="BN2306" s="1"/>
      <c r="BO2306" s="1"/>
    </row>
    <row r="2307" spans="1:67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6"/>
      <c r="N2307" s="1"/>
      <c r="Q2307" s="6"/>
      <c r="S2307" s="1"/>
      <c r="T2307" s="1"/>
      <c r="U2307" s="1"/>
      <c r="V2307" s="1"/>
      <c r="W2307" s="1"/>
      <c r="X2307" s="400"/>
      <c r="Y2307" s="6"/>
      <c r="AB2307" s="6"/>
      <c r="AE2307" s="6"/>
      <c r="AG2307" s="1"/>
      <c r="AM2307" s="6"/>
      <c r="AP2307" s="6"/>
      <c r="AS2307" s="6"/>
      <c r="AU2307" s="1"/>
      <c r="BA2307" s="6"/>
      <c r="BD2307" s="6"/>
      <c r="BG2307" s="1"/>
      <c r="BH2307" s="6"/>
      <c r="BJ2307" s="1"/>
      <c r="BN2307" s="1"/>
      <c r="BO2307" s="1"/>
    </row>
    <row r="2308" spans="1:67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6"/>
      <c r="N2308" s="1"/>
      <c r="Q2308" s="6"/>
      <c r="S2308" s="1"/>
      <c r="T2308" s="1"/>
      <c r="U2308" s="1"/>
      <c r="V2308" s="1"/>
      <c r="W2308" s="1"/>
      <c r="X2308" s="400"/>
      <c r="Y2308" s="6"/>
      <c r="AB2308" s="6"/>
      <c r="AE2308" s="6"/>
      <c r="AG2308" s="1"/>
      <c r="AM2308" s="6"/>
      <c r="AP2308" s="6"/>
      <c r="AS2308" s="6"/>
      <c r="AU2308" s="1"/>
      <c r="BA2308" s="6"/>
      <c r="BD2308" s="6"/>
      <c r="BG2308" s="1"/>
      <c r="BH2308" s="6"/>
      <c r="BJ2308" s="1"/>
      <c r="BN2308" s="1"/>
      <c r="BO2308" s="1"/>
    </row>
    <row r="2309" spans="1:67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6"/>
      <c r="N2309" s="1"/>
      <c r="Q2309" s="6"/>
      <c r="S2309" s="1"/>
      <c r="T2309" s="1"/>
      <c r="U2309" s="1"/>
      <c r="V2309" s="1"/>
      <c r="W2309" s="1"/>
      <c r="X2309" s="400"/>
      <c r="Y2309" s="6"/>
      <c r="AB2309" s="6"/>
      <c r="AE2309" s="6"/>
      <c r="AG2309" s="1"/>
      <c r="AM2309" s="6"/>
      <c r="AP2309" s="6"/>
      <c r="AS2309" s="6"/>
      <c r="AU2309" s="1"/>
      <c r="BA2309" s="6"/>
      <c r="BD2309" s="6"/>
      <c r="BG2309" s="1"/>
      <c r="BH2309" s="6"/>
      <c r="BJ2309" s="1"/>
      <c r="BN2309" s="1"/>
      <c r="BO2309" s="1"/>
    </row>
    <row r="2310" spans="1:67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6"/>
      <c r="N2310" s="1"/>
      <c r="Q2310" s="6"/>
      <c r="S2310" s="1"/>
      <c r="T2310" s="1"/>
      <c r="U2310" s="1"/>
      <c r="V2310" s="1"/>
      <c r="W2310" s="1"/>
      <c r="X2310" s="400"/>
      <c r="Y2310" s="6"/>
      <c r="AB2310" s="6"/>
      <c r="AE2310" s="6"/>
      <c r="AG2310" s="1"/>
      <c r="AM2310" s="6"/>
      <c r="AP2310" s="6"/>
      <c r="AS2310" s="6"/>
      <c r="AU2310" s="1"/>
      <c r="BA2310" s="6"/>
      <c r="BD2310" s="6"/>
      <c r="BG2310" s="1"/>
      <c r="BH2310" s="6"/>
      <c r="BJ2310" s="1"/>
      <c r="BN2310" s="1"/>
      <c r="BO2310" s="1"/>
    </row>
    <row r="2311" spans="1:67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6"/>
      <c r="N2311" s="1"/>
      <c r="Q2311" s="6"/>
      <c r="S2311" s="1"/>
      <c r="T2311" s="1"/>
      <c r="U2311" s="1"/>
      <c r="V2311" s="1"/>
      <c r="W2311" s="1"/>
      <c r="X2311" s="400"/>
      <c r="Y2311" s="6"/>
      <c r="AB2311" s="6"/>
      <c r="AE2311" s="6"/>
      <c r="AG2311" s="1"/>
      <c r="AM2311" s="6"/>
      <c r="AP2311" s="6"/>
      <c r="AS2311" s="6"/>
      <c r="AU2311" s="1"/>
      <c r="BA2311" s="6"/>
      <c r="BD2311" s="6"/>
      <c r="BG2311" s="1"/>
      <c r="BH2311" s="6"/>
      <c r="BJ2311" s="1"/>
      <c r="BN2311" s="1"/>
      <c r="BO2311" s="1"/>
    </row>
    <row r="2312" spans="1:67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6"/>
      <c r="N2312" s="1"/>
      <c r="Q2312" s="6"/>
      <c r="S2312" s="1"/>
      <c r="T2312" s="1"/>
      <c r="U2312" s="1"/>
      <c r="V2312" s="1"/>
      <c r="W2312" s="1"/>
      <c r="X2312" s="400"/>
      <c r="Y2312" s="6"/>
      <c r="AB2312" s="6"/>
      <c r="AE2312" s="6"/>
      <c r="AG2312" s="1"/>
      <c r="AM2312" s="6"/>
      <c r="AP2312" s="6"/>
      <c r="AS2312" s="6"/>
      <c r="AU2312" s="1"/>
      <c r="BA2312" s="6"/>
      <c r="BD2312" s="6"/>
      <c r="BG2312" s="1"/>
      <c r="BH2312" s="6"/>
      <c r="BJ2312" s="1"/>
      <c r="BN2312" s="1"/>
      <c r="BO2312" s="1"/>
    </row>
    <row r="2313" spans="1:67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6"/>
      <c r="N2313" s="1"/>
      <c r="Q2313" s="6"/>
      <c r="S2313" s="1"/>
      <c r="T2313" s="1"/>
      <c r="U2313" s="1"/>
      <c r="V2313" s="1"/>
      <c r="W2313" s="1"/>
      <c r="X2313" s="400"/>
      <c r="Y2313" s="6"/>
      <c r="AB2313" s="6"/>
      <c r="AE2313" s="6"/>
      <c r="AG2313" s="1"/>
      <c r="AM2313" s="6"/>
      <c r="AP2313" s="6"/>
      <c r="AS2313" s="6"/>
      <c r="AU2313" s="1"/>
      <c r="BA2313" s="6"/>
      <c r="BD2313" s="6"/>
      <c r="BG2313" s="1"/>
      <c r="BH2313" s="6"/>
      <c r="BJ2313" s="1"/>
      <c r="BN2313" s="1"/>
      <c r="BO2313" s="1"/>
    </row>
    <row r="2314" spans="1:67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6"/>
      <c r="N2314" s="1"/>
      <c r="Q2314" s="6"/>
      <c r="S2314" s="1"/>
      <c r="T2314" s="1"/>
      <c r="U2314" s="1"/>
      <c r="V2314" s="1"/>
      <c r="W2314" s="1"/>
      <c r="X2314" s="400"/>
      <c r="Y2314" s="6"/>
      <c r="AB2314" s="6"/>
      <c r="AE2314" s="6"/>
      <c r="AG2314" s="1"/>
      <c r="AM2314" s="6"/>
      <c r="AP2314" s="6"/>
      <c r="AS2314" s="6"/>
      <c r="AU2314" s="1"/>
      <c r="BA2314" s="6"/>
      <c r="BD2314" s="6"/>
      <c r="BG2314" s="1"/>
      <c r="BH2314" s="6"/>
      <c r="BJ2314" s="1"/>
      <c r="BN2314" s="1"/>
      <c r="BO2314" s="1"/>
    </row>
    <row r="2315" spans="1:67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6"/>
      <c r="N2315" s="1"/>
      <c r="Q2315" s="6"/>
      <c r="S2315" s="1"/>
      <c r="T2315" s="1"/>
      <c r="U2315" s="1"/>
      <c r="V2315" s="1"/>
      <c r="W2315" s="1"/>
      <c r="X2315" s="400"/>
      <c r="Y2315" s="6"/>
      <c r="AB2315" s="6"/>
      <c r="AE2315" s="6"/>
      <c r="AG2315" s="1"/>
      <c r="AM2315" s="6"/>
      <c r="AP2315" s="6"/>
      <c r="AS2315" s="6"/>
      <c r="AU2315" s="1"/>
      <c r="BA2315" s="6"/>
      <c r="BD2315" s="6"/>
      <c r="BG2315" s="1"/>
      <c r="BH2315" s="6"/>
      <c r="BJ2315" s="1"/>
      <c r="BN2315" s="1"/>
      <c r="BO2315" s="1"/>
    </row>
    <row r="2316" spans="1:67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6"/>
      <c r="N2316" s="1"/>
      <c r="Q2316" s="6"/>
      <c r="S2316" s="1"/>
      <c r="T2316" s="1"/>
      <c r="U2316" s="1"/>
      <c r="V2316" s="1"/>
      <c r="W2316" s="1"/>
      <c r="X2316" s="400"/>
      <c r="Y2316" s="6"/>
      <c r="AB2316" s="6"/>
      <c r="AE2316" s="6"/>
      <c r="AG2316" s="1"/>
      <c r="AM2316" s="6"/>
      <c r="AP2316" s="6"/>
      <c r="AS2316" s="6"/>
      <c r="AU2316" s="1"/>
      <c r="BA2316" s="6"/>
      <c r="BD2316" s="6"/>
      <c r="BG2316" s="1"/>
      <c r="BH2316" s="6"/>
      <c r="BJ2316" s="1"/>
      <c r="BN2316" s="1"/>
      <c r="BO2316" s="1"/>
    </row>
    <row r="2317" spans="1:67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6"/>
      <c r="N2317" s="1"/>
      <c r="Q2317" s="6"/>
      <c r="S2317" s="1"/>
      <c r="T2317" s="1"/>
      <c r="U2317" s="1"/>
      <c r="V2317" s="1"/>
      <c r="W2317" s="1"/>
      <c r="X2317" s="400"/>
      <c r="Y2317" s="6"/>
      <c r="AB2317" s="6"/>
      <c r="AE2317" s="6"/>
      <c r="AG2317" s="1"/>
      <c r="AM2317" s="6"/>
      <c r="AP2317" s="6"/>
      <c r="AS2317" s="6"/>
      <c r="AU2317" s="1"/>
      <c r="BA2317" s="6"/>
      <c r="BD2317" s="6"/>
      <c r="BG2317" s="1"/>
      <c r="BH2317" s="6"/>
      <c r="BJ2317" s="1"/>
      <c r="BN2317" s="1"/>
      <c r="BO2317" s="1"/>
    </row>
    <row r="2318" spans="1:67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6"/>
      <c r="N2318" s="1"/>
      <c r="Q2318" s="6"/>
      <c r="S2318" s="1"/>
      <c r="T2318" s="1"/>
      <c r="U2318" s="1"/>
      <c r="V2318" s="1"/>
      <c r="W2318" s="1"/>
      <c r="X2318" s="400"/>
      <c r="Y2318" s="6"/>
      <c r="AB2318" s="6"/>
      <c r="AE2318" s="6"/>
      <c r="AG2318" s="1"/>
      <c r="AM2318" s="6"/>
      <c r="AP2318" s="6"/>
      <c r="AS2318" s="6"/>
      <c r="AU2318" s="1"/>
      <c r="BA2318" s="6"/>
      <c r="BD2318" s="6"/>
      <c r="BG2318" s="1"/>
      <c r="BH2318" s="6"/>
      <c r="BJ2318" s="1"/>
      <c r="BN2318" s="1"/>
      <c r="BO2318" s="1"/>
    </row>
    <row r="2319" spans="1:67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6"/>
      <c r="N2319" s="1"/>
      <c r="Q2319" s="6"/>
      <c r="S2319" s="1"/>
      <c r="T2319" s="1"/>
      <c r="U2319" s="1"/>
      <c r="V2319" s="1"/>
      <c r="W2319" s="1"/>
      <c r="X2319" s="400"/>
      <c r="Y2319" s="6"/>
      <c r="AB2319" s="6"/>
      <c r="AE2319" s="6"/>
      <c r="AG2319" s="1"/>
      <c r="AM2319" s="6"/>
      <c r="AP2319" s="6"/>
      <c r="AS2319" s="6"/>
      <c r="AU2319" s="1"/>
      <c r="BA2319" s="6"/>
      <c r="BD2319" s="6"/>
      <c r="BG2319" s="1"/>
      <c r="BH2319" s="6"/>
      <c r="BJ2319" s="1"/>
      <c r="BN2319" s="1"/>
      <c r="BO2319" s="1"/>
    </row>
    <row r="2320" spans="1:67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6"/>
      <c r="N2320" s="1"/>
      <c r="Q2320" s="6"/>
      <c r="S2320" s="1"/>
      <c r="T2320" s="1"/>
      <c r="U2320" s="1"/>
      <c r="V2320" s="1"/>
      <c r="W2320" s="1"/>
      <c r="X2320" s="400"/>
      <c r="Y2320" s="6"/>
      <c r="AB2320" s="6"/>
      <c r="AE2320" s="6"/>
      <c r="AG2320" s="1"/>
      <c r="AM2320" s="6"/>
      <c r="AP2320" s="6"/>
      <c r="AS2320" s="6"/>
      <c r="AU2320" s="1"/>
      <c r="BA2320" s="6"/>
      <c r="BD2320" s="6"/>
      <c r="BG2320" s="1"/>
      <c r="BH2320" s="6"/>
      <c r="BJ2320" s="1"/>
      <c r="BN2320" s="1"/>
      <c r="BO2320" s="1"/>
    </row>
    <row r="2321" spans="1:67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6"/>
      <c r="N2321" s="1"/>
      <c r="Q2321" s="6"/>
      <c r="S2321" s="1"/>
      <c r="T2321" s="1"/>
      <c r="U2321" s="1"/>
      <c r="V2321" s="1"/>
      <c r="W2321" s="1"/>
      <c r="X2321" s="400"/>
      <c r="Y2321" s="6"/>
      <c r="AB2321" s="6"/>
      <c r="AE2321" s="6"/>
      <c r="AG2321" s="1"/>
      <c r="AM2321" s="6"/>
      <c r="AP2321" s="6"/>
      <c r="AS2321" s="6"/>
      <c r="AU2321" s="1"/>
      <c r="BA2321" s="6"/>
      <c r="BD2321" s="6"/>
      <c r="BG2321" s="1"/>
      <c r="BH2321" s="6"/>
      <c r="BJ2321" s="1"/>
      <c r="BN2321" s="1"/>
      <c r="BO2321" s="1"/>
    </row>
    <row r="2322" spans="1:67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6"/>
      <c r="N2322" s="1"/>
      <c r="Q2322" s="6"/>
      <c r="S2322" s="1"/>
      <c r="T2322" s="1"/>
      <c r="U2322" s="1"/>
      <c r="V2322" s="1"/>
      <c r="W2322" s="1"/>
      <c r="X2322" s="400"/>
      <c r="Y2322" s="6"/>
      <c r="AB2322" s="6"/>
      <c r="AE2322" s="6"/>
      <c r="AG2322" s="1"/>
      <c r="AM2322" s="6"/>
      <c r="AP2322" s="6"/>
      <c r="AS2322" s="6"/>
      <c r="AU2322" s="1"/>
      <c r="BA2322" s="6"/>
      <c r="BD2322" s="6"/>
      <c r="BG2322" s="1"/>
      <c r="BH2322" s="6"/>
      <c r="BJ2322" s="1"/>
      <c r="BN2322" s="1"/>
      <c r="BO2322" s="1"/>
    </row>
    <row r="2323" spans="1:67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6"/>
      <c r="N2323" s="1"/>
      <c r="Q2323" s="6"/>
      <c r="S2323" s="1"/>
      <c r="T2323" s="1"/>
      <c r="U2323" s="1"/>
      <c r="V2323" s="1"/>
      <c r="W2323" s="1"/>
      <c r="X2323" s="400"/>
      <c r="Y2323" s="6"/>
      <c r="AB2323" s="6"/>
      <c r="AE2323" s="6"/>
      <c r="AG2323" s="1"/>
      <c r="AM2323" s="6"/>
      <c r="AP2323" s="6"/>
      <c r="AS2323" s="6"/>
      <c r="AU2323" s="1"/>
      <c r="BA2323" s="6"/>
      <c r="BD2323" s="6"/>
      <c r="BG2323" s="1"/>
      <c r="BH2323" s="6"/>
      <c r="BJ2323" s="1"/>
      <c r="BN2323" s="1"/>
      <c r="BO2323" s="1"/>
    </row>
    <row r="2324" spans="1:67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6"/>
      <c r="N2324" s="1"/>
      <c r="Q2324" s="6"/>
      <c r="S2324" s="1"/>
      <c r="T2324" s="1"/>
      <c r="U2324" s="1"/>
      <c r="V2324" s="1"/>
      <c r="W2324" s="1"/>
      <c r="X2324" s="400"/>
      <c r="Y2324" s="6"/>
      <c r="AB2324" s="6"/>
      <c r="AE2324" s="6"/>
      <c r="AG2324" s="1"/>
      <c r="AM2324" s="6"/>
      <c r="AP2324" s="6"/>
      <c r="AS2324" s="6"/>
      <c r="AU2324" s="1"/>
      <c r="BA2324" s="6"/>
      <c r="BD2324" s="6"/>
      <c r="BG2324" s="1"/>
      <c r="BH2324" s="6"/>
      <c r="BJ2324" s="1"/>
      <c r="BN2324" s="1"/>
      <c r="BO2324" s="1"/>
    </row>
    <row r="2325" spans="1:67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6"/>
      <c r="N2325" s="1"/>
      <c r="Q2325" s="6"/>
      <c r="S2325" s="1"/>
      <c r="T2325" s="1"/>
      <c r="U2325" s="1"/>
      <c r="V2325" s="1"/>
      <c r="W2325" s="1"/>
      <c r="X2325" s="400"/>
      <c r="Y2325" s="6"/>
      <c r="AB2325" s="6"/>
      <c r="AE2325" s="6"/>
      <c r="AG2325" s="1"/>
      <c r="AM2325" s="6"/>
      <c r="AP2325" s="6"/>
      <c r="AS2325" s="6"/>
      <c r="AU2325" s="1"/>
      <c r="BA2325" s="6"/>
      <c r="BD2325" s="6"/>
      <c r="BG2325" s="1"/>
      <c r="BH2325" s="6"/>
      <c r="BJ2325" s="1"/>
      <c r="BN2325" s="1"/>
      <c r="BO2325" s="1"/>
    </row>
    <row r="2326" spans="1:67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6"/>
      <c r="N2326" s="1"/>
      <c r="Q2326" s="6"/>
      <c r="S2326" s="1"/>
      <c r="T2326" s="1"/>
      <c r="U2326" s="1"/>
      <c r="V2326" s="1"/>
      <c r="W2326" s="1"/>
      <c r="X2326" s="400"/>
      <c r="Y2326" s="6"/>
      <c r="AB2326" s="6"/>
      <c r="AE2326" s="6"/>
      <c r="AG2326" s="1"/>
      <c r="AM2326" s="6"/>
      <c r="AP2326" s="6"/>
      <c r="AS2326" s="6"/>
      <c r="AU2326" s="1"/>
      <c r="BA2326" s="6"/>
      <c r="BD2326" s="6"/>
      <c r="BG2326" s="1"/>
      <c r="BH2326" s="6"/>
      <c r="BJ2326" s="1"/>
      <c r="BN2326" s="1"/>
      <c r="BO2326" s="1"/>
    </row>
    <row r="2327" spans="1:67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6"/>
      <c r="N2327" s="1"/>
      <c r="Q2327" s="6"/>
      <c r="S2327" s="1"/>
      <c r="T2327" s="1"/>
      <c r="U2327" s="1"/>
      <c r="V2327" s="1"/>
      <c r="W2327" s="1"/>
      <c r="X2327" s="400"/>
      <c r="Y2327" s="6"/>
      <c r="AB2327" s="6"/>
      <c r="AE2327" s="6"/>
      <c r="AG2327" s="1"/>
      <c r="AM2327" s="6"/>
      <c r="AP2327" s="6"/>
      <c r="AS2327" s="6"/>
      <c r="AU2327" s="1"/>
      <c r="BA2327" s="6"/>
      <c r="BD2327" s="6"/>
      <c r="BG2327" s="1"/>
      <c r="BH2327" s="6"/>
      <c r="BJ2327" s="1"/>
      <c r="BN2327" s="1"/>
      <c r="BO2327" s="1"/>
    </row>
    <row r="2328" spans="1:67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6"/>
      <c r="N2328" s="1"/>
      <c r="Q2328" s="6"/>
      <c r="S2328" s="1"/>
      <c r="T2328" s="1"/>
      <c r="U2328" s="1"/>
      <c r="V2328" s="1"/>
      <c r="W2328" s="1"/>
      <c r="X2328" s="400"/>
      <c r="Y2328" s="6"/>
      <c r="AB2328" s="6"/>
      <c r="AE2328" s="6"/>
      <c r="AG2328" s="1"/>
      <c r="AM2328" s="6"/>
      <c r="AP2328" s="6"/>
      <c r="AS2328" s="6"/>
      <c r="AU2328" s="1"/>
      <c r="BA2328" s="6"/>
      <c r="BD2328" s="6"/>
      <c r="BG2328" s="1"/>
      <c r="BH2328" s="6"/>
      <c r="BJ2328" s="1"/>
      <c r="BN2328" s="1"/>
      <c r="BO2328" s="1"/>
    </row>
    <row r="2329" spans="1:67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6"/>
      <c r="N2329" s="1"/>
      <c r="Q2329" s="6"/>
      <c r="S2329" s="1"/>
      <c r="T2329" s="1"/>
      <c r="U2329" s="1"/>
      <c r="V2329" s="1"/>
      <c r="W2329" s="1"/>
      <c r="X2329" s="400"/>
      <c r="Y2329" s="6"/>
      <c r="AB2329" s="6"/>
      <c r="AE2329" s="6"/>
      <c r="AG2329" s="1"/>
      <c r="AM2329" s="6"/>
      <c r="AP2329" s="6"/>
      <c r="AS2329" s="6"/>
      <c r="AU2329" s="1"/>
      <c r="BA2329" s="6"/>
      <c r="BD2329" s="6"/>
      <c r="BG2329" s="1"/>
      <c r="BH2329" s="6"/>
      <c r="BJ2329" s="1"/>
      <c r="BN2329" s="1"/>
      <c r="BO2329" s="1"/>
    </row>
    <row r="2330" spans="1:67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6"/>
      <c r="N2330" s="1"/>
      <c r="Q2330" s="6"/>
      <c r="S2330" s="1"/>
      <c r="T2330" s="1"/>
      <c r="U2330" s="1"/>
      <c r="V2330" s="1"/>
      <c r="W2330" s="1"/>
      <c r="X2330" s="400"/>
      <c r="Y2330" s="6"/>
      <c r="AB2330" s="6"/>
      <c r="AE2330" s="6"/>
      <c r="AG2330" s="1"/>
      <c r="AM2330" s="6"/>
      <c r="AP2330" s="6"/>
      <c r="AS2330" s="6"/>
      <c r="AU2330" s="1"/>
      <c r="BA2330" s="6"/>
      <c r="BD2330" s="6"/>
      <c r="BG2330" s="1"/>
      <c r="BH2330" s="6"/>
      <c r="BJ2330" s="1"/>
      <c r="BN2330" s="1"/>
      <c r="BO2330" s="1"/>
    </row>
    <row r="2331" spans="1:67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6"/>
      <c r="N2331" s="1"/>
      <c r="Q2331" s="6"/>
      <c r="S2331" s="1"/>
      <c r="T2331" s="1"/>
      <c r="U2331" s="1"/>
      <c r="V2331" s="1"/>
      <c r="W2331" s="1"/>
      <c r="X2331" s="400"/>
      <c r="Y2331" s="6"/>
      <c r="AB2331" s="6"/>
      <c r="AE2331" s="6"/>
      <c r="AG2331" s="1"/>
      <c r="AM2331" s="6"/>
      <c r="AP2331" s="6"/>
      <c r="AS2331" s="6"/>
      <c r="AU2331" s="1"/>
      <c r="BA2331" s="6"/>
      <c r="BD2331" s="6"/>
      <c r="BG2331" s="1"/>
      <c r="BH2331" s="6"/>
      <c r="BJ2331" s="1"/>
      <c r="BN2331" s="1"/>
      <c r="BO2331" s="1"/>
    </row>
    <row r="2332" spans="1:67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6"/>
      <c r="N2332" s="1"/>
      <c r="Q2332" s="6"/>
      <c r="S2332" s="1"/>
      <c r="T2332" s="1"/>
      <c r="U2332" s="1"/>
      <c r="V2332" s="1"/>
      <c r="W2332" s="1"/>
      <c r="X2332" s="400"/>
      <c r="Y2332" s="6"/>
      <c r="AB2332" s="6"/>
      <c r="AE2332" s="6"/>
      <c r="AG2332" s="1"/>
      <c r="AM2332" s="6"/>
      <c r="AP2332" s="6"/>
      <c r="AS2332" s="6"/>
      <c r="AU2332" s="1"/>
      <c r="BA2332" s="6"/>
      <c r="BD2332" s="6"/>
      <c r="BG2332" s="1"/>
      <c r="BH2332" s="6"/>
      <c r="BJ2332" s="1"/>
      <c r="BN2332" s="1"/>
      <c r="BO2332" s="1"/>
    </row>
    <row r="2333" spans="1:67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6"/>
      <c r="N2333" s="1"/>
      <c r="Q2333" s="6"/>
      <c r="S2333" s="1"/>
      <c r="T2333" s="1"/>
      <c r="U2333" s="1"/>
      <c r="V2333" s="1"/>
      <c r="W2333" s="1"/>
      <c r="X2333" s="400"/>
      <c r="Y2333" s="6"/>
      <c r="AB2333" s="6"/>
      <c r="AE2333" s="6"/>
      <c r="AG2333" s="1"/>
      <c r="AM2333" s="6"/>
      <c r="AP2333" s="6"/>
      <c r="AS2333" s="6"/>
      <c r="AU2333" s="1"/>
      <c r="BA2333" s="6"/>
      <c r="BD2333" s="6"/>
      <c r="BG2333" s="1"/>
      <c r="BH2333" s="6"/>
      <c r="BJ2333" s="1"/>
      <c r="BN2333" s="1"/>
      <c r="BO2333" s="1"/>
    </row>
    <row r="2334" spans="1:67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6"/>
      <c r="N2334" s="1"/>
      <c r="Q2334" s="6"/>
      <c r="S2334" s="1"/>
      <c r="T2334" s="1"/>
      <c r="U2334" s="1"/>
      <c r="V2334" s="1"/>
      <c r="W2334" s="1"/>
      <c r="X2334" s="400"/>
      <c r="Y2334" s="6"/>
      <c r="AB2334" s="6"/>
      <c r="AE2334" s="6"/>
      <c r="AG2334" s="1"/>
      <c r="AM2334" s="6"/>
      <c r="AP2334" s="6"/>
      <c r="AS2334" s="6"/>
      <c r="AU2334" s="1"/>
      <c r="BA2334" s="6"/>
      <c r="BD2334" s="6"/>
      <c r="BG2334" s="1"/>
      <c r="BH2334" s="6"/>
      <c r="BJ2334" s="1"/>
      <c r="BN2334" s="1"/>
      <c r="BO2334" s="1"/>
    </row>
    <row r="2335" spans="1:67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6"/>
      <c r="N2335" s="1"/>
      <c r="Q2335" s="6"/>
      <c r="S2335" s="1"/>
      <c r="T2335" s="1"/>
      <c r="U2335" s="1"/>
      <c r="V2335" s="1"/>
      <c r="W2335" s="1"/>
      <c r="X2335" s="400"/>
      <c r="Y2335" s="6"/>
      <c r="AB2335" s="6"/>
      <c r="AE2335" s="6"/>
      <c r="AG2335" s="1"/>
      <c r="AM2335" s="6"/>
      <c r="AP2335" s="6"/>
      <c r="AS2335" s="6"/>
      <c r="AU2335" s="1"/>
      <c r="BA2335" s="6"/>
      <c r="BD2335" s="6"/>
      <c r="BG2335" s="1"/>
      <c r="BH2335" s="6"/>
      <c r="BJ2335" s="1"/>
      <c r="BN2335" s="1"/>
      <c r="BO2335" s="1"/>
    </row>
    <row r="2336" spans="1:67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6"/>
      <c r="N2336" s="1"/>
      <c r="Q2336" s="6"/>
      <c r="S2336" s="1"/>
      <c r="T2336" s="1"/>
      <c r="U2336" s="1"/>
      <c r="V2336" s="1"/>
      <c r="W2336" s="1"/>
      <c r="X2336" s="400"/>
      <c r="Y2336" s="6"/>
      <c r="AB2336" s="6"/>
      <c r="AE2336" s="6"/>
      <c r="AG2336" s="1"/>
      <c r="AM2336" s="6"/>
      <c r="AP2336" s="6"/>
      <c r="AS2336" s="6"/>
      <c r="AU2336" s="1"/>
      <c r="BA2336" s="6"/>
      <c r="BD2336" s="6"/>
      <c r="BG2336" s="1"/>
      <c r="BH2336" s="6"/>
      <c r="BJ2336" s="1"/>
      <c r="BN2336" s="1"/>
      <c r="BO2336" s="1"/>
    </row>
    <row r="2337" spans="1:67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6"/>
      <c r="N2337" s="1"/>
      <c r="Q2337" s="6"/>
      <c r="S2337" s="1"/>
      <c r="T2337" s="1"/>
      <c r="U2337" s="1"/>
      <c r="V2337" s="1"/>
      <c r="W2337" s="1"/>
      <c r="X2337" s="400"/>
      <c r="Y2337" s="6"/>
      <c r="AB2337" s="6"/>
      <c r="AE2337" s="6"/>
      <c r="AG2337" s="1"/>
      <c r="AM2337" s="6"/>
      <c r="AP2337" s="6"/>
      <c r="AS2337" s="6"/>
      <c r="AU2337" s="1"/>
      <c r="BA2337" s="6"/>
      <c r="BD2337" s="6"/>
      <c r="BG2337" s="1"/>
      <c r="BH2337" s="6"/>
      <c r="BJ2337" s="1"/>
      <c r="BN2337" s="1"/>
      <c r="BO2337" s="1"/>
    </row>
    <row r="2338" spans="1:67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6"/>
      <c r="N2338" s="1"/>
      <c r="Q2338" s="6"/>
      <c r="S2338" s="1"/>
      <c r="T2338" s="1"/>
      <c r="U2338" s="1"/>
      <c r="V2338" s="1"/>
      <c r="W2338" s="1"/>
      <c r="X2338" s="400"/>
      <c r="Y2338" s="6"/>
      <c r="AB2338" s="6"/>
      <c r="AE2338" s="6"/>
      <c r="AG2338" s="1"/>
      <c r="AM2338" s="6"/>
      <c r="AP2338" s="6"/>
      <c r="AS2338" s="6"/>
      <c r="AU2338" s="1"/>
      <c r="BA2338" s="6"/>
      <c r="BD2338" s="6"/>
      <c r="BG2338" s="1"/>
      <c r="BH2338" s="6"/>
      <c r="BJ2338" s="1"/>
      <c r="BN2338" s="1"/>
      <c r="BO2338" s="1"/>
    </row>
    <row r="2339" spans="1:67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6"/>
      <c r="N2339" s="1"/>
      <c r="Q2339" s="6"/>
      <c r="S2339" s="1"/>
      <c r="T2339" s="1"/>
      <c r="U2339" s="1"/>
      <c r="V2339" s="1"/>
      <c r="W2339" s="1"/>
      <c r="X2339" s="400"/>
      <c r="Y2339" s="6"/>
      <c r="AB2339" s="6"/>
      <c r="AE2339" s="6"/>
      <c r="AG2339" s="1"/>
      <c r="AM2339" s="6"/>
      <c r="AP2339" s="6"/>
      <c r="AS2339" s="6"/>
      <c r="AU2339" s="1"/>
      <c r="BA2339" s="6"/>
      <c r="BD2339" s="6"/>
      <c r="BG2339" s="1"/>
      <c r="BH2339" s="6"/>
      <c r="BJ2339" s="1"/>
      <c r="BN2339" s="1"/>
      <c r="BO2339" s="1"/>
    </row>
    <row r="2340" spans="1:67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6"/>
      <c r="N2340" s="1"/>
      <c r="Q2340" s="6"/>
      <c r="S2340" s="1"/>
      <c r="T2340" s="1"/>
      <c r="U2340" s="1"/>
      <c r="V2340" s="1"/>
      <c r="W2340" s="1"/>
      <c r="X2340" s="400"/>
      <c r="Y2340" s="6"/>
      <c r="AB2340" s="6"/>
      <c r="AE2340" s="6"/>
      <c r="AG2340" s="1"/>
      <c r="AM2340" s="6"/>
      <c r="AP2340" s="6"/>
      <c r="AS2340" s="6"/>
      <c r="AU2340" s="1"/>
      <c r="BA2340" s="6"/>
      <c r="BD2340" s="6"/>
      <c r="BG2340" s="1"/>
      <c r="BH2340" s="6"/>
      <c r="BJ2340" s="1"/>
      <c r="BN2340" s="1"/>
      <c r="BO2340" s="1"/>
    </row>
    <row r="2341" spans="1:67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6"/>
      <c r="N2341" s="1"/>
      <c r="Q2341" s="6"/>
      <c r="S2341" s="1"/>
      <c r="T2341" s="1"/>
      <c r="U2341" s="1"/>
      <c r="V2341" s="1"/>
      <c r="W2341" s="1"/>
      <c r="X2341" s="400"/>
      <c r="Y2341" s="6"/>
      <c r="AB2341" s="6"/>
      <c r="AE2341" s="6"/>
      <c r="AG2341" s="1"/>
      <c r="AM2341" s="6"/>
      <c r="AP2341" s="6"/>
      <c r="AS2341" s="6"/>
      <c r="AU2341" s="1"/>
      <c r="BA2341" s="6"/>
      <c r="BD2341" s="6"/>
      <c r="BG2341" s="1"/>
      <c r="BH2341" s="6"/>
      <c r="BJ2341" s="1"/>
      <c r="BN2341" s="1"/>
      <c r="BO2341" s="1"/>
    </row>
    <row r="2342" spans="1:67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6"/>
      <c r="N2342" s="1"/>
      <c r="Q2342" s="6"/>
      <c r="S2342" s="1"/>
      <c r="T2342" s="1"/>
      <c r="U2342" s="1"/>
      <c r="V2342" s="1"/>
      <c r="W2342" s="1"/>
      <c r="X2342" s="400"/>
      <c r="Y2342" s="6"/>
      <c r="AB2342" s="6"/>
      <c r="AE2342" s="6"/>
      <c r="AG2342" s="1"/>
      <c r="AM2342" s="6"/>
      <c r="AP2342" s="6"/>
      <c r="AS2342" s="6"/>
      <c r="AU2342" s="1"/>
      <c r="BA2342" s="6"/>
      <c r="BD2342" s="6"/>
      <c r="BG2342" s="1"/>
      <c r="BH2342" s="6"/>
      <c r="BJ2342" s="1"/>
      <c r="BN2342" s="1"/>
      <c r="BO2342" s="1"/>
    </row>
    <row r="2343" spans="1:67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6"/>
      <c r="N2343" s="1"/>
      <c r="Q2343" s="6"/>
      <c r="S2343" s="1"/>
      <c r="T2343" s="1"/>
      <c r="U2343" s="1"/>
      <c r="V2343" s="1"/>
      <c r="W2343" s="1"/>
      <c r="X2343" s="400"/>
      <c r="Y2343" s="6"/>
      <c r="AB2343" s="6"/>
      <c r="AE2343" s="6"/>
      <c r="AG2343" s="1"/>
      <c r="AM2343" s="6"/>
      <c r="AP2343" s="6"/>
      <c r="AS2343" s="6"/>
      <c r="AU2343" s="1"/>
      <c r="BA2343" s="6"/>
      <c r="BD2343" s="6"/>
      <c r="BG2343" s="1"/>
      <c r="BH2343" s="6"/>
      <c r="BJ2343" s="1"/>
      <c r="BN2343" s="1"/>
      <c r="BO2343" s="1"/>
    </row>
    <row r="2344" spans="1:67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6"/>
      <c r="N2344" s="1"/>
      <c r="Q2344" s="6"/>
      <c r="S2344" s="1"/>
      <c r="T2344" s="1"/>
      <c r="U2344" s="1"/>
      <c r="V2344" s="1"/>
      <c r="W2344" s="1"/>
      <c r="X2344" s="400"/>
      <c r="Y2344" s="6"/>
      <c r="AB2344" s="6"/>
      <c r="AE2344" s="6"/>
      <c r="AG2344" s="1"/>
      <c r="AM2344" s="6"/>
      <c r="AP2344" s="6"/>
      <c r="AS2344" s="6"/>
      <c r="AU2344" s="1"/>
      <c r="BA2344" s="6"/>
      <c r="BD2344" s="6"/>
      <c r="BG2344" s="1"/>
      <c r="BH2344" s="6"/>
      <c r="BJ2344" s="1"/>
      <c r="BN2344" s="1"/>
      <c r="BO2344" s="1"/>
    </row>
    <row r="2345" spans="1:67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6"/>
      <c r="N2345" s="1"/>
      <c r="Q2345" s="6"/>
      <c r="S2345" s="1"/>
      <c r="T2345" s="1"/>
      <c r="U2345" s="1"/>
      <c r="V2345" s="1"/>
      <c r="W2345" s="1"/>
      <c r="X2345" s="400"/>
      <c r="Y2345" s="6"/>
      <c r="AB2345" s="6"/>
      <c r="AE2345" s="6"/>
      <c r="AG2345" s="1"/>
      <c r="AM2345" s="6"/>
      <c r="AP2345" s="6"/>
      <c r="AS2345" s="6"/>
      <c r="AU2345" s="1"/>
      <c r="BA2345" s="6"/>
      <c r="BD2345" s="6"/>
      <c r="BG2345" s="1"/>
      <c r="BH2345" s="6"/>
      <c r="BJ2345" s="1"/>
      <c r="BN2345" s="1"/>
      <c r="BO2345" s="1"/>
    </row>
    <row r="2346" spans="1:67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6"/>
      <c r="N2346" s="1"/>
      <c r="Q2346" s="6"/>
      <c r="S2346" s="1"/>
      <c r="T2346" s="1"/>
      <c r="U2346" s="1"/>
      <c r="V2346" s="1"/>
      <c r="W2346" s="1"/>
      <c r="X2346" s="400"/>
      <c r="Y2346" s="6"/>
      <c r="AB2346" s="6"/>
      <c r="AE2346" s="6"/>
      <c r="AG2346" s="1"/>
      <c r="AM2346" s="6"/>
      <c r="AP2346" s="6"/>
      <c r="AS2346" s="6"/>
      <c r="AU2346" s="1"/>
      <c r="BA2346" s="6"/>
      <c r="BD2346" s="6"/>
      <c r="BG2346" s="1"/>
      <c r="BH2346" s="6"/>
      <c r="BJ2346" s="1"/>
      <c r="BN2346" s="1"/>
      <c r="BO2346" s="1"/>
    </row>
    <row r="2347" spans="1:67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6"/>
      <c r="N2347" s="1"/>
      <c r="Q2347" s="6"/>
      <c r="S2347" s="1"/>
      <c r="T2347" s="1"/>
      <c r="U2347" s="1"/>
      <c r="V2347" s="1"/>
      <c r="W2347" s="1"/>
      <c r="X2347" s="400"/>
      <c r="Y2347" s="6"/>
      <c r="AB2347" s="6"/>
      <c r="AE2347" s="6"/>
      <c r="AG2347" s="1"/>
      <c r="AM2347" s="6"/>
      <c r="AP2347" s="6"/>
      <c r="AS2347" s="6"/>
      <c r="AU2347" s="1"/>
      <c r="BA2347" s="6"/>
      <c r="BD2347" s="6"/>
      <c r="BG2347" s="1"/>
      <c r="BH2347" s="6"/>
      <c r="BJ2347" s="1"/>
      <c r="BN2347" s="1"/>
      <c r="BO2347" s="1"/>
    </row>
    <row r="2348" spans="1:67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6"/>
      <c r="N2348" s="1"/>
      <c r="Q2348" s="6"/>
      <c r="S2348" s="1"/>
      <c r="T2348" s="1"/>
      <c r="U2348" s="1"/>
      <c r="V2348" s="1"/>
      <c r="W2348" s="1"/>
      <c r="X2348" s="400"/>
      <c r="Y2348" s="6"/>
      <c r="AB2348" s="6"/>
      <c r="AE2348" s="6"/>
      <c r="AG2348" s="1"/>
      <c r="AM2348" s="6"/>
      <c r="AP2348" s="6"/>
      <c r="AS2348" s="6"/>
      <c r="AU2348" s="1"/>
      <c r="BA2348" s="6"/>
      <c r="BD2348" s="6"/>
      <c r="BG2348" s="1"/>
      <c r="BH2348" s="6"/>
      <c r="BJ2348" s="1"/>
      <c r="BN2348" s="1"/>
      <c r="BO2348" s="1"/>
    </row>
    <row r="2349" spans="1:67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6"/>
      <c r="N2349" s="1"/>
      <c r="Q2349" s="6"/>
      <c r="S2349" s="1"/>
      <c r="T2349" s="1"/>
      <c r="U2349" s="1"/>
      <c r="V2349" s="1"/>
      <c r="W2349" s="1"/>
      <c r="X2349" s="400"/>
      <c r="Y2349" s="6"/>
      <c r="AB2349" s="6"/>
      <c r="AE2349" s="6"/>
      <c r="AG2349" s="1"/>
      <c r="AM2349" s="6"/>
      <c r="AP2349" s="6"/>
      <c r="AS2349" s="6"/>
      <c r="AU2349" s="1"/>
      <c r="BA2349" s="6"/>
      <c r="BD2349" s="6"/>
      <c r="BG2349" s="1"/>
      <c r="BH2349" s="6"/>
      <c r="BJ2349" s="1"/>
      <c r="BN2349" s="1"/>
      <c r="BO2349" s="1"/>
    </row>
    <row r="2350" spans="1:67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6"/>
      <c r="N2350" s="1"/>
      <c r="Q2350" s="6"/>
      <c r="S2350" s="1"/>
      <c r="T2350" s="1"/>
      <c r="U2350" s="1"/>
      <c r="V2350" s="1"/>
      <c r="W2350" s="1"/>
      <c r="X2350" s="400"/>
      <c r="Y2350" s="6"/>
      <c r="AB2350" s="6"/>
      <c r="AE2350" s="6"/>
      <c r="AG2350" s="1"/>
      <c r="AM2350" s="6"/>
      <c r="AP2350" s="6"/>
      <c r="AS2350" s="6"/>
      <c r="AU2350" s="1"/>
      <c r="BA2350" s="6"/>
      <c r="BD2350" s="6"/>
      <c r="BG2350" s="1"/>
      <c r="BH2350" s="6"/>
      <c r="BJ2350" s="1"/>
      <c r="BN2350" s="1"/>
      <c r="BO2350" s="1"/>
    </row>
    <row r="2351" spans="1:67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6"/>
      <c r="N2351" s="1"/>
      <c r="Q2351" s="6"/>
      <c r="S2351" s="1"/>
      <c r="T2351" s="1"/>
      <c r="U2351" s="1"/>
      <c r="V2351" s="1"/>
      <c r="W2351" s="1"/>
      <c r="X2351" s="400"/>
      <c r="Y2351" s="6"/>
      <c r="AB2351" s="6"/>
      <c r="AE2351" s="6"/>
      <c r="AG2351" s="1"/>
      <c r="AM2351" s="6"/>
      <c r="AP2351" s="6"/>
      <c r="AS2351" s="6"/>
      <c r="AU2351" s="1"/>
      <c r="BA2351" s="6"/>
      <c r="BD2351" s="6"/>
      <c r="BG2351" s="1"/>
      <c r="BH2351" s="6"/>
      <c r="BJ2351" s="1"/>
      <c r="BN2351" s="1"/>
      <c r="BO2351" s="1"/>
    </row>
    <row r="2352" spans="1:67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6"/>
      <c r="N2352" s="1"/>
      <c r="Q2352" s="6"/>
      <c r="S2352" s="1"/>
      <c r="T2352" s="1"/>
      <c r="U2352" s="1"/>
      <c r="V2352" s="1"/>
      <c r="W2352" s="1"/>
      <c r="X2352" s="400"/>
      <c r="Y2352" s="6"/>
      <c r="AB2352" s="6"/>
      <c r="AE2352" s="6"/>
      <c r="AG2352" s="1"/>
      <c r="AM2352" s="6"/>
      <c r="AP2352" s="6"/>
      <c r="AS2352" s="6"/>
      <c r="AU2352" s="1"/>
      <c r="BA2352" s="6"/>
      <c r="BD2352" s="6"/>
      <c r="BG2352" s="1"/>
      <c r="BH2352" s="6"/>
      <c r="BJ2352" s="1"/>
      <c r="BN2352" s="1"/>
      <c r="BO2352" s="1"/>
    </row>
    <row r="2353" spans="1:67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6"/>
      <c r="N2353" s="1"/>
      <c r="Q2353" s="6"/>
      <c r="S2353" s="1"/>
      <c r="T2353" s="1"/>
      <c r="U2353" s="1"/>
      <c r="V2353" s="1"/>
      <c r="W2353" s="1"/>
      <c r="X2353" s="400"/>
      <c r="Y2353" s="6"/>
      <c r="AB2353" s="6"/>
      <c r="AE2353" s="6"/>
      <c r="AG2353" s="1"/>
      <c r="AM2353" s="6"/>
      <c r="AP2353" s="6"/>
      <c r="AS2353" s="6"/>
      <c r="AU2353" s="1"/>
      <c r="BA2353" s="6"/>
      <c r="BD2353" s="6"/>
      <c r="BG2353" s="1"/>
      <c r="BH2353" s="6"/>
      <c r="BJ2353" s="1"/>
      <c r="BN2353" s="1"/>
      <c r="BO2353" s="1"/>
    </row>
    <row r="2354" spans="1:67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6"/>
      <c r="N2354" s="1"/>
      <c r="Q2354" s="6"/>
      <c r="S2354" s="1"/>
      <c r="T2354" s="1"/>
      <c r="U2354" s="1"/>
      <c r="V2354" s="1"/>
      <c r="W2354" s="1"/>
      <c r="X2354" s="400"/>
      <c r="Y2354" s="6"/>
      <c r="AB2354" s="6"/>
      <c r="AE2354" s="6"/>
      <c r="AG2354" s="1"/>
      <c r="AM2354" s="6"/>
      <c r="AP2354" s="6"/>
      <c r="AS2354" s="6"/>
      <c r="AU2354" s="1"/>
      <c r="BA2354" s="6"/>
      <c r="BD2354" s="6"/>
      <c r="BG2354" s="1"/>
      <c r="BH2354" s="6"/>
      <c r="BJ2354" s="1"/>
      <c r="BN2354" s="1"/>
      <c r="BO2354" s="1"/>
    </row>
    <row r="2355" spans="1:67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6"/>
      <c r="N2355" s="1"/>
      <c r="Q2355" s="6"/>
      <c r="S2355" s="1"/>
      <c r="T2355" s="1"/>
      <c r="U2355" s="1"/>
      <c r="V2355" s="1"/>
      <c r="W2355" s="1"/>
      <c r="X2355" s="400"/>
      <c r="Y2355" s="6"/>
      <c r="AB2355" s="6"/>
      <c r="AE2355" s="6"/>
      <c r="AG2355" s="1"/>
      <c r="AM2355" s="6"/>
      <c r="AP2355" s="6"/>
      <c r="AS2355" s="6"/>
      <c r="AU2355" s="1"/>
      <c r="BA2355" s="6"/>
      <c r="BD2355" s="6"/>
      <c r="BG2355" s="1"/>
      <c r="BH2355" s="6"/>
      <c r="BJ2355" s="1"/>
      <c r="BN2355" s="1"/>
      <c r="BO2355" s="1"/>
    </row>
    <row r="2356" spans="1:67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6"/>
      <c r="N2356" s="1"/>
      <c r="Q2356" s="6"/>
      <c r="S2356" s="1"/>
      <c r="T2356" s="1"/>
      <c r="U2356" s="1"/>
      <c r="V2356" s="1"/>
      <c r="W2356" s="1"/>
      <c r="X2356" s="400"/>
      <c r="Y2356" s="6"/>
      <c r="AB2356" s="6"/>
      <c r="AE2356" s="6"/>
      <c r="AG2356" s="1"/>
      <c r="AM2356" s="6"/>
      <c r="AP2356" s="6"/>
      <c r="AS2356" s="6"/>
      <c r="AU2356" s="1"/>
      <c r="BA2356" s="6"/>
      <c r="BD2356" s="6"/>
      <c r="BG2356" s="1"/>
      <c r="BH2356" s="6"/>
      <c r="BJ2356" s="1"/>
      <c r="BN2356" s="1"/>
      <c r="BO2356" s="1"/>
    </row>
    <row r="2357" spans="1:67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6"/>
      <c r="N2357" s="1"/>
      <c r="Q2357" s="6"/>
      <c r="S2357" s="1"/>
      <c r="T2357" s="1"/>
      <c r="U2357" s="1"/>
      <c r="V2357" s="1"/>
      <c r="W2357" s="1"/>
      <c r="X2357" s="400"/>
      <c r="Y2357" s="6"/>
      <c r="AB2357" s="6"/>
      <c r="AE2357" s="6"/>
      <c r="AG2357" s="1"/>
      <c r="AM2357" s="6"/>
      <c r="AP2357" s="6"/>
      <c r="AS2357" s="6"/>
      <c r="AU2357" s="1"/>
      <c r="BA2357" s="6"/>
      <c r="BD2357" s="6"/>
      <c r="BG2357" s="1"/>
      <c r="BH2357" s="6"/>
      <c r="BJ2357" s="1"/>
      <c r="BN2357" s="1"/>
      <c r="BO2357" s="1"/>
    </row>
    <row r="2358" spans="1:67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6"/>
      <c r="N2358" s="1"/>
      <c r="Q2358" s="6"/>
      <c r="S2358" s="1"/>
      <c r="T2358" s="1"/>
      <c r="U2358" s="1"/>
      <c r="V2358" s="1"/>
      <c r="W2358" s="1"/>
      <c r="X2358" s="400"/>
      <c r="Y2358" s="6"/>
      <c r="AB2358" s="6"/>
      <c r="AE2358" s="6"/>
      <c r="AG2358" s="1"/>
      <c r="AM2358" s="6"/>
      <c r="AP2358" s="6"/>
      <c r="AS2358" s="6"/>
      <c r="AU2358" s="1"/>
      <c r="BA2358" s="6"/>
      <c r="BD2358" s="6"/>
      <c r="BG2358" s="1"/>
      <c r="BH2358" s="6"/>
      <c r="BJ2358" s="1"/>
      <c r="BN2358" s="1"/>
      <c r="BO2358" s="1"/>
    </row>
    <row r="2359" spans="1:67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6"/>
      <c r="N2359" s="1"/>
      <c r="Q2359" s="6"/>
      <c r="S2359" s="1"/>
      <c r="T2359" s="1"/>
      <c r="U2359" s="1"/>
      <c r="V2359" s="1"/>
      <c r="W2359" s="1"/>
      <c r="X2359" s="400"/>
      <c r="Y2359" s="6"/>
      <c r="AB2359" s="6"/>
      <c r="AE2359" s="6"/>
      <c r="AG2359" s="1"/>
      <c r="AM2359" s="6"/>
      <c r="AP2359" s="6"/>
      <c r="AS2359" s="6"/>
      <c r="AU2359" s="1"/>
      <c r="BA2359" s="6"/>
      <c r="BD2359" s="6"/>
      <c r="BG2359" s="1"/>
      <c r="BH2359" s="6"/>
      <c r="BJ2359" s="1"/>
      <c r="BN2359" s="1"/>
      <c r="BO2359" s="1"/>
    </row>
    <row r="2360" spans="1:67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6"/>
      <c r="N2360" s="1"/>
      <c r="Q2360" s="6"/>
      <c r="S2360" s="1"/>
      <c r="T2360" s="1"/>
      <c r="U2360" s="1"/>
      <c r="V2360" s="1"/>
      <c r="W2360" s="1"/>
      <c r="X2360" s="400"/>
      <c r="Y2360" s="6"/>
      <c r="AB2360" s="6"/>
      <c r="AE2360" s="6"/>
      <c r="AG2360" s="1"/>
      <c r="AM2360" s="6"/>
      <c r="AP2360" s="6"/>
      <c r="AS2360" s="6"/>
      <c r="AU2360" s="1"/>
      <c r="BA2360" s="6"/>
      <c r="BD2360" s="6"/>
      <c r="BG2360" s="1"/>
      <c r="BH2360" s="6"/>
      <c r="BJ2360" s="1"/>
      <c r="BN2360" s="1"/>
      <c r="BO2360" s="1"/>
    </row>
    <row r="2361" spans="1:67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6"/>
      <c r="N2361" s="1"/>
      <c r="Q2361" s="6"/>
      <c r="S2361" s="1"/>
      <c r="T2361" s="1"/>
      <c r="U2361" s="1"/>
      <c r="V2361" s="1"/>
      <c r="W2361" s="1"/>
      <c r="X2361" s="400"/>
      <c r="Y2361" s="6"/>
      <c r="AB2361" s="6"/>
      <c r="AE2361" s="6"/>
      <c r="AG2361" s="1"/>
      <c r="AM2361" s="6"/>
      <c r="AP2361" s="6"/>
      <c r="AS2361" s="6"/>
      <c r="AU2361" s="1"/>
      <c r="BA2361" s="6"/>
      <c r="BD2361" s="6"/>
      <c r="BG2361" s="1"/>
      <c r="BH2361" s="6"/>
      <c r="BJ2361" s="1"/>
      <c r="BN2361" s="1"/>
      <c r="BO2361" s="1"/>
    </row>
    <row r="2362" spans="1:67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6"/>
      <c r="N2362" s="1"/>
      <c r="Q2362" s="6"/>
      <c r="S2362" s="1"/>
      <c r="T2362" s="1"/>
      <c r="U2362" s="1"/>
      <c r="V2362" s="1"/>
      <c r="W2362" s="1"/>
      <c r="X2362" s="400"/>
      <c r="Y2362" s="6"/>
      <c r="AB2362" s="6"/>
      <c r="AE2362" s="6"/>
      <c r="AG2362" s="1"/>
      <c r="AM2362" s="6"/>
      <c r="AP2362" s="6"/>
      <c r="AS2362" s="6"/>
      <c r="AU2362" s="1"/>
      <c r="BA2362" s="6"/>
      <c r="BD2362" s="6"/>
      <c r="BG2362" s="1"/>
      <c r="BH2362" s="6"/>
      <c r="BJ2362" s="1"/>
      <c r="BN2362" s="1"/>
      <c r="BO2362" s="1"/>
    </row>
    <row r="2363" spans="1:67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6"/>
      <c r="N2363" s="1"/>
      <c r="Q2363" s="6"/>
      <c r="S2363" s="1"/>
      <c r="T2363" s="1"/>
      <c r="U2363" s="1"/>
      <c r="V2363" s="1"/>
      <c r="W2363" s="1"/>
      <c r="X2363" s="400"/>
      <c r="Y2363" s="6"/>
      <c r="AB2363" s="6"/>
      <c r="AE2363" s="6"/>
      <c r="AG2363" s="1"/>
      <c r="AM2363" s="6"/>
      <c r="AP2363" s="6"/>
      <c r="AS2363" s="6"/>
      <c r="AU2363" s="1"/>
      <c r="BA2363" s="6"/>
      <c r="BD2363" s="6"/>
      <c r="BG2363" s="1"/>
      <c r="BH2363" s="6"/>
      <c r="BJ2363" s="1"/>
      <c r="BN2363" s="1"/>
      <c r="BO2363" s="1"/>
    </row>
    <row r="2364" spans="1:67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6"/>
      <c r="N2364" s="1"/>
      <c r="Q2364" s="6"/>
      <c r="S2364" s="1"/>
      <c r="T2364" s="1"/>
      <c r="U2364" s="1"/>
      <c r="V2364" s="1"/>
      <c r="W2364" s="1"/>
      <c r="X2364" s="400"/>
      <c r="Y2364" s="6"/>
      <c r="AB2364" s="6"/>
      <c r="AE2364" s="6"/>
      <c r="AG2364" s="1"/>
      <c r="AM2364" s="6"/>
      <c r="AP2364" s="6"/>
      <c r="AS2364" s="6"/>
      <c r="AU2364" s="1"/>
      <c r="BA2364" s="6"/>
      <c r="BD2364" s="6"/>
      <c r="BG2364" s="1"/>
      <c r="BH2364" s="6"/>
      <c r="BJ2364" s="1"/>
      <c r="BN2364" s="1"/>
      <c r="BO2364" s="1"/>
    </row>
    <row r="2365" spans="1:67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6"/>
      <c r="N2365" s="1"/>
      <c r="Q2365" s="6"/>
      <c r="S2365" s="1"/>
      <c r="T2365" s="1"/>
      <c r="U2365" s="1"/>
      <c r="V2365" s="1"/>
      <c r="W2365" s="1"/>
      <c r="X2365" s="400"/>
      <c r="Y2365" s="6"/>
      <c r="AB2365" s="6"/>
      <c r="AE2365" s="6"/>
      <c r="AG2365" s="1"/>
      <c r="AM2365" s="6"/>
      <c r="AP2365" s="6"/>
      <c r="AS2365" s="6"/>
      <c r="AU2365" s="1"/>
      <c r="BA2365" s="6"/>
      <c r="BD2365" s="6"/>
      <c r="BG2365" s="1"/>
      <c r="BH2365" s="6"/>
      <c r="BJ2365" s="1"/>
      <c r="BN2365" s="1"/>
      <c r="BO2365" s="1"/>
    </row>
    <row r="2366" spans="1:67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6"/>
      <c r="N2366" s="1"/>
      <c r="Q2366" s="6"/>
      <c r="S2366" s="1"/>
      <c r="T2366" s="1"/>
      <c r="U2366" s="1"/>
      <c r="V2366" s="1"/>
      <c r="W2366" s="1"/>
      <c r="X2366" s="400"/>
      <c r="Y2366" s="6"/>
      <c r="AB2366" s="6"/>
      <c r="AE2366" s="6"/>
      <c r="AG2366" s="1"/>
      <c r="AM2366" s="6"/>
      <c r="AP2366" s="6"/>
      <c r="AS2366" s="6"/>
      <c r="AU2366" s="1"/>
      <c r="BA2366" s="6"/>
      <c r="BD2366" s="6"/>
      <c r="BG2366" s="1"/>
      <c r="BH2366" s="6"/>
      <c r="BJ2366" s="1"/>
      <c r="BN2366" s="1"/>
      <c r="BO2366" s="1"/>
    </row>
    <row r="2367" spans="1:67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6"/>
      <c r="N2367" s="1"/>
      <c r="Q2367" s="6"/>
      <c r="S2367" s="1"/>
      <c r="T2367" s="1"/>
      <c r="U2367" s="1"/>
      <c r="V2367" s="1"/>
      <c r="W2367" s="1"/>
      <c r="X2367" s="400"/>
      <c r="Y2367" s="6"/>
      <c r="AB2367" s="6"/>
      <c r="AE2367" s="6"/>
      <c r="AG2367" s="1"/>
      <c r="AM2367" s="6"/>
      <c r="AP2367" s="6"/>
      <c r="AS2367" s="6"/>
      <c r="AU2367" s="1"/>
      <c r="BA2367" s="6"/>
      <c r="BD2367" s="6"/>
      <c r="BG2367" s="1"/>
      <c r="BH2367" s="6"/>
      <c r="BJ2367" s="1"/>
      <c r="BN2367" s="1"/>
      <c r="BO2367" s="1"/>
    </row>
    <row r="2368" spans="1:67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6"/>
      <c r="N2368" s="1"/>
      <c r="Q2368" s="6"/>
      <c r="S2368" s="1"/>
      <c r="T2368" s="1"/>
      <c r="U2368" s="1"/>
      <c r="V2368" s="1"/>
      <c r="W2368" s="1"/>
      <c r="X2368" s="400"/>
      <c r="Y2368" s="6"/>
      <c r="AB2368" s="6"/>
      <c r="AE2368" s="6"/>
      <c r="AG2368" s="1"/>
      <c r="AM2368" s="6"/>
      <c r="AP2368" s="6"/>
      <c r="AS2368" s="6"/>
      <c r="AU2368" s="1"/>
      <c r="BA2368" s="6"/>
      <c r="BD2368" s="6"/>
      <c r="BG2368" s="1"/>
      <c r="BH2368" s="6"/>
      <c r="BJ2368" s="1"/>
      <c r="BN2368" s="1"/>
      <c r="BO2368" s="1"/>
    </row>
    <row r="2369" spans="1:67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6"/>
      <c r="N2369" s="1"/>
      <c r="Q2369" s="6"/>
      <c r="S2369" s="1"/>
      <c r="T2369" s="1"/>
      <c r="U2369" s="1"/>
      <c r="V2369" s="1"/>
      <c r="W2369" s="1"/>
      <c r="X2369" s="400"/>
      <c r="Y2369" s="6"/>
      <c r="AB2369" s="6"/>
      <c r="AE2369" s="6"/>
      <c r="AG2369" s="1"/>
      <c r="AM2369" s="6"/>
      <c r="AP2369" s="6"/>
      <c r="AS2369" s="6"/>
      <c r="AU2369" s="1"/>
      <c r="BA2369" s="6"/>
      <c r="BD2369" s="6"/>
      <c r="BG2369" s="1"/>
      <c r="BH2369" s="6"/>
      <c r="BJ2369" s="1"/>
      <c r="BN2369" s="1"/>
      <c r="BO2369" s="1"/>
    </row>
    <row r="2370" spans="1:67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6"/>
      <c r="N2370" s="1"/>
      <c r="Q2370" s="6"/>
      <c r="S2370" s="1"/>
      <c r="T2370" s="1"/>
      <c r="U2370" s="1"/>
      <c r="V2370" s="1"/>
      <c r="W2370" s="1"/>
      <c r="X2370" s="400"/>
      <c r="Y2370" s="6"/>
      <c r="AB2370" s="6"/>
      <c r="AE2370" s="6"/>
      <c r="AG2370" s="1"/>
      <c r="AM2370" s="6"/>
      <c r="AP2370" s="6"/>
      <c r="AS2370" s="6"/>
      <c r="AU2370" s="1"/>
      <c r="BA2370" s="6"/>
      <c r="BD2370" s="6"/>
      <c r="BG2370" s="1"/>
      <c r="BH2370" s="6"/>
      <c r="BJ2370" s="1"/>
      <c r="BN2370" s="1"/>
      <c r="BO2370" s="1"/>
    </row>
    <row r="2371" spans="1:67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6"/>
      <c r="N2371" s="1"/>
      <c r="Q2371" s="6"/>
      <c r="S2371" s="1"/>
      <c r="T2371" s="1"/>
      <c r="U2371" s="1"/>
      <c r="V2371" s="1"/>
      <c r="W2371" s="1"/>
      <c r="X2371" s="400"/>
      <c r="Y2371" s="6"/>
      <c r="AB2371" s="6"/>
      <c r="AE2371" s="6"/>
      <c r="AG2371" s="1"/>
      <c r="AM2371" s="6"/>
      <c r="AP2371" s="6"/>
      <c r="AS2371" s="6"/>
      <c r="AU2371" s="1"/>
      <c r="BA2371" s="6"/>
      <c r="BD2371" s="6"/>
      <c r="BG2371" s="1"/>
      <c r="BH2371" s="6"/>
      <c r="BJ2371" s="1"/>
      <c r="BN2371" s="1"/>
      <c r="BO2371" s="1"/>
    </row>
    <row r="2372" spans="1:67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6"/>
      <c r="N2372" s="1"/>
      <c r="Q2372" s="6"/>
      <c r="S2372" s="1"/>
      <c r="T2372" s="1"/>
      <c r="U2372" s="1"/>
      <c r="V2372" s="1"/>
      <c r="W2372" s="1"/>
      <c r="X2372" s="400"/>
      <c r="Y2372" s="6"/>
      <c r="AB2372" s="6"/>
      <c r="AE2372" s="6"/>
      <c r="AG2372" s="1"/>
      <c r="AM2372" s="6"/>
      <c r="AP2372" s="6"/>
      <c r="AS2372" s="6"/>
      <c r="AU2372" s="1"/>
      <c r="BA2372" s="6"/>
      <c r="BD2372" s="6"/>
      <c r="BG2372" s="1"/>
      <c r="BH2372" s="6"/>
      <c r="BJ2372" s="1"/>
      <c r="BN2372" s="1"/>
      <c r="BO2372" s="1"/>
    </row>
    <row r="2373" spans="1:67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6"/>
      <c r="N2373" s="1"/>
      <c r="Q2373" s="6"/>
      <c r="S2373" s="1"/>
      <c r="T2373" s="1"/>
      <c r="U2373" s="1"/>
      <c r="V2373" s="1"/>
      <c r="W2373" s="1"/>
      <c r="X2373" s="400"/>
      <c r="Y2373" s="6"/>
      <c r="AB2373" s="6"/>
      <c r="AE2373" s="6"/>
      <c r="AG2373" s="1"/>
      <c r="AM2373" s="6"/>
      <c r="AP2373" s="6"/>
      <c r="AS2373" s="6"/>
      <c r="AU2373" s="1"/>
      <c r="BA2373" s="6"/>
      <c r="BD2373" s="6"/>
      <c r="BG2373" s="1"/>
      <c r="BH2373" s="6"/>
      <c r="BJ2373" s="1"/>
      <c r="BN2373" s="1"/>
      <c r="BO2373" s="1"/>
    </row>
    <row r="2374" spans="1:67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6"/>
      <c r="N2374" s="1"/>
      <c r="Q2374" s="6"/>
      <c r="S2374" s="1"/>
      <c r="T2374" s="1"/>
      <c r="U2374" s="1"/>
      <c r="V2374" s="1"/>
      <c r="W2374" s="1"/>
      <c r="X2374" s="400"/>
      <c r="Y2374" s="6"/>
      <c r="AB2374" s="6"/>
      <c r="AE2374" s="6"/>
      <c r="AG2374" s="1"/>
      <c r="AM2374" s="6"/>
      <c r="AP2374" s="6"/>
      <c r="AS2374" s="6"/>
      <c r="AU2374" s="1"/>
      <c r="BA2374" s="6"/>
      <c r="BD2374" s="6"/>
      <c r="BG2374" s="1"/>
      <c r="BH2374" s="6"/>
      <c r="BJ2374" s="1"/>
      <c r="BN2374" s="1"/>
      <c r="BO2374" s="1"/>
    </row>
    <row r="2375" spans="1:67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6"/>
      <c r="N2375" s="1"/>
      <c r="Q2375" s="6"/>
      <c r="S2375" s="1"/>
      <c r="T2375" s="1"/>
      <c r="U2375" s="1"/>
      <c r="V2375" s="1"/>
      <c r="W2375" s="1"/>
      <c r="X2375" s="400"/>
      <c r="Y2375" s="6"/>
      <c r="AB2375" s="6"/>
      <c r="AE2375" s="6"/>
      <c r="AG2375" s="1"/>
      <c r="AM2375" s="6"/>
      <c r="AP2375" s="6"/>
      <c r="AS2375" s="6"/>
      <c r="AU2375" s="1"/>
      <c r="BA2375" s="6"/>
      <c r="BD2375" s="6"/>
      <c r="BG2375" s="1"/>
      <c r="BH2375" s="6"/>
      <c r="BJ2375" s="1"/>
      <c r="BN2375" s="1"/>
      <c r="BO2375" s="1"/>
    </row>
    <row r="2376" spans="1:67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6"/>
      <c r="N2376" s="1"/>
      <c r="Q2376" s="6"/>
      <c r="S2376" s="1"/>
      <c r="T2376" s="1"/>
      <c r="U2376" s="1"/>
      <c r="V2376" s="1"/>
      <c r="W2376" s="1"/>
      <c r="X2376" s="400"/>
      <c r="Y2376" s="6"/>
      <c r="AB2376" s="6"/>
      <c r="AE2376" s="6"/>
      <c r="AG2376" s="1"/>
      <c r="AM2376" s="6"/>
      <c r="AP2376" s="6"/>
      <c r="AS2376" s="6"/>
      <c r="AU2376" s="1"/>
      <c r="BA2376" s="6"/>
      <c r="BD2376" s="6"/>
      <c r="BG2376" s="1"/>
      <c r="BH2376" s="6"/>
      <c r="BJ2376" s="1"/>
      <c r="BN2376" s="1"/>
      <c r="BO2376" s="1"/>
    </row>
    <row r="2377" spans="1:67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6"/>
      <c r="N2377" s="1"/>
      <c r="Q2377" s="6"/>
      <c r="S2377" s="1"/>
      <c r="T2377" s="1"/>
      <c r="U2377" s="1"/>
      <c r="V2377" s="1"/>
      <c r="W2377" s="1"/>
      <c r="X2377" s="400"/>
      <c r="Y2377" s="6"/>
      <c r="AB2377" s="6"/>
      <c r="AE2377" s="6"/>
      <c r="AG2377" s="1"/>
      <c r="AM2377" s="6"/>
      <c r="AP2377" s="6"/>
      <c r="AS2377" s="6"/>
      <c r="AU2377" s="1"/>
      <c r="BA2377" s="6"/>
      <c r="BD2377" s="6"/>
      <c r="BG2377" s="1"/>
      <c r="BH2377" s="6"/>
      <c r="BJ2377" s="1"/>
      <c r="BN2377" s="1"/>
      <c r="BO2377" s="1"/>
    </row>
    <row r="2378" spans="1:67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6"/>
      <c r="N2378" s="1"/>
      <c r="Q2378" s="6"/>
      <c r="S2378" s="1"/>
      <c r="T2378" s="1"/>
      <c r="U2378" s="1"/>
      <c r="V2378" s="1"/>
      <c r="W2378" s="1"/>
      <c r="X2378" s="400"/>
      <c r="Y2378" s="6"/>
      <c r="AB2378" s="6"/>
      <c r="AE2378" s="6"/>
      <c r="AG2378" s="1"/>
      <c r="AM2378" s="6"/>
      <c r="AP2378" s="6"/>
      <c r="AS2378" s="6"/>
      <c r="AU2378" s="1"/>
      <c r="BA2378" s="6"/>
      <c r="BD2378" s="6"/>
      <c r="BG2378" s="1"/>
      <c r="BH2378" s="6"/>
      <c r="BJ2378" s="1"/>
      <c r="BN2378" s="1"/>
      <c r="BO2378" s="1"/>
    </row>
    <row r="2379" spans="1:67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6"/>
      <c r="N2379" s="1"/>
      <c r="Q2379" s="6"/>
      <c r="S2379" s="1"/>
      <c r="T2379" s="1"/>
      <c r="U2379" s="1"/>
      <c r="V2379" s="1"/>
      <c r="W2379" s="1"/>
      <c r="X2379" s="400"/>
      <c r="Y2379" s="6"/>
      <c r="AB2379" s="6"/>
      <c r="AE2379" s="6"/>
      <c r="AG2379" s="1"/>
      <c r="AM2379" s="6"/>
      <c r="AP2379" s="6"/>
      <c r="AS2379" s="6"/>
      <c r="AU2379" s="1"/>
      <c r="BA2379" s="6"/>
      <c r="BD2379" s="6"/>
      <c r="BG2379" s="1"/>
      <c r="BH2379" s="6"/>
      <c r="BJ2379" s="1"/>
      <c r="BN2379" s="1"/>
      <c r="BO2379" s="1"/>
    </row>
    <row r="2380" spans="1:67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6"/>
      <c r="N2380" s="1"/>
      <c r="Q2380" s="6"/>
      <c r="S2380" s="1"/>
      <c r="T2380" s="1"/>
      <c r="U2380" s="1"/>
      <c r="V2380" s="1"/>
      <c r="W2380" s="1"/>
      <c r="X2380" s="400"/>
      <c r="Y2380" s="6"/>
      <c r="AB2380" s="6"/>
      <c r="AE2380" s="6"/>
      <c r="AG2380" s="1"/>
      <c r="AM2380" s="6"/>
      <c r="AP2380" s="6"/>
      <c r="AS2380" s="6"/>
      <c r="AU2380" s="1"/>
      <c r="BA2380" s="6"/>
      <c r="BD2380" s="6"/>
      <c r="BG2380" s="1"/>
      <c r="BH2380" s="6"/>
      <c r="BJ2380" s="1"/>
      <c r="BN2380" s="1"/>
      <c r="BO2380" s="1"/>
    </row>
    <row r="2381" spans="1:67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6"/>
      <c r="N2381" s="1"/>
      <c r="Q2381" s="6"/>
      <c r="S2381" s="1"/>
      <c r="T2381" s="1"/>
      <c r="U2381" s="1"/>
      <c r="V2381" s="1"/>
      <c r="W2381" s="1"/>
      <c r="X2381" s="400"/>
      <c r="Y2381" s="6"/>
      <c r="AB2381" s="6"/>
      <c r="AE2381" s="6"/>
      <c r="AG2381" s="1"/>
      <c r="AM2381" s="6"/>
      <c r="AP2381" s="6"/>
      <c r="AS2381" s="6"/>
      <c r="AU2381" s="1"/>
      <c r="BA2381" s="6"/>
      <c r="BD2381" s="6"/>
      <c r="BG2381" s="1"/>
      <c r="BH2381" s="6"/>
      <c r="BJ2381" s="1"/>
      <c r="BN2381" s="1"/>
      <c r="BO2381" s="1"/>
    </row>
    <row r="2382" spans="1:67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6"/>
      <c r="N2382" s="1"/>
      <c r="Q2382" s="6"/>
      <c r="S2382" s="1"/>
      <c r="T2382" s="1"/>
      <c r="U2382" s="1"/>
      <c r="V2382" s="1"/>
      <c r="W2382" s="1"/>
      <c r="X2382" s="400"/>
      <c r="Y2382" s="6"/>
      <c r="AB2382" s="6"/>
      <c r="AE2382" s="6"/>
      <c r="AG2382" s="1"/>
      <c r="AM2382" s="6"/>
      <c r="AP2382" s="6"/>
      <c r="AS2382" s="6"/>
      <c r="AU2382" s="1"/>
      <c r="BA2382" s="6"/>
      <c r="BD2382" s="6"/>
      <c r="BG2382" s="1"/>
      <c r="BH2382" s="6"/>
      <c r="BJ2382" s="1"/>
      <c r="BN2382" s="1"/>
      <c r="BO2382" s="1"/>
    </row>
    <row r="2383" spans="1:67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6"/>
      <c r="N2383" s="1"/>
      <c r="Q2383" s="6"/>
      <c r="S2383" s="1"/>
      <c r="T2383" s="1"/>
      <c r="U2383" s="1"/>
      <c r="V2383" s="1"/>
      <c r="W2383" s="1"/>
      <c r="X2383" s="400"/>
      <c r="Y2383" s="6"/>
      <c r="AB2383" s="6"/>
      <c r="AE2383" s="6"/>
      <c r="AG2383" s="1"/>
      <c r="AM2383" s="6"/>
      <c r="AP2383" s="6"/>
      <c r="AS2383" s="6"/>
      <c r="AU2383" s="1"/>
      <c r="BA2383" s="6"/>
      <c r="BD2383" s="6"/>
      <c r="BG2383" s="1"/>
      <c r="BH2383" s="6"/>
      <c r="BJ2383" s="1"/>
      <c r="BN2383" s="1"/>
      <c r="BO2383" s="1"/>
    </row>
    <row r="2384" spans="1:67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6"/>
      <c r="N2384" s="1"/>
      <c r="Q2384" s="6"/>
      <c r="S2384" s="1"/>
      <c r="T2384" s="1"/>
      <c r="U2384" s="1"/>
      <c r="V2384" s="1"/>
      <c r="W2384" s="1"/>
      <c r="X2384" s="400"/>
      <c r="Y2384" s="6"/>
      <c r="AB2384" s="6"/>
      <c r="AE2384" s="6"/>
      <c r="AG2384" s="1"/>
      <c r="AM2384" s="6"/>
      <c r="AP2384" s="6"/>
      <c r="AS2384" s="6"/>
      <c r="AU2384" s="1"/>
      <c r="BA2384" s="6"/>
      <c r="BD2384" s="6"/>
      <c r="BG2384" s="1"/>
      <c r="BH2384" s="6"/>
      <c r="BJ2384" s="1"/>
      <c r="BN2384" s="1"/>
      <c r="BO2384" s="1"/>
    </row>
    <row r="2385" spans="1:67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6"/>
      <c r="N2385" s="1"/>
      <c r="Q2385" s="6"/>
      <c r="S2385" s="1"/>
      <c r="T2385" s="1"/>
      <c r="U2385" s="1"/>
      <c r="V2385" s="1"/>
      <c r="W2385" s="1"/>
      <c r="X2385" s="400"/>
      <c r="Y2385" s="6"/>
      <c r="AB2385" s="6"/>
      <c r="AE2385" s="6"/>
      <c r="AG2385" s="1"/>
      <c r="AM2385" s="6"/>
      <c r="AP2385" s="6"/>
      <c r="AS2385" s="6"/>
      <c r="AU2385" s="1"/>
      <c r="BA2385" s="6"/>
      <c r="BD2385" s="6"/>
      <c r="BG2385" s="1"/>
      <c r="BH2385" s="6"/>
      <c r="BJ2385" s="1"/>
      <c r="BN2385" s="1"/>
      <c r="BO2385" s="1"/>
    </row>
    <row r="2386" spans="1:67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6"/>
      <c r="N2386" s="1"/>
      <c r="Q2386" s="6"/>
      <c r="S2386" s="1"/>
      <c r="T2386" s="1"/>
      <c r="U2386" s="1"/>
      <c r="V2386" s="1"/>
      <c r="W2386" s="1"/>
      <c r="X2386" s="400"/>
      <c r="Y2386" s="6"/>
      <c r="AB2386" s="6"/>
      <c r="AE2386" s="6"/>
      <c r="AG2386" s="1"/>
      <c r="AM2386" s="6"/>
      <c r="AP2386" s="6"/>
      <c r="AS2386" s="6"/>
      <c r="AU2386" s="1"/>
      <c r="BA2386" s="6"/>
      <c r="BD2386" s="6"/>
      <c r="BG2386" s="1"/>
      <c r="BH2386" s="6"/>
      <c r="BJ2386" s="1"/>
      <c r="BN2386" s="1"/>
      <c r="BO2386" s="1"/>
    </row>
    <row r="2387" spans="1:67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6"/>
      <c r="N2387" s="1"/>
      <c r="Q2387" s="6"/>
      <c r="S2387" s="1"/>
      <c r="T2387" s="1"/>
      <c r="U2387" s="1"/>
      <c r="V2387" s="1"/>
      <c r="W2387" s="1"/>
      <c r="X2387" s="400"/>
      <c r="Y2387" s="6"/>
      <c r="AB2387" s="6"/>
      <c r="AE2387" s="6"/>
      <c r="AG2387" s="1"/>
      <c r="AM2387" s="6"/>
      <c r="AP2387" s="6"/>
      <c r="AS2387" s="6"/>
      <c r="AU2387" s="1"/>
      <c r="BA2387" s="6"/>
      <c r="BD2387" s="6"/>
      <c r="BG2387" s="1"/>
      <c r="BH2387" s="6"/>
      <c r="BJ2387" s="1"/>
      <c r="BN2387" s="1"/>
      <c r="BO2387" s="1"/>
    </row>
    <row r="2388" spans="1:67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6"/>
      <c r="N2388" s="1"/>
      <c r="Q2388" s="6"/>
      <c r="S2388" s="1"/>
      <c r="T2388" s="1"/>
      <c r="U2388" s="1"/>
      <c r="V2388" s="1"/>
      <c r="W2388" s="1"/>
      <c r="X2388" s="400"/>
      <c r="Y2388" s="6"/>
      <c r="AB2388" s="6"/>
      <c r="AE2388" s="6"/>
      <c r="AG2388" s="1"/>
      <c r="AM2388" s="6"/>
      <c r="AP2388" s="6"/>
      <c r="AS2388" s="6"/>
      <c r="AU2388" s="1"/>
      <c r="BA2388" s="6"/>
      <c r="BD2388" s="6"/>
      <c r="BG2388" s="1"/>
      <c r="BH2388" s="6"/>
      <c r="BJ2388" s="1"/>
      <c r="BN2388" s="1"/>
      <c r="BO2388" s="1"/>
    </row>
    <row r="2389" spans="1:67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6"/>
      <c r="N2389" s="1"/>
      <c r="Q2389" s="6"/>
      <c r="S2389" s="1"/>
      <c r="T2389" s="1"/>
      <c r="U2389" s="1"/>
      <c r="V2389" s="1"/>
      <c r="W2389" s="1"/>
      <c r="X2389" s="400"/>
      <c r="Y2389" s="6"/>
      <c r="AB2389" s="6"/>
      <c r="AE2389" s="6"/>
      <c r="AG2389" s="1"/>
      <c r="AM2389" s="6"/>
      <c r="AP2389" s="6"/>
      <c r="AS2389" s="6"/>
      <c r="AU2389" s="1"/>
      <c r="BA2389" s="6"/>
      <c r="BD2389" s="6"/>
      <c r="BG2389" s="1"/>
      <c r="BH2389" s="6"/>
      <c r="BJ2389" s="1"/>
      <c r="BN2389" s="1"/>
      <c r="BO2389" s="1"/>
    </row>
    <row r="2390" spans="1:67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6"/>
      <c r="N2390" s="1"/>
      <c r="Q2390" s="6"/>
      <c r="S2390" s="1"/>
      <c r="T2390" s="1"/>
      <c r="U2390" s="1"/>
      <c r="V2390" s="1"/>
      <c r="W2390" s="1"/>
      <c r="X2390" s="400"/>
      <c r="Y2390" s="6"/>
      <c r="AB2390" s="6"/>
      <c r="AE2390" s="6"/>
      <c r="AG2390" s="1"/>
      <c r="AM2390" s="6"/>
      <c r="AP2390" s="6"/>
      <c r="AS2390" s="6"/>
      <c r="AU2390" s="1"/>
      <c r="BA2390" s="6"/>
      <c r="BD2390" s="6"/>
      <c r="BG2390" s="1"/>
      <c r="BH2390" s="6"/>
      <c r="BJ2390" s="1"/>
      <c r="BN2390" s="1"/>
      <c r="BO2390" s="1"/>
    </row>
    <row r="2391" spans="1:67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6"/>
      <c r="N2391" s="1"/>
      <c r="Q2391" s="6"/>
      <c r="S2391" s="1"/>
      <c r="T2391" s="1"/>
      <c r="U2391" s="1"/>
      <c r="V2391" s="1"/>
      <c r="W2391" s="1"/>
      <c r="X2391" s="400"/>
      <c r="Y2391" s="6"/>
      <c r="AB2391" s="6"/>
      <c r="AE2391" s="6"/>
      <c r="AG2391" s="1"/>
      <c r="AM2391" s="6"/>
      <c r="AP2391" s="6"/>
      <c r="AS2391" s="6"/>
      <c r="AU2391" s="1"/>
      <c r="BA2391" s="6"/>
      <c r="BD2391" s="6"/>
      <c r="BG2391" s="1"/>
      <c r="BH2391" s="6"/>
      <c r="BJ2391" s="1"/>
      <c r="BN2391" s="1"/>
      <c r="BO2391" s="1"/>
    </row>
    <row r="2392" spans="1:67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6"/>
      <c r="N2392" s="1"/>
      <c r="Q2392" s="6"/>
      <c r="S2392" s="1"/>
      <c r="T2392" s="1"/>
      <c r="U2392" s="1"/>
      <c r="V2392" s="1"/>
      <c r="W2392" s="1"/>
      <c r="X2392" s="400"/>
      <c r="Y2392" s="6"/>
      <c r="AB2392" s="6"/>
      <c r="AE2392" s="6"/>
      <c r="AG2392" s="1"/>
      <c r="AM2392" s="6"/>
      <c r="AP2392" s="6"/>
      <c r="AS2392" s="6"/>
      <c r="AU2392" s="1"/>
      <c r="BA2392" s="6"/>
      <c r="BD2392" s="6"/>
      <c r="BG2392" s="1"/>
      <c r="BH2392" s="6"/>
      <c r="BJ2392" s="1"/>
      <c r="BN2392" s="1"/>
      <c r="BO2392" s="1"/>
    </row>
    <row r="2393" spans="1:67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6"/>
      <c r="N2393" s="1"/>
      <c r="Q2393" s="6"/>
      <c r="S2393" s="1"/>
      <c r="T2393" s="1"/>
      <c r="U2393" s="1"/>
      <c r="V2393" s="1"/>
      <c r="W2393" s="1"/>
      <c r="X2393" s="400"/>
      <c r="Y2393" s="6"/>
      <c r="AB2393" s="6"/>
      <c r="AE2393" s="6"/>
      <c r="AG2393" s="1"/>
      <c r="AM2393" s="6"/>
      <c r="AP2393" s="6"/>
      <c r="AS2393" s="6"/>
      <c r="AU2393" s="1"/>
      <c r="BA2393" s="6"/>
      <c r="BD2393" s="6"/>
      <c r="BG2393" s="1"/>
      <c r="BH2393" s="6"/>
      <c r="BJ2393" s="1"/>
      <c r="BN2393" s="1"/>
      <c r="BO2393" s="1"/>
    </row>
    <row r="2394" spans="1:67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6"/>
      <c r="N2394" s="1"/>
      <c r="Q2394" s="6"/>
      <c r="S2394" s="1"/>
      <c r="T2394" s="1"/>
      <c r="U2394" s="1"/>
      <c r="V2394" s="1"/>
      <c r="W2394" s="1"/>
      <c r="X2394" s="400"/>
      <c r="Y2394" s="6"/>
      <c r="AB2394" s="6"/>
      <c r="AE2394" s="6"/>
      <c r="AG2394" s="1"/>
      <c r="AM2394" s="6"/>
      <c r="AP2394" s="6"/>
      <c r="AS2394" s="6"/>
      <c r="AU2394" s="1"/>
      <c r="BA2394" s="6"/>
      <c r="BD2394" s="6"/>
      <c r="BG2394" s="1"/>
      <c r="BH2394" s="6"/>
      <c r="BJ2394" s="1"/>
      <c r="BN2394" s="1"/>
      <c r="BO2394" s="1"/>
    </row>
    <row r="2395" spans="1:67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6"/>
      <c r="N2395" s="1"/>
      <c r="Q2395" s="6"/>
      <c r="S2395" s="1"/>
      <c r="T2395" s="1"/>
      <c r="U2395" s="1"/>
      <c r="V2395" s="1"/>
      <c r="W2395" s="1"/>
      <c r="X2395" s="400"/>
      <c r="Y2395" s="6"/>
      <c r="AB2395" s="6"/>
      <c r="AE2395" s="6"/>
      <c r="AG2395" s="1"/>
      <c r="AM2395" s="6"/>
      <c r="AP2395" s="6"/>
      <c r="AS2395" s="6"/>
      <c r="AU2395" s="1"/>
      <c r="BA2395" s="6"/>
      <c r="BD2395" s="6"/>
      <c r="BG2395" s="1"/>
      <c r="BH2395" s="6"/>
      <c r="BJ2395" s="1"/>
      <c r="BN2395" s="1"/>
      <c r="BO2395" s="1"/>
    </row>
    <row r="2396" spans="1:67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6"/>
      <c r="N2396" s="1"/>
      <c r="Q2396" s="6"/>
      <c r="S2396" s="1"/>
      <c r="T2396" s="1"/>
      <c r="U2396" s="1"/>
      <c r="V2396" s="1"/>
      <c r="W2396" s="1"/>
      <c r="X2396" s="400"/>
      <c r="Y2396" s="6"/>
      <c r="AB2396" s="6"/>
      <c r="AE2396" s="6"/>
      <c r="AG2396" s="1"/>
      <c r="AM2396" s="6"/>
      <c r="AP2396" s="6"/>
      <c r="AS2396" s="6"/>
      <c r="AU2396" s="1"/>
      <c r="BA2396" s="6"/>
      <c r="BD2396" s="6"/>
      <c r="BG2396" s="1"/>
      <c r="BH2396" s="6"/>
      <c r="BJ2396" s="1"/>
      <c r="BN2396" s="1"/>
      <c r="BO2396" s="1"/>
    </row>
    <row r="2397" spans="1:67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6"/>
      <c r="N2397" s="1"/>
      <c r="Q2397" s="6"/>
      <c r="S2397" s="1"/>
      <c r="T2397" s="1"/>
      <c r="U2397" s="1"/>
      <c r="V2397" s="1"/>
      <c r="W2397" s="1"/>
      <c r="X2397" s="400"/>
      <c r="Y2397" s="6"/>
      <c r="AB2397" s="6"/>
      <c r="AE2397" s="6"/>
      <c r="AG2397" s="1"/>
      <c r="AM2397" s="6"/>
      <c r="AP2397" s="6"/>
      <c r="AS2397" s="6"/>
      <c r="AU2397" s="1"/>
      <c r="BA2397" s="6"/>
      <c r="BD2397" s="6"/>
      <c r="BG2397" s="1"/>
      <c r="BH2397" s="6"/>
      <c r="BJ2397" s="1"/>
      <c r="BN2397" s="1"/>
      <c r="BO2397" s="1"/>
    </row>
    <row r="2398" spans="1:67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6"/>
      <c r="N2398" s="1"/>
      <c r="Q2398" s="6"/>
      <c r="S2398" s="1"/>
      <c r="T2398" s="1"/>
      <c r="U2398" s="1"/>
      <c r="V2398" s="1"/>
      <c r="W2398" s="1"/>
      <c r="X2398" s="400"/>
      <c r="Y2398" s="6"/>
      <c r="AB2398" s="6"/>
      <c r="AE2398" s="6"/>
      <c r="AG2398" s="1"/>
      <c r="AM2398" s="6"/>
      <c r="AP2398" s="6"/>
      <c r="AS2398" s="6"/>
      <c r="AU2398" s="1"/>
      <c r="BA2398" s="6"/>
      <c r="BD2398" s="6"/>
      <c r="BG2398" s="1"/>
      <c r="BH2398" s="6"/>
      <c r="BJ2398" s="1"/>
      <c r="BN2398" s="1"/>
      <c r="BO2398" s="1"/>
    </row>
    <row r="2399" spans="1:67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6"/>
      <c r="N2399" s="1"/>
      <c r="Q2399" s="6"/>
      <c r="S2399" s="1"/>
      <c r="T2399" s="1"/>
      <c r="U2399" s="1"/>
      <c r="V2399" s="1"/>
      <c r="W2399" s="1"/>
      <c r="X2399" s="400"/>
      <c r="Y2399" s="6"/>
      <c r="AB2399" s="6"/>
      <c r="AE2399" s="6"/>
      <c r="AG2399" s="1"/>
      <c r="AM2399" s="6"/>
      <c r="AP2399" s="6"/>
      <c r="AS2399" s="6"/>
      <c r="AU2399" s="1"/>
      <c r="BA2399" s="6"/>
      <c r="BD2399" s="6"/>
      <c r="BG2399" s="1"/>
      <c r="BH2399" s="6"/>
      <c r="BJ2399" s="1"/>
      <c r="BN2399" s="1"/>
      <c r="BO2399" s="1"/>
    </row>
    <row r="2400" spans="1:67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6"/>
      <c r="N2400" s="1"/>
      <c r="Q2400" s="6"/>
      <c r="S2400" s="1"/>
      <c r="T2400" s="1"/>
      <c r="U2400" s="1"/>
      <c r="V2400" s="1"/>
      <c r="W2400" s="1"/>
      <c r="X2400" s="400"/>
      <c r="Y2400" s="6"/>
      <c r="AB2400" s="6"/>
      <c r="AE2400" s="6"/>
      <c r="AG2400" s="1"/>
      <c r="AM2400" s="6"/>
      <c r="AP2400" s="6"/>
      <c r="AS2400" s="6"/>
      <c r="AU2400" s="1"/>
      <c r="BA2400" s="6"/>
      <c r="BD2400" s="6"/>
      <c r="BG2400" s="1"/>
      <c r="BH2400" s="6"/>
      <c r="BJ2400" s="1"/>
      <c r="BN2400" s="1"/>
      <c r="BO2400" s="1"/>
    </row>
    <row r="2401" spans="1:67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6"/>
      <c r="N2401" s="1"/>
      <c r="Q2401" s="6"/>
      <c r="S2401" s="1"/>
      <c r="T2401" s="1"/>
      <c r="U2401" s="1"/>
      <c r="V2401" s="1"/>
      <c r="W2401" s="1"/>
      <c r="X2401" s="400"/>
      <c r="Y2401" s="6"/>
      <c r="AB2401" s="6"/>
      <c r="AE2401" s="6"/>
      <c r="AG2401" s="1"/>
      <c r="AM2401" s="6"/>
      <c r="AP2401" s="6"/>
      <c r="AS2401" s="6"/>
      <c r="AU2401" s="1"/>
      <c r="BA2401" s="6"/>
      <c r="BD2401" s="6"/>
      <c r="BG2401" s="1"/>
      <c r="BH2401" s="6"/>
      <c r="BJ2401" s="1"/>
      <c r="BN2401" s="1"/>
      <c r="BO2401" s="1"/>
    </row>
    <row r="2402" spans="1:67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6"/>
      <c r="N2402" s="1"/>
      <c r="Q2402" s="6"/>
      <c r="S2402" s="1"/>
      <c r="T2402" s="1"/>
      <c r="U2402" s="1"/>
      <c r="V2402" s="1"/>
      <c r="W2402" s="1"/>
      <c r="X2402" s="400"/>
      <c r="Y2402" s="6"/>
      <c r="AB2402" s="6"/>
      <c r="AE2402" s="6"/>
      <c r="AG2402" s="1"/>
      <c r="AM2402" s="6"/>
      <c r="AP2402" s="6"/>
      <c r="AS2402" s="6"/>
      <c r="AU2402" s="1"/>
      <c r="BA2402" s="6"/>
      <c r="BD2402" s="6"/>
      <c r="BG2402" s="1"/>
      <c r="BH2402" s="6"/>
      <c r="BJ2402" s="1"/>
      <c r="BN2402" s="1"/>
      <c r="BO2402" s="1"/>
    </row>
    <row r="2403" spans="1:67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6"/>
      <c r="N2403" s="1"/>
      <c r="Q2403" s="6"/>
      <c r="S2403" s="1"/>
      <c r="T2403" s="1"/>
      <c r="U2403" s="1"/>
      <c r="V2403" s="1"/>
      <c r="W2403" s="1"/>
      <c r="X2403" s="400"/>
      <c r="Y2403" s="6"/>
      <c r="AB2403" s="6"/>
      <c r="AE2403" s="6"/>
      <c r="AG2403" s="1"/>
      <c r="AM2403" s="6"/>
      <c r="AP2403" s="6"/>
      <c r="AS2403" s="6"/>
      <c r="AU2403" s="1"/>
      <c r="BA2403" s="6"/>
      <c r="BD2403" s="6"/>
      <c r="BG2403" s="1"/>
      <c r="BH2403" s="6"/>
      <c r="BJ2403" s="1"/>
      <c r="BN2403" s="1"/>
      <c r="BO2403" s="1"/>
    </row>
    <row r="2404" spans="1:67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6"/>
      <c r="N2404" s="1"/>
      <c r="Q2404" s="6"/>
      <c r="S2404" s="1"/>
      <c r="T2404" s="1"/>
      <c r="U2404" s="1"/>
      <c r="V2404" s="1"/>
      <c r="W2404" s="1"/>
      <c r="X2404" s="400"/>
      <c r="Y2404" s="6"/>
      <c r="AB2404" s="6"/>
      <c r="AE2404" s="6"/>
      <c r="AG2404" s="1"/>
      <c r="AM2404" s="6"/>
      <c r="AP2404" s="6"/>
      <c r="AS2404" s="6"/>
      <c r="AU2404" s="1"/>
      <c r="BA2404" s="6"/>
      <c r="BD2404" s="6"/>
      <c r="BG2404" s="1"/>
      <c r="BH2404" s="6"/>
      <c r="BJ2404" s="1"/>
      <c r="BN2404" s="1"/>
      <c r="BO2404" s="1"/>
    </row>
    <row r="2405" spans="1:67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6"/>
      <c r="N2405" s="1"/>
      <c r="Q2405" s="6"/>
      <c r="S2405" s="1"/>
      <c r="T2405" s="1"/>
      <c r="U2405" s="1"/>
      <c r="V2405" s="1"/>
      <c r="W2405" s="1"/>
      <c r="X2405" s="400"/>
      <c r="Y2405" s="6"/>
      <c r="AB2405" s="6"/>
      <c r="AE2405" s="6"/>
      <c r="AG2405" s="1"/>
      <c r="AM2405" s="6"/>
      <c r="AP2405" s="6"/>
      <c r="AS2405" s="6"/>
      <c r="AU2405" s="1"/>
      <c r="BA2405" s="6"/>
      <c r="BD2405" s="6"/>
      <c r="BG2405" s="1"/>
      <c r="BH2405" s="6"/>
      <c r="BJ2405" s="1"/>
      <c r="BN2405" s="1"/>
      <c r="BO2405" s="1"/>
    </row>
    <row r="2406" spans="1:67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6"/>
      <c r="N2406" s="1"/>
      <c r="Q2406" s="6"/>
      <c r="S2406" s="1"/>
      <c r="T2406" s="1"/>
      <c r="U2406" s="1"/>
      <c r="V2406" s="1"/>
      <c r="W2406" s="1"/>
      <c r="X2406" s="400"/>
      <c r="Y2406" s="6"/>
      <c r="AB2406" s="6"/>
      <c r="AE2406" s="6"/>
      <c r="AG2406" s="1"/>
      <c r="AM2406" s="6"/>
      <c r="AP2406" s="6"/>
      <c r="AS2406" s="6"/>
      <c r="AU2406" s="1"/>
      <c r="BA2406" s="6"/>
      <c r="BD2406" s="6"/>
      <c r="BG2406" s="1"/>
      <c r="BH2406" s="6"/>
      <c r="BJ2406" s="1"/>
      <c r="BN2406" s="1"/>
      <c r="BO2406" s="1"/>
    </row>
    <row r="2407" spans="1:67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6"/>
      <c r="N2407" s="1"/>
      <c r="Q2407" s="6"/>
      <c r="S2407" s="1"/>
      <c r="T2407" s="1"/>
      <c r="U2407" s="1"/>
      <c r="V2407" s="1"/>
      <c r="W2407" s="1"/>
      <c r="X2407" s="400"/>
      <c r="Y2407" s="6"/>
      <c r="AB2407" s="6"/>
      <c r="AE2407" s="6"/>
      <c r="AG2407" s="1"/>
      <c r="AM2407" s="6"/>
      <c r="AP2407" s="6"/>
      <c r="AS2407" s="6"/>
      <c r="AU2407" s="1"/>
      <c r="BA2407" s="6"/>
      <c r="BD2407" s="6"/>
      <c r="BG2407" s="1"/>
      <c r="BH2407" s="6"/>
      <c r="BJ2407" s="1"/>
      <c r="BN2407" s="1"/>
      <c r="BO2407" s="1"/>
    </row>
    <row r="2408" spans="1:67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6"/>
      <c r="N2408" s="1"/>
      <c r="Q2408" s="6"/>
      <c r="S2408" s="1"/>
      <c r="T2408" s="1"/>
      <c r="U2408" s="1"/>
      <c r="V2408" s="1"/>
      <c r="W2408" s="1"/>
      <c r="X2408" s="400"/>
      <c r="Y2408" s="6"/>
      <c r="AB2408" s="6"/>
      <c r="AE2408" s="6"/>
      <c r="AG2408" s="1"/>
      <c r="AM2408" s="6"/>
      <c r="AP2408" s="6"/>
      <c r="AS2408" s="6"/>
      <c r="AU2408" s="1"/>
      <c r="BA2408" s="6"/>
      <c r="BD2408" s="6"/>
      <c r="BG2408" s="1"/>
      <c r="BH2408" s="6"/>
      <c r="BJ2408" s="1"/>
      <c r="BN2408" s="1"/>
      <c r="BO2408" s="1"/>
    </row>
    <row r="2409" spans="1:67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6"/>
      <c r="N2409" s="1"/>
      <c r="Q2409" s="6"/>
      <c r="S2409" s="1"/>
      <c r="T2409" s="1"/>
      <c r="U2409" s="1"/>
      <c r="V2409" s="1"/>
      <c r="W2409" s="1"/>
      <c r="X2409" s="400"/>
      <c r="Y2409" s="6"/>
      <c r="AB2409" s="6"/>
      <c r="AE2409" s="6"/>
      <c r="AG2409" s="1"/>
      <c r="AM2409" s="6"/>
      <c r="AP2409" s="6"/>
      <c r="AS2409" s="6"/>
      <c r="AU2409" s="1"/>
      <c r="BA2409" s="6"/>
      <c r="BD2409" s="6"/>
      <c r="BG2409" s="1"/>
      <c r="BH2409" s="6"/>
      <c r="BJ2409" s="1"/>
      <c r="BN2409" s="1"/>
      <c r="BO2409" s="1"/>
    </row>
    <row r="2410" spans="1:67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6"/>
      <c r="N2410" s="1"/>
      <c r="Q2410" s="6"/>
      <c r="S2410" s="1"/>
      <c r="T2410" s="1"/>
      <c r="U2410" s="1"/>
      <c r="V2410" s="1"/>
      <c r="W2410" s="1"/>
      <c r="X2410" s="400"/>
      <c r="Y2410" s="6"/>
      <c r="AB2410" s="6"/>
      <c r="AE2410" s="6"/>
      <c r="AG2410" s="1"/>
      <c r="AM2410" s="6"/>
      <c r="AP2410" s="6"/>
      <c r="AS2410" s="6"/>
      <c r="AU2410" s="1"/>
      <c r="BA2410" s="6"/>
      <c r="BD2410" s="6"/>
      <c r="BG2410" s="1"/>
      <c r="BH2410" s="6"/>
      <c r="BJ2410" s="1"/>
      <c r="BN2410" s="1"/>
      <c r="BO2410" s="1"/>
    </row>
    <row r="2411" spans="1:67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6"/>
      <c r="N2411" s="1"/>
      <c r="Q2411" s="6"/>
      <c r="S2411" s="1"/>
      <c r="T2411" s="1"/>
      <c r="U2411" s="1"/>
      <c r="V2411" s="1"/>
      <c r="W2411" s="1"/>
      <c r="X2411" s="400"/>
      <c r="Y2411" s="6"/>
      <c r="AB2411" s="6"/>
      <c r="AE2411" s="6"/>
      <c r="AG2411" s="1"/>
      <c r="AM2411" s="6"/>
      <c r="AP2411" s="6"/>
      <c r="AS2411" s="6"/>
      <c r="AU2411" s="1"/>
      <c r="BA2411" s="6"/>
      <c r="BD2411" s="6"/>
      <c r="BG2411" s="1"/>
      <c r="BH2411" s="6"/>
      <c r="BJ2411" s="1"/>
      <c r="BN2411" s="1"/>
      <c r="BO2411" s="1"/>
    </row>
    <row r="2412" spans="1:67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6"/>
      <c r="N2412" s="1"/>
      <c r="Q2412" s="6"/>
      <c r="S2412" s="1"/>
      <c r="T2412" s="1"/>
      <c r="U2412" s="1"/>
      <c r="V2412" s="1"/>
      <c r="W2412" s="1"/>
      <c r="X2412" s="400"/>
      <c r="Y2412" s="6"/>
      <c r="AB2412" s="6"/>
      <c r="AE2412" s="6"/>
      <c r="AG2412" s="1"/>
      <c r="AM2412" s="6"/>
      <c r="AP2412" s="6"/>
      <c r="AS2412" s="6"/>
      <c r="AU2412" s="1"/>
      <c r="BA2412" s="6"/>
      <c r="BD2412" s="6"/>
      <c r="BG2412" s="1"/>
      <c r="BH2412" s="6"/>
      <c r="BJ2412" s="1"/>
      <c r="BN2412" s="1"/>
      <c r="BO2412" s="1"/>
    </row>
    <row r="2413" spans="1:67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6"/>
      <c r="N2413" s="1"/>
      <c r="Q2413" s="6"/>
      <c r="S2413" s="1"/>
      <c r="T2413" s="1"/>
      <c r="U2413" s="1"/>
      <c r="V2413" s="1"/>
      <c r="W2413" s="1"/>
      <c r="X2413" s="400"/>
      <c r="Y2413" s="6"/>
      <c r="AB2413" s="6"/>
      <c r="AE2413" s="6"/>
      <c r="AG2413" s="1"/>
      <c r="AM2413" s="6"/>
      <c r="AP2413" s="6"/>
      <c r="AS2413" s="6"/>
      <c r="AU2413" s="1"/>
      <c r="BA2413" s="6"/>
      <c r="BD2413" s="6"/>
      <c r="BG2413" s="1"/>
      <c r="BH2413" s="6"/>
      <c r="BJ2413" s="1"/>
      <c r="BN2413" s="1"/>
      <c r="BO2413" s="1"/>
    </row>
    <row r="2414" spans="1:67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6"/>
      <c r="N2414" s="1"/>
      <c r="Q2414" s="6"/>
      <c r="S2414" s="1"/>
      <c r="T2414" s="1"/>
      <c r="U2414" s="1"/>
      <c r="V2414" s="1"/>
      <c r="W2414" s="1"/>
      <c r="X2414" s="400"/>
      <c r="Y2414" s="6"/>
      <c r="AB2414" s="6"/>
      <c r="AE2414" s="6"/>
      <c r="AG2414" s="1"/>
      <c r="AM2414" s="6"/>
      <c r="AP2414" s="6"/>
      <c r="AS2414" s="6"/>
      <c r="AU2414" s="1"/>
      <c r="BA2414" s="6"/>
      <c r="BD2414" s="6"/>
      <c r="BG2414" s="1"/>
      <c r="BH2414" s="6"/>
      <c r="BJ2414" s="1"/>
      <c r="BN2414" s="1"/>
      <c r="BO2414" s="1"/>
    </row>
    <row r="2415" spans="1:67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6"/>
      <c r="N2415" s="1"/>
      <c r="Q2415" s="6"/>
      <c r="S2415" s="1"/>
      <c r="T2415" s="1"/>
      <c r="U2415" s="1"/>
      <c r="V2415" s="1"/>
      <c r="W2415" s="1"/>
      <c r="X2415" s="400"/>
      <c r="Y2415" s="6"/>
      <c r="AB2415" s="6"/>
      <c r="AE2415" s="6"/>
      <c r="AG2415" s="1"/>
      <c r="AM2415" s="6"/>
      <c r="AP2415" s="6"/>
      <c r="AS2415" s="6"/>
      <c r="AU2415" s="1"/>
      <c r="BA2415" s="6"/>
      <c r="BD2415" s="6"/>
      <c r="BG2415" s="1"/>
      <c r="BH2415" s="6"/>
      <c r="BJ2415" s="1"/>
      <c r="BN2415" s="1"/>
      <c r="BO2415" s="1"/>
    </row>
    <row r="2416" spans="1:67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6"/>
      <c r="N2416" s="1"/>
      <c r="Q2416" s="6"/>
      <c r="S2416" s="1"/>
      <c r="T2416" s="1"/>
      <c r="U2416" s="1"/>
      <c r="V2416" s="1"/>
      <c r="W2416" s="1"/>
      <c r="X2416" s="400"/>
      <c r="Y2416" s="6"/>
      <c r="AB2416" s="6"/>
      <c r="AE2416" s="6"/>
      <c r="AG2416" s="1"/>
      <c r="AM2416" s="6"/>
      <c r="AP2416" s="6"/>
      <c r="AS2416" s="6"/>
      <c r="AU2416" s="1"/>
      <c r="BA2416" s="6"/>
      <c r="BD2416" s="6"/>
      <c r="BG2416" s="1"/>
      <c r="BH2416" s="6"/>
      <c r="BJ2416" s="1"/>
      <c r="BN2416" s="1"/>
      <c r="BO2416" s="1"/>
    </row>
    <row r="2417" spans="1:67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6"/>
      <c r="N2417" s="1"/>
      <c r="Q2417" s="6"/>
      <c r="S2417" s="1"/>
      <c r="T2417" s="1"/>
      <c r="U2417" s="1"/>
      <c r="V2417" s="1"/>
      <c r="W2417" s="1"/>
      <c r="X2417" s="400"/>
      <c r="Y2417" s="6"/>
      <c r="AB2417" s="6"/>
      <c r="AE2417" s="6"/>
      <c r="AG2417" s="1"/>
      <c r="AM2417" s="6"/>
      <c r="AP2417" s="6"/>
      <c r="AS2417" s="6"/>
      <c r="AU2417" s="1"/>
      <c r="BA2417" s="6"/>
      <c r="BD2417" s="6"/>
      <c r="BG2417" s="1"/>
      <c r="BH2417" s="6"/>
      <c r="BJ2417" s="1"/>
      <c r="BN2417" s="1"/>
      <c r="BO2417" s="1"/>
    </row>
    <row r="2418" spans="1:67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6"/>
      <c r="N2418" s="1"/>
      <c r="Q2418" s="6"/>
      <c r="S2418" s="1"/>
      <c r="T2418" s="1"/>
      <c r="U2418" s="1"/>
      <c r="V2418" s="1"/>
      <c r="W2418" s="1"/>
      <c r="X2418" s="400"/>
      <c r="Y2418" s="6"/>
      <c r="AB2418" s="6"/>
      <c r="AE2418" s="6"/>
      <c r="AG2418" s="1"/>
      <c r="AM2418" s="6"/>
      <c r="AP2418" s="6"/>
      <c r="AS2418" s="6"/>
      <c r="AU2418" s="1"/>
      <c r="BA2418" s="6"/>
      <c r="BD2418" s="6"/>
      <c r="BG2418" s="1"/>
      <c r="BH2418" s="6"/>
      <c r="BJ2418" s="1"/>
      <c r="BN2418" s="1"/>
      <c r="BO2418" s="1"/>
    </row>
    <row r="2419" spans="1:67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6"/>
      <c r="N2419" s="1"/>
      <c r="Q2419" s="6"/>
      <c r="S2419" s="1"/>
      <c r="T2419" s="1"/>
      <c r="U2419" s="1"/>
      <c r="V2419" s="1"/>
      <c r="W2419" s="1"/>
      <c r="X2419" s="400"/>
      <c r="Y2419" s="6"/>
      <c r="AB2419" s="6"/>
      <c r="AE2419" s="6"/>
      <c r="AG2419" s="1"/>
      <c r="AM2419" s="6"/>
      <c r="AP2419" s="6"/>
      <c r="AS2419" s="6"/>
      <c r="AU2419" s="1"/>
      <c r="BA2419" s="6"/>
      <c r="BD2419" s="6"/>
      <c r="BG2419" s="1"/>
      <c r="BH2419" s="6"/>
      <c r="BJ2419" s="1"/>
      <c r="BN2419" s="1"/>
      <c r="BO2419" s="1"/>
    </row>
    <row r="2420" spans="1:67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6"/>
      <c r="N2420" s="1"/>
      <c r="Q2420" s="6"/>
      <c r="S2420" s="1"/>
      <c r="T2420" s="1"/>
      <c r="U2420" s="1"/>
      <c r="V2420" s="1"/>
      <c r="W2420" s="1"/>
      <c r="X2420" s="400"/>
      <c r="Y2420" s="6"/>
      <c r="AB2420" s="6"/>
      <c r="AE2420" s="6"/>
      <c r="AG2420" s="1"/>
      <c r="AM2420" s="6"/>
      <c r="AP2420" s="6"/>
      <c r="AS2420" s="6"/>
      <c r="AU2420" s="1"/>
      <c r="BA2420" s="6"/>
      <c r="BD2420" s="6"/>
      <c r="BG2420" s="1"/>
      <c r="BH2420" s="6"/>
      <c r="BJ2420" s="1"/>
      <c r="BN2420" s="1"/>
      <c r="BO2420" s="1"/>
    </row>
    <row r="2421" spans="1:67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6"/>
      <c r="N2421" s="1"/>
      <c r="Q2421" s="6"/>
      <c r="S2421" s="1"/>
      <c r="T2421" s="1"/>
      <c r="U2421" s="1"/>
      <c r="V2421" s="1"/>
      <c r="W2421" s="1"/>
      <c r="X2421" s="400"/>
      <c r="Y2421" s="6"/>
      <c r="AB2421" s="6"/>
      <c r="AE2421" s="6"/>
      <c r="AG2421" s="1"/>
      <c r="AM2421" s="6"/>
      <c r="AP2421" s="6"/>
      <c r="AS2421" s="6"/>
      <c r="AU2421" s="1"/>
      <c r="BA2421" s="6"/>
      <c r="BD2421" s="6"/>
      <c r="BG2421" s="1"/>
      <c r="BH2421" s="6"/>
      <c r="BJ2421" s="1"/>
      <c r="BN2421" s="1"/>
      <c r="BO2421" s="1"/>
    </row>
    <row r="2422" spans="1:67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6"/>
      <c r="N2422" s="1"/>
      <c r="Q2422" s="6"/>
      <c r="S2422" s="1"/>
      <c r="T2422" s="1"/>
      <c r="U2422" s="1"/>
      <c r="V2422" s="1"/>
      <c r="W2422" s="1"/>
      <c r="X2422" s="400"/>
      <c r="Y2422" s="6"/>
      <c r="AB2422" s="6"/>
      <c r="AE2422" s="6"/>
      <c r="AG2422" s="1"/>
      <c r="AM2422" s="6"/>
      <c r="AP2422" s="6"/>
      <c r="AS2422" s="6"/>
      <c r="AU2422" s="1"/>
      <c r="BA2422" s="6"/>
      <c r="BD2422" s="6"/>
      <c r="BG2422" s="1"/>
      <c r="BH2422" s="6"/>
      <c r="BJ2422" s="1"/>
      <c r="BN2422" s="1"/>
      <c r="BO2422" s="1"/>
    </row>
    <row r="2423" spans="1:67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6"/>
      <c r="N2423" s="1"/>
      <c r="Q2423" s="6"/>
      <c r="S2423" s="1"/>
      <c r="T2423" s="1"/>
      <c r="U2423" s="1"/>
      <c r="V2423" s="1"/>
      <c r="W2423" s="1"/>
      <c r="X2423" s="400"/>
      <c r="Y2423" s="6"/>
      <c r="AB2423" s="6"/>
      <c r="AE2423" s="6"/>
      <c r="AG2423" s="1"/>
      <c r="AM2423" s="6"/>
      <c r="AP2423" s="6"/>
      <c r="AS2423" s="6"/>
      <c r="AU2423" s="1"/>
      <c r="BA2423" s="6"/>
      <c r="BD2423" s="6"/>
      <c r="BG2423" s="1"/>
      <c r="BH2423" s="6"/>
      <c r="BJ2423" s="1"/>
      <c r="BN2423" s="1"/>
      <c r="BO2423" s="1"/>
    </row>
    <row r="2424" spans="1:67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6"/>
      <c r="N2424" s="1"/>
      <c r="Q2424" s="6"/>
      <c r="S2424" s="1"/>
      <c r="T2424" s="1"/>
      <c r="U2424" s="1"/>
      <c r="V2424" s="1"/>
      <c r="W2424" s="1"/>
      <c r="X2424" s="400"/>
      <c r="Y2424" s="6"/>
      <c r="AB2424" s="6"/>
      <c r="AE2424" s="6"/>
      <c r="AG2424" s="1"/>
      <c r="AM2424" s="6"/>
      <c r="AP2424" s="6"/>
      <c r="AS2424" s="6"/>
      <c r="AU2424" s="1"/>
      <c r="BA2424" s="6"/>
      <c r="BD2424" s="6"/>
      <c r="BG2424" s="1"/>
      <c r="BH2424" s="6"/>
      <c r="BJ2424" s="1"/>
      <c r="BN2424" s="1"/>
      <c r="BO2424" s="1"/>
    </row>
    <row r="2425" spans="1:67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6"/>
      <c r="N2425" s="1"/>
      <c r="Q2425" s="6"/>
      <c r="S2425" s="1"/>
      <c r="T2425" s="1"/>
      <c r="U2425" s="1"/>
      <c r="V2425" s="1"/>
      <c r="W2425" s="1"/>
      <c r="X2425" s="400"/>
      <c r="Y2425" s="6"/>
      <c r="AB2425" s="6"/>
      <c r="AE2425" s="6"/>
      <c r="AG2425" s="1"/>
      <c r="AM2425" s="6"/>
      <c r="AP2425" s="6"/>
      <c r="AS2425" s="6"/>
      <c r="AU2425" s="1"/>
      <c r="BA2425" s="6"/>
      <c r="BD2425" s="6"/>
      <c r="BG2425" s="1"/>
      <c r="BH2425" s="6"/>
      <c r="BJ2425" s="1"/>
      <c r="BN2425" s="1"/>
      <c r="BO2425" s="1"/>
    </row>
    <row r="2426" spans="1:67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6"/>
      <c r="N2426" s="1"/>
      <c r="Q2426" s="6"/>
      <c r="S2426" s="1"/>
      <c r="T2426" s="1"/>
      <c r="U2426" s="1"/>
      <c r="V2426" s="1"/>
      <c r="W2426" s="1"/>
      <c r="X2426" s="400"/>
      <c r="Y2426" s="6"/>
      <c r="AB2426" s="6"/>
      <c r="AE2426" s="6"/>
      <c r="AG2426" s="1"/>
      <c r="AM2426" s="6"/>
      <c r="AP2426" s="6"/>
      <c r="AS2426" s="6"/>
      <c r="AU2426" s="1"/>
      <c r="BA2426" s="6"/>
      <c r="BD2426" s="6"/>
      <c r="BG2426" s="1"/>
      <c r="BH2426" s="6"/>
      <c r="BJ2426" s="1"/>
      <c r="BN2426" s="1"/>
      <c r="BO2426" s="1"/>
    </row>
    <row r="2427" spans="1:67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6"/>
      <c r="N2427" s="1"/>
      <c r="Q2427" s="6"/>
      <c r="S2427" s="1"/>
      <c r="T2427" s="1"/>
      <c r="U2427" s="1"/>
      <c r="V2427" s="1"/>
      <c r="W2427" s="1"/>
      <c r="X2427" s="400"/>
      <c r="Y2427" s="6"/>
      <c r="AB2427" s="6"/>
      <c r="AE2427" s="6"/>
      <c r="AG2427" s="1"/>
      <c r="AM2427" s="6"/>
      <c r="AP2427" s="6"/>
      <c r="AS2427" s="6"/>
      <c r="AU2427" s="1"/>
      <c r="BA2427" s="6"/>
      <c r="BD2427" s="6"/>
      <c r="BG2427" s="1"/>
      <c r="BH2427" s="6"/>
      <c r="BJ2427" s="1"/>
      <c r="BN2427" s="1"/>
      <c r="BO2427" s="1"/>
    </row>
    <row r="2428" spans="1:67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6"/>
      <c r="N2428" s="1"/>
      <c r="Q2428" s="6"/>
      <c r="S2428" s="1"/>
      <c r="T2428" s="1"/>
      <c r="U2428" s="1"/>
      <c r="V2428" s="1"/>
      <c r="W2428" s="1"/>
      <c r="X2428" s="400"/>
      <c r="Y2428" s="6"/>
      <c r="AB2428" s="6"/>
      <c r="AE2428" s="6"/>
      <c r="AG2428" s="1"/>
      <c r="AM2428" s="6"/>
      <c r="AP2428" s="6"/>
      <c r="AS2428" s="6"/>
      <c r="AU2428" s="1"/>
      <c r="BA2428" s="6"/>
      <c r="BD2428" s="6"/>
      <c r="BG2428" s="1"/>
      <c r="BH2428" s="6"/>
      <c r="BJ2428" s="1"/>
      <c r="BN2428" s="1"/>
      <c r="BO2428" s="1"/>
    </row>
    <row r="2429" spans="1:67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6"/>
      <c r="N2429" s="1"/>
      <c r="Q2429" s="6"/>
      <c r="S2429" s="1"/>
      <c r="T2429" s="1"/>
      <c r="U2429" s="1"/>
      <c r="V2429" s="1"/>
      <c r="W2429" s="1"/>
      <c r="X2429" s="400"/>
      <c r="Y2429" s="6"/>
      <c r="AB2429" s="6"/>
      <c r="AE2429" s="6"/>
      <c r="AG2429" s="1"/>
      <c r="AM2429" s="6"/>
      <c r="AP2429" s="6"/>
      <c r="AS2429" s="6"/>
      <c r="AU2429" s="1"/>
      <c r="BA2429" s="6"/>
      <c r="BD2429" s="6"/>
      <c r="BG2429" s="1"/>
      <c r="BH2429" s="6"/>
      <c r="BJ2429" s="1"/>
      <c r="BN2429" s="1"/>
      <c r="BO2429" s="1"/>
    </row>
    <row r="2430" spans="1:67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6"/>
      <c r="N2430" s="1"/>
      <c r="Q2430" s="6"/>
      <c r="S2430" s="1"/>
      <c r="T2430" s="1"/>
      <c r="U2430" s="1"/>
      <c r="V2430" s="1"/>
      <c r="W2430" s="1"/>
      <c r="X2430" s="400"/>
      <c r="Y2430" s="6"/>
      <c r="AB2430" s="6"/>
      <c r="AE2430" s="6"/>
      <c r="AG2430" s="1"/>
      <c r="AM2430" s="6"/>
      <c r="AP2430" s="6"/>
      <c r="AS2430" s="6"/>
      <c r="AU2430" s="1"/>
      <c r="BA2430" s="6"/>
      <c r="BD2430" s="6"/>
      <c r="BG2430" s="1"/>
      <c r="BH2430" s="6"/>
      <c r="BJ2430" s="1"/>
      <c r="BN2430" s="1"/>
      <c r="BO2430" s="1"/>
    </row>
    <row r="2431" spans="1:67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6"/>
      <c r="N2431" s="1"/>
      <c r="Q2431" s="6"/>
      <c r="S2431" s="1"/>
      <c r="T2431" s="1"/>
      <c r="U2431" s="1"/>
      <c r="V2431" s="1"/>
      <c r="W2431" s="1"/>
      <c r="X2431" s="400"/>
      <c r="Y2431" s="6"/>
      <c r="AB2431" s="6"/>
      <c r="AE2431" s="6"/>
      <c r="AG2431" s="1"/>
      <c r="AM2431" s="6"/>
      <c r="AP2431" s="6"/>
      <c r="AS2431" s="6"/>
      <c r="AU2431" s="1"/>
      <c r="BA2431" s="6"/>
      <c r="BD2431" s="6"/>
      <c r="BG2431" s="1"/>
      <c r="BH2431" s="6"/>
      <c r="BJ2431" s="1"/>
      <c r="BN2431" s="1"/>
      <c r="BO2431" s="1"/>
    </row>
    <row r="2432" spans="1:67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6"/>
      <c r="N2432" s="1"/>
      <c r="Q2432" s="6"/>
      <c r="S2432" s="1"/>
      <c r="T2432" s="1"/>
      <c r="U2432" s="1"/>
      <c r="V2432" s="1"/>
      <c r="W2432" s="1"/>
      <c r="X2432" s="400"/>
      <c r="Y2432" s="6"/>
      <c r="AB2432" s="6"/>
      <c r="AE2432" s="6"/>
      <c r="AG2432" s="1"/>
      <c r="AM2432" s="6"/>
      <c r="AP2432" s="6"/>
      <c r="AS2432" s="6"/>
      <c r="AU2432" s="1"/>
      <c r="BA2432" s="6"/>
      <c r="BD2432" s="6"/>
      <c r="BG2432" s="1"/>
      <c r="BH2432" s="6"/>
      <c r="BJ2432" s="1"/>
      <c r="BN2432" s="1"/>
      <c r="BO2432" s="1"/>
    </row>
    <row r="2433" spans="1:67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6"/>
      <c r="N2433" s="1"/>
      <c r="Q2433" s="6"/>
      <c r="S2433" s="1"/>
      <c r="T2433" s="1"/>
      <c r="U2433" s="1"/>
      <c r="V2433" s="1"/>
      <c r="W2433" s="1"/>
      <c r="X2433" s="400"/>
      <c r="Y2433" s="6"/>
      <c r="AB2433" s="6"/>
      <c r="AE2433" s="6"/>
      <c r="AG2433" s="1"/>
      <c r="AM2433" s="6"/>
      <c r="AP2433" s="6"/>
      <c r="AS2433" s="6"/>
      <c r="AU2433" s="1"/>
      <c r="BA2433" s="6"/>
      <c r="BD2433" s="6"/>
      <c r="BG2433" s="1"/>
      <c r="BH2433" s="6"/>
      <c r="BJ2433" s="1"/>
      <c r="BN2433" s="1"/>
      <c r="BO2433" s="1"/>
    </row>
    <row r="2434" spans="1:67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6"/>
      <c r="N2434" s="1"/>
      <c r="Q2434" s="6"/>
      <c r="S2434" s="1"/>
      <c r="T2434" s="1"/>
      <c r="U2434" s="1"/>
      <c r="V2434" s="1"/>
      <c r="W2434" s="1"/>
      <c r="X2434" s="400"/>
      <c r="Y2434" s="6"/>
      <c r="AB2434" s="6"/>
      <c r="AE2434" s="6"/>
      <c r="AG2434" s="1"/>
      <c r="AM2434" s="6"/>
      <c r="AP2434" s="6"/>
      <c r="AS2434" s="6"/>
      <c r="AU2434" s="1"/>
      <c r="BA2434" s="6"/>
      <c r="BD2434" s="6"/>
      <c r="BG2434" s="1"/>
      <c r="BH2434" s="6"/>
      <c r="BJ2434" s="1"/>
      <c r="BN2434" s="1"/>
      <c r="BO2434" s="1"/>
    </row>
    <row r="2435" spans="1:67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6"/>
      <c r="N2435" s="1"/>
      <c r="Q2435" s="6"/>
      <c r="S2435" s="1"/>
      <c r="T2435" s="1"/>
      <c r="U2435" s="1"/>
      <c r="V2435" s="1"/>
      <c r="W2435" s="1"/>
      <c r="X2435" s="400"/>
      <c r="Y2435" s="6"/>
      <c r="AB2435" s="6"/>
      <c r="AE2435" s="6"/>
      <c r="AG2435" s="1"/>
      <c r="AM2435" s="6"/>
      <c r="AP2435" s="6"/>
      <c r="AS2435" s="6"/>
      <c r="AU2435" s="1"/>
      <c r="BA2435" s="6"/>
      <c r="BD2435" s="6"/>
      <c r="BG2435" s="1"/>
      <c r="BH2435" s="6"/>
      <c r="BJ2435" s="1"/>
      <c r="BN2435" s="1"/>
      <c r="BO2435" s="1"/>
    </row>
    <row r="2436" spans="1:67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6"/>
      <c r="N2436" s="1"/>
      <c r="Q2436" s="6"/>
      <c r="S2436" s="1"/>
      <c r="T2436" s="1"/>
      <c r="U2436" s="1"/>
      <c r="V2436" s="1"/>
      <c r="W2436" s="1"/>
      <c r="X2436" s="400"/>
      <c r="Y2436" s="6"/>
      <c r="AB2436" s="6"/>
      <c r="AE2436" s="6"/>
      <c r="AG2436" s="1"/>
      <c r="AM2436" s="6"/>
      <c r="AP2436" s="6"/>
      <c r="AS2436" s="6"/>
      <c r="AU2436" s="1"/>
      <c r="BA2436" s="6"/>
      <c r="BD2436" s="6"/>
      <c r="BG2436" s="1"/>
      <c r="BH2436" s="6"/>
      <c r="BJ2436" s="1"/>
      <c r="BN2436" s="1"/>
      <c r="BO2436" s="1"/>
    </row>
    <row r="2437" spans="1:67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6"/>
      <c r="N2437" s="1"/>
      <c r="Q2437" s="6"/>
      <c r="S2437" s="1"/>
      <c r="T2437" s="1"/>
      <c r="U2437" s="1"/>
      <c r="V2437" s="1"/>
      <c r="W2437" s="1"/>
      <c r="X2437" s="400"/>
      <c r="Y2437" s="6"/>
      <c r="AB2437" s="6"/>
      <c r="AE2437" s="6"/>
      <c r="AG2437" s="1"/>
      <c r="AM2437" s="6"/>
      <c r="AP2437" s="6"/>
      <c r="AS2437" s="6"/>
      <c r="AU2437" s="1"/>
      <c r="BA2437" s="6"/>
      <c r="BD2437" s="6"/>
      <c r="BG2437" s="1"/>
      <c r="BH2437" s="6"/>
      <c r="BJ2437" s="1"/>
      <c r="BN2437" s="1"/>
      <c r="BO2437" s="1"/>
    </row>
    <row r="2438" spans="1:67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6"/>
      <c r="N2438" s="1"/>
      <c r="Q2438" s="6"/>
      <c r="S2438" s="1"/>
      <c r="T2438" s="1"/>
      <c r="U2438" s="1"/>
      <c r="V2438" s="1"/>
      <c r="W2438" s="1"/>
      <c r="X2438" s="400"/>
      <c r="Y2438" s="6"/>
      <c r="AB2438" s="6"/>
      <c r="AE2438" s="6"/>
      <c r="AG2438" s="1"/>
      <c r="AM2438" s="6"/>
      <c r="AP2438" s="6"/>
      <c r="AS2438" s="6"/>
      <c r="AU2438" s="1"/>
      <c r="BA2438" s="6"/>
      <c r="BD2438" s="6"/>
      <c r="BG2438" s="1"/>
      <c r="BH2438" s="6"/>
      <c r="BJ2438" s="1"/>
      <c r="BN2438" s="1"/>
      <c r="BO2438" s="1"/>
    </row>
    <row r="2439" spans="1:67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6"/>
      <c r="N2439" s="1"/>
      <c r="Q2439" s="6"/>
      <c r="S2439" s="1"/>
      <c r="T2439" s="1"/>
      <c r="U2439" s="1"/>
      <c r="V2439" s="1"/>
      <c r="W2439" s="1"/>
      <c r="X2439" s="400"/>
      <c r="Y2439" s="6"/>
      <c r="AB2439" s="6"/>
      <c r="AE2439" s="6"/>
      <c r="AG2439" s="1"/>
      <c r="AM2439" s="6"/>
      <c r="AP2439" s="6"/>
      <c r="AS2439" s="6"/>
      <c r="AU2439" s="1"/>
      <c r="BA2439" s="6"/>
      <c r="BD2439" s="6"/>
      <c r="BG2439" s="1"/>
      <c r="BH2439" s="6"/>
      <c r="BJ2439" s="1"/>
      <c r="BN2439" s="1"/>
      <c r="BO2439" s="1"/>
    </row>
    <row r="2440" spans="1:67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6"/>
      <c r="N2440" s="1"/>
      <c r="Q2440" s="6"/>
      <c r="S2440" s="1"/>
      <c r="T2440" s="1"/>
      <c r="U2440" s="1"/>
      <c r="V2440" s="1"/>
      <c r="W2440" s="1"/>
      <c r="X2440" s="400"/>
      <c r="Y2440" s="6"/>
      <c r="AB2440" s="6"/>
      <c r="AE2440" s="6"/>
      <c r="AG2440" s="1"/>
      <c r="AM2440" s="6"/>
      <c r="AP2440" s="6"/>
      <c r="AS2440" s="6"/>
      <c r="AU2440" s="1"/>
      <c r="BA2440" s="6"/>
      <c r="BD2440" s="6"/>
      <c r="BG2440" s="1"/>
      <c r="BH2440" s="6"/>
      <c r="BJ2440" s="1"/>
      <c r="BN2440" s="1"/>
      <c r="BO2440" s="1"/>
    </row>
    <row r="2441" spans="1:67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6"/>
      <c r="N2441" s="1"/>
      <c r="Q2441" s="6"/>
      <c r="S2441" s="1"/>
      <c r="T2441" s="1"/>
      <c r="U2441" s="1"/>
      <c r="V2441" s="1"/>
      <c r="W2441" s="1"/>
      <c r="X2441" s="400"/>
      <c r="Y2441" s="6"/>
      <c r="AB2441" s="6"/>
      <c r="AE2441" s="6"/>
      <c r="AG2441" s="1"/>
      <c r="AM2441" s="6"/>
      <c r="AP2441" s="6"/>
      <c r="AS2441" s="6"/>
      <c r="AU2441" s="1"/>
      <c r="BA2441" s="6"/>
      <c r="BD2441" s="6"/>
      <c r="BG2441" s="1"/>
      <c r="BH2441" s="6"/>
      <c r="BJ2441" s="1"/>
      <c r="BN2441" s="1"/>
      <c r="BO2441" s="1"/>
    </row>
    <row r="2442" spans="1:67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6"/>
      <c r="N2442" s="1"/>
      <c r="Q2442" s="6"/>
      <c r="S2442" s="1"/>
      <c r="T2442" s="1"/>
      <c r="U2442" s="1"/>
      <c r="V2442" s="1"/>
      <c r="W2442" s="1"/>
      <c r="X2442" s="400"/>
      <c r="Y2442" s="6"/>
      <c r="AB2442" s="6"/>
      <c r="AE2442" s="6"/>
      <c r="AG2442" s="1"/>
      <c r="AM2442" s="6"/>
      <c r="AP2442" s="6"/>
      <c r="AS2442" s="6"/>
      <c r="AU2442" s="1"/>
      <c r="BA2442" s="6"/>
      <c r="BD2442" s="6"/>
      <c r="BG2442" s="1"/>
      <c r="BH2442" s="6"/>
      <c r="BJ2442" s="1"/>
      <c r="BN2442" s="1"/>
      <c r="BO2442" s="1"/>
    </row>
    <row r="2443" spans="1:67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6"/>
      <c r="N2443" s="1"/>
      <c r="Q2443" s="6"/>
      <c r="S2443" s="1"/>
      <c r="T2443" s="1"/>
      <c r="U2443" s="1"/>
      <c r="V2443" s="1"/>
      <c r="W2443" s="1"/>
      <c r="X2443" s="400"/>
      <c r="Y2443" s="6"/>
      <c r="AB2443" s="6"/>
      <c r="AE2443" s="6"/>
      <c r="AG2443" s="1"/>
      <c r="AM2443" s="6"/>
      <c r="AP2443" s="6"/>
      <c r="AS2443" s="6"/>
      <c r="AU2443" s="1"/>
      <c r="BA2443" s="6"/>
      <c r="BD2443" s="6"/>
      <c r="BG2443" s="1"/>
      <c r="BH2443" s="6"/>
      <c r="BJ2443" s="1"/>
      <c r="BN2443" s="1"/>
      <c r="BO2443" s="1"/>
    </row>
    <row r="2444" spans="1:67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6"/>
      <c r="N2444" s="1"/>
      <c r="Q2444" s="6"/>
      <c r="S2444" s="1"/>
      <c r="T2444" s="1"/>
      <c r="U2444" s="1"/>
      <c r="V2444" s="1"/>
      <c r="W2444" s="1"/>
      <c r="X2444" s="400"/>
      <c r="Y2444" s="6"/>
      <c r="AB2444" s="6"/>
      <c r="AE2444" s="6"/>
      <c r="AG2444" s="1"/>
      <c r="AM2444" s="6"/>
      <c r="AP2444" s="6"/>
      <c r="AS2444" s="6"/>
      <c r="AU2444" s="1"/>
      <c r="BA2444" s="6"/>
      <c r="BD2444" s="6"/>
      <c r="BG2444" s="1"/>
      <c r="BH2444" s="6"/>
      <c r="BJ2444" s="1"/>
      <c r="BN2444" s="1"/>
      <c r="BO2444" s="1"/>
    </row>
    <row r="2445" spans="1:67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6"/>
      <c r="N2445" s="1"/>
      <c r="Q2445" s="6"/>
      <c r="S2445" s="1"/>
      <c r="T2445" s="1"/>
      <c r="U2445" s="1"/>
      <c r="V2445" s="1"/>
      <c r="W2445" s="1"/>
      <c r="X2445" s="400"/>
      <c r="Y2445" s="6"/>
      <c r="AB2445" s="6"/>
      <c r="AE2445" s="6"/>
      <c r="AG2445" s="1"/>
      <c r="AM2445" s="6"/>
      <c r="AP2445" s="6"/>
      <c r="AS2445" s="6"/>
      <c r="AU2445" s="1"/>
      <c r="BA2445" s="6"/>
      <c r="BD2445" s="6"/>
      <c r="BG2445" s="1"/>
      <c r="BH2445" s="6"/>
      <c r="BJ2445" s="1"/>
      <c r="BN2445" s="1"/>
      <c r="BO2445" s="1"/>
    </row>
    <row r="2446" spans="1:67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6"/>
      <c r="N2446" s="1"/>
      <c r="Q2446" s="6"/>
      <c r="S2446" s="1"/>
      <c r="T2446" s="1"/>
      <c r="U2446" s="1"/>
      <c r="V2446" s="1"/>
      <c r="W2446" s="1"/>
      <c r="X2446" s="400"/>
      <c r="Y2446" s="6"/>
      <c r="AB2446" s="6"/>
      <c r="AE2446" s="6"/>
      <c r="AG2446" s="1"/>
      <c r="AM2446" s="6"/>
      <c r="AP2446" s="6"/>
      <c r="AS2446" s="6"/>
      <c r="AU2446" s="1"/>
      <c r="BA2446" s="6"/>
      <c r="BD2446" s="6"/>
      <c r="BG2446" s="1"/>
      <c r="BH2446" s="6"/>
      <c r="BJ2446" s="1"/>
      <c r="BN2446" s="1"/>
      <c r="BO2446" s="1"/>
    </row>
    <row r="2447" spans="1:67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6"/>
      <c r="N2447" s="1"/>
      <c r="Q2447" s="6"/>
      <c r="S2447" s="1"/>
      <c r="T2447" s="1"/>
      <c r="U2447" s="1"/>
      <c r="V2447" s="1"/>
      <c r="W2447" s="1"/>
      <c r="X2447" s="400"/>
      <c r="Y2447" s="6"/>
      <c r="AB2447" s="6"/>
      <c r="AE2447" s="6"/>
      <c r="AG2447" s="1"/>
      <c r="AM2447" s="6"/>
      <c r="AP2447" s="6"/>
      <c r="AS2447" s="6"/>
      <c r="AU2447" s="1"/>
      <c r="BA2447" s="6"/>
      <c r="BD2447" s="6"/>
      <c r="BG2447" s="1"/>
      <c r="BH2447" s="6"/>
      <c r="BJ2447" s="1"/>
      <c r="BN2447" s="1"/>
      <c r="BO2447" s="1"/>
    </row>
    <row r="2448" spans="1:67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6"/>
      <c r="N2448" s="1"/>
      <c r="Q2448" s="6"/>
      <c r="S2448" s="1"/>
      <c r="T2448" s="1"/>
      <c r="U2448" s="1"/>
      <c r="V2448" s="1"/>
      <c r="W2448" s="1"/>
      <c r="X2448" s="400"/>
      <c r="Y2448" s="6"/>
      <c r="AB2448" s="6"/>
      <c r="AE2448" s="6"/>
      <c r="AG2448" s="1"/>
      <c r="AM2448" s="6"/>
      <c r="AP2448" s="6"/>
      <c r="AS2448" s="6"/>
      <c r="AU2448" s="1"/>
      <c r="BA2448" s="6"/>
      <c r="BD2448" s="6"/>
      <c r="BG2448" s="1"/>
      <c r="BH2448" s="6"/>
      <c r="BJ2448" s="1"/>
      <c r="BN2448" s="1"/>
      <c r="BO2448" s="1"/>
    </row>
    <row r="2449" spans="1:67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6"/>
      <c r="N2449" s="1"/>
      <c r="Q2449" s="6"/>
      <c r="S2449" s="1"/>
      <c r="T2449" s="1"/>
      <c r="U2449" s="1"/>
      <c r="V2449" s="1"/>
      <c r="W2449" s="1"/>
      <c r="X2449" s="400"/>
      <c r="Y2449" s="6"/>
      <c r="AB2449" s="6"/>
      <c r="AE2449" s="6"/>
      <c r="AG2449" s="1"/>
      <c r="AM2449" s="6"/>
      <c r="AP2449" s="6"/>
      <c r="AS2449" s="6"/>
      <c r="AU2449" s="1"/>
      <c r="BA2449" s="6"/>
      <c r="BD2449" s="6"/>
      <c r="BG2449" s="1"/>
      <c r="BH2449" s="6"/>
      <c r="BJ2449" s="1"/>
      <c r="BN2449" s="1"/>
      <c r="BO2449" s="1"/>
    </row>
    <row r="2450" spans="1:67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6"/>
      <c r="N2450" s="1"/>
      <c r="Q2450" s="6"/>
      <c r="S2450" s="1"/>
      <c r="T2450" s="1"/>
      <c r="U2450" s="1"/>
      <c r="V2450" s="1"/>
      <c r="W2450" s="1"/>
      <c r="X2450" s="400"/>
      <c r="Y2450" s="6"/>
      <c r="AB2450" s="6"/>
      <c r="AE2450" s="6"/>
      <c r="AG2450" s="1"/>
      <c r="AM2450" s="6"/>
      <c r="AP2450" s="6"/>
      <c r="AS2450" s="6"/>
      <c r="AU2450" s="1"/>
      <c r="BA2450" s="6"/>
      <c r="BD2450" s="6"/>
      <c r="BG2450" s="1"/>
      <c r="BH2450" s="6"/>
      <c r="BJ2450" s="1"/>
      <c r="BN2450" s="1"/>
      <c r="BO2450" s="1"/>
    </row>
    <row r="2451" spans="1:67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6"/>
      <c r="N2451" s="1"/>
      <c r="Q2451" s="6"/>
      <c r="S2451" s="1"/>
      <c r="T2451" s="1"/>
      <c r="U2451" s="1"/>
      <c r="V2451" s="1"/>
      <c r="W2451" s="1"/>
      <c r="X2451" s="400"/>
      <c r="Y2451" s="6"/>
      <c r="AB2451" s="6"/>
      <c r="AE2451" s="6"/>
      <c r="AG2451" s="1"/>
      <c r="AM2451" s="6"/>
      <c r="AP2451" s="6"/>
      <c r="AS2451" s="6"/>
      <c r="AU2451" s="1"/>
      <c r="BA2451" s="6"/>
      <c r="BD2451" s="6"/>
      <c r="BG2451" s="1"/>
      <c r="BH2451" s="6"/>
      <c r="BJ2451" s="1"/>
      <c r="BN2451" s="1"/>
      <c r="BO2451" s="1"/>
    </row>
    <row r="2452" spans="1:67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6"/>
      <c r="N2452" s="1"/>
      <c r="Q2452" s="6"/>
      <c r="S2452" s="1"/>
      <c r="T2452" s="1"/>
      <c r="U2452" s="1"/>
      <c r="V2452" s="1"/>
      <c r="W2452" s="1"/>
      <c r="X2452" s="400"/>
      <c r="Y2452" s="6"/>
      <c r="AB2452" s="6"/>
      <c r="AE2452" s="6"/>
      <c r="AG2452" s="1"/>
      <c r="AM2452" s="6"/>
      <c r="AP2452" s="6"/>
      <c r="AS2452" s="6"/>
      <c r="AU2452" s="1"/>
      <c r="BA2452" s="6"/>
      <c r="BD2452" s="6"/>
      <c r="BG2452" s="1"/>
      <c r="BH2452" s="6"/>
      <c r="BJ2452" s="1"/>
      <c r="BN2452" s="1"/>
      <c r="BO2452" s="1"/>
    </row>
    <row r="2453" spans="1:67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6"/>
      <c r="N2453" s="1"/>
      <c r="Q2453" s="6"/>
      <c r="S2453" s="1"/>
      <c r="T2453" s="1"/>
      <c r="U2453" s="1"/>
      <c r="V2453" s="1"/>
      <c r="W2453" s="1"/>
      <c r="X2453" s="400"/>
      <c r="Y2453" s="6"/>
      <c r="AB2453" s="6"/>
      <c r="AE2453" s="6"/>
      <c r="AG2453" s="1"/>
      <c r="AM2453" s="6"/>
      <c r="AP2453" s="6"/>
      <c r="AS2453" s="6"/>
      <c r="AU2453" s="1"/>
      <c r="BA2453" s="6"/>
      <c r="BD2453" s="6"/>
      <c r="BG2453" s="1"/>
      <c r="BH2453" s="6"/>
      <c r="BJ2453" s="1"/>
      <c r="BN2453" s="1"/>
      <c r="BO2453" s="1"/>
    </row>
    <row r="2454" spans="1:67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6"/>
      <c r="N2454" s="1"/>
      <c r="Q2454" s="6"/>
      <c r="S2454" s="1"/>
      <c r="T2454" s="1"/>
      <c r="U2454" s="1"/>
      <c r="V2454" s="1"/>
      <c r="W2454" s="1"/>
      <c r="X2454" s="400"/>
      <c r="Y2454" s="6"/>
      <c r="AB2454" s="6"/>
      <c r="AE2454" s="6"/>
      <c r="AG2454" s="1"/>
      <c r="AM2454" s="6"/>
      <c r="AP2454" s="6"/>
      <c r="AS2454" s="6"/>
      <c r="AU2454" s="1"/>
      <c r="BA2454" s="6"/>
      <c r="BD2454" s="6"/>
      <c r="BG2454" s="1"/>
      <c r="BH2454" s="6"/>
      <c r="BJ2454" s="1"/>
      <c r="BN2454" s="1"/>
      <c r="BO2454" s="1"/>
    </row>
    <row r="2455" spans="1:67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6"/>
      <c r="N2455" s="1"/>
      <c r="Q2455" s="6"/>
      <c r="S2455" s="1"/>
      <c r="T2455" s="1"/>
      <c r="U2455" s="1"/>
      <c r="V2455" s="1"/>
      <c r="W2455" s="1"/>
      <c r="X2455" s="400"/>
      <c r="Y2455" s="6"/>
      <c r="AB2455" s="6"/>
      <c r="AE2455" s="6"/>
      <c r="AG2455" s="1"/>
      <c r="AM2455" s="6"/>
      <c r="AP2455" s="6"/>
      <c r="AS2455" s="6"/>
      <c r="AU2455" s="1"/>
      <c r="BA2455" s="6"/>
      <c r="BD2455" s="6"/>
      <c r="BG2455" s="1"/>
      <c r="BH2455" s="6"/>
      <c r="BJ2455" s="1"/>
      <c r="BN2455" s="1"/>
      <c r="BO2455" s="1"/>
    </row>
    <row r="2456" spans="1:67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6"/>
      <c r="N2456" s="1"/>
      <c r="Q2456" s="6"/>
      <c r="S2456" s="1"/>
      <c r="T2456" s="1"/>
      <c r="U2456" s="1"/>
      <c r="V2456" s="1"/>
      <c r="W2456" s="1"/>
      <c r="X2456" s="400"/>
      <c r="Y2456" s="6"/>
      <c r="AB2456" s="6"/>
      <c r="AE2456" s="6"/>
      <c r="AG2456" s="1"/>
      <c r="AM2456" s="6"/>
      <c r="AP2456" s="6"/>
      <c r="AS2456" s="6"/>
      <c r="AU2456" s="1"/>
      <c r="BA2456" s="6"/>
      <c r="BD2456" s="6"/>
      <c r="BG2456" s="1"/>
      <c r="BH2456" s="6"/>
      <c r="BJ2456" s="1"/>
      <c r="BN2456" s="1"/>
      <c r="BO2456" s="1"/>
    </row>
    <row r="2457" spans="1:67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6"/>
      <c r="N2457" s="1"/>
      <c r="Q2457" s="6"/>
      <c r="S2457" s="1"/>
      <c r="T2457" s="1"/>
      <c r="U2457" s="1"/>
      <c r="V2457" s="1"/>
      <c r="W2457" s="1"/>
      <c r="X2457" s="400"/>
      <c r="Y2457" s="6"/>
      <c r="AB2457" s="6"/>
      <c r="AE2457" s="6"/>
      <c r="AG2457" s="1"/>
      <c r="AM2457" s="6"/>
      <c r="AP2457" s="6"/>
      <c r="AS2457" s="6"/>
      <c r="AU2457" s="1"/>
      <c r="BA2457" s="6"/>
      <c r="BD2457" s="6"/>
      <c r="BG2457" s="1"/>
      <c r="BH2457" s="6"/>
      <c r="BJ2457" s="1"/>
      <c r="BN2457" s="1"/>
      <c r="BO2457" s="1"/>
    </row>
    <row r="2458" spans="1:67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6"/>
      <c r="N2458" s="1"/>
      <c r="Q2458" s="6"/>
      <c r="S2458" s="1"/>
      <c r="T2458" s="1"/>
      <c r="U2458" s="1"/>
      <c r="V2458" s="1"/>
      <c r="W2458" s="1"/>
      <c r="X2458" s="400"/>
      <c r="Y2458" s="6"/>
      <c r="AB2458" s="6"/>
      <c r="AE2458" s="6"/>
      <c r="AG2458" s="1"/>
      <c r="AM2458" s="6"/>
      <c r="AP2458" s="6"/>
      <c r="AS2458" s="6"/>
      <c r="AU2458" s="1"/>
      <c r="BA2458" s="6"/>
      <c r="BD2458" s="6"/>
      <c r="BG2458" s="1"/>
      <c r="BH2458" s="6"/>
      <c r="BJ2458" s="1"/>
      <c r="BN2458" s="1"/>
      <c r="BO2458" s="1"/>
    </row>
    <row r="2459" spans="1:67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6"/>
      <c r="N2459" s="1"/>
      <c r="Q2459" s="6"/>
      <c r="S2459" s="1"/>
      <c r="T2459" s="1"/>
      <c r="U2459" s="1"/>
      <c r="V2459" s="1"/>
      <c r="W2459" s="1"/>
      <c r="X2459" s="400"/>
      <c r="Y2459" s="6"/>
      <c r="AB2459" s="6"/>
      <c r="AE2459" s="6"/>
      <c r="AG2459" s="1"/>
      <c r="AM2459" s="6"/>
      <c r="AP2459" s="6"/>
      <c r="AS2459" s="6"/>
      <c r="AU2459" s="1"/>
      <c r="BA2459" s="6"/>
      <c r="BD2459" s="6"/>
      <c r="BG2459" s="1"/>
      <c r="BH2459" s="6"/>
      <c r="BJ2459" s="1"/>
      <c r="BN2459" s="1"/>
      <c r="BO2459" s="1"/>
    </row>
    <row r="2460" spans="1:67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6"/>
      <c r="N2460" s="1"/>
      <c r="Q2460" s="6"/>
      <c r="S2460" s="1"/>
      <c r="T2460" s="1"/>
      <c r="U2460" s="1"/>
      <c r="V2460" s="1"/>
      <c r="W2460" s="1"/>
      <c r="X2460" s="400"/>
      <c r="Y2460" s="6"/>
      <c r="AB2460" s="6"/>
      <c r="AE2460" s="6"/>
      <c r="AG2460" s="1"/>
      <c r="AM2460" s="6"/>
      <c r="AP2460" s="6"/>
      <c r="AS2460" s="6"/>
      <c r="AU2460" s="1"/>
      <c r="BA2460" s="6"/>
      <c r="BD2460" s="6"/>
      <c r="BG2460" s="1"/>
      <c r="BH2460" s="6"/>
      <c r="BJ2460" s="1"/>
      <c r="BN2460" s="1"/>
      <c r="BO2460" s="1"/>
    </row>
    <row r="2461" spans="1:67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6"/>
      <c r="N2461" s="1"/>
      <c r="Q2461" s="6"/>
      <c r="S2461" s="1"/>
      <c r="T2461" s="1"/>
      <c r="U2461" s="1"/>
      <c r="V2461" s="1"/>
      <c r="W2461" s="1"/>
      <c r="X2461" s="400"/>
      <c r="Y2461" s="6"/>
      <c r="AB2461" s="6"/>
      <c r="AE2461" s="6"/>
      <c r="AG2461" s="1"/>
      <c r="AM2461" s="6"/>
      <c r="AP2461" s="6"/>
      <c r="AS2461" s="6"/>
      <c r="AU2461" s="1"/>
      <c r="BA2461" s="6"/>
      <c r="BD2461" s="6"/>
      <c r="BG2461" s="1"/>
      <c r="BH2461" s="6"/>
      <c r="BJ2461" s="1"/>
      <c r="BN2461" s="1"/>
      <c r="BO2461" s="1"/>
    </row>
    <row r="2462" spans="1:67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6"/>
      <c r="N2462" s="1"/>
      <c r="Q2462" s="6"/>
      <c r="S2462" s="1"/>
      <c r="T2462" s="1"/>
      <c r="U2462" s="1"/>
      <c r="V2462" s="1"/>
      <c r="W2462" s="1"/>
      <c r="X2462" s="400"/>
      <c r="Y2462" s="6"/>
      <c r="AB2462" s="6"/>
      <c r="AE2462" s="6"/>
      <c r="AG2462" s="1"/>
      <c r="AM2462" s="6"/>
      <c r="AP2462" s="6"/>
      <c r="AS2462" s="6"/>
      <c r="AU2462" s="1"/>
      <c r="BA2462" s="6"/>
      <c r="BD2462" s="6"/>
      <c r="BG2462" s="1"/>
      <c r="BH2462" s="6"/>
      <c r="BJ2462" s="1"/>
      <c r="BN2462" s="1"/>
      <c r="BO2462" s="1"/>
    </row>
    <row r="2463" spans="1:67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6"/>
      <c r="N2463" s="1"/>
      <c r="Q2463" s="6"/>
      <c r="S2463" s="1"/>
      <c r="T2463" s="1"/>
      <c r="U2463" s="1"/>
      <c r="V2463" s="1"/>
      <c r="W2463" s="1"/>
      <c r="X2463" s="400"/>
      <c r="Y2463" s="6"/>
      <c r="AB2463" s="6"/>
      <c r="AE2463" s="6"/>
      <c r="AG2463" s="1"/>
      <c r="AM2463" s="6"/>
      <c r="AP2463" s="6"/>
      <c r="AS2463" s="6"/>
      <c r="AU2463" s="1"/>
      <c r="BA2463" s="6"/>
      <c r="BD2463" s="6"/>
      <c r="BG2463" s="1"/>
      <c r="BH2463" s="6"/>
      <c r="BJ2463" s="1"/>
      <c r="BN2463" s="1"/>
      <c r="BO2463" s="1"/>
    </row>
    <row r="2464" spans="1:67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6"/>
      <c r="N2464" s="1"/>
      <c r="Q2464" s="6"/>
      <c r="S2464" s="1"/>
      <c r="T2464" s="1"/>
      <c r="U2464" s="1"/>
      <c r="V2464" s="1"/>
      <c r="W2464" s="1"/>
      <c r="X2464" s="400"/>
      <c r="Y2464" s="6"/>
      <c r="AB2464" s="6"/>
      <c r="AE2464" s="6"/>
      <c r="AG2464" s="1"/>
      <c r="AM2464" s="6"/>
      <c r="AP2464" s="6"/>
      <c r="AS2464" s="6"/>
      <c r="AU2464" s="1"/>
      <c r="BA2464" s="6"/>
      <c r="BD2464" s="6"/>
      <c r="BG2464" s="1"/>
      <c r="BH2464" s="6"/>
      <c r="BJ2464" s="1"/>
      <c r="BN2464" s="1"/>
      <c r="BO2464" s="1"/>
    </row>
    <row r="2465" spans="1:67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6"/>
      <c r="N2465" s="1"/>
      <c r="Q2465" s="6"/>
      <c r="S2465" s="1"/>
      <c r="T2465" s="1"/>
      <c r="U2465" s="1"/>
      <c r="V2465" s="1"/>
      <c r="W2465" s="1"/>
      <c r="X2465" s="400"/>
      <c r="Y2465" s="6"/>
      <c r="AB2465" s="6"/>
      <c r="AE2465" s="6"/>
      <c r="AG2465" s="1"/>
      <c r="AM2465" s="6"/>
      <c r="AP2465" s="6"/>
      <c r="AS2465" s="6"/>
      <c r="AU2465" s="1"/>
      <c r="BA2465" s="6"/>
      <c r="BD2465" s="6"/>
      <c r="BG2465" s="1"/>
      <c r="BH2465" s="6"/>
      <c r="BJ2465" s="1"/>
      <c r="BN2465" s="1"/>
      <c r="BO2465" s="1"/>
    </row>
    <row r="2466" spans="1:67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6"/>
      <c r="N2466" s="1"/>
      <c r="Q2466" s="6"/>
      <c r="S2466" s="1"/>
      <c r="T2466" s="1"/>
      <c r="U2466" s="1"/>
      <c r="V2466" s="1"/>
      <c r="W2466" s="1"/>
      <c r="X2466" s="400"/>
      <c r="Y2466" s="6"/>
      <c r="AB2466" s="6"/>
      <c r="AE2466" s="6"/>
      <c r="AG2466" s="1"/>
      <c r="AM2466" s="6"/>
      <c r="AP2466" s="6"/>
      <c r="AS2466" s="6"/>
      <c r="AU2466" s="1"/>
      <c r="BA2466" s="6"/>
      <c r="BD2466" s="6"/>
      <c r="BG2466" s="1"/>
      <c r="BH2466" s="6"/>
      <c r="BJ2466" s="1"/>
      <c r="BN2466" s="1"/>
      <c r="BO2466" s="1"/>
    </row>
    <row r="2467" spans="1:67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6"/>
      <c r="N2467" s="1"/>
      <c r="Q2467" s="6"/>
      <c r="S2467" s="1"/>
      <c r="T2467" s="1"/>
      <c r="U2467" s="1"/>
      <c r="V2467" s="1"/>
      <c r="W2467" s="1"/>
      <c r="X2467" s="400"/>
      <c r="Y2467" s="6"/>
      <c r="AB2467" s="6"/>
      <c r="AE2467" s="6"/>
      <c r="AG2467" s="1"/>
      <c r="AM2467" s="6"/>
      <c r="AP2467" s="6"/>
      <c r="AS2467" s="6"/>
      <c r="AU2467" s="1"/>
      <c r="BA2467" s="6"/>
      <c r="BD2467" s="6"/>
      <c r="BG2467" s="1"/>
      <c r="BH2467" s="6"/>
      <c r="BJ2467" s="1"/>
      <c r="BN2467" s="1"/>
      <c r="BO2467" s="1"/>
    </row>
    <row r="2468" spans="1:67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6"/>
      <c r="N2468" s="1"/>
      <c r="Q2468" s="6"/>
      <c r="S2468" s="1"/>
      <c r="T2468" s="1"/>
      <c r="U2468" s="1"/>
      <c r="V2468" s="1"/>
      <c r="W2468" s="1"/>
      <c r="X2468" s="400"/>
      <c r="Y2468" s="6"/>
      <c r="AB2468" s="6"/>
      <c r="AE2468" s="6"/>
      <c r="AG2468" s="1"/>
      <c r="AM2468" s="6"/>
      <c r="AP2468" s="6"/>
      <c r="AS2468" s="6"/>
      <c r="AU2468" s="1"/>
      <c r="BA2468" s="6"/>
      <c r="BD2468" s="6"/>
      <c r="BG2468" s="1"/>
      <c r="BH2468" s="6"/>
      <c r="BJ2468" s="1"/>
      <c r="BN2468" s="1"/>
      <c r="BO2468" s="1"/>
    </row>
    <row r="2469" spans="1:67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6"/>
      <c r="N2469" s="1"/>
      <c r="Q2469" s="6"/>
      <c r="S2469" s="1"/>
      <c r="T2469" s="1"/>
      <c r="U2469" s="1"/>
      <c r="V2469" s="1"/>
      <c r="W2469" s="1"/>
      <c r="X2469" s="400"/>
      <c r="Y2469" s="6"/>
      <c r="AB2469" s="6"/>
      <c r="AE2469" s="6"/>
      <c r="AG2469" s="1"/>
      <c r="AM2469" s="6"/>
      <c r="AP2469" s="6"/>
      <c r="AS2469" s="6"/>
      <c r="AU2469" s="1"/>
      <c r="BA2469" s="6"/>
      <c r="BD2469" s="6"/>
      <c r="BG2469" s="1"/>
      <c r="BH2469" s="6"/>
      <c r="BJ2469" s="1"/>
      <c r="BN2469" s="1"/>
      <c r="BO2469" s="1"/>
    </row>
    <row r="2470" spans="1:67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6"/>
      <c r="N2470" s="1"/>
      <c r="Q2470" s="6"/>
      <c r="S2470" s="1"/>
      <c r="T2470" s="1"/>
      <c r="U2470" s="1"/>
      <c r="V2470" s="1"/>
      <c r="W2470" s="1"/>
      <c r="X2470" s="400"/>
      <c r="Y2470" s="6"/>
      <c r="AB2470" s="6"/>
      <c r="AE2470" s="6"/>
      <c r="AG2470" s="1"/>
      <c r="AM2470" s="6"/>
      <c r="AP2470" s="6"/>
      <c r="AS2470" s="6"/>
      <c r="AU2470" s="1"/>
      <c r="BA2470" s="6"/>
      <c r="BD2470" s="6"/>
      <c r="BG2470" s="1"/>
      <c r="BH2470" s="6"/>
      <c r="BJ2470" s="1"/>
      <c r="BN2470" s="1"/>
      <c r="BO2470" s="1"/>
    </row>
    <row r="2471" spans="1:67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6"/>
      <c r="N2471" s="1"/>
      <c r="Q2471" s="6"/>
      <c r="S2471" s="1"/>
      <c r="T2471" s="1"/>
      <c r="U2471" s="1"/>
      <c r="V2471" s="1"/>
      <c r="W2471" s="1"/>
      <c r="X2471" s="400"/>
      <c r="Y2471" s="6"/>
      <c r="AB2471" s="6"/>
      <c r="AE2471" s="6"/>
      <c r="AG2471" s="1"/>
      <c r="AM2471" s="6"/>
      <c r="AP2471" s="6"/>
      <c r="AS2471" s="6"/>
      <c r="AU2471" s="1"/>
      <c r="BA2471" s="6"/>
      <c r="BD2471" s="6"/>
      <c r="BG2471" s="1"/>
      <c r="BH2471" s="6"/>
      <c r="BJ2471" s="1"/>
      <c r="BN2471" s="1"/>
      <c r="BO2471" s="1"/>
    </row>
    <row r="2472" spans="1:67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6"/>
      <c r="N2472" s="1"/>
      <c r="Q2472" s="6"/>
      <c r="S2472" s="1"/>
      <c r="T2472" s="1"/>
      <c r="U2472" s="1"/>
      <c r="V2472" s="1"/>
      <c r="W2472" s="1"/>
      <c r="X2472" s="400"/>
      <c r="Y2472" s="6"/>
      <c r="AB2472" s="6"/>
      <c r="AE2472" s="6"/>
      <c r="AG2472" s="1"/>
      <c r="AM2472" s="6"/>
      <c r="AP2472" s="6"/>
      <c r="AS2472" s="6"/>
      <c r="AU2472" s="1"/>
      <c r="BA2472" s="6"/>
      <c r="BD2472" s="6"/>
      <c r="BG2472" s="1"/>
      <c r="BH2472" s="6"/>
      <c r="BJ2472" s="1"/>
      <c r="BN2472" s="1"/>
      <c r="BO2472" s="1"/>
    </row>
    <row r="2473" spans="1:67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6"/>
      <c r="N2473" s="1"/>
      <c r="Q2473" s="6"/>
      <c r="S2473" s="1"/>
      <c r="T2473" s="1"/>
      <c r="U2473" s="1"/>
      <c r="V2473" s="1"/>
      <c r="W2473" s="1"/>
      <c r="X2473" s="400"/>
      <c r="Y2473" s="6"/>
      <c r="AB2473" s="6"/>
      <c r="AE2473" s="6"/>
      <c r="AG2473" s="1"/>
      <c r="AM2473" s="6"/>
      <c r="AP2473" s="6"/>
      <c r="AS2473" s="6"/>
      <c r="AU2473" s="1"/>
      <c r="BA2473" s="6"/>
      <c r="BD2473" s="6"/>
      <c r="BG2473" s="1"/>
      <c r="BH2473" s="6"/>
      <c r="BJ2473" s="1"/>
      <c r="BN2473" s="1"/>
      <c r="BO2473" s="1"/>
    </row>
    <row r="2474" spans="1:67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6"/>
      <c r="N2474" s="1"/>
      <c r="Q2474" s="6"/>
      <c r="S2474" s="1"/>
      <c r="T2474" s="1"/>
      <c r="U2474" s="1"/>
      <c r="V2474" s="1"/>
      <c r="W2474" s="1"/>
      <c r="X2474" s="400"/>
      <c r="Y2474" s="6"/>
      <c r="AB2474" s="6"/>
      <c r="AE2474" s="6"/>
      <c r="AG2474" s="1"/>
      <c r="AM2474" s="6"/>
      <c r="AP2474" s="6"/>
      <c r="AS2474" s="6"/>
      <c r="AU2474" s="1"/>
      <c r="BA2474" s="6"/>
      <c r="BD2474" s="6"/>
      <c r="BG2474" s="1"/>
      <c r="BH2474" s="6"/>
      <c r="BJ2474" s="1"/>
      <c r="BN2474" s="1"/>
      <c r="BO2474" s="1"/>
    </row>
    <row r="2475" spans="1:67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6"/>
      <c r="N2475" s="1"/>
      <c r="Q2475" s="6"/>
      <c r="S2475" s="1"/>
      <c r="T2475" s="1"/>
      <c r="U2475" s="1"/>
      <c r="V2475" s="1"/>
      <c r="W2475" s="1"/>
      <c r="X2475" s="400"/>
      <c r="Y2475" s="6"/>
      <c r="AB2475" s="6"/>
      <c r="AE2475" s="6"/>
      <c r="AG2475" s="1"/>
      <c r="AM2475" s="6"/>
      <c r="AP2475" s="6"/>
      <c r="AS2475" s="6"/>
      <c r="AU2475" s="1"/>
      <c r="BA2475" s="6"/>
      <c r="BD2475" s="6"/>
      <c r="BG2475" s="1"/>
      <c r="BH2475" s="6"/>
      <c r="BJ2475" s="1"/>
      <c r="BN2475" s="1"/>
      <c r="BO2475" s="1"/>
    </row>
    <row r="2476" spans="1:67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6"/>
      <c r="N2476" s="1"/>
      <c r="Q2476" s="6"/>
      <c r="S2476" s="1"/>
      <c r="T2476" s="1"/>
      <c r="U2476" s="1"/>
      <c r="V2476" s="1"/>
      <c r="W2476" s="1"/>
      <c r="X2476" s="400"/>
      <c r="Y2476" s="6"/>
      <c r="AB2476" s="6"/>
      <c r="AE2476" s="6"/>
      <c r="AG2476" s="1"/>
      <c r="AM2476" s="6"/>
      <c r="AP2476" s="6"/>
      <c r="AS2476" s="6"/>
      <c r="AU2476" s="1"/>
      <c r="BA2476" s="6"/>
      <c r="BD2476" s="6"/>
      <c r="BG2476" s="1"/>
      <c r="BH2476" s="6"/>
      <c r="BJ2476" s="1"/>
      <c r="BN2476" s="1"/>
      <c r="BO2476" s="1"/>
    </row>
    <row r="2477" spans="1:67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6"/>
      <c r="N2477" s="1"/>
      <c r="Q2477" s="6"/>
      <c r="S2477" s="1"/>
      <c r="T2477" s="1"/>
      <c r="U2477" s="1"/>
      <c r="V2477" s="1"/>
      <c r="W2477" s="1"/>
      <c r="X2477" s="400"/>
      <c r="Y2477" s="6"/>
      <c r="AB2477" s="6"/>
      <c r="AE2477" s="6"/>
      <c r="AG2477" s="1"/>
      <c r="AM2477" s="6"/>
      <c r="AP2477" s="6"/>
      <c r="AS2477" s="6"/>
      <c r="AU2477" s="1"/>
      <c r="BA2477" s="6"/>
      <c r="BD2477" s="6"/>
      <c r="BG2477" s="1"/>
      <c r="BH2477" s="6"/>
      <c r="BJ2477" s="1"/>
      <c r="BN2477" s="1"/>
      <c r="BO2477" s="1"/>
    </row>
    <row r="2478" spans="1:67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6"/>
      <c r="N2478" s="1"/>
      <c r="Q2478" s="6"/>
      <c r="S2478" s="1"/>
      <c r="T2478" s="1"/>
      <c r="U2478" s="1"/>
      <c r="V2478" s="1"/>
      <c r="W2478" s="1"/>
      <c r="X2478" s="400"/>
      <c r="Y2478" s="6"/>
      <c r="AB2478" s="6"/>
      <c r="AE2478" s="6"/>
      <c r="AG2478" s="1"/>
      <c r="AM2478" s="6"/>
      <c r="AP2478" s="6"/>
      <c r="AS2478" s="6"/>
      <c r="AU2478" s="1"/>
      <c r="BA2478" s="6"/>
      <c r="BD2478" s="6"/>
      <c r="BG2478" s="1"/>
      <c r="BH2478" s="6"/>
      <c r="BJ2478" s="1"/>
      <c r="BN2478" s="1"/>
      <c r="BO2478" s="1"/>
    </row>
    <row r="2479" spans="1:67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6"/>
      <c r="N2479" s="1"/>
      <c r="Q2479" s="6"/>
      <c r="S2479" s="1"/>
      <c r="T2479" s="1"/>
      <c r="U2479" s="1"/>
      <c r="V2479" s="1"/>
      <c r="W2479" s="1"/>
      <c r="X2479" s="400"/>
      <c r="Y2479" s="6"/>
      <c r="AB2479" s="6"/>
      <c r="AE2479" s="6"/>
      <c r="AG2479" s="1"/>
      <c r="AM2479" s="6"/>
      <c r="AP2479" s="6"/>
      <c r="AS2479" s="6"/>
      <c r="AU2479" s="1"/>
      <c r="BA2479" s="6"/>
      <c r="BD2479" s="6"/>
      <c r="BG2479" s="1"/>
      <c r="BH2479" s="6"/>
      <c r="BJ2479" s="1"/>
      <c r="BN2479" s="1"/>
      <c r="BO2479" s="1"/>
    </row>
    <row r="2480" spans="1:67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6"/>
      <c r="N2480" s="1"/>
      <c r="Q2480" s="6"/>
      <c r="S2480" s="1"/>
      <c r="T2480" s="1"/>
      <c r="U2480" s="1"/>
      <c r="V2480" s="1"/>
      <c r="W2480" s="1"/>
      <c r="X2480" s="400"/>
      <c r="Y2480" s="6"/>
      <c r="AB2480" s="6"/>
      <c r="AE2480" s="6"/>
      <c r="AG2480" s="1"/>
      <c r="AM2480" s="6"/>
      <c r="AP2480" s="6"/>
      <c r="AS2480" s="6"/>
      <c r="AU2480" s="1"/>
      <c r="BA2480" s="6"/>
      <c r="BD2480" s="6"/>
      <c r="BG2480" s="1"/>
      <c r="BH2480" s="6"/>
      <c r="BJ2480" s="1"/>
      <c r="BN2480" s="1"/>
      <c r="BO2480" s="1"/>
    </row>
    <row r="2481" spans="1:67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6"/>
      <c r="N2481" s="1"/>
      <c r="Q2481" s="6"/>
      <c r="S2481" s="1"/>
      <c r="T2481" s="1"/>
      <c r="U2481" s="1"/>
      <c r="V2481" s="1"/>
      <c r="W2481" s="1"/>
      <c r="X2481" s="400"/>
      <c r="Y2481" s="6"/>
      <c r="AB2481" s="6"/>
      <c r="AE2481" s="6"/>
      <c r="AG2481" s="1"/>
      <c r="AM2481" s="6"/>
      <c r="AP2481" s="6"/>
      <c r="AS2481" s="6"/>
      <c r="AU2481" s="1"/>
      <c r="BA2481" s="6"/>
      <c r="BD2481" s="6"/>
      <c r="BG2481" s="1"/>
      <c r="BH2481" s="6"/>
      <c r="BJ2481" s="1"/>
      <c r="BN2481" s="1"/>
      <c r="BO2481" s="1"/>
    </row>
    <row r="2482" spans="1:67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6"/>
      <c r="N2482" s="1"/>
      <c r="Q2482" s="6"/>
      <c r="S2482" s="1"/>
      <c r="T2482" s="1"/>
      <c r="U2482" s="1"/>
      <c r="V2482" s="1"/>
      <c r="W2482" s="1"/>
      <c r="X2482" s="400"/>
      <c r="Y2482" s="6"/>
      <c r="AB2482" s="6"/>
      <c r="AE2482" s="6"/>
      <c r="AG2482" s="1"/>
      <c r="AM2482" s="6"/>
      <c r="AP2482" s="6"/>
      <c r="AS2482" s="6"/>
      <c r="AU2482" s="1"/>
      <c r="BA2482" s="6"/>
      <c r="BD2482" s="6"/>
      <c r="BG2482" s="1"/>
      <c r="BH2482" s="6"/>
      <c r="BJ2482" s="1"/>
      <c r="BN2482" s="1"/>
      <c r="BO2482" s="1"/>
    </row>
    <row r="2483" spans="1:67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6"/>
      <c r="N2483" s="1"/>
      <c r="Q2483" s="6"/>
      <c r="S2483" s="1"/>
      <c r="T2483" s="1"/>
      <c r="U2483" s="1"/>
      <c r="V2483" s="1"/>
      <c r="W2483" s="1"/>
      <c r="X2483" s="400"/>
      <c r="Y2483" s="6"/>
      <c r="AB2483" s="6"/>
      <c r="AE2483" s="6"/>
      <c r="AG2483" s="1"/>
      <c r="AM2483" s="6"/>
      <c r="AP2483" s="6"/>
      <c r="AS2483" s="6"/>
      <c r="AU2483" s="1"/>
      <c r="BA2483" s="6"/>
      <c r="BD2483" s="6"/>
      <c r="BG2483" s="1"/>
      <c r="BH2483" s="6"/>
      <c r="BJ2483" s="1"/>
      <c r="BN2483" s="1"/>
      <c r="BO2483" s="1"/>
    </row>
    <row r="2484" spans="1:67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6"/>
      <c r="N2484" s="1"/>
      <c r="Q2484" s="6"/>
      <c r="S2484" s="1"/>
      <c r="T2484" s="1"/>
      <c r="U2484" s="1"/>
      <c r="V2484" s="1"/>
      <c r="W2484" s="1"/>
      <c r="X2484" s="400"/>
      <c r="Y2484" s="6"/>
      <c r="AB2484" s="6"/>
      <c r="AE2484" s="6"/>
      <c r="AG2484" s="1"/>
      <c r="AM2484" s="6"/>
      <c r="AP2484" s="6"/>
      <c r="AS2484" s="6"/>
      <c r="AU2484" s="1"/>
      <c r="BA2484" s="6"/>
      <c r="BD2484" s="6"/>
      <c r="BG2484" s="1"/>
      <c r="BH2484" s="6"/>
      <c r="BJ2484" s="1"/>
      <c r="BN2484" s="1"/>
      <c r="BO2484" s="1"/>
    </row>
    <row r="2485" spans="1:67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6"/>
      <c r="N2485" s="1"/>
      <c r="Q2485" s="6"/>
      <c r="S2485" s="1"/>
      <c r="T2485" s="1"/>
      <c r="U2485" s="1"/>
      <c r="V2485" s="1"/>
      <c r="W2485" s="1"/>
      <c r="X2485" s="400"/>
      <c r="Y2485" s="6"/>
      <c r="AB2485" s="6"/>
      <c r="AE2485" s="6"/>
      <c r="AG2485" s="1"/>
      <c r="AM2485" s="6"/>
      <c r="AP2485" s="6"/>
      <c r="AS2485" s="6"/>
      <c r="AU2485" s="1"/>
      <c r="BA2485" s="6"/>
      <c r="BD2485" s="6"/>
      <c r="BG2485" s="1"/>
      <c r="BH2485" s="6"/>
      <c r="BJ2485" s="1"/>
      <c r="BN2485" s="1"/>
      <c r="BO2485" s="1"/>
    </row>
    <row r="2486" spans="1:67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6"/>
      <c r="N2486" s="1"/>
      <c r="Q2486" s="6"/>
      <c r="S2486" s="1"/>
      <c r="T2486" s="1"/>
      <c r="U2486" s="1"/>
      <c r="V2486" s="1"/>
      <c r="W2486" s="1"/>
      <c r="X2486" s="400"/>
      <c r="Y2486" s="6"/>
      <c r="AB2486" s="6"/>
      <c r="AE2486" s="6"/>
      <c r="AG2486" s="1"/>
      <c r="AM2486" s="6"/>
      <c r="AP2486" s="6"/>
      <c r="AS2486" s="6"/>
      <c r="AU2486" s="1"/>
      <c r="BA2486" s="6"/>
      <c r="BD2486" s="6"/>
      <c r="BG2486" s="1"/>
      <c r="BH2486" s="6"/>
      <c r="BJ2486" s="1"/>
      <c r="BN2486" s="1"/>
      <c r="BO2486" s="1"/>
    </row>
    <row r="2487" spans="1:67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6"/>
      <c r="N2487" s="1"/>
      <c r="Q2487" s="6"/>
      <c r="S2487" s="1"/>
      <c r="T2487" s="1"/>
      <c r="U2487" s="1"/>
      <c r="V2487" s="1"/>
      <c r="W2487" s="1"/>
      <c r="X2487" s="400"/>
      <c r="Y2487" s="6"/>
      <c r="AB2487" s="6"/>
      <c r="AE2487" s="6"/>
      <c r="AG2487" s="1"/>
      <c r="AM2487" s="6"/>
      <c r="AP2487" s="6"/>
      <c r="AS2487" s="6"/>
      <c r="AU2487" s="1"/>
      <c r="BA2487" s="6"/>
      <c r="BD2487" s="6"/>
      <c r="BG2487" s="1"/>
      <c r="BH2487" s="6"/>
      <c r="BJ2487" s="1"/>
      <c r="BN2487" s="1"/>
      <c r="BO2487" s="1"/>
    </row>
    <row r="2488" spans="1:67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6"/>
      <c r="N2488" s="1"/>
      <c r="Q2488" s="6"/>
      <c r="S2488" s="1"/>
      <c r="T2488" s="1"/>
      <c r="U2488" s="1"/>
      <c r="V2488" s="1"/>
      <c r="W2488" s="1"/>
      <c r="X2488" s="400"/>
      <c r="Y2488" s="6"/>
      <c r="AB2488" s="6"/>
      <c r="AE2488" s="6"/>
      <c r="AG2488" s="1"/>
      <c r="AM2488" s="6"/>
      <c r="AP2488" s="6"/>
      <c r="AS2488" s="6"/>
      <c r="AU2488" s="1"/>
      <c r="BA2488" s="6"/>
      <c r="BD2488" s="6"/>
      <c r="BG2488" s="1"/>
      <c r="BH2488" s="6"/>
      <c r="BJ2488" s="1"/>
      <c r="BN2488" s="1"/>
      <c r="BO2488" s="1"/>
    </row>
    <row r="2489" spans="1:67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6"/>
      <c r="N2489" s="1"/>
      <c r="Q2489" s="6"/>
      <c r="S2489" s="1"/>
      <c r="T2489" s="1"/>
      <c r="U2489" s="1"/>
      <c r="V2489" s="1"/>
      <c r="W2489" s="1"/>
      <c r="X2489" s="400"/>
      <c r="Y2489" s="6"/>
      <c r="AB2489" s="6"/>
      <c r="AE2489" s="6"/>
      <c r="AG2489" s="1"/>
      <c r="AM2489" s="6"/>
      <c r="AP2489" s="6"/>
      <c r="AS2489" s="6"/>
      <c r="AU2489" s="1"/>
      <c r="BA2489" s="6"/>
      <c r="BD2489" s="6"/>
      <c r="BG2489" s="1"/>
      <c r="BH2489" s="6"/>
      <c r="BJ2489" s="1"/>
      <c r="BN2489" s="1"/>
      <c r="BO2489" s="1"/>
    </row>
    <row r="2490" spans="1:67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6"/>
      <c r="N2490" s="1"/>
      <c r="Q2490" s="6"/>
      <c r="S2490" s="1"/>
      <c r="T2490" s="1"/>
      <c r="U2490" s="1"/>
      <c r="V2490" s="1"/>
      <c r="W2490" s="1"/>
      <c r="X2490" s="400"/>
      <c r="Y2490" s="6"/>
      <c r="AB2490" s="6"/>
      <c r="AE2490" s="6"/>
      <c r="AG2490" s="1"/>
      <c r="AM2490" s="6"/>
      <c r="AP2490" s="6"/>
      <c r="AS2490" s="6"/>
      <c r="AU2490" s="1"/>
      <c r="BA2490" s="6"/>
      <c r="BD2490" s="6"/>
      <c r="BG2490" s="1"/>
      <c r="BH2490" s="6"/>
      <c r="BJ2490" s="1"/>
      <c r="BN2490" s="1"/>
      <c r="BO2490" s="1"/>
    </row>
    <row r="2491" spans="1:67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6"/>
      <c r="N2491" s="1"/>
      <c r="Q2491" s="6"/>
      <c r="S2491" s="1"/>
      <c r="T2491" s="1"/>
      <c r="U2491" s="1"/>
      <c r="V2491" s="1"/>
      <c r="W2491" s="1"/>
      <c r="X2491" s="400"/>
      <c r="Y2491" s="6"/>
      <c r="AB2491" s="6"/>
      <c r="AE2491" s="6"/>
      <c r="AG2491" s="1"/>
      <c r="AM2491" s="6"/>
      <c r="AP2491" s="6"/>
      <c r="AS2491" s="6"/>
      <c r="AU2491" s="1"/>
      <c r="BA2491" s="6"/>
      <c r="BD2491" s="6"/>
      <c r="BG2491" s="1"/>
      <c r="BH2491" s="6"/>
      <c r="BJ2491" s="1"/>
      <c r="BN2491" s="1"/>
      <c r="BO2491" s="1"/>
    </row>
    <row r="2492" spans="1:67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6"/>
      <c r="N2492" s="1"/>
      <c r="Q2492" s="6"/>
      <c r="S2492" s="1"/>
      <c r="T2492" s="1"/>
      <c r="U2492" s="1"/>
      <c r="V2492" s="1"/>
      <c r="W2492" s="1"/>
      <c r="X2492" s="400"/>
      <c r="Y2492" s="6"/>
      <c r="AB2492" s="6"/>
      <c r="AE2492" s="6"/>
      <c r="AG2492" s="1"/>
      <c r="AM2492" s="6"/>
      <c r="AP2492" s="6"/>
      <c r="AS2492" s="6"/>
      <c r="AU2492" s="1"/>
      <c r="BA2492" s="6"/>
      <c r="BD2492" s="6"/>
      <c r="BG2492" s="1"/>
      <c r="BH2492" s="6"/>
      <c r="BJ2492" s="1"/>
      <c r="BN2492" s="1"/>
      <c r="BO2492" s="1"/>
    </row>
    <row r="2493" spans="1:67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6"/>
      <c r="N2493" s="1"/>
      <c r="Q2493" s="6"/>
      <c r="S2493" s="1"/>
      <c r="T2493" s="1"/>
      <c r="U2493" s="1"/>
      <c r="V2493" s="1"/>
      <c r="W2493" s="1"/>
      <c r="X2493" s="400"/>
      <c r="Y2493" s="6"/>
      <c r="AB2493" s="6"/>
      <c r="AE2493" s="6"/>
      <c r="AG2493" s="1"/>
      <c r="AM2493" s="6"/>
      <c r="AP2493" s="6"/>
      <c r="AS2493" s="6"/>
      <c r="AU2493" s="1"/>
      <c r="BA2493" s="6"/>
      <c r="BD2493" s="6"/>
      <c r="BG2493" s="1"/>
      <c r="BH2493" s="6"/>
      <c r="BJ2493" s="1"/>
      <c r="BN2493" s="1"/>
      <c r="BO2493" s="1"/>
    </row>
    <row r="2494" spans="1:67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6"/>
      <c r="N2494" s="1"/>
      <c r="Q2494" s="6"/>
      <c r="S2494" s="1"/>
      <c r="T2494" s="1"/>
      <c r="U2494" s="1"/>
      <c r="V2494" s="1"/>
      <c r="W2494" s="1"/>
      <c r="X2494" s="400"/>
      <c r="Y2494" s="6"/>
      <c r="AB2494" s="6"/>
      <c r="AE2494" s="6"/>
      <c r="AG2494" s="1"/>
      <c r="AM2494" s="6"/>
      <c r="AP2494" s="6"/>
      <c r="AS2494" s="6"/>
      <c r="AU2494" s="1"/>
      <c r="BA2494" s="6"/>
      <c r="BD2494" s="6"/>
      <c r="BG2494" s="1"/>
      <c r="BH2494" s="6"/>
      <c r="BJ2494" s="1"/>
      <c r="BN2494" s="1"/>
      <c r="BO2494" s="1"/>
    </row>
    <row r="2495" spans="1:67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6"/>
      <c r="N2495" s="1"/>
      <c r="Q2495" s="6"/>
      <c r="S2495" s="1"/>
      <c r="T2495" s="1"/>
      <c r="U2495" s="1"/>
      <c r="V2495" s="1"/>
      <c r="W2495" s="1"/>
      <c r="X2495" s="400"/>
      <c r="Y2495" s="6"/>
      <c r="AB2495" s="6"/>
      <c r="AE2495" s="6"/>
      <c r="AG2495" s="1"/>
      <c r="AM2495" s="6"/>
      <c r="AP2495" s="6"/>
      <c r="AS2495" s="6"/>
      <c r="AU2495" s="1"/>
      <c r="BA2495" s="6"/>
      <c r="BD2495" s="6"/>
      <c r="BG2495" s="1"/>
      <c r="BH2495" s="6"/>
      <c r="BJ2495" s="1"/>
      <c r="BN2495" s="1"/>
      <c r="BO2495" s="1"/>
    </row>
    <row r="2496" spans="1:67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6"/>
      <c r="N2496" s="1"/>
      <c r="Q2496" s="6"/>
      <c r="S2496" s="1"/>
      <c r="T2496" s="1"/>
      <c r="U2496" s="1"/>
      <c r="V2496" s="1"/>
      <c r="W2496" s="1"/>
      <c r="X2496" s="400"/>
      <c r="Y2496" s="6"/>
      <c r="AB2496" s="6"/>
      <c r="AE2496" s="6"/>
      <c r="AG2496" s="1"/>
      <c r="AM2496" s="6"/>
      <c r="AP2496" s="6"/>
      <c r="AS2496" s="6"/>
      <c r="AU2496" s="1"/>
      <c r="BA2496" s="6"/>
      <c r="BD2496" s="6"/>
      <c r="BG2496" s="1"/>
      <c r="BH2496" s="6"/>
      <c r="BJ2496" s="1"/>
      <c r="BN2496" s="1"/>
      <c r="BO2496" s="1"/>
    </row>
    <row r="2497" spans="1:67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6"/>
      <c r="N2497" s="1"/>
      <c r="Q2497" s="6"/>
      <c r="S2497" s="1"/>
      <c r="T2497" s="1"/>
      <c r="U2497" s="1"/>
      <c r="V2497" s="1"/>
      <c r="W2497" s="1"/>
      <c r="X2497" s="400"/>
      <c r="Y2497" s="6"/>
      <c r="AB2497" s="6"/>
      <c r="AE2497" s="6"/>
      <c r="AG2497" s="1"/>
      <c r="AM2497" s="6"/>
      <c r="AP2497" s="6"/>
      <c r="AS2497" s="6"/>
      <c r="AU2497" s="1"/>
      <c r="BA2497" s="6"/>
      <c r="BD2497" s="6"/>
      <c r="BG2497" s="1"/>
      <c r="BH2497" s="6"/>
      <c r="BJ2497" s="1"/>
      <c r="BN2497" s="1"/>
      <c r="BO2497" s="1"/>
    </row>
    <row r="2498" spans="1:67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6"/>
      <c r="N2498" s="1"/>
      <c r="Q2498" s="6"/>
      <c r="S2498" s="1"/>
      <c r="T2498" s="1"/>
      <c r="U2498" s="1"/>
      <c r="V2498" s="1"/>
      <c r="W2498" s="1"/>
      <c r="X2498" s="400"/>
      <c r="Y2498" s="6"/>
      <c r="AB2498" s="6"/>
      <c r="AE2498" s="6"/>
      <c r="AG2498" s="1"/>
      <c r="AM2498" s="6"/>
      <c r="AP2498" s="6"/>
      <c r="AS2498" s="6"/>
      <c r="AU2498" s="1"/>
      <c r="BA2498" s="6"/>
      <c r="BD2498" s="6"/>
      <c r="BG2498" s="1"/>
      <c r="BH2498" s="6"/>
      <c r="BJ2498" s="1"/>
      <c r="BN2498" s="1"/>
      <c r="BO2498" s="1"/>
    </row>
    <row r="2499" spans="1:67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6"/>
      <c r="N2499" s="1"/>
      <c r="Q2499" s="6"/>
      <c r="S2499" s="1"/>
      <c r="T2499" s="1"/>
      <c r="U2499" s="1"/>
      <c r="V2499" s="1"/>
      <c r="W2499" s="1"/>
      <c r="X2499" s="400"/>
      <c r="Y2499" s="6"/>
      <c r="AB2499" s="6"/>
      <c r="AE2499" s="6"/>
      <c r="AG2499" s="1"/>
      <c r="AM2499" s="6"/>
      <c r="AP2499" s="6"/>
      <c r="AS2499" s="6"/>
      <c r="AU2499" s="1"/>
      <c r="BA2499" s="6"/>
      <c r="BD2499" s="6"/>
      <c r="BG2499" s="1"/>
      <c r="BH2499" s="6"/>
      <c r="BJ2499" s="1"/>
      <c r="BN2499" s="1"/>
      <c r="BO2499" s="1"/>
    </row>
    <row r="2500" spans="1:67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6"/>
      <c r="N2500" s="1"/>
      <c r="Q2500" s="6"/>
      <c r="S2500" s="1"/>
      <c r="T2500" s="1"/>
      <c r="U2500" s="1"/>
      <c r="V2500" s="1"/>
      <c r="W2500" s="1"/>
      <c r="X2500" s="400"/>
      <c r="Y2500" s="6"/>
      <c r="AB2500" s="6"/>
      <c r="AE2500" s="6"/>
      <c r="AG2500" s="1"/>
      <c r="AM2500" s="6"/>
      <c r="AP2500" s="6"/>
      <c r="AS2500" s="6"/>
      <c r="AU2500" s="1"/>
      <c r="BA2500" s="6"/>
      <c r="BD2500" s="6"/>
      <c r="BG2500" s="1"/>
      <c r="BH2500" s="6"/>
      <c r="BJ2500" s="1"/>
      <c r="BN2500" s="1"/>
      <c r="BO2500" s="1"/>
    </row>
    <row r="2501" spans="1:67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6"/>
      <c r="N2501" s="1"/>
      <c r="Q2501" s="6"/>
      <c r="S2501" s="1"/>
      <c r="T2501" s="1"/>
      <c r="U2501" s="1"/>
      <c r="V2501" s="1"/>
      <c r="W2501" s="1"/>
      <c r="X2501" s="400"/>
      <c r="Y2501" s="6"/>
      <c r="AB2501" s="6"/>
      <c r="AE2501" s="6"/>
      <c r="AG2501" s="1"/>
      <c r="AM2501" s="6"/>
      <c r="AP2501" s="6"/>
      <c r="AS2501" s="6"/>
      <c r="AU2501" s="1"/>
      <c r="BA2501" s="6"/>
      <c r="BD2501" s="6"/>
      <c r="BG2501" s="1"/>
      <c r="BH2501" s="6"/>
      <c r="BJ2501" s="1"/>
      <c r="BN2501" s="1"/>
      <c r="BO2501" s="1"/>
    </row>
    <row r="2502" spans="1:67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6"/>
      <c r="N2502" s="1"/>
      <c r="Q2502" s="6"/>
      <c r="S2502" s="1"/>
      <c r="T2502" s="1"/>
      <c r="U2502" s="1"/>
      <c r="V2502" s="1"/>
      <c r="W2502" s="1"/>
      <c r="X2502" s="400"/>
      <c r="Y2502" s="6"/>
      <c r="AB2502" s="6"/>
      <c r="AE2502" s="6"/>
      <c r="AG2502" s="1"/>
      <c r="AM2502" s="6"/>
      <c r="AP2502" s="6"/>
      <c r="AS2502" s="6"/>
      <c r="AU2502" s="1"/>
      <c r="BA2502" s="6"/>
      <c r="BD2502" s="6"/>
      <c r="BG2502" s="1"/>
      <c r="BH2502" s="6"/>
      <c r="BJ2502" s="1"/>
      <c r="BN2502" s="1"/>
      <c r="BO2502" s="1"/>
    </row>
    <row r="2503" spans="1:67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6"/>
      <c r="N2503" s="1"/>
      <c r="Q2503" s="6"/>
      <c r="S2503" s="1"/>
      <c r="T2503" s="1"/>
      <c r="U2503" s="1"/>
      <c r="V2503" s="1"/>
      <c r="W2503" s="1"/>
      <c r="X2503" s="400"/>
      <c r="Y2503" s="6"/>
      <c r="AB2503" s="6"/>
      <c r="AE2503" s="6"/>
      <c r="AG2503" s="1"/>
      <c r="AM2503" s="6"/>
      <c r="AP2503" s="6"/>
      <c r="AS2503" s="6"/>
      <c r="AU2503" s="1"/>
      <c r="BA2503" s="6"/>
      <c r="BD2503" s="6"/>
      <c r="BG2503" s="1"/>
      <c r="BH2503" s="6"/>
      <c r="BJ2503" s="1"/>
      <c r="BN2503" s="1"/>
      <c r="BO2503" s="1"/>
    </row>
    <row r="2504" spans="1:67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6"/>
      <c r="N2504" s="1"/>
      <c r="Q2504" s="6"/>
      <c r="S2504" s="1"/>
      <c r="T2504" s="1"/>
      <c r="U2504" s="1"/>
      <c r="V2504" s="1"/>
      <c r="W2504" s="1"/>
      <c r="X2504" s="400"/>
      <c r="Y2504" s="6"/>
      <c r="AB2504" s="6"/>
      <c r="AE2504" s="6"/>
      <c r="AG2504" s="1"/>
      <c r="AM2504" s="6"/>
      <c r="AP2504" s="6"/>
      <c r="AS2504" s="6"/>
      <c r="AU2504" s="1"/>
      <c r="BA2504" s="6"/>
      <c r="BD2504" s="6"/>
      <c r="BG2504" s="1"/>
      <c r="BH2504" s="6"/>
      <c r="BJ2504" s="1"/>
      <c r="BN2504" s="1"/>
      <c r="BO2504" s="1"/>
    </row>
    <row r="2505" spans="1:67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6"/>
      <c r="N2505" s="1"/>
      <c r="Q2505" s="6"/>
      <c r="S2505" s="1"/>
      <c r="T2505" s="1"/>
      <c r="U2505" s="1"/>
      <c r="V2505" s="1"/>
      <c r="W2505" s="1"/>
      <c r="X2505" s="400"/>
      <c r="Y2505" s="6"/>
      <c r="AB2505" s="6"/>
      <c r="AE2505" s="6"/>
      <c r="AG2505" s="1"/>
      <c r="AM2505" s="6"/>
      <c r="AP2505" s="6"/>
      <c r="AS2505" s="6"/>
      <c r="AU2505" s="1"/>
      <c r="BA2505" s="6"/>
      <c r="BD2505" s="6"/>
      <c r="BG2505" s="1"/>
      <c r="BH2505" s="6"/>
      <c r="BJ2505" s="1"/>
      <c r="BN2505" s="1"/>
      <c r="BO2505" s="1"/>
    </row>
    <row r="2506" spans="1:67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6"/>
      <c r="N2506" s="1"/>
      <c r="Q2506" s="6"/>
      <c r="S2506" s="1"/>
      <c r="T2506" s="1"/>
      <c r="U2506" s="1"/>
      <c r="V2506" s="1"/>
      <c r="W2506" s="1"/>
      <c r="X2506" s="400"/>
      <c r="Y2506" s="6"/>
      <c r="AB2506" s="6"/>
      <c r="AE2506" s="6"/>
      <c r="AG2506" s="1"/>
      <c r="AM2506" s="6"/>
      <c r="AP2506" s="6"/>
      <c r="AS2506" s="6"/>
      <c r="AU2506" s="1"/>
      <c r="BA2506" s="6"/>
      <c r="BD2506" s="6"/>
      <c r="BG2506" s="1"/>
      <c r="BH2506" s="6"/>
      <c r="BJ2506" s="1"/>
      <c r="BN2506" s="1"/>
      <c r="BO2506" s="1"/>
    </row>
    <row r="2507" spans="1:67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6"/>
      <c r="N2507" s="1"/>
      <c r="Q2507" s="6"/>
      <c r="S2507" s="1"/>
      <c r="T2507" s="1"/>
      <c r="U2507" s="1"/>
      <c r="V2507" s="1"/>
      <c r="W2507" s="1"/>
      <c r="X2507" s="400"/>
      <c r="Y2507" s="6"/>
      <c r="AB2507" s="6"/>
      <c r="AE2507" s="6"/>
      <c r="AG2507" s="1"/>
      <c r="AM2507" s="6"/>
      <c r="AP2507" s="6"/>
      <c r="AS2507" s="6"/>
      <c r="AU2507" s="1"/>
      <c r="BA2507" s="6"/>
      <c r="BD2507" s="6"/>
      <c r="BG2507" s="1"/>
      <c r="BH2507" s="6"/>
      <c r="BJ2507" s="1"/>
      <c r="BN2507" s="1"/>
      <c r="BO2507" s="1"/>
    </row>
    <row r="2508" spans="1:67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6"/>
      <c r="N2508" s="1"/>
      <c r="Q2508" s="6"/>
      <c r="S2508" s="1"/>
      <c r="T2508" s="1"/>
      <c r="U2508" s="1"/>
      <c r="V2508" s="1"/>
      <c r="W2508" s="1"/>
      <c r="X2508" s="400"/>
      <c r="Y2508" s="6"/>
      <c r="AB2508" s="6"/>
      <c r="AE2508" s="6"/>
      <c r="AG2508" s="1"/>
      <c r="AM2508" s="6"/>
      <c r="AP2508" s="6"/>
      <c r="AS2508" s="6"/>
      <c r="AU2508" s="1"/>
      <c r="BA2508" s="6"/>
      <c r="BD2508" s="6"/>
      <c r="BG2508" s="1"/>
      <c r="BH2508" s="6"/>
      <c r="BJ2508" s="1"/>
      <c r="BN2508" s="1"/>
      <c r="BO2508" s="1"/>
    </row>
    <row r="2509" spans="1:67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6"/>
      <c r="N2509" s="1"/>
      <c r="Q2509" s="6"/>
      <c r="S2509" s="1"/>
      <c r="T2509" s="1"/>
      <c r="U2509" s="1"/>
      <c r="V2509" s="1"/>
      <c r="W2509" s="1"/>
      <c r="X2509" s="400"/>
      <c r="Y2509" s="6"/>
      <c r="AB2509" s="6"/>
      <c r="AE2509" s="6"/>
      <c r="AG2509" s="1"/>
      <c r="AM2509" s="6"/>
      <c r="AP2509" s="6"/>
      <c r="AS2509" s="6"/>
      <c r="AU2509" s="1"/>
      <c r="BA2509" s="6"/>
      <c r="BD2509" s="6"/>
      <c r="BG2509" s="1"/>
      <c r="BH2509" s="6"/>
      <c r="BJ2509" s="1"/>
      <c r="BN2509" s="1"/>
      <c r="BO2509" s="1"/>
    </row>
    <row r="2510" spans="1:67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6"/>
      <c r="N2510" s="1"/>
      <c r="Q2510" s="6"/>
      <c r="S2510" s="1"/>
      <c r="T2510" s="1"/>
      <c r="U2510" s="1"/>
      <c r="V2510" s="1"/>
      <c r="W2510" s="1"/>
      <c r="X2510" s="400"/>
      <c r="Y2510" s="6"/>
      <c r="AB2510" s="6"/>
      <c r="AE2510" s="6"/>
      <c r="AG2510" s="1"/>
      <c r="AM2510" s="6"/>
      <c r="AP2510" s="6"/>
      <c r="AS2510" s="6"/>
      <c r="AU2510" s="1"/>
      <c r="BA2510" s="6"/>
      <c r="BD2510" s="6"/>
      <c r="BG2510" s="1"/>
      <c r="BH2510" s="6"/>
      <c r="BJ2510" s="1"/>
      <c r="BN2510" s="1"/>
      <c r="BO2510" s="1"/>
    </row>
    <row r="2511" spans="1:67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6"/>
      <c r="N2511" s="1"/>
      <c r="Q2511" s="6"/>
      <c r="S2511" s="1"/>
      <c r="T2511" s="1"/>
      <c r="U2511" s="1"/>
      <c r="V2511" s="1"/>
      <c r="W2511" s="1"/>
      <c r="X2511" s="400"/>
      <c r="Y2511" s="6"/>
      <c r="AB2511" s="6"/>
      <c r="AE2511" s="6"/>
      <c r="AG2511" s="1"/>
      <c r="AM2511" s="6"/>
      <c r="AP2511" s="6"/>
      <c r="AS2511" s="6"/>
      <c r="AU2511" s="1"/>
      <c r="BA2511" s="6"/>
      <c r="BD2511" s="6"/>
      <c r="BG2511" s="1"/>
      <c r="BH2511" s="6"/>
      <c r="BJ2511" s="1"/>
      <c r="BN2511" s="1"/>
      <c r="BO2511" s="1"/>
    </row>
    <row r="2512" spans="1:67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6"/>
      <c r="N2512" s="1"/>
      <c r="Q2512" s="6"/>
      <c r="S2512" s="1"/>
      <c r="T2512" s="1"/>
      <c r="U2512" s="1"/>
      <c r="V2512" s="1"/>
      <c r="W2512" s="1"/>
      <c r="X2512" s="400"/>
      <c r="Y2512" s="6"/>
      <c r="AB2512" s="6"/>
      <c r="AE2512" s="6"/>
      <c r="AG2512" s="1"/>
      <c r="AM2512" s="6"/>
      <c r="AP2512" s="6"/>
      <c r="AS2512" s="6"/>
      <c r="AU2512" s="1"/>
      <c r="BA2512" s="6"/>
      <c r="BD2512" s="6"/>
      <c r="BG2512" s="1"/>
      <c r="BH2512" s="6"/>
      <c r="BJ2512" s="1"/>
      <c r="BN2512" s="1"/>
      <c r="BO2512" s="1"/>
    </row>
    <row r="2513" spans="1:67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6"/>
      <c r="N2513" s="1"/>
      <c r="Q2513" s="6"/>
      <c r="S2513" s="1"/>
      <c r="T2513" s="1"/>
      <c r="U2513" s="1"/>
      <c r="V2513" s="1"/>
      <c r="W2513" s="1"/>
      <c r="X2513" s="400"/>
      <c r="Y2513" s="6"/>
      <c r="AB2513" s="6"/>
      <c r="AE2513" s="6"/>
      <c r="AG2513" s="1"/>
      <c r="AM2513" s="6"/>
      <c r="AP2513" s="6"/>
      <c r="AS2513" s="6"/>
      <c r="AU2513" s="1"/>
      <c r="BA2513" s="6"/>
      <c r="BD2513" s="6"/>
      <c r="BG2513" s="1"/>
      <c r="BH2513" s="6"/>
      <c r="BJ2513" s="1"/>
      <c r="BN2513" s="1"/>
      <c r="BO2513" s="1"/>
    </row>
    <row r="2514" spans="1:67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6"/>
      <c r="N2514" s="1"/>
      <c r="Q2514" s="6"/>
      <c r="S2514" s="1"/>
      <c r="T2514" s="1"/>
      <c r="U2514" s="1"/>
      <c r="V2514" s="1"/>
      <c r="W2514" s="1"/>
      <c r="X2514" s="400"/>
      <c r="Y2514" s="6"/>
      <c r="AB2514" s="6"/>
      <c r="AE2514" s="6"/>
      <c r="AG2514" s="1"/>
      <c r="AM2514" s="6"/>
      <c r="AP2514" s="6"/>
      <c r="AS2514" s="6"/>
      <c r="AU2514" s="1"/>
      <c r="BA2514" s="6"/>
      <c r="BD2514" s="6"/>
      <c r="BG2514" s="1"/>
      <c r="BH2514" s="6"/>
      <c r="BJ2514" s="1"/>
      <c r="BN2514" s="1"/>
      <c r="BO2514" s="1"/>
    </row>
    <row r="2515" spans="1:67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6"/>
      <c r="N2515" s="1"/>
      <c r="Q2515" s="6"/>
      <c r="S2515" s="1"/>
      <c r="T2515" s="1"/>
      <c r="U2515" s="1"/>
      <c r="V2515" s="1"/>
      <c r="W2515" s="1"/>
      <c r="X2515" s="400"/>
      <c r="Y2515" s="6"/>
      <c r="AB2515" s="6"/>
      <c r="AE2515" s="6"/>
      <c r="AG2515" s="1"/>
      <c r="AM2515" s="6"/>
      <c r="AP2515" s="6"/>
      <c r="AS2515" s="6"/>
      <c r="AU2515" s="1"/>
      <c r="BA2515" s="6"/>
      <c r="BD2515" s="6"/>
      <c r="BG2515" s="1"/>
      <c r="BH2515" s="6"/>
      <c r="BJ2515" s="1"/>
      <c r="BN2515" s="1"/>
      <c r="BO2515" s="1"/>
    </row>
    <row r="2516" spans="1:67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6"/>
      <c r="N2516" s="1"/>
      <c r="Q2516" s="6"/>
      <c r="S2516" s="1"/>
      <c r="T2516" s="1"/>
      <c r="U2516" s="1"/>
      <c r="V2516" s="1"/>
      <c r="W2516" s="1"/>
      <c r="X2516" s="400"/>
      <c r="Y2516" s="6"/>
      <c r="AB2516" s="6"/>
      <c r="AE2516" s="6"/>
      <c r="AG2516" s="1"/>
      <c r="AM2516" s="6"/>
      <c r="AP2516" s="6"/>
      <c r="AS2516" s="6"/>
      <c r="AU2516" s="1"/>
      <c r="BA2516" s="6"/>
      <c r="BD2516" s="6"/>
      <c r="BG2516" s="1"/>
      <c r="BH2516" s="6"/>
      <c r="BJ2516" s="1"/>
      <c r="BN2516" s="1"/>
      <c r="BO2516" s="1"/>
    </row>
    <row r="2517" spans="1:67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6"/>
      <c r="N2517" s="1"/>
      <c r="Q2517" s="6"/>
      <c r="S2517" s="1"/>
      <c r="T2517" s="1"/>
      <c r="U2517" s="1"/>
      <c r="V2517" s="1"/>
      <c r="W2517" s="1"/>
      <c r="X2517" s="400"/>
      <c r="Y2517" s="6"/>
      <c r="AB2517" s="6"/>
      <c r="AE2517" s="6"/>
      <c r="AG2517" s="1"/>
      <c r="AM2517" s="6"/>
      <c r="AP2517" s="6"/>
      <c r="AS2517" s="6"/>
      <c r="AU2517" s="1"/>
      <c r="BA2517" s="6"/>
      <c r="BD2517" s="6"/>
      <c r="BG2517" s="1"/>
      <c r="BH2517" s="6"/>
      <c r="BJ2517" s="1"/>
      <c r="BN2517" s="1"/>
      <c r="BO2517" s="1"/>
    </row>
    <row r="2518" spans="1:67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6"/>
      <c r="N2518" s="1"/>
      <c r="Q2518" s="6"/>
      <c r="S2518" s="1"/>
      <c r="T2518" s="1"/>
      <c r="U2518" s="1"/>
      <c r="V2518" s="1"/>
      <c r="W2518" s="1"/>
      <c r="X2518" s="400"/>
      <c r="Y2518" s="6"/>
      <c r="AB2518" s="6"/>
      <c r="AE2518" s="6"/>
      <c r="AG2518" s="1"/>
      <c r="AM2518" s="6"/>
      <c r="AP2518" s="6"/>
      <c r="AS2518" s="6"/>
      <c r="AU2518" s="1"/>
      <c r="BA2518" s="6"/>
      <c r="BD2518" s="6"/>
      <c r="BG2518" s="1"/>
      <c r="BH2518" s="6"/>
      <c r="BJ2518" s="1"/>
      <c r="BN2518" s="1"/>
      <c r="BO2518" s="1"/>
    </row>
    <row r="2519" spans="1:67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6"/>
      <c r="N2519" s="1"/>
      <c r="Q2519" s="6"/>
      <c r="S2519" s="1"/>
      <c r="T2519" s="1"/>
      <c r="U2519" s="1"/>
      <c r="V2519" s="1"/>
      <c r="W2519" s="1"/>
      <c r="X2519" s="400"/>
      <c r="Y2519" s="6"/>
      <c r="AB2519" s="6"/>
      <c r="AE2519" s="6"/>
      <c r="AG2519" s="1"/>
      <c r="AM2519" s="6"/>
      <c r="AP2519" s="6"/>
      <c r="AS2519" s="6"/>
      <c r="AU2519" s="1"/>
      <c r="BA2519" s="6"/>
      <c r="BD2519" s="6"/>
      <c r="BG2519" s="1"/>
      <c r="BH2519" s="6"/>
      <c r="BJ2519" s="1"/>
      <c r="BN2519" s="1"/>
      <c r="BO2519" s="1"/>
    </row>
    <row r="2520" spans="1:67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6"/>
      <c r="N2520" s="1"/>
      <c r="Q2520" s="6"/>
      <c r="S2520" s="1"/>
      <c r="T2520" s="1"/>
      <c r="U2520" s="1"/>
      <c r="V2520" s="1"/>
      <c r="W2520" s="1"/>
      <c r="X2520" s="400"/>
      <c r="Y2520" s="6"/>
      <c r="AB2520" s="6"/>
      <c r="AE2520" s="6"/>
      <c r="AG2520" s="1"/>
      <c r="AM2520" s="6"/>
      <c r="AP2520" s="6"/>
      <c r="AS2520" s="6"/>
      <c r="AU2520" s="1"/>
      <c r="BA2520" s="6"/>
      <c r="BD2520" s="6"/>
      <c r="BG2520" s="1"/>
      <c r="BH2520" s="6"/>
      <c r="BJ2520" s="1"/>
      <c r="BN2520" s="1"/>
      <c r="BO2520" s="1"/>
    </row>
    <row r="2521" spans="1:67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6"/>
      <c r="N2521" s="1"/>
      <c r="Q2521" s="6"/>
      <c r="S2521" s="1"/>
      <c r="T2521" s="1"/>
      <c r="U2521" s="1"/>
      <c r="V2521" s="1"/>
      <c r="W2521" s="1"/>
      <c r="X2521" s="400"/>
      <c r="Y2521" s="6"/>
      <c r="AB2521" s="6"/>
      <c r="AE2521" s="6"/>
      <c r="AG2521" s="1"/>
      <c r="AM2521" s="6"/>
      <c r="AP2521" s="6"/>
      <c r="AS2521" s="6"/>
      <c r="AU2521" s="1"/>
      <c r="BA2521" s="6"/>
      <c r="BD2521" s="6"/>
      <c r="BG2521" s="1"/>
      <c r="BH2521" s="6"/>
      <c r="BJ2521" s="1"/>
      <c r="BN2521" s="1"/>
      <c r="BO2521" s="1"/>
    </row>
    <row r="2522" spans="1:67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6"/>
      <c r="N2522" s="1"/>
      <c r="Q2522" s="6"/>
      <c r="S2522" s="1"/>
      <c r="T2522" s="1"/>
      <c r="U2522" s="1"/>
      <c r="V2522" s="1"/>
      <c r="W2522" s="1"/>
      <c r="X2522" s="400"/>
      <c r="Y2522" s="6"/>
      <c r="AB2522" s="6"/>
      <c r="AE2522" s="6"/>
      <c r="AG2522" s="1"/>
      <c r="AM2522" s="6"/>
      <c r="AP2522" s="6"/>
      <c r="AS2522" s="6"/>
      <c r="AU2522" s="1"/>
      <c r="BA2522" s="6"/>
      <c r="BD2522" s="6"/>
      <c r="BG2522" s="1"/>
      <c r="BH2522" s="6"/>
      <c r="BJ2522" s="1"/>
      <c r="BN2522" s="1"/>
      <c r="BO2522" s="1"/>
    </row>
    <row r="2523" spans="1:67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6"/>
      <c r="N2523" s="1"/>
      <c r="Q2523" s="6"/>
      <c r="S2523" s="1"/>
      <c r="T2523" s="1"/>
      <c r="U2523" s="1"/>
      <c r="V2523" s="1"/>
      <c r="W2523" s="1"/>
      <c r="X2523" s="400"/>
      <c r="Y2523" s="6"/>
      <c r="AB2523" s="6"/>
      <c r="AE2523" s="6"/>
      <c r="AG2523" s="1"/>
      <c r="AM2523" s="6"/>
      <c r="AP2523" s="6"/>
      <c r="AS2523" s="6"/>
      <c r="AU2523" s="1"/>
      <c r="BA2523" s="6"/>
      <c r="BD2523" s="6"/>
      <c r="BG2523" s="1"/>
      <c r="BH2523" s="6"/>
      <c r="BJ2523" s="1"/>
      <c r="BN2523" s="1"/>
      <c r="BO2523" s="1"/>
    </row>
    <row r="2524" spans="1:67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6"/>
      <c r="N2524" s="1"/>
      <c r="Q2524" s="6"/>
      <c r="S2524" s="1"/>
      <c r="T2524" s="1"/>
      <c r="U2524" s="1"/>
      <c r="V2524" s="1"/>
      <c r="W2524" s="1"/>
      <c r="X2524" s="400"/>
      <c r="Y2524" s="6"/>
      <c r="AB2524" s="6"/>
      <c r="AE2524" s="6"/>
      <c r="AG2524" s="1"/>
      <c r="AM2524" s="6"/>
      <c r="AP2524" s="6"/>
      <c r="AS2524" s="6"/>
      <c r="AU2524" s="1"/>
      <c r="BA2524" s="6"/>
      <c r="BD2524" s="6"/>
      <c r="BG2524" s="1"/>
      <c r="BH2524" s="6"/>
      <c r="BJ2524" s="1"/>
      <c r="BN2524" s="1"/>
      <c r="BO2524" s="1"/>
    </row>
    <row r="2525" spans="1:67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6"/>
      <c r="N2525" s="1"/>
      <c r="Q2525" s="6"/>
      <c r="S2525" s="1"/>
      <c r="T2525" s="1"/>
      <c r="U2525" s="1"/>
      <c r="V2525" s="1"/>
      <c r="W2525" s="1"/>
      <c r="X2525" s="400"/>
      <c r="Y2525" s="6"/>
      <c r="AB2525" s="6"/>
      <c r="AE2525" s="6"/>
      <c r="AG2525" s="1"/>
      <c r="AM2525" s="6"/>
      <c r="AP2525" s="6"/>
      <c r="AS2525" s="6"/>
      <c r="AU2525" s="1"/>
      <c r="BA2525" s="6"/>
      <c r="BD2525" s="6"/>
      <c r="BG2525" s="1"/>
      <c r="BH2525" s="6"/>
      <c r="BJ2525" s="1"/>
      <c r="BN2525" s="1"/>
      <c r="BO2525" s="1"/>
    </row>
    <row r="2526" spans="1:67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6"/>
      <c r="N2526" s="1"/>
      <c r="Q2526" s="6"/>
      <c r="S2526" s="1"/>
      <c r="T2526" s="1"/>
      <c r="U2526" s="1"/>
      <c r="V2526" s="1"/>
      <c r="W2526" s="1"/>
      <c r="X2526" s="400"/>
      <c r="Y2526" s="6"/>
      <c r="AB2526" s="6"/>
      <c r="AE2526" s="6"/>
      <c r="AG2526" s="1"/>
      <c r="AM2526" s="6"/>
      <c r="AP2526" s="6"/>
      <c r="AS2526" s="6"/>
      <c r="AU2526" s="1"/>
      <c r="BA2526" s="6"/>
      <c r="BD2526" s="6"/>
      <c r="BG2526" s="1"/>
      <c r="BH2526" s="6"/>
      <c r="BJ2526" s="1"/>
      <c r="BN2526" s="1"/>
      <c r="BO2526" s="1"/>
    </row>
    <row r="2527" spans="1:67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6"/>
      <c r="N2527" s="1"/>
      <c r="Q2527" s="6"/>
      <c r="S2527" s="1"/>
      <c r="T2527" s="1"/>
      <c r="U2527" s="1"/>
      <c r="V2527" s="1"/>
      <c r="W2527" s="1"/>
      <c r="X2527" s="400"/>
      <c r="Y2527" s="6"/>
      <c r="AB2527" s="6"/>
      <c r="AE2527" s="6"/>
      <c r="AG2527" s="1"/>
      <c r="AM2527" s="6"/>
      <c r="AP2527" s="6"/>
      <c r="AS2527" s="6"/>
      <c r="AU2527" s="1"/>
      <c r="BA2527" s="6"/>
      <c r="BD2527" s="6"/>
      <c r="BG2527" s="1"/>
      <c r="BH2527" s="6"/>
      <c r="BJ2527" s="1"/>
      <c r="BN2527" s="1"/>
      <c r="BO2527" s="1"/>
    </row>
    <row r="2528" spans="1:67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6"/>
      <c r="N2528" s="1"/>
      <c r="Q2528" s="6"/>
      <c r="S2528" s="1"/>
      <c r="T2528" s="1"/>
      <c r="U2528" s="1"/>
      <c r="V2528" s="1"/>
      <c r="W2528" s="1"/>
      <c r="X2528" s="400"/>
      <c r="Y2528" s="6"/>
      <c r="AB2528" s="6"/>
      <c r="AE2528" s="6"/>
      <c r="AG2528" s="1"/>
      <c r="AM2528" s="6"/>
      <c r="AP2528" s="6"/>
      <c r="AS2528" s="6"/>
      <c r="AU2528" s="1"/>
      <c r="BA2528" s="6"/>
      <c r="BD2528" s="6"/>
      <c r="BG2528" s="1"/>
      <c r="BH2528" s="6"/>
      <c r="BJ2528" s="1"/>
      <c r="BN2528" s="1"/>
      <c r="BO2528" s="1"/>
    </row>
    <row r="2529" spans="1:67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6"/>
      <c r="N2529" s="1"/>
      <c r="Q2529" s="6"/>
      <c r="S2529" s="1"/>
      <c r="T2529" s="1"/>
      <c r="U2529" s="1"/>
      <c r="V2529" s="1"/>
      <c r="W2529" s="1"/>
      <c r="X2529" s="400"/>
      <c r="Y2529" s="6"/>
      <c r="AB2529" s="6"/>
      <c r="AE2529" s="6"/>
      <c r="AG2529" s="1"/>
      <c r="AM2529" s="6"/>
      <c r="AP2529" s="6"/>
      <c r="AS2529" s="6"/>
      <c r="AU2529" s="1"/>
      <c r="BA2529" s="6"/>
      <c r="BD2529" s="6"/>
      <c r="BG2529" s="1"/>
      <c r="BH2529" s="6"/>
      <c r="BJ2529" s="1"/>
      <c r="BN2529" s="1"/>
      <c r="BO2529" s="1"/>
    </row>
    <row r="2530" spans="1:67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6"/>
      <c r="N2530" s="1"/>
      <c r="Q2530" s="6"/>
      <c r="S2530" s="1"/>
      <c r="T2530" s="1"/>
      <c r="U2530" s="1"/>
      <c r="V2530" s="1"/>
      <c r="W2530" s="1"/>
      <c r="X2530" s="400"/>
      <c r="Y2530" s="6"/>
      <c r="AB2530" s="6"/>
      <c r="AE2530" s="6"/>
      <c r="AG2530" s="1"/>
      <c r="AM2530" s="6"/>
      <c r="AP2530" s="6"/>
      <c r="AS2530" s="6"/>
      <c r="AU2530" s="1"/>
      <c r="BA2530" s="6"/>
      <c r="BD2530" s="6"/>
      <c r="BG2530" s="1"/>
      <c r="BH2530" s="6"/>
      <c r="BJ2530" s="1"/>
      <c r="BN2530" s="1"/>
      <c r="BO2530" s="1"/>
    </row>
    <row r="2531" spans="1:67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6"/>
      <c r="N2531" s="1"/>
      <c r="Q2531" s="6"/>
      <c r="S2531" s="1"/>
      <c r="T2531" s="1"/>
      <c r="U2531" s="1"/>
      <c r="V2531" s="1"/>
      <c r="W2531" s="1"/>
      <c r="X2531" s="400"/>
      <c r="Y2531" s="6"/>
      <c r="AB2531" s="6"/>
      <c r="AE2531" s="6"/>
      <c r="AG2531" s="1"/>
      <c r="AM2531" s="6"/>
      <c r="AP2531" s="6"/>
      <c r="AS2531" s="6"/>
      <c r="AU2531" s="1"/>
      <c r="BA2531" s="6"/>
      <c r="BD2531" s="6"/>
      <c r="BG2531" s="1"/>
      <c r="BH2531" s="6"/>
      <c r="BJ2531" s="1"/>
      <c r="BN2531" s="1"/>
      <c r="BO2531" s="1"/>
    </row>
    <row r="2532" spans="1:67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6"/>
      <c r="N2532" s="1"/>
      <c r="Q2532" s="6"/>
      <c r="S2532" s="1"/>
      <c r="T2532" s="1"/>
      <c r="U2532" s="1"/>
      <c r="V2532" s="1"/>
      <c r="W2532" s="1"/>
      <c r="X2532" s="400"/>
      <c r="Y2532" s="6"/>
      <c r="AB2532" s="6"/>
      <c r="AE2532" s="6"/>
      <c r="AG2532" s="1"/>
      <c r="AM2532" s="6"/>
      <c r="AP2532" s="6"/>
      <c r="AS2532" s="6"/>
      <c r="AU2532" s="1"/>
      <c r="BA2532" s="6"/>
      <c r="BD2532" s="6"/>
      <c r="BG2532" s="1"/>
      <c r="BH2532" s="6"/>
      <c r="BJ2532" s="1"/>
      <c r="BN2532" s="1"/>
      <c r="BO2532" s="1"/>
    </row>
    <row r="2533" spans="1:67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6"/>
      <c r="N2533" s="1"/>
      <c r="Q2533" s="6"/>
      <c r="S2533" s="1"/>
      <c r="T2533" s="1"/>
      <c r="U2533" s="1"/>
      <c r="V2533" s="1"/>
      <c r="W2533" s="1"/>
      <c r="X2533" s="400"/>
      <c r="Y2533" s="6"/>
      <c r="AB2533" s="6"/>
      <c r="AE2533" s="6"/>
      <c r="AG2533" s="1"/>
      <c r="AM2533" s="6"/>
      <c r="AP2533" s="6"/>
      <c r="AS2533" s="6"/>
      <c r="AU2533" s="1"/>
      <c r="BA2533" s="6"/>
      <c r="BD2533" s="6"/>
      <c r="BG2533" s="1"/>
      <c r="BH2533" s="6"/>
      <c r="BJ2533" s="1"/>
      <c r="BN2533" s="1"/>
      <c r="BO2533" s="1"/>
    </row>
    <row r="2534" spans="1:67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6"/>
      <c r="N2534" s="1"/>
      <c r="Q2534" s="6"/>
      <c r="S2534" s="1"/>
      <c r="T2534" s="1"/>
      <c r="U2534" s="1"/>
      <c r="V2534" s="1"/>
      <c r="W2534" s="1"/>
      <c r="X2534" s="400"/>
      <c r="Y2534" s="6"/>
      <c r="AB2534" s="6"/>
      <c r="AE2534" s="6"/>
      <c r="AG2534" s="1"/>
      <c r="AM2534" s="6"/>
      <c r="AP2534" s="6"/>
      <c r="AS2534" s="6"/>
      <c r="AU2534" s="1"/>
      <c r="BA2534" s="6"/>
      <c r="BD2534" s="6"/>
      <c r="BG2534" s="1"/>
      <c r="BH2534" s="6"/>
      <c r="BJ2534" s="1"/>
      <c r="BN2534" s="1"/>
      <c r="BO2534" s="1"/>
    </row>
    <row r="2535" spans="1:67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6"/>
      <c r="N2535" s="1"/>
      <c r="Q2535" s="6"/>
      <c r="S2535" s="1"/>
      <c r="T2535" s="1"/>
      <c r="U2535" s="1"/>
      <c r="V2535" s="1"/>
      <c r="W2535" s="1"/>
      <c r="X2535" s="400"/>
      <c r="Y2535" s="6"/>
      <c r="AB2535" s="6"/>
      <c r="AE2535" s="6"/>
      <c r="AG2535" s="1"/>
      <c r="AM2535" s="6"/>
      <c r="AP2535" s="6"/>
      <c r="AS2535" s="6"/>
      <c r="AU2535" s="1"/>
      <c r="BA2535" s="6"/>
      <c r="BD2535" s="6"/>
      <c r="BG2535" s="1"/>
      <c r="BH2535" s="6"/>
      <c r="BJ2535" s="1"/>
      <c r="BN2535" s="1"/>
      <c r="BO2535" s="1"/>
    </row>
    <row r="2536" spans="1:67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6"/>
      <c r="N2536" s="1"/>
      <c r="Q2536" s="6"/>
      <c r="S2536" s="1"/>
      <c r="T2536" s="1"/>
      <c r="U2536" s="1"/>
      <c r="V2536" s="1"/>
      <c r="W2536" s="1"/>
      <c r="X2536" s="400"/>
      <c r="Y2536" s="6"/>
      <c r="AB2536" s="6"/>
      <c r="AE2536" s="6"/>
      <c r="AG2536" s="1"/>
      <c r="AM2536" s="6"/>
      <c r="AP2536" s="6"/>
      <c r="AS2536" s="6"/>
      <c r="AU2536" s="1"/>
      <c r="BA2536" s="6"/>
      <c r="BD2536" s="6"/>
      <c r="BG2536" s="1"/>
      <c r="BH2536" s="6"/>
      <c r="BJ2536" s="1"/>
      <c r="BN2536" s="1"/>
      <c r="BO2536" s="1"/>
    </row>
    <row r="2537" spans="1:67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6"/>
      <c r="N2537" s="1"/>
      <c r="Q2537" s="6"/>
      <c r="S2537" s="1"/>
      <c r="T2537" s="1"/>
      <c r="U2537" s="1"/>
      <c r="V2537" s="1"/>
      <c r="W2537" s="1"/>
      <c r="X2537" s="400"/>
      <c r="Y2537" s="6"/>
      <c r="AB2537" s="6"/>
      <c r="AE2537" s="6"/>
      <c r="AG2537" s="1"/>
      <c r="AM2537" s="6"/>
      <c r="AP2537" s="6"/>
      <c r="AS2537" s="6"/>
      <c r="AU2537" s="1"/>
      <c r="BA2537" s="6"/>
      <c r="BD2537" s="6"/>
      <c r="BG2537" s="1"/>
      <c r="BH2537" s="6"/>
      <c r="BJ2537" s="1"/>
      <c r="BN2537" s="1"/>
      <c r="BO2537" s="1"/>
    </row>
    <row r="2538" spans="1:67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6"/>
      <c r="N2538" s="1"/>
      <c r="Q2538" s="6"/>
      <c r="S2538" s="1"/>
      <c r="T2538" s="1"/>
      <c r="U2538" s="1"/>
      <c r="V2538" s="1"/>
      <c r="W2538" s="1"/>
      <c r="X2538" s="400"/>
      <c r="Y2538" s="6"/>
      <c r="AB2538" s="6"/>
      <c r="AE2538" s="6"/>
      <c r="AG2538" s="1"/>
      <c r="AM2538" s="6"/>
      <c r="AP2538" s="6"/>
      <c r="AS2538" s="6"/>
      <c r="AU2538" s="1"/>
      <c r="BA2538" s="6"/>
      <c r="BD2538" s="6"/>
      <c r="BG2538" s="1"/>
      <c r="BH2538" s="6"/>
      <c r="BJ2538" s="1"/>
      <c r="BN2538" s="1"/>
      <c r="BO2538" s="1"/>
    </row>
    <row r="2539" spans="1:67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6"/>
      <c r="N2539" s="1"/>
      <c r="Q2539" s="6"/>
      <c r="S2539" s="1"/>
      <c r="T2539" s="1"/>
      <c r="U2539" s="1"/>
      <c r="V2539" s="1"/>
      <c r="W2539" s="1"/>
      <c r="X2539" s="400"/>
      <c r="Y2539" s="6"/>
      <c r="AB2539" s="6"/>
      <c r="AE2539" s="6"/>
      <c r="AG2539" s="1"/>
      <c r="AM2539" s="6"/>
      <c r="AP2539" s="6"/>
      <c r="AS2539" s="6"/>
      <c r="AU2539" s="1"/>
      <c r="BA2539" s="6"/>
      <c r="BD2539" s="6"/>
      <c r="BG2539" s="1"/>
      <c r="BH2539" s="6"/>
      <c r="BJ2539" s="1"/>
      <c r="BN2539" s="1"/>
      <c r="BO2539" s="1"/>
    </row>
    <row r="2540" spans="1:67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6"/>
      <c r="N2540" s="1"/>
      <c r="Q2540" s="6"/>
      <c r="S2540" s="1"/>
      <c r="T2540" s="1"/>
      <c r="U2540" s="1"/>
      <c r="V2540" s="1"/>
      <c r="W2540" s="1"/>
      <c r="X2540" s="400"/>
      <c r="Y2540" s="6"/>
      <c r="AB2540" s="6"/>
      <c r="AE2540" s="6"/>
      <c r="AG2540" s="1"/>
      <c r="AM2540" s="6"/>
      <c r="AP2540" s="6"/>
      <c r="AS2540" s="6"/>
      <c r="AU2540" s="1"/>
      <c r="BA2540" s="6"/>
      <c r="BD2540" s="6"/>
      <c r="BG2540" s="1"/>
      <c r="BH2540" s="6"/>
      <c r="BJ2540" s="1"/>
      <c r="BN2540" s="1"/>
      <c r="BO2540" s="1"/>
    </row>
    <row r="2541" spans="1:67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6"/>
      <c r="N2541" s="1"/>
      <c r="Q2541" s="6"/>
      <c r="S2541" s="1"/>
      <c r="T2541" s="1"/>
      <c r="U2541" s="1"/>
      <c r="V2541" s="1"/>
      <c r="W2541" s="1"/>
      <c r="X2541" s="400"/>
      <c r="Y2541" s="6"/>
      <c r="AB2541" s="6"/>
      <c r="AE2541" s="6"/>
      <c r="AG2541" s="1"/>
      <c r="AM2541" s="6"/>
      <c r="AP2541" s="6"/>
      <c r="AS2541" s="6"/>
      <c r="AU2541" s="1"/>
      <c r="BA2541" s="6"/>
      <c r="BD2541" s="6"/>
      <c r="BG2541" s="1"/>
      <c r="BH2541" s="6"/>
      <c r="BJ2541" s="1"/>
      <c r="BN2541" s="1"/>
      <c r="BO2541" s="1"/>
    </row>
    <row r="2542" spans="1:67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6"/>
      <c r="N2542" s="1"/>
      <c r="Q2542" s="6"/>
      <c r="S2542" s="1"/>
      <c r="T2542" s="1"/>
      <c r="U2542" s="1"/>
      <c r="V2542" s="1"/>
      <c r="W2542" s="1"/>
      <c r="X2542" s="400"/>
      <c r="Y2542" s="6"/>
      <c r="AB2542" s="6"/>
      <c r="AE2542" s="6"/>
      <c r="AG2542" s="1"/>
      <c r="AM2542" s="6"/>
      <c r="AP2542" s="6"/>
      <c r="AS2542" s="6"/>
      <c r="AU2542" s="1"/>
      <c r="BA2542" s="6"/>
      <c r="BD2542" s="6"/>
      <c r="BG2542" s="1"/>
      <c r="BH2542" s="6"/>
      <c r="BJ2542" s="1"/>
      <c r="BN2542" s="1"/>
      <c r="BO2542" s="1"/>
    </row>
    <row r="2543" spans="1:67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6"/>
      <c r="N2543" s="1"/>
      <c r="Q2543" s="6"/>
      <c r="S2543" s="1"/>
      <c r="T2543" s="1"/>
      <c r="U2543" s="1"/>
      <c r="V2543" s="1"/>
      <c r="W2543" s="1"/>
      <c r="X2543" s="400"/>
      <c r="Y2543" s="6"/>
      <c r="AB2543" s="6"/>
      <c r="AE2543" s="6"/>
      <c r="AG2543" s="1"/>
      <c r="AM2543" s="6"/>
      <c r="AP2543" s="6"/>
      <c r="AS2543" s="6"/>
      <c r="AU2543" s="1"/>
      <c r="BA2543" s="6"/>
      <c r="BD2543" s="6"/>
      <c r="BG2543" s="1"/>
      <c r="BH2543" s="6"/>
      <c r="BJ2543" s="1"/>
      <c r="BN2543" s="1"/>
      <c r="BO2543" s="1"/>
    </row>
    <row r="2544" spans="1:67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6"/>
      <c r="N2544" s="1"/>
      <c r="Q2544" s="6"/>
      <c r="S2544" s="1"/>
      <c r="T2544" s="1"/>
      <c r="U2544" s="1"/>
      <c r="V2544" s="1"/>
      <c r="W2544" s="1"/>
      <c r="X2544" s="400"/>
      <c r="Y2544" s="6"/>
      <c r="AB2544" s="6"/>
      <c r="AE2544" s="6"/>
      <c r="AG2544" s="1"/>
      <c r="AM2544" s="6"/>
      <c r="AP2544" s="6"/>
      <c r="AS2544" s="6"/>
      <c r="AU2544" s="1"/>
      <c r="BA2544" s="6"/>
      <c r="BD2544" s="6"/>
      <c r="BG2544" s="1"/>
      <c r="BH2544" s="6"/>
      <c r="BJ2544" s="1"/>
      <c r="BN2544" s="1"/>
      <c r="BO2544" s="1"/>
    </row>
    <row r="2545" spans="1:67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6"/>
      <c r="N2545" s="1"/>
      <c r="Q2545" s="6"/>
      <c r="S2545" s="1"/>
      <c r="T2545" s="1"/>
      <c r="U2545" s="1"/>
      <c r="V2545" s="1"/>
      <c r="W2545" s="1"/>
      <c r="X2545" s="400"/>
      <c r="Y2545" s="6"/>
      <c r="AB2545" s="6"/>
      <c r="AE2545" s="6"/>
      <c r="AG2545" s="1"/>
      <c r="AM2545" s="6"/>
      <c r="AP2545" s="6"/>
      <c r="AS2545" s="6"/>
      <c r="AU2545" s="1"/>
      <c r="BA2545" s="6"/>
      <c r="BD2545" s="6"/>
      <c r="BG2545" s="1"/>
      <c r="BH2545" s="6"/>
      <c r="BJ2545" s="1"/>
      <c r="BN2545" s="1"/>
      <c r="BO2545" s="1"/>
    </row>
    <row r="2546" spans="1:67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6"/>
      <c r="N2546" s="1"/>
      <c r="Q2546" s="6"/>
      <c r="S2546" s="1"/>
      <c r="T2546" s="1"/>
      <c r="U2546" s="1"/>
      <c r="V2546" s="1"/>
      <c r="W2546" s="1"/>
      <c r="X2546" s="400"/>
      <c r="Y2546" s="6"/>
      <c r="AB2546" s="6"/>
      <c r="AE2546" s="6"/>
      <c r="AG2546" s="1"/>
      <c r="AM2546" s="6"/>
      <c r="AP2546" s="6"/>
      <c r="AS2546" s="6"/>
      <c r="AU2546" s="1"/>
      <c r="BA2546" s="6"/>
      <c r="BD2546" s="6"/>
      <c r="BG2546" s="1"/>
      <c r="BH2546" s="6"/>
      <c r="BJ2546" s="1"/>
      <c r="BN2546" s="1"/>
      <c r="BO2546" s="1"/>
    </row>
    <row r="2547" spans="1:67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6"/>
      <c r="N2547" s="1"/>
      <c r="Q2547" s="6"/>
      <c r="S2547" s="1"/>
      <c r="T2547" s="1"/>
      <c r="U2547" s="1"/>
      <c r="V2547" s="1"/>
      <c r="W2547" s="1"/>
      <c r="X2547" s="400"/>
      <c r="Y2547" s="6"/>
      <c r="AB2547" s="6"/>
      <c r="AE2547" s="6"/>
      <c r="AG2547" s="1"/>
      <c r="AM2547" s="6"/>
      <c r="AP2547" s="6"/>
      <c r="AS2547" s="6"/>
      <c r="AU2547" s="1"/>
      <c r="BA2547" s="6"/>
      <c r="BD2547" s="6"/>
      <c r="BG2547" s="1"/>
      <c r="BH2547" s="6"/>
      <c r="BJ2547" s="1"/>
      <c r="BN2547" s="1"/>
      <c r="BO2547" s="1"/>
    </row>
    <row r="2548" spans="1:67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6"/>
      <c r="N2548" s="1"/>
      <c r="Q2548" s="6"/>
      <c r="S2548" s="1"/>
      <c r="T2548" s="1"/>
      <c r="U2548" s="1"/>
      <c r="V2548" s="1"/>
      <c r="W2548" s="1"/>
      <c r="X2548" s="400"/>
      <c r="Y2548" s="6"/>
      <c r="AB2548" s="6"/>
      <c r="AE2548" s="6"/>
      <c r="AG2548" s="1"/>
      <c r="AM2548" s="6"/>
      <c r="AP2548" s="6"/>
      <c r="AS2548" s="6"/>
      <c r="AU2548" s="1"/>
      <c r="BA2548" s="6"/>
      <c r="BD2548" s="6"/>
      <c r="BG2548" s="1"/>
      <c r="BH2548" s="6"/>
      <c r="BJ2548" s="1"/>
      <c r="BN2548" s="1"/>
      <c r="BO2548" s="1"/>
    </row>
    <row r="2549" spans="1:67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6"/>
      <c r="N2549" s="1"/>
      <c r="Q2549" s="6"/>
      <c r="S2549" s="1"/>
      <c r="T2549" s="1"/>
      <c r="U2549" s="1"/>
      <c r="V2549" s="1"/>
      <c r="W2549" s="1"/>
      <c r="X2549" s="400"/>
      <c r="Y2549" s="6"/>
      <c r="AB2549" s="6"/>
      <c r="AE2549" s="6"/>
      <c r="AG2549" s="1"/>
      <c r="AM2549" s="6"/>
      <c r="AP2549" s="6"/>
      <c r="AS2549" s="6"/>
      <c r="AU2549" s="1"/>
      <c r="BA2549" s="6"/>
      <c r="BD2549" s="6"/>
      <c r="BG2549" s="1"/>
      <c r="BH2549" s="6"/>
      <c r="BJ2549" s="1"/>
      <c r="BN2549" s="1"/>
      <c r="BO2549" s="1"/>
    </row>
    <row r="2550" spans="1:67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6"/>
      <c r="N2550" s="1"/>
      <c r="Q2550" s="6"/>
      <c r="S2550" s="1"/>
      <c r="T2550" s="1"/>
      <c r="U2550" s="1"/>
      <c r="V2550" s="1"/>
      <c r="W2550" s="1"/>
      <c r="X2550" s="400"/>
      <c r="Y2550" s="6"/>
      <c r="AB2550" s="6"/>
      <c r="AE2550" s="6"/>
      <c r="AG2550" s="1"/>
      <c r="AM2550" s="6"/>
      <c r="AP2550" s="6"/>
      <c r="AS2550" s="6"/>
      <c r="AU2550" s="1"/>
      <c r="BA2550" s="6"/>
      <c r="BD2550" s="6"/>
      <c r="BG2550" s="1"/>
      <c r="BH2550" s="6"/>
      <c r="BJ2550" s="1"/>
      <c r="BN2550" s="1"/>
      <c r="BO2550" s="1"/>
    </row>
    <row r="2551" spans="1:67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6"/>
      <c r="N2551" s="1"/>
      <c r="Q2551" s="6"/>
      <c r="S2551" s="1"/>
      <c r="T2551" s="1"/>
      <c r="U2551" s="1"/>
      <c r="V2551" s="1"/>
      <c r="W2551" s="1"/>
      <c r="X2551" s="400"/>
      <c r="Y2551" s="6"/>
      <c r="AB2551" s="6"/>
      <c r="AE2551" s="6"/>
      <c r="AG2551" s="1"/>
      <c r="AM2551" s="6"/>
      <c r="AP2551" s="6"/>
      <c r="AS2551" s="6"/>
      <c r="AU2551" s="1"/>
      <c r="BA2551" s="6"/>
      <c r="BD2551" s="6"/>
      <c r="BG2551" s="1"/>
      <c r="BH2551" s="6"/>
      <c r="BJ2551" s="1"/>
      <c r="BN2551" s="1"/>
      <c r="BO2551" s="1"/>
    </row>
    <row r="2552" spans="1:67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6"/>
      <c r="N2552" s="1"/>
      <c r="Q2552" s="6"/>
      <c r="S2552" s="1"/>
      <c r="T2552" s="1"/>
      <c r="U2552" s="1"/>
      <c r="V2552" s="1"/>
      <c r="W2552" s="1"/>
      <c r="X2552" s="400"/>
      <c r="Y2552" s="6"/>
      <c r="AB2552" s="6"/>
      <c r="AE2552" s="6"/>
      <c r="AG2552" s="1"/>
      <c r="AM2552" s="6"/>
      <c r="AP2552" s="6"/>
      <c r="AS2552" s="6"/>
      <c r="AU2552" s="1"/>
      <c r="BA2552" s="6"/>
      <c r="BD2552" s="6"/>
      <c r="BG2552" s="1"/>
      <c r="BH2552" s="6"/>
      <c r="BJ2552" s="1"/>
      <c r="BN2552" s="1"/>
      <c r="BO2552" s="1"/>
    </row>
    <row r="2553" spans="1:67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6"/>
      <c r="N2553" s="1"/>
      <c r="Q2553" s="6"/>
      <c r="S2553" s="1"/>
      <c r="T2553" s="1"/>
      <c r="U2553" s="1"/>
      <c r="V2553" s="1"/>
      <c r="W2553" s="1"/>
      <c r="X2553" s="400"/>
      <c r="Y2553" s="6"/>
      <c r="AB2553" s="6"/>
      <c r="AE2553" s="6"/>
      <c r="AG2553" s="1"/>
      <c r="AM2553" s="6"/>
      <c r="AP2553" s="6"/>
      <c r="AS2553" s="6"/>
      <c r="AU2553" s="1"/>
      <c r="BA2553" s="6"/>
      <c r="BD2553" s="6"/>
      <c r="BG2553" s="1"/>
      <c r="BH2553" s="6"/>
      <c r="BJ2553" s="1"/>
      <c r="BN2553" s="1"/>
      <c r="BO2553" s="1"/>
    </row>
    <row r="2554" spans="1:67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6"/>
      <c r="N2554" s="1"/>
      <c r="Q2554" s="6"/>
      <c r="S2554" s="1"/>
      <c r="T2554" s="1"/>
      <c r="U2554" s="1"/>
      <c r="V2554" s="1"/>
      <c r="W2554" s="1"/>
      <c r="X2554" s="400"/>
      <c r="Y2554" s="6"/>
      <c r="AB2554" s="6"/>
      <c r="AE2554" s="6"/>
      <c r="AG2554" s="1"/>
      <c r="AM2554" s="6"/>
      <c r="AP2554" s="6"/>
      <c r="AS2554" s="6"/>
      <c r="AU2554" s="1"/>
      <c r="BA2554" s="6"/>
      <c r="BD2554" s="6"/>
      <c r="BG2554" s="1"/>
      <c r="BH2554" s="6"/>
      <c r="BJ2554" s="1"/>
      <c r="BN2554" s="1"/>
      <c r="BO2554" s="1"/>
    </row>
    <row r="2555" spans="1:67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6"/>
      <c r="N2555" s="1"/>
      <c r="Q2555" s="6"/>
      <c r="S2555" s="1"/>
      <c r="T2555" s="1"/>
      <c r="U2555" s="1"/>
      <c r="V2555" s="1"/>
      <c r="W2555" s="1"/>
      <c r="X2555" s="400"/>
      <c r="Y2555" s="6"/>
      <c r="AB2555" s="6"/>
      <c r="AE2555" s="6"/>
      <c r="AG2555" s="1"/>
      <c r="AM2555" s="6"/>
      <c r="AP2555" s="6"/>
      <c r="AS2555" s="6"/>
      <c r="AU2555" s="1"/>
      <c r="BA2555" s="6"/>
      <c r="BD2555" s="6"/>
      <c r="BG2555" s="1"/>
      <c r="BH2555" s="6"/>
      <c r="BJ2555" s="1"/>
      <c r="BN2555" s="1"/>
      <c r="BO2555" s="1"/>
    </row>
    <row r="2556" spans="1:67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6"/>
      <c r="N2556" s="1"/>
      <c r="Q2556" s="6"/>
      <c r="S2556" s="1"/>
      <c r="T2556" s="1"/>
      <c r="U2556" s="1"/>
      <c r="V2556" s="1"/>
      <c r="W2556" s="1"/>
      <c r="X2556" s="400"/>
      <c r="Y2556" s="6"/>
      <c r="AB2556" s="6"/>
      <c r="AE2556" s="6"/>
      <c r="AG2556" s="1"/>
      <c r="AM2556" s="6"/>
      <c r="AP2556" s="6"/>
      <c r="AS2556" s="6"/>
      <c r="AU2556" s="1"/>
      <c r="BA2556" s="6"/>
      <c r="BD2556" s="6"/>
      <c r="BG2556" s="1"/>
      <c r="BH2556" s="6"/>
      <c r="BJ2556" s="1"/>
      <c r="BN2556" s="1"/>
      <c r="BO2556" s="1"/>
    </row>
    <row r="2557" spans="1:67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6"/>
      <c r="N2557" s="1"/>
      <c r="Q2557" s="6"/>
      <c r="S2557" s="1"/>
      <c r="T2557" s="1"/>
      <c r="U2557" s="1"/>
      <c r="V2557" s="1"/>
      <c r="W2557" s="1"/>
      <c r="X2557" s="400"/>
      <c r="Y2557" s="6"/>
      <c r="AB2557" s="6"/>
      <c r="AE2557" s="6"/>
      <c r="AG2557" s="1"/>
      <c r="AM2557" s="6"/>
      <c r="AP2557" s="6"/>
      <c r="AS2557" s="6"/>
      <c r="AU2557" s="1"/>
      <c r="BA2557" s="6"/>
      <c r="BD2557" s="6"/>
      <c r="BG2557" s="1"/>
      <c r="BH2557" s="6"/>
      <c r="BJ2557" s="1"/>
      <c r="BN2557" s="1"/>
      <c r="BO2557" s="1"/>
    </row>
    <row r="2558" spans="1:67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6"/>
      <c r="N2558" s="1"/>
      <c r="Q2558" s="6"/>
      <c r="S2558" s="1"/>
      <c r="T2558" s="1"/>
      <c r="U2558" s="1"/>
      <c r="V2558" s="1"/>
      <c r="W2558" s="1"/>
      <c r="X2558" s="400"/>
      <c r="Y2558" s="6"/>
      <c r="AB2558" s="6"/>
      <c r="AE2558" s="6"/>
      <c r="AG2558" s="1"/>
      <c r="AM2558" s="6"/>
      <c r="AP2558" s="6"/>
      <c r="AS2558" s="6"/>
      <c r="AU2558" s="1"/>
      <c r="BA2558" s="6"/>
      <c r="BD2558" s="6"/>
      <c r="BG2558" s="1"/>
      <c r="BH2558" s="6"/>
      <c r="BJ2558" s="1"/>
      <c r="BN2558" s="1"/>
      <c r="BO2558" s="1"/>
    </row>
    <row r="2559" spans="1:67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6"/>
      <c r="N2559" s="1"/>
      <c r="Q2559" s="6"/>
      <c r="S2559" s="1"/>
      <c r="T2559" s="1"/>
      <c r="U2559" s="1"/>
      <c r="V2559" s="1"/>
      <c r="W2559" s="1"/>
      <c r="X2559" s="400"/>
      <c r="Y2559" s="6"/>
      <c r="AB2559" s="6"/>
      <c r="AE2559" s="6"/>
      <c r="AG2559" s="1"/>
      <c r="AM2559" s="6"/>
      <c r="AP2559" s="6"/>
      <c r="AS2559" s="6"/>
      <c r="AU2559" s="1"/>
      <c r="BA2559" s="6"/>
      <c r="BD2559" s="6"/>
      <c r="BG2559" s="1"/>
      <c r="BH2559" s="6"/>
      <c r="BJ2559" s="1"/>
      <c r="BN2559" s="1"/>
      <c r="BO2559" s="1"/>
    </row>
    <row r="2560" spans="1:67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6"/>
      <c r="N2560" s="1"/>
      <c r="Q2560" s="6"/>
      <c r="S2560" s="1"/>
      <c r="T2560" s="1"/>
      <c r="U2560" s="1"/>
      <c r="V2560" s="1"/>
      <c r="W2560" s="1"/>
      <c r="X2560" s="400"/>
      <c r="Y2560" s="6"/>
      <c r="AB2560" s="6"/>
      <c r="AE2560" s="6"/>
      <c r="AG2560" s="1"/>
      <c r="AM2560" s="6"/>
      <c r="AP2560" s="6"/>
      <c r="AS2560" s="6"/>
      <c r="AU2560" s="1"/>
      <c r="BA2560" s="6"/>
      <c r="BD2560" s="6"/>
      <c r="BG2560" s="1"/>
      <c r="BH2560" s="6"/>
      <c r="BJ2560" s="1"/>
      <c r="BN2560" s="1"/>
      <c r="BO2560" s="1"/>
    </row>
    <row r="2561" spans="1:67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6"/>
      <c r="N2561" s="1"/>
      <c r="Q2561" s="6"/>
      <c r="S2561" s="1"/>
      <c r="T2561" s="1"/>
      <c r="U2561" s="1"/>
      <c r="V2561" s="1"/>
      <c r="W2561" s="1"/>
      <c r="X2561" s="400"/>
      <c r="Y2561" s="6"/>
      <c r="AB2561" s="6"/>
      <c r="AE2561" s="6"/>
      <c r="AG2561" s="1"/>
      <c r="AM2561" s="6"/>
      <c r="AP2561" s="6"/>
      <c r="AS2561" s="6"/>
      <c r="AU2561" s="1"/>
      <c r="BA2561" s="6"/>
      <c r="BD2561" s="6"/>
      <c r="BG2561" s="1"/>
      <c r="BH2561" s="6"/>
      <c r="BJ2561" s="1"/>
      <c r="BN2561" s="1"/>
      <c r="BO2561" s="1"/>
    </row>
    <row r="2562" spans="1:67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6"/>
      <c r="N2562" s="1"/>
      <c r="Q2562" s="6"/>
      <c r="S2562" s="1"/>
      <c r="T2562" s="1"/>
      <c r="U2562" s="1"/>
      <c r="V2562" s="1"/>
      <c r="W2562" s="1"/>
      <c r="X2562" s="400"/>
      <c r="Y2562" s="6"/>
      <c r="AB2562" s="6"/>
      <c r="AE2562" s="6"/>
      <c r="AG2562" s="1"/>
      <c r="AM2562" s="6"/>
      <c r="AP2562" s="6"/>
      <c r="AS2562" s="6"/>
      <c r="AU2562" s="1"/>
      <c r="BA2562" s="6"/>
      <c r="BD2562" s="6"/>
      <c r="BG2562" s="1"/>
      <c r="BH2562" s="6"/>
      <c r="BJ2562" s="1"/>
      <c r="BN2562" s="1"/>
      <c r="BO2562" s="1"/>
    </row>
    <row r="2563" spans="1:67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6"/>
      <c r="N2563" s="1"/>
      <c r="Q2563" s="6"/>
      <c r="S2563" s="1"/>
      <c r="T2563" s="1"/>
      <c r="U2563" s="1"/>
      <c r="V2563" s="1"/>
      <c r="W2563" s="1"/>
      <c r="X2563" s="400"/>
      <c r="Y2563" s="6"/>
      <c r="AB2563" s="6"/>
      <c r="AE2563" s="6"/>
      <c r="AG2563" s="1"/>
      <c r="AM2563" s="6"/>
      <c r="AP2563" s="6"/>
      <c r="AS2563" s="6"/>
      <c r="AU2563" s="1"/>
      <c r="BA2563" s="6"/>
      <c r="BD2563" s="6"/>
      <c r="BG2563" s="1"/>
      <c r="BH2563" s="6"/>
      <c r="BJ2563" s="1"/>
      <c r="BN2563" s="1"/>
      <c r="BO2563" s="1"/>
    </row>
    <row r="2564" spans="1:67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6"/>
      <c r="N2564" s="1"/>
      <c r="Q2564" s="6"/>
      <c r="S2564" s="1"/>
      <c r="T2564" s="1"/>
      <c r="U2564" s="1"/>
      <c r="V2564" s="1"/>
      <c r="W2564" s="1"/>
      <c r="X2564" s="400"/>
      <c r="Y2564" s="6"/>
      <c r="AB2564" s="6"/>
      <c r="AE2564" s="6"/>
      <c r="AG2564" s="1"/>
      <c r="AM2564" s="6"/>
      <c r="AP2564" s="6"/>
      <c r="AS2564" s="6"/>
      <c r="AU2564" s="1"/>
      <c r="BA2564" s="6"/>
      <c r="BD2564" s="6"/>
      <c r="BG2564" s="1"/>
      <c r="BH2564" s="6"/>
      <c r="BJ2564" s="1"/>
      <c r="BN2564" s="1"/>
      <c r="BO2564" s="1"/>
    </row>
    <row r="2565" spans="1:67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6"/>
      <c r="N2565" s="1"/>
      <c r="Q2565" s="6"/>
      <c r="S2565" s="1"/>
      <c r="T2565" s="1"/>
      <c r="U2565" s="1"/>
      <c r="V2565" s="1"/>
      <c r="W2565" s="1"/>
      <c r="X2565" s="400"/>
      <c r="Y2565" s="6"/>
      <c r="AB2565" s="6"/>
      <c r="AE2565" s="6"/>
      <c r="AG2565" s="1"/>
      <c r="AM2565" s="6"/>
      <c r="AP2565" s="6"/>
      <c r="AS2565" s="6"/>
      <c r="AU2565" s="1"/>
      <c r="BA2565" s="6"/>
      <c r="BD2565" s="6"/>
      <c r="BG2565" s="1"/>
      <c r="BH2565" s="6"/>
      <c r="BJ2565" s="1"/>
      <c r="BN2565" s="1"/>
      <c r="BO2565" s="1"/>
    </row>
    <row r="2566" spans="1:67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6"/>
      <c r="N2566" s="1"/>
      <c r="Q2566" s="6"/>
      <c r="S2566" s="1"/>
      <c r="T2566" s="1"/>
      <c r="U2566" s="1"/>
      <c r="V2566" s="1"/>
      <c r="W2566" s="1"/>
      <c r="X2566" s="400"/>
      <c r="Y2566" s="6"/>
      <c r="AB2566" s="6"/>
      <c r="AE2566" s="6"/>
      <c r="AG2566" s="1"/>
      <c r="AM2566" s="6"/>
      <c r="AP2566" s="6"/>
      <c r="AS2566" s="6"/>
      <c r="AU2566" s="1"/>
      <c r="BA2566" s="6"/>
      <c r="BD2566" s="6"/>
      <c r="BG2566" s="1"/>
      <c r="BH2566" s="6"/>
      <c r="BJ2566" s="1"/>
      <c r="BN2566" s="1"/>
      <c r="BO2566" s="1"/>
    </row>
    <row r="2567" spans="1:67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6"/>
      <c r="N2567" s="1"/>
      <c r="Q2567" s="6"/>
      <c r="S2567" s="1"/>
      <c r="T2567" s="1"/>
      <c r="U2567" s="1"/>
      <c r="V2567" s="1"/>
      <c r="W2567" s="1"/>
      <c r="X2567" s="400"/>
      <c r="Y2567" s="6"/>
      <c r="AB2567" s="6"/>
      <c r="AE2567" s="6"/>
      <c r="AG2567" s="1"/>
      <c r="AM2567" s="6"/>
      <c r="AP2567" s="6"/>
      <c r="AS2567" s="6"/>
      <c r="AU2567" s="1"/>
      <c r="BA2567" s="6"/>
      <c r="BD2567" s="6"/>
      <c r="BG2567" s="1"/>
      <c r="BH2567" s="6"/>
      <c r="BJ2567" s="1"/>
      <c r="BN2567" s="1"/>
      <c r="BO2567" s="1"/>
    </row>
    <row r="2568" spans="1:67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6"/>
      <c r="N2568" s="1"/>
      <c r="Q2568" s="6"/>
      <c r="S2568" s="1"/>
      <c r="T2568" s="1"/>
      <c r="U2568" s="1"/>
      <c r="V2568" s="1"/>
      <c r="W2568" s="1"/>
      <c r="X2568" s="400"/>
      <c r="Y2568" s="6"/>
      <c r="AB2568" s="6"/>
      <c r="AE2568" s="6"/>
      <c r="AG2568" s="1"/>
      <c r="AM2568" s="6"/>
      <c r="AP2568" s="6"/>
      <c r="AS2568" s="6"/>
      <c r="AU2568" s="1"/>
      <c r="BA2568" s="6"/>
      <c r="BD2568" s="6"/>
      <c r="BG2568" s="1"/>
      <c r="BH2568" s="6"/>
      <c r="BJ2568" s="1"/>
      <c r="BN2568" s="1"/>
      <c r="BO2568" s="1"/>
    </row>
    <row r="2569" spans="1:67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6"/>
      <c r="N2569" s="1"/>
      <c r="Q2569" s="6"/>
      <c r="S2569" s="1"/>
      <c r="T2569" s="1"/>
      <c r="U2569" s="1"/>
      <c r="V2569" s="1"/>
      <c r="W2569" s="1"/>
      <c r="X2569" s="400"/>
      <c r="Y2569" s="6"/>
      <c r="AB2569" s="6"/>
      <c r="AE2569" s="6"/>
      <c r="AG2569" s="1"/>
      <c r="AM2569" s="6"/>
      <c r="AP2569" s="6"/>
      <c r="AS2569" s="6"/>
      <c r="AU2569" s="1"/>
      <c r="BA2569" s="6"/>
      <c r="BD2569" s="6"/>
      <c r="BG2569" s="1"/>
      <c r="BH2569" s="6"/>
      <c r="BJ2569" s="1"/>
      <c r="BN2569" s="1"/>
      <c r="BO2569" s="1"/>
    </row>
    <row r="2570" spans="1:67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6"/>
      <c r="N2570" s="1"/>
      <c r="Q2570" s="6"/>
      <c r="S2570" s="1"/>
      <c r="T2570" s="1"/>
      <c r="U2570" s="1"/>
      <c r="V2570" s="1"/>
      <c r="W2570" s="1"/>
      <c r="X2570" s="400"/>
      <c r="Y2570" s="6"/>
      <c r="AB2570" s="6"/>
      <c r="AE2570" s="6"/>
      <c r="AG2570" s="1"/>
      <c r="AM2570" s="6"/>
      <c r="AP2570" s="6"/>
      <c r="AS2570" s="6"/>
      <c r="AU2570" s="1"/>
      <c r="BA2570" s="6"/>
      <c r="BD2570" s="6"/>
      <c r="BG2570" s="1"/>
      <c r="BH2570" s="6"/>
      <c r="BJ2570" s="1"/>
      <c r="BN2570" s="1"/>
      <c r="BO2570" s="1"/>
    </row>
    <row r="2571" spans="1:67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6"/>
      <c r="N2571" s="1"/>
      <c r="Q2571" s="6"/>
      <c r="S2571" s="1"/>
      <c r="T2571" s="1"/>
      <c r="U2571" s="1"/>
      <c r="V2571" s="1"/>
      <c r="W2571" s="1"/>
      <c r="X2571" s="400"/>
      <c r="Y2571" s="6"/>
      <c r="AB2571" s="6"/>
      <c r="AE2571" s="6"/>
      <c r="AG2571" s="1"/>
      <c r="AM2571" s="6"/>
      <c r="AP2571" s="6"/>
      <c r="AS2571" s="6"/>
      <c r="AU2571" s="1"/>
      <c r="BA2571" s="6"/>
      <c r="BD2571" s="6"/>
      <c r="BG2571" s="1"/>
      <c r="BH2571" s="6"/>
      <c r="BJ2571" s="1"/>
      <c r="BN2571" s="1"/>
      <c r="BO2571" s="1"/>
    </row>
    <row r="2572" spans="1:67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6"/>
      <c r="N2572" s="1"/>
      <c r="Q2572" s="6"/>
      <c r="S2572" s="1"/>
      <c r="T2572" s="1"/>
      <c r="U2572" s="1"/>
      <c r="V2572" s="1"/>
      <c r="W2572" s="1"/>
      <c r="X2572" s="400"/>
      <c r="Y2572" s="6"/>
      <c r="AB2572" s="6"/>
      <c r="AE2572" s="6"/>
      <c r="AG2572" s="1"/>
      <c r="AM2572" s="6"/>
      <c r="AP2572" s="6"/>
      <c r="AS2572" s="6"/>
      <c r="AU2572" s="1"/>
      <c r="BA2572" s="6"/>
      <c r="BD2572" s="6"/>
      <c r="BG2572" s="1"/>
      <c r="BH2572" s="6"/>
      <c r="BJ2572" s="1"/>
      <c r="BN2572" s="1"/>
      <c r="BO2572" s="1"/>
    </row>
    <row r="2573" spans="1:67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6"/>
      <c r="N2573" s="1"/>
      <c r="Q2573" s="6"/>
      <c r="S2573" s="1"/>
      <c r="T2573" s="1"/>
      <c r="U2573" s="1"/>
      <c r="V2573" s="1"/>
      <c r="W2573" s="1"/>
      <c r="X2573" s="400"/>
      <c r="Y2573" s="6"/>
      <c r="AB2573" s="6"/>
      <c r="AE2573" s="6"/>
      <c r="AG2573" s="1"/>
      <c r="AM2573" s="6"/>
      <c r="AP2573" s="6"/>
      <c r="AS2573" s="6"/>
      <c r="AU2573" s="1"/>
      <c r="BA2573" s="6"/>
      <c r="BD2573" s="6"/>
      <c r="BG2573" s="1"/>
      <c r="BH2573" s="6"/>
      <c r="BJ2573" s="1"/>
      <c r="BN2573" s="1"/>
      <c r="BO2573" s="1"/>
    </row>
    <row r="2574" spans="1:67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6"/>
      <c r="N2574" s="1"/>
      <c r="Q2574" s="6"/>
      <c r="S2574" s="1"/>
      <c r="T2574" s="1"/>
      <c r="U2574" s="1"/>
      <c r="V2574" s="1"/>
      <c r="W2574" s="1"/>
      <c r="X2574" s="400"/>
      <c r="Y2574" s="6"/>
      <c r="AB2574" s="6"/>
      <c r="AE2574" s="6"/>
      <c r="AG2574" s="1"/>
      <c r="AM2574" s="6"/>
      <c r="AP2574" s="6"/>
      <c r="AS2574" s="6"/>
      <c r="AU2574" s="1"/>
      <c r="BA2574" s="6"/>
      <c r="BD2574" s="6"/>
      <c r="BG2574" s="1"/>
      <c r="BH2574" s="6"/>
      <c r="BJ2574" s="1"/>
      <c r="BN2574" s="1"/>
      <c r="BO2574" s="1"/>
    </row>
    <row r="2575" spans="1:67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6"/>
      <c r="N2575" s="1"/>
      <c r="Q2575" s="6"/>
      <c r="S2575" s="1"/>
      <c r="T2575" s="1"/>
      <c r="U2575" s="1"/>
      <c r="V2575" s="1"/>
      <c r="W2575" s="1"/>
      <c r="X2575" s="400"/>
      <c r="Y2575" s="6"/>
      <c r="AB2575" s="6"/>
      <c r="AE2575" s="6"/>
      <c r="AG2575" s="1"/>
      <c r="AM2575" s="6"/>
      <c r="AP2575" s="6"/>
      <c r="AS2575" s="6"/>
      <c r="AU2575" s="1"/>
      <c r="BA2575" s="6"/>
      <c r="BD2575" s="6"/>
      <c r="BG2575" s="1"/>
      <c r="BH2575" s="6"/>
      <c r="BJ2575" s="1"/>
      <c r="BN2575" s="1"/>
      <c r="BO2575" s="1"/>
    </row>
    <row r="2576" spans="1:67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6"/>
      <c r="N2576" s="1"/>
      <c r="Q2576" s="6"/>
      <c r="S2576" s="1"/>
      <c r="T2576" s="1"/>
      <c r="U2576" s="1"/>
      <c r="V2576" s="1"/>
      <c r="W2576" s="1"/>
      <c r="X2576" s="400"/>
      <c r="Y2576" s="6"/>
      <c r="AB2576" s="6"/>
      <c r="AE2576" s="6"/>
      <c r="AG2576" s="1"/>
      <c r="AM2576" s="6"/>
      <c r="AP2576" s="6"/>
      <c r="AS2576" s="6"/>
      <c r="AU2576" s="1"/>
      <c r="BA2576" s="6"/>
      <c r="BD2576" s="6"/>
      <c r="BG2576" s="1"/>
      <c r="BH2576" s="6"/>
      <c r="BJ2576" s="1"/>
      <c r="BN2576" s="1"/>
      <c r="BO2576" s="1"/>
    </row>
    <row r="2577" spans="1:67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6"/>
      <c r="N2577" s="1"/>
      <c r="Q2577" s="6"/>
      <c r="S2577" s="1"/>
      <c r="T2577" s="1"/>
      <c r="U2577" s="1"/>
      <c r="V2577" s="1"/>
      <c r="W2577" s="1"/>
      <c r="X2577" s="400"/>
      <c r="Y2577" s="6"/>
      <c r="AB2577" s="6"/>
      <c r="AE2577" s="6"/>
      <c r="AG2577" s="1"/>
      <c r="AM2577" s="6"/>
      <c r="AP2577" s="6"/>
      <c r="AS2577" s="6"/>
      <c r="AU2577" s="1"/>
      <c r="BA2577" s="6"/>
      <c r="BD2577" s="6"/>
      <c r="BG2577" s="1"/>
      <c r="BH2577" s="6"/>
      <c r="BJ2577" s="1"/>
      <c r="BN2577" s="1"/>
      <c r="BO2577" s="1"/>
    </row>
    <row r="2578" spans="1:67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6"/>
      <c r="N2578" s="1"/>
      <c r="Q2578" s="6"/>
      <c r="S2578" s="1"/>
      <c r="T2578" s="1"/>
      <c r="U2578" s="1"/>
      <c r="V2578" s="1"/>
      <c r="W2578" s="1"/>
      <c r="X2578" s="400"/>
      <c r="Y2578" s="6"/>
      <c r="AB2578" s="6"/>
      <c r="AE2578" s="6"/>
      <c r="AG2578" s="1"/>
      <c r="AM2578" s="6"/>
      <c r="AP2578" s="6"/>
      <c r="AS2578" s="6"/>
      <c r="AU2578" s="1"/>
      <c r="BA2578" s="6"/>
      <c r="BD2578" s="6"/>
      <c r="BG2578" s="1"/>
      <c r="BH2578" s="6"/>
      <c r="BJ2578" s="1"/>
      <c r="BN2578" s="1"/>
      <c r="BO2578" s="1"/>
    </row>
    <row r="2579" spans="1:67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6"/>
      <c r="N2579" s="1"/>
      <c r="Q2579" s="6"/>
      <c r="S2579" s="1"/>
      <c r="T2579" s="1"/>
      <c r="U2579" s="1"/>
      <c r="V2579" s="1"/>
      <c r="W2579" s="1"/>
      <c r="X2579" s="400"/>
      <c r="Y2579" s="6"/>
      <c r="AB2579" s="6"/>
      <c r="AE2579" s="6"/>
      <c r="AG2579" s="1"/>
      <c r="AM2579" s="6"/>
      <c r="AP2579" s="6"/>
      <c r="AS2579" s="6"/>
      <c r="AU2579" s="1"/>
      <c r="BA2579" s="6"/>
      <c r="BD2579" s="6"/>
      <c r="BG2579" s="1"/>
      <c r="BH2579" s="6"/>
      <c r="BJ2579" s="1"/>
      <c r="BN2579" s="1"/>
      <c r="BO2579" s="1"/>
    </row>
    <row r="2580" spans="1:67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6"/>
      <c r="N2580" s="1"/>
      <c r="Q2580" s="6"/>
      <c r="S2580" s="1"/>
      <c r="T2580" s="1"/>
      <c r="U2580" s="1"/>
      <c r="V2580" s="1"/>
      <c r="W2580" s="1"/>
      <c r="X2580" s="400"/>
      <c r="Y2580" s="6"/>
      <c r="AB2580" s="6"/>
      <c r="AE2580" s="6"/>
      <c r="AG2580" s="1"/>
      <c r="AM2580" s="6"/>
      <c r="AP2580" s="6"/>
      <c r="AS2580" s="6"/>
      <c r="AU2580" s="1"/>
      <c r="BA2580" s="6"/>
      <c r="BD2580" s="6"/>
      <c r="BG2580" s="1"/>
      <c r="BH2580" s="6"/>
      <c r="BJ2580" s="1"/>
      <c r="BN2580" s="1"/>
      <c r="BO2580" s="1"/>
    </row>
    <row r="2581" spans="1:67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6"/>
      <c r="N2581" s="1"/>
      <c r="Q2581" s="6"/>
      <c r="S2581" s="1"/>
      <c r="T2581" s="1"/>
      <c r="U2581" s="1"/>
      <c r="V2581" s="1"/>
      <c r="W2581" s="1"/>
      <c r="X2581" s="400"/>
      <c r="Y2581" s="6"/>
      <c r="AB2581" s="6"/>
      <c r="AE2581" s="6"/>
      <c r="AG2581" s="1"/>
      <c r="AM2581" s="6"/>
      <c r="AP2581" s="6"/>
      <c r="AS2581" s="6"/>
      <c r="AU2581" s="1"/>
      <c r="BA2581" s="6"/>
      <c r="BD2581" s="6"/>
      <c r="BG2581" s="1"/>
      <c r="BH2581" s="6"/>
      <c r="BJ2581" s="1"/>
      <c r="BN2581" s="1"/>
      <c r="BO2581" s="1"/>
    </row>
    <row r="2582" spans="1:67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6"/>
      <c r="N2582" s="1"/>
      <c r="Q2582" s="6"/>
      <c r="S2582" s="1"/>
      <c r="T2582" s="1"/>
      <c r="U2582" s="1"/>
      <c r="V2582" s="1"/>
      <c r="W2582" s="1"/>
      <c r="X2582" s="400"/>
      <c r="Y2582" s="6"/>
      <c r="AB2582" s="6"/>
      <c r="AE2582" s="6"/>
      <c r="AG2582" s="1"/>
      <c r="AM2582" s="6"/>
      <c r="AP2582" s="6"/>
      <c r="AS2582" s="6"/>
      <c r="AU2582" s="1"/>
      <c r="BA2582" s="6"/>
      <c r="BD2582" s="6"/>
      <c r="BG2582" s="1"/>
      <c r="BH2582" s="6"/>
      <c r="BJ2582" s="1"/>
      <c r="BN2582" s="1"/>
      <c r="BO2582" s="1"/>
    </row>
    <row r="2583" spans="1:67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6"/>
      <c r="N2583" s="1"/>
      <c r="Q2583" s="6"/>
      <c r="S2583" s="1"/>
      <c r="T2583" s="1"/>
      <c r="U2583" s="1"/>
      <c r="V2583" s="1"/>
      <c r="W2583" s="1"/>
      <c r="X2583" s="400"/>
      <c r="Y2583" s="6"/>
      <c r="AB2583" s="6"/>
      <c r="AE2583" s="6"/>
      <c r="AG2583" s="1"/>
      <c r="AM2583" s="6"/>
      <c r="AP2583" s="6"/>
      <c r="AS2583" s="6"/>
      <c r="AU2583" s="1"/>
      <c r="BA2583" s="6"/>
      <c r="BD2583" s="6"/>
      <c r="BG2583" s="1"/>
      <c r="BH2583" s="6"/>
      <c r="BJ2583" s="1"/>
      <c r="BN2583" s="1"/>
      <c r="BO2583" s="1"/>
    </row>
    <row r="2584" spans="1:67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6"/>
      <c r="N2584" s="1"/>
      <c r="Q2584" s="6"/>
      <c r="S2584" s="1"/>
      <c r="T2584" s="1"/>
      <c r="U2584" s="1"/>
      <c r="V2584" s="1"/>
      <c r="W2584" s="1"/>
      <c r="X2584" s="400"/>
      <c r="Y2584" s="6"/>
      <c r="AB2584" s="6"/>
      <c r="AE2584" s="6"/>
      <c r="AG2584" s="1"/>
      <c r="AM2584" s="6"/>
      <c r="AP2584" s="6"/>
      <c r="AS2584" s="6"/>
      <c r="AU2584" s="1"/>
      <c r="BA2584" s="6"/>
      <c r="BD2584" s="6"/>
      <c r="BG2584" s="1"/>
      <c r="BH2584" s="6"/>
      <c r="BJ2584" s="1"/>
      <c r="BN2584" s="1"/>
      <c r="BO2584" s="1"/>
    </row>
    <row r="2585" spans="1:67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6"/>
      <c r="N2585" s="1"/>
      <c r="Q2585" s="6"/>
      <c r="S2585" s="1"/>
      <c r="T2585" s="1"/>
      <c r="U2585" s="1"/>
      <c r="V2585" s="1"/>
      <c r="W2585" s="1"/>
      <c r="X2585" s="400"/>
      <c r="Y2585" s="6"/>
      <c r="AB2585" s="6"/>
      <c r="AE2585" s="6"/>
      <c r="AG2585" s="1"/>
      <c r="AM2585" s="6"/>
      <c r="AP2585" s="6"/>
      <c r="AS2585" s="6"/>
      <c r="AU2585" s="1"/>
      <c r="BA2585" s="6"/>
      <c r="BD2585" s="6"/>
      <c r="BG2585" s="1"/>
      <c r="BH2585" s="6"/>
      <c r="BJ2585" s="1"/>
      <c r="BN2585" s="1"/>
      <c r="BO2585" s="1"/>
    </row>
    <row r="2586" spans="1:67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6"/>
      <c r="N2586" s="1"/>
      <c r="Q2586" s="6"/>
      <c r="S2586" s="1"/>
      <c r="T2586" s="1"/>
      <c r="U2586" s="1"/>
      <c r="V2586" s="1"/>
      <c r="W2586" s="1"/>
      <c r="X2586" s="400"/>
      <c r="Y2586" s="6"/>
      <c r="AB2586" s="6"/>
      <c r="AE2586" s="6"/>
      <c r="AG2586" s="1"/>
      <c r="AM2586" s="6"/>
      <c r="AP2586" s="6"/>
      <c r="AS2586" s="6"/>
      <c r="AU2586" s="1"/>
      <c r="BA2586" s="6"/>
      <c r="BD2586" s="6"/>
      <c r="BG2586" s="1"/>
      <c r="BH2586" s="6"/>
      <c r="BJ2586" s="1"/>
      <c r="BN2586" s="1"/>
      <c r="BO2586" s="1"/>
    </row>
    <row r="2587" spans="1:67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6"/>
      <c r="N2587" s="1"/>
      <c r="Q2587" s="6"/>
      <c r="S2587" s="1"/>
      <c r="T2587" s="1"/>
      <c r="U2587" s="1"/>
      <c r="V2587" s="1"/>
      <c r="W2587" s="1"/>
      <c r="X2587" s="400"/>
      <c r="Y2587" s="6"/>
      <c r="AB2587" s="6"/>
      <c r="AE2587" s="6"/>
      <c r="AG2587" s="1"/>
      <c r="AM2587" s="6"/>
      <c r="AP2587" s="6"/>
      <c r="AS2587" s="6"/>
      <c r="AU2587" s="1"/>
      <c r="BA2587" s="6"/>
      <c r="BD2587" s="6"/>
      <c r="BG2587" s="1"/>
      <c r="BH2587" s="6"/>
      <c r="BJ2587" s="1"/>
      <c r="BN2587" s="1"/>
      <c r="BO2587" s="1"/>
    </row>
    <row r="2588" spans="1:67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6"/>
      <c r="N2588" s="1"/>
      <c r="Q2588" s="6"/>
      <c r="S2588" s="1"/>
      <c r="T2588" s="1"/>
      <c r="U2588" s="1"/>
      <c r="V2588" s="1"/>
      <c r="W2588" s="1"/>
      <c r="X2588" s="400"/>
      <c r="Y2588" s="6"/>
      <c r="AB2588" s="6"/>
      <c r="AE2588" s="6"/>
      <c r="AG2588" s="1"/>
      <c r="AM2588" s="6"/>
      <c r="AP2588" s="6"/>
      <c r="AS2588" s="6"/>
      <c r="AU2588" s="1"/>
      <c r="BA2588" s="6"/>
      <c r="BD2588" s="6"/>
      <c r="BG2588" s="1"/>
      <c r="BH2588" s="6"/>
      <c r="BJ2588" s="1"/>
      <c r="BN2588" s="1"/>
      <c r="BO2588" s="1"/>
    </row>
    <row r="2589" spans="1:67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6"/>
      <c r="N2589" s="1"/>
      <c r="Q2589" s="6"/>
      <c r="S2589" s="1"/>
      <c r="T2589" s="1"/>
      <c r="U2589" s="1"/>
      <c r="V2589" s="1"/>
      <c r="W2589" s="1"/>
      <c r="X2589" s="400"/>
      <c r="Y2589" s="6"/>
      <c r="AB2589" s="6"/>
      <c r="AE2589" s="6"/>
      <c r="AG2589" s="1"/>
      <c r="AM2589" s="6"/>
      <c r="AP2589" s="6"/>
      <c r="AS2589" s="6"/>
      <c r="AU2589" s="1"/>
      <c r="BA2589" s="6"/>
      <c r="BD2589" s="6"/>
      <c r="BG2589" s="1"/>
      <c r="BH2589" s="6"/>
      <c r="BJ2589" s="1"/>
      <c r="BN2589" s="1"/>
      <c r="BO2589" s="1"/>
    </row>
    <row r="2590" spans="1:67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6"/>
      <c r="N2590" s="1"/>
      <c r="Q2590" s="6"/>
      <c r="S2590" s="1"/>
      <c r="T2590" s="1"/>
      <c r="U2590" s="1"/>
      <c r="V2590" s="1"/>
      <c r="W2590" s="1"/>
      <c r="X2590" s="400"/>
      <c r="Y2590" s="6"/>
      <c r="AB2590" s="6"/>
      <c r="AE2590" s="6"/>
      <c r="AG2590" s="1"/>
      <c r="AM2590" s="6"/>
      <c r="AP2590" s="6"/>
      <c r="AS2590" s="6"/>
      <c r="AU2590" s="1"/>
      <c r="BA2590" s="6"/>
      <c r="BD2590" s="6"/>
      <c r="BG2590" s="1"/>
      <c r="BH2590" s="6"/>
      <c r="BJ2590" s="1"/>
      <c r="BN2590" s="1"/>
      <c r="BO2590" s="1"/>
    </row>
    <row r="2591" spans="1:67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6"/>
      <c r="N2591" s="1"/>
      <c r="Q2591" s="6"/>
      <c r="S2591" s="1"/>
      <c r="T2591" s="1"/>
      <c r="U2591" s="1"/>
      <c r="V2591" s="1"/>
      <c r="W2591" s="1"/>
      <c r="X2591" s="400"/>
      <c r="Y2591" s="6"/>
      <c r="AB2591" s="6"/>
      <c r="AE2591" s="6"/>
      <c r="AG2591" s="1"/>
      <c r="AM2591" s="6"/>
      <c r="AP2591" s="6"/>
      <c r="AS2591" s="6"/>
      <c r="AU2591" s="1"/>
      <c r="BA2591" s="6"/>
      <c r="BD2591" s="6"/>
      <c r="BG2591" s="1"/>
      <c r="BH2591" s="6"/>
      <c r="BJ2591" s="1"/>
      <c r="BN2591" s="1"/>
      <c r="BO2591" s="1"/>
    </row>
    <row r="2592" spans="1:67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6"/>
      <c r="N2592" s="1"/>
      <c r="Q2592" s="6"/>
      <c r="S2592" s="1"/>
      <c r="T2592" s="1"/>
      <c r="U2592" s="1"/>
      <c r="V2592" s="1"/>
      <c r="W2592" s="1"/>
      <c r="X2592" s="400"/>
      <c r="Y2592" s="6"/>
      <c r="AB2592" s="6"/>
      <c r="AE2592" s="6"/>
      <c r="AG2592" s="1"/>
      <c r="AM2592" s="6"/>
      <c r="AP2592" s="6"/>
      <c r="AS2592" s="6"/>
      <c r="AU2592" s="1"/>
      <c r="BA2592" s="6"/>
      <c r="BD2592" s="6"/>
      <c r="BG2592" s="1"/>
      <c r="BH2592" s="6"/>
      <c r="BJ2592" s="1"/>
      <c r="BN2592" s="1"/>
      <c r="BO2592" s="1"/>
    </row>
    <row r="2593" spans="1:67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6"/>
      <c r="N2593" s="1"/>
      <c r="Q2593" s="6"/>
      <c r="S2593" s="1"/>
      <c r="T2593" s="1"/>
      <c r="U2593" s="1"/>
      <c r="V2593" s="1"/>
      <c r="W2593" s="1"/>
      <c r="X2593" s="400"/>
      <c r="Y2593" s="6"/>
      <c r="AB2593" s="6"/>
      <c r="AE2593" s="6"/>
      <c r="AG2593" s="1"/>
      <c r="AM2593" s="6"/>
      <c r="AP2593" s="6"/>
      <c r="AS2593" s="6"/>
      <c r="AU2593" s="1"/>
      <c r="BA2593" s="6"/>
      <c r="BD2593" s="6"/>
      <c r="BG2593" s="1"/>
      <c r="BH2593" s="6"/>
      <c r="BJ2593" s="1"/>
      <c r="BN2593" s="1"/>
      <c r="BO2593" s="1"/>
    </row>
    <row r="2594" spans="1:67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6"/>
      <c r="N2594" s="1"/>
      <c r="Q2594" s="6"/>
      <c r="S2594" s="1"/>
      <c r="T2594" s="1"/>
      <c r="U2594" s="1"/>
      <c r="V2594" s="1"/>
      <c r="W2594" s="1"/>
      <c r="X2594" s="400"/>
      <c r="Y2594" s="6"/>
      <c r="AB2594" s="6"/>
      <c r="AE2594" s="6"/>
      <c r="AG2594" s="1"/>
      <c r="AM2594" s="6"/>
      <c r="AP2594" s="6"/>
      <c r="AS2594" s="6"/>
      <c r="AU2594" s="1"/>
      <c r="BA2594" s="6"/>
      <c r="BD2594" s="6"/>
      <c r="BG2594" s="1"/>
      <c r="BH2594" s="6"/>
      <c r="BJ2594" s="1"/>
      <c r="BN2594" s="1"/>
      <c r="BO2594" s="1"/>
    </row>
    <row r="2595" spans="1:67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6"/>
      <c r="N2595" s="1"/>
      <c r="Q2595" s="6"/>
      <c r="S2595" s="1"/>
      <c r="T2595" s="1"/>
      <c r="U2595" s="1"/>
      <c r="V2595" s="1"/>
      <c r="W2595" s="1"/>
      <c r="X2595" s="400"/>
      <c r="Y2595" s="6"/>
      <c r="AB2595" s="6"/>
      <c r="AE2595" s="6"/>
      <c r="AG2595" s="1"/>
      <c r="AM2595" s="6"/>
      <c r="AP2595" s="6"/>
      <c r="AS2595" s="6"/>
      <c r="AU2595" s="1"/>
      <c r="BA2595" s="6"/>
      <c r="BD2595" s="6"/>
      <c r="BG2595" s="1"/>
      <c r="BH2595" s="6"/>
      <c r="BJ2595" s="1"/>
      <c r="BN2595" s="1"/>
      <c r="BO2595" s="1"/>
    </row>
    <row r="2596" spans="1:67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6"/>
      <c r="N2596" s="1"/>
      <c r="Q2596" s="6"/>
      <c r="S2596" s="1"/>
      <c r="T2596" s="1"/>
      <c r="U2596" s="1"/>
      <c r="V2596" s="1"/>
      <c r="W2596" s="1"/>
      <c r="X2596" s="400"/>
      <c r="Y2596" s="6"/>
      <c r="AB2596" s="6"/>
      <c r="AE2596" s="6"/>
      <c r="AG2596" s="1"/>
      <c r="AM2596" s="6"/>
      <c r="AP2596" s="6"/>
      <c r="AS2596" s="6"/>
      <c r="AU2596" s="1"/>
      <c r="BA2596" s="6"/>
      <c r="BD2596" s="6"/>
      <c r="BG2596" s="1"/>
      <c r="BH2596" s="6"/>
      <c r="BJ2596" s="1"/>
      <c r="BN2596" s="1"/>
      <c r="BO2596" s="1"/>
    </row>
    <row r="2597" spans="1:67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6"/>
      <c r="N2597" s="1"/>
      <c r="Q2597" s="6"/>
      <c r="S2597" s="1"/>
      <c r="T2597" s="1"/>
      <c r="U2597" s="1"/>
      <c r="V2597" s="1"/>
      <c r="W2597" s="1"/>
      <c r="X2597" s="400"/>
      <c r="Y2597" s="6"/>
      <c r="AB2597" s="6"/>
      <c r="AE2597" s="6"/>
      <c r="AG2597" s="1"/>
      <c r="AM2597" s="6"/>
      <c r="AP2597" s="6"/>
      <c r="AS2597" s="6"/>
      <c r="AU2597" s="1"/>
      <c r="BA2597" s="6"/>
      <c r="BD2597" s="6"/>
      <c r="BG2597" s="1"/>
      <c r="BH2597" s="6"/>
      <c r="BJ2597" s="1"/>
      <c r="BN2597" s="1"/>
      <c r="BO2597" s="1"/>
    </row>
    <row r="2598" spans="1:67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6"/>
      <c r="N2598" s="1"/>
      <c r="Q2598" s="6"/>
      <c r="S2598" s="1"/>
      <c r="T2598" s="1"/>
      <c r="U2598" s="1"/>
      <c r="V2598" s="1"/>
      <c r="W2598" s="1"/>
      <c r="X2598" s="400"/>
      <c r="Y2598" s="6"/>
      <c r="AB2598" s="6"/>
      <c r="AE2598" s="6"/>
      <c r="AG2598" s="1"/>
      <c r="AM2598" s="6"/>
      <c r="AP2598" s="6"/>
      <c r="AS2598" s="6"/>
      <c r="AU2598" s="1"/>
      <c r="BA2598" s="6"/>
      <c r="BD2598" s="6"/>
      <c r="BG2598" s="1"/>
      <c r="BH2598" s="6"/>
      <c r="BJ2598" s="1"/>
      <c r="BN2598" s="1"/>
      <c r="BO2598" s="1"/>
    </row>
    <row r="2599" spans="1:67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6"/>
      <c r="N2599" s="1"/>
      <c r="Q2599" s="6"/>
      <c r="S2599" s="1"/>
      <c r="T2599" s="1"/>
      <c r="U2599" s="1"/>
      <c r="V2599" s="1"/>
      <c r="W2599" s="1"/>
      <c r="X2599" s="400"/>
      <c r="Y2599" s="6"/>
      <c r="AB2599" s="6"/>
      <c r="AE2599" s="6"/>
      <c r="AG2599" s="1"/>
      <c r="AM2599" s="6"/>
      <c r="AP2599" s="6"/>
      <c r="AS2599" s="6"/>
      <c r="AU2599" s="1"/>
      <c r="BA2599" s="6"/>
      <c r="BD2599" s="6"/>
      <c r="BG2599" s="1"/>
      <c r="BH2599" s="6"/>
      <c r="BJ2599" s="1"/>
      <c r="BN2599" s="1"/>
      <c r="BO2599" s="1"/>
    </row>
    <row r="2600" spans="1:67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6"/>
      <c r="N2600" s="1"/>
      <c r="Q2600" s="6"/>
      <c r="S2600" s="1"/>
      <c r="T2600" s="1"/>
      <c r="U2600" s="1"/>
      <c r="V2600" s="1"/>
      <c r="W2600" s="1"/>
      <c r="X2600" s="400"/>
      <c r="Y2600" s="6"/>
      <c r="AB2600" s="6"/>
      <c r="AE2600" s="6"/>
      <c r="AG2600" s="1"/>
      <c r="AM2600" s="6"/>
      <c r="AP2600" s="6"/>
      <c r="AS2600" s="6"/>
      <c r="AU2600" s="1"/>
      <c r="BA2600" s="6"/>
      <c r="BD2600" s="6"/>
      <c r="BG2600" s="1"/>
      <c r="BH2600" s="6"/>
      <c r="BJ2600" s="1"/>
      <c r="BN2600" s="1"/>
      <c r="BO2600" s="1"/>
    </row>
    <row r="2601" spans="1:67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6"/>
      <c r="N2601" s="1"/>
      <c r="Q2601" s="6"/>
      <c r="S2601" s="1"/>
      <c r="T2601" s="1"/>
      <c r="U2601" s="1"/>
      <c r="V2601" s="1"/>
      <c r="W2601" s="1"/>
      <c r="X2601" s="400"/>
      <c r="Y2601" s="6"/>
      <c r="AB2601" s="6"/>
      <c r="AE2601" s="6"/>
      <c r="AG2601" s="1"/>
      <c r="AM2601" s="6"/>
      <c r="AP2601" s="6"/>
      <c r="AS2601" s="6"/>
      <c r="AU2601" s="1"/>
      <c r="BA2601" s="6"/>
      <c r="BD2601" s="6"/>
      <c r="BG2601" s="1"/>
      <c r="BH2601" s="6"/>
      <c r="BJ2601" s="1"/>
      <c r="BN2601" s="1"/>
      <c r="BO2601" s="1"/>
    </row>
    <row r="2602" spans="1:67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6"/>
      <c r="N2602" s="1"/>
      <c r="Q2602" s="6"/>
      <c r="S2602" s="1"/>
      <c r="T2602" s="1"/>
      <c r="U2602" s="1"/>
      <c r="V2602" s="1"/>
      <c r="W2602" s="1"/>
      <c r="X2602" s="400"/>
      <c r="Y2602" s="6"/>
      <c r="AB2602" s="6"/>
      <c r="AE2602" s="6"/>
      <c r="AG2602" s="1"/>
      <c r="AM2602" s="6"/>
      <c r="AP2602" s="6"/>
      <c r="AS2602" s="6"/>
      <c r="AU2602" s="1"/>
      <c r="BA2602" s="6"/>
      <c r="BD2602" s="6"/>
      <c r="BG2602" s="1"/>
      <c r="BH2602" s="6"/>
      <c r="BJ2602" s="1"/>
      <c r="BN2602" s="1"/>
      <c r="BO2602" s="1"/>
    </row>
    <row r="2603" spans="1:67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6"/>
      <c r="N2603" s="1"/>
      <c r="Q2603" s="6"/>
      <c r="S2603" s="1"/>
      <c r="T2603" s="1"/>
      <c r="U2603" s="1"/>
      <c r="V2603" s="1"/>
      <c r="W2603" s="1"/>
      <c r="X2603" s="400"/>
      <c r="Y2603" s="6"/>
      <c r="AB2603" s="6"/>
      <c r="AE2603" s="6"/>
      <c r="AG2603" s="1"/>
      <c r="AM2603" s="6"/>
      <c r="AP2603" s="6"/>
      <c r="AS2603" s="6"/>
      <c r="AU2603" s="1"/>
      <c r="BA2603" s="6"/>
      <c r="BD2603" s="6"/>
      <c r="BG2603" s="1"/>
      <c r="BH2603" s="6"/>
      <c r="BJ2603" s="1"/>
      <c r="BN2603" s="1"/>
      <c r="BO2603" s="1"/>
    </row>
    <row r="2604" spans="1:67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6"/>
      <c r="N2604" s="1"/>
      <c r="Q2604" s="6"/>
      <c r="S2604" s="1"/>
      <c r="T2604" s="1"/>
      <c r="U2604" s="1"/>
      <c r="V2604" s="1"/>
      <c r="W2604" s="1"/>
      <c r="X2604" s="400"/>
      <c r="Y2604" s="6"/>
      <c r="AB2604" s="6"/>
      <c r="AE2604" s="6"/>
      <c r="AG2604" s="1"/>
      <c r="AM2604" s="6"/>
      <c r="AP2604" s="6"/>
      <c r="AS2604" s="6"/>
      <c r="AU2604" s="1"/>
      <c r="BA2604" s="6"/>
      <c r="BD2604" s="6"/>
      <c r="BG2604" s="1"/>
      <c r="BH2604" s="6"/>
      <c r="BJ2604" s="1"/>
      <c r="BN2604" s="1"/>
      <c r="BO2604" s="1"/>
    </row>
    <row r="2605" spans="1:67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6"/>
      <c r="N2605" s="1"/>
      <c r="Q2605" s="6"/>
      <c r="S2605" s="1"/>
      <c r="T2605" s="1"/>
      <c r="U2605" s="1"/>
      <c r="V2605" s="1"/>
      <c r="W2605" s="1"/>
      <c r="X2605" s="400"/>
      <c r="Y2605" s="6"/>
      <c r="AB2605" s="6"/>
      <c r="AE2605" s="6"/>
      <c r="AG2605" s="1"/>
      <c r="AM2605" s="6"/>
      <c r="AP2605" s="6"/>
      <c r="AS2605" s="6"/>
      <c r="AU2605" s="1"/>
      <c r="BA2605" s="6"/>
      <c r="BD2605" s="6"/>
      <c r="BG2605" s="1"/>
      <c r="BH2605" s="6"/>
      <c r="BJ2605" s="1"/>
      <c r="BN2605" s="1"/>
      <c r="BO2605" s="1"/>
    </row>
    <row r="2606" spans="1:67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6"/>
      <c r="N2606" s="1"/>
      <c r="Q2606" s="6"/>
      <c r="S2606" s="1"/>
      <c r="T2606" s="1"/>
      <c r="U2606" s="1"/>
      <c r="V2606" s="1"/>
      <c r="W2606" s="1"/>
      <c r="X2606" s="400"/>
      <c r="Y2606" s="6"/>
      <c r="AB2606" s="6"/>
      <c r="AE2606" s="6"/>
      <c r="AG2606" s="1"/>
      <c r="AM2606" s="6"/>
      <c r="AP2606" s="6"/>
      <c r="AS2606" s="6"/>
      <c r="AU2606" s="1"/>
      <c r="BA2606" s="6"/>
      <c r="BD2606" s="6"/>
      <c r="BG2606" s="1"/>
      <c r="BH2606" s="6"/>
      <c r="BJ2606" s="1"/>
      <c r="BN2606" s="1"/>
      <c r="BO2606" s="1"/>
    </row>
    <row r="2607" spans="1:67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6"/>
      <c r="N2607" s="1"/>
      <c r="Q2607" s="6"/>
      <c r="S2607" s="1"/>
      <c r="T2607" s="1"/>
      <c r="U2607" s="1"/>
      <c r="V2607" s="1"/>
      <c r="W2607" s="1"/>
      <c r="X2607" s="400"/>
      <c r="Y2607" s="6"/>
      <c r="AB2607" s="6"/>
      <c r="AE2607" s="6"/>
      <c r="AG2607" s="1"/>
      <c r="AM2607" s="6"/>
      <c r="AP2607" s="6"/>
      <c r="AS2607" s="6"/>
      <c r="AU2607" s="1"/>
      <c r="BA2607" s="6"/>
      <c r="BD2607" s="6"/>
      <c r="BG2607" s="1"/>
      <c r="BH2607" s="6"/>
      <c r="BJ2607" s="1"/>
      <c r="BN2607" s="1"/>
      <c r="BO2607" s="1"/>
    </row>
    <row r="2608" spans="1:67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6"/>
      <c r="N2608" s="1"/>
      <c r="Q2608" s="6"/>
      <c r="S2608" s="1"/>
      <c r="T2608" s="1"/>
      <c r="U2608" s="1"/>
      <c r="V2608" s="1"/>
      <c r="W2608" s="1"/>
      <c r="X2608" s="400"/>
      <c r="Y2608" s="6"/>
      <c r="AB2608" s="6"/>
      <c r="AE2608" s="6"/>
      <c r="AG2608" s="1"/>
      <c r="AM2608" s="6"/>
      <c r="AP2608" s="6"/>
      <c r="AS2608" s="6"/>
      <c r="AU2608" s="1"/>
      <c r="BA2608" s="6"/>
      <c r="BD2608" s="6"/>
      <c r="BG2608" s="1"/>
      <c r="BH2608" s="6"/>
      <c r="BJ2608" s="1"/>
      <c r="BN2608" s="1"/>
      <c r="BO2608" s="1"/>
    </row>
    <row r="2609" spans="1:67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6"/>
      <c r="N2609" s="1"/>
      <c r="Q2609" s="6"/>
      <c r="S2609" s="1"/>
      <c r="T2609" s="1"/>
      <c r="U2609" s="1"/>
      <c r="V2609" s="1"/>
      <c r="W2609" s="1"/>
      <c r="X2609" s="400"/>
      <c r="Y2609" s="6"/>
      <c r="AB2609" s="6"/>
      <c r="AE2609" s="6"/>
      <c r="AG2609" s="1"/>
      <c r="AM2609" s="6"/>
      <c r="AP2609" s="6"/>
      <c r="AS2609" s="6"/>
      <c r="AU2609" s="1"/>
      <c r="BA2609" s="6"/>
      <c r="BD2609" s="6"/>
      <c r="BG2609" s="1"/>
      <c r="BH2609" s="6"/>
      <c r="BJ2609" s="1"/>
      <c r="BN2609" s="1"/>
      <c r="BO2609" s="1"/>
    </row>
    <row r="2610" spans="1:67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6"/>
      <c r="N2610" s="1"/>
      <c r="Q2610" s="6"/>
      <c r="S2610" s="1"/>
      <c r="T2610" s="1"/>
      <c r="U2610" s="1"/>
      <c r="V2610" s="1"/>
      <c r="W2610" s="1"/>
      <c r="X2610" s="400"/>
      <c r="Y2610" s="6"/>
      <c r="AB2610" s="6"/>
      <c r="AE2610" s="6"/>
      <c r="AG2610" s="1"/>
      <c r="AM2610" s="6"/>
      <c r="AP2610" s="6"/>
      <c r="AS2610" s="6"/>
      <c r="AU2610" s="1"/>
      <c r="BA2610" s="6"/>
      <c r="BD2610" s="6"/>
      <c r="BG2610" s="1"/>
      <c r="BH2610" s="6"/>
      <c r="BJ2610" s="1"/>
      <c r="BN2610" s="1"/>
      <c r="BO2610" s="1"/>
    </row>
    <row r="2611" spans="1:67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6"/>
      <c r="N2611" s="1"/>
      <c r="Q2611" s="6"/>
      <c r="S2611" s="1"/>
      <c r="T2611" s="1"/>
      <c r="U2611" s="1"/>
      <c r="V2611" s="1"/>
      <c r="W2611" s="1"/>
      <c r="X2611" s="400"/>
      <c r="Y2611" s="6"/>
      <c r="AB2611" s="6"/>
      <c r="AE2611" s="6"/>
      <c r="AG2611" s="1"/>
      <c r="AM2611" s="6"/>
      <c r="AP2611" s="6"/>
      <c r="AS2611" s="6"/>
      <c r="AU2611" s="1"/>
      <c r="BA2611" s="6"/>
      <c r="BD2611" s="6"/>
      <c r="BG2611" s="1"/>
      <c r="BH2611" s="6"/>
      <c r="BJ2611" s="1"/>
      <c r="BN2611" s="1"/>
      <c r="BO2611" s="1"/>
    </row>
    <row r="2612" spans="1:67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6"/>
      <c r="N2612" s="1"/>
      <c r="Q2612" s="6"/>
      <c r="S2612" s="1"/>
      <c r="T2612" s="1"/>
      <c r="U2612" s="1"/>
      <c r="V2612" s="1"/>
      <c r="W2612" s="1"/>
      <c r="X2612" s="400"/>
      <c r="Y2612" s="6"/>
      <c r="AB2612" s="6"/>
      <c r="AE2612" s="6"/>
      <c r="AG2612" s="1"/>
      <c r="AM2612" s="6"/>
      <c r="AP2612" s="6"/>
      <c r="AS2612" s="6"/>
      <c r="AU2612" s="1"/>
      <c r="BA2612" s="6"/>
      <c r="BD2612" s="6"/>
      <c r="BG2612" s="1"/>
      <c r="BH2612" s="6"/>
      <c r="BJ2612" s="1"/>
      <c r="BN2612" s="1"/>
      <c r="BO2612" s="1"/>
    </row>
    <row r="2613" spans="1:67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6"/>
      <c r="N2613" s="1"/>
      <c r="Q2613" s="6"/>
      <c r="S2613" s="1"/>
      <c r="T2613" s="1"/>
      <c r="U2613" s="1"/>
      <c r="V2613" s="1"/>
      <c r="W2613" s="1"/>
      <c r="X2613" s="400"/>
      <c r="Y2613" s="6"/>
      <c r="AB2613" s="6"/>
      <c r="AE2613" s="6"/>
      <c r="AG2613" s="1"/>
      <c r="AM2613" s="6"/>
      <c r="AP2613" s="6"/>
      <c r="AS2613" s="6"/>
      <c r="AU2613" s="1"/>
      <c r="BA2613" s="6"/>
      <c r="BD2613" s="6"/>
      <c r="BG2613" s="1"/>
      <c r="BH2613" s="6"/>
      <c r="BJ2613" s="1"/>
      <c r="BN2613" s="1"/>
      <c r="BO2613" s="1"/>
    </row>
    <row r="2614" spans="1:67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6"/>
      <c r="N2614" s="1"/>
      <c r="Q2614" s="6"/>
      <c r="S2614" s="1"/>
      <c r="T2614" s="1"/>
      <c r="U2614" s="1"/>
      <c r="V2614" s="1"/>
      <c r="W2614" s="1"/>
      <c r="X2614" s="400"/>
      <c r="Y2614" s="6"/>
      <c r="AB2614" s="6"/>
      <c r="AE2614" s="6"/>
      <c r="AG2614" s="1"/>
      <c r="AM2614" s="6"/>
      <c r="AP2614" s="6"/>
      <c r="AS2614" s="6"/>
      <c r="AU2614" s="1"/>
      <c r="BA2614" s="6"/>
      <c r="BD2614" s="6"/>
      <c r="BG2614" s="1"/>
      <c r="BH2614" s="6"/>
      <c r="BJ2614" s="1"/>
      <c r="BN2614" s="1"/>
      <c r="BO2614" s="1"/>
    </row>
    <row r="2615" spans="1:67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6"/>
      <c r="N2615" s="1"/>
      <c r="Q2615" s="6"/>
      <c r="S2615" s="1"/>
      <c r="T2615" s="1"/>
      <c r="U2615" s="1"/>
      <c r="V2615" s="1"/>
      <c r="W2615" s="1"/>
      <c r="X2615" s="400"/>
      <c r="Y2615" s="6"/>
      <c r="AB2615" s="6"/>
      <c r="AE2615" s="6"/>
      <c r="AG2615" s="1"/>
      <c r="AM2615" s="6"/>
      <c r="AP2615" s="6"/>
      <c r="AS2615" s="6"/>
      <c r="AU2615" s="1"/>
      <c r="BA2615" s="6"/>
      <c r="BD2615" s="6"/>
      <c r="BG2615" s="1"/>
      <c r="BH2615" s="6"/>
      <c r="BJ2615" s="1"/>
      <c r="BN2615" s="1"/>
      <c r="BO2615" s="1"/>
    </row>
    <row r="2616" spans="1:67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6"/>
      <c r="N2616" s="1"/>
      <c r="Q2616" s="6"/>
      <c r="S2616" s="1"/>
      <c r="T2616" s="1"/>
      <c r="U2616" s="1"/>
      <c r="V2616" s="1"/>
      <c r="W2616" s="1"/>
      <c r="X2616" s="400"/>
      <c r="Y2616" s="6"/>
      <c r="AB2616" s="6"/>
      <c r="AE2616" s="6"/>
      <c r="AG2616" s="1"/>
      <c r="AM2616" s="6"/>
      <c r="AP2616" s="6"/>
      <c r="AS2616" s="6"/>
      <c r="AU2616" s="1"/>
      <c r="BA2616" s="6"/>
      <c r="BD2616" s="6"/>
      <c r="BG2616" s="1"/>
      <c r="BH2616" s="6"/>
      <c r="BJ2616" s="1"/>
      <c r="BN2616" s="1"/>
      <c r="BO2616" s="1"/>
    </row>
    <row r="2617" spans="1:67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6"/>
      <c r="N2617" s="1"/>
      <c r="Q2617" s="6"/>
      <c r="S2617" s="1"/>
      <c r="T2617" s="1"/>
      <c r="U2617" s="1"/>
      <c r="V2617" s="1"/>
      <c r="W2617" s="1"/>
      <c r="X2617" s="400"/>
      <c r="Y2617" s="6"/>
      <c r="AB2617" s="6"/>
      <c r="AE2617" s="6"/>
      <c r="AG2617" s="1"/>
      <c r="AM2617" s="6"/>
      <c r="AP2617" s="6"/>
      <c r="AS2617" s="6"/>
      <c r="AU2617" s="1"/>
      <c r="BA2617" s="6"/>
      <c r="BD2617" s="6"/>
      <c r="BG2617" s="1"/>
      <c r="BH2617" s="6"/>
      <c r="BJ2617" s="1"/>
      <c r="BN2617" s="1"/>
      <c r="BO2617" s="1"/>
    </row>
    <row r="2618" spans="1:67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6"/>
      <c r="N2618" s="1"/>
      <c r="Q2618" s="6"/>
      <c r="S2618" s="1"/>
      <c r="T2618" s="1"/>
      <c r="U2618" s="1"/>
      <c r="V2618" s="1"/>
      <c r="W2618" s="1"/>
      <c r="X2618" s="400"/>
      <c r="Y2618" s="6"/>
      <c r="AB2618" s="6"/>
      <c r="AE2618" s="6"/>
      <c r="AG2618" s="1"/>
      <c r="AM2618" s="6"/>
      <c r="AP2618" s="6"/>
      <c r="AS2618" s="6"/>
      <c r="AU2618" s="1"/>
      <c r="BA2618" s="6"/>
      <c r="BD2618" s="6"/>
      <c r="BG2618" s="1"/>
      <c r="BH2618" s="6"/>
      <c r="BJ2618" s="1"/>
      <c r="BN2618" s="1"/>
      <c r="BO2618" s="1"/>
    </row>
    <row r="2619" spans="1:67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6"/>
      <c r="N2619" s="1"/>
      <c r="Q2619" s="6"/>
      <c r="S2619" s="1"/>
      <c r="T2619" s="1"/>
      <c r="U2619" s="1"/>
      <c r="V2619" s="1"/>
      <c r="W2619" s="1"/>
      <c r="X2619" s="400"/>
      <c r="Y2619" s="6"/>
      <c r="AB2619" s="6"/>
      <c r="AE2619" s="6"/>
      <c r="AG2619" s="1"/>
      <c r="AM2619" s="6"/>
      <c r="AP2619" s="6"/>
      <c r="AS2619" s="6"/>
      <c r="AU2619" s="1"/>
      <c r="BA2619" s="6"/>
      <c r="BD2619" s="6"/>
      <c r="BG2619" s="1"/>
      <c r="BH2619" s="6"/>
      <c r="BJ2619" s="1"/>
      <c r="BN2619" s="1"/>
      <c r="BO2619" s="1"/>
    </row>
    <row r="2620" spans="1:67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6"/>
      <c r="N2620" s="1"/>
      <c r="Q2620" s="6"/>
      <c r="S2620" s="1"/>
      <c r="T2620" s="1"/>
      <c r="U2620" s="1"/>
      <c r="V2620" s="1"/>
      <c r="W2620" s="1"/>
      <c r="X2620" s="400"/>
      <c r="Y2620" s="6"/>
      <c r="AB2620" s="6"/>
      <c r="AE2620" s="6"/>
      <c r="AG2620" s="1"/>
      <c r="AM2620" s="6"/>
      <c r="AP2620" s="6"/>
      <c r="AS2620" s="6"/>
      <c r="AU2620" s="1"/>
      <c r="BA2620" s="6"/>
      <c r="BD2620" s="6"/>
      <c r="BG2620" s="1"/>
      <c r="BH2620" s="6"/>
      <c r="BJ2620" s="1"/>
      <c r="BN2620" s="1"/>
      <c r="BO2620" s="1"/>
    </row>
    <row r="2621" spans="1:67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6"/>
      <c r="N2621" s="1"/>
      <c r="Q2621" s="6"/>
      <c r="S2621" s="1"/>
      <c r="T2621" s="1"/>
      <c r="U2621" s="1"/>
      <c r="V2621" s="1"/>
      <c r="W2621" s="1"/>
      <c r="X2621" s="400"/>
      <c r="Y2621" s="6"/>
      <c r="AB2621" s="6"/>
      <c r="AE2621" s="6"/>
      <c r="AG2621" s="1"/>
      <c r="AM2621" s="6"/>
      <c r="AP2621" s="6"/>
      <c r="AS2621" s="6"/>
      <c r="AU2621" s="1"/>
      <c r="BA2621" s="6"/>
      <c r="BD2621" s="6"/>
      <c r="BG2621" s="1"/>
      <c r="BH2621" s="6"/>
      <c r="BJ2621" s="1"/>
      <c r="BN2621" s="1"/>
      <c r="BO2621" s="1"/>
    </row>
    <row r="2622" spans="1:67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6"/>
      <c r="N2622" s="1"/>
      <c r="Q2622" s="6"/>
      <c r="S2622" s="1"/>
      <c r="T2622" s="1"/>
      <c r="U2622" s="1"/>
      <c r="V2622" s="1"/>
      <c r="W2622" s="1"/>
      <c r="X2622" s="400"/>
      <c r="Y2622" s="6"/>
      <c r="AB2622" s="6"/>
      <c r="AE2622" s="6"/>
      <c r="AG2622" s="1"/>
      <c r="AM2622" s="6"/>
      <c r="AP2622" s="6"/>
      <c r="AS2622" s="6"/>
      <c r="AU2622" s="1"/>
      <c r="BA2622" s="6"/>
      <c r="BD2622" s="6"/>
      <c r="BG2622" s="1"/>
      <c r="BH2622" s="6"/>
      <c r="BJ2622" s="1"/>
      <c r="BN2622" s="1"/>
      <c r="BO2622" s="1"/>
    </row>
    <row r="2623" spans="1:67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6"/>
      <c r="N2623" s="1"/>
      <c r="Q2623" s="6"/>
      <c r="S2623" s="1"/>
      <c r="T2623" s="1"/>
      <c r="U2623" s="1"/>
      <c r="V2623" s="1"/>
      <c r="W2623" s="1"/>
      <c r="X2623" s="400"/>
      <c r="Y2623" s="6"/>
      <c r="AB2623" s="6"/>
      <c r="AE2623" s="6"/>
      <c r="AG2623" s="1"/>
      <c r="AM2623" s="6"/>
      <c r="AP2623" s="6"/>
      <c r="AS2623" s="6"/>
      <c r="AU2623" s="1"/>
      <c r="BA2623" s="6"/>
      <c r="BD2623" s="6"/>
      <c r="BG2623" s="1"/>
      <c r="BH2623" s="6"/>
      <c r="BJ2623" s="1"/>
      <c r="BN2623" s="1"/>
      <c r="BO2623" s="1"/>
    </row>
    <row r="2624" spans="1:67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6"/>
      <c r="N2624" s="1"/>
      <c r="Q2624" s="6"/>
      <c r="S2624" s="1"/>
      <c r="T2624" s="1"/>
      <c r="U2624" s="1"/>
      <c r="V2624" s="1"/>
      <c r="W2624" s="1"/>
      <c r="X2624" s="400"/>
      <c r="Y2624" s="6"/>
      <c r="AB2624" s="6"/>
      <c r="AE2624" s="6"/>
      <c r="AG2624" s="1"/>
      <c r="AM2624" s="6"/>
      <c r="AP2624" s="6"/>
      <c r="AS2624" s="6"/>
      <c r="AU2624" s="1"/>
      <c r="BA2624" s="6"/>
      <c r="BD2624" s="6"/>
      <c r="BG2624" s="1"/>
      <c r="BH2624" s="6"/>
      <c r="BJ2624" s="1"/>
      <c r="BN2624" s="1"/>
      <c r="BO2624" s="1"/>
    </row>
    <row r="2625" spans="1:67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6"/>
      <c r="N2625" s="1"/>
      <c r="Q2625" s="6"/>
      <c r="S2625" s="1"/>
      <c r="T2625" s="1"/>
      <c r="U2625" s="1"/>
      <c r="V2625" s="1"/>
      <c r="W2625" s="1"/>
      <c r="X2625" s="400"/>
      <c r="Y2625" s="6"/>
      <c r="AB2625" s="6"/>
      <c r="AE2625" s="6"/>
      <c r="AG2625" s="1"/>
      <c r="AM2625" s="6"/>
      <c r="AP2625" s="6"/>
      <c r="AS2625" s="6"/>
      <c r="AU2625" s="1"/>
      <c r="BA2625" s="6"/>
      <c r="BD2625" s="6"/>
      <c r="BG2625" s="1"/>
      <c r="BH2625" s="6"/>
      <c r="BJ2625" s="1"/>
      <c r="BN2625" s="1"/>
      <c r="BO2625" s="1"/>
    </row>
    <row r="2626" spans="1:67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6"/>
      <c r="N2626" s="1"/>
      <c r="Q2626" s="6"/>
      <c r="S2626" s="1"/>
      <c r="T2626" s="1"/>
      <c r="U2626" s="1"/>
      <c r="V2626" s="1"/>
      <c r="W2626" s="1"/>
      <c r="X2626" s="400"/>
      <c r="Y2626" s="6"/>
      <c r="AB2626" s="6"/>
      <c r="AE2626" s="6"/>
      <c r="AG2626" s="1"/>
      <c r="AM2626" s="6"/>
      <c r="AP2626" s="6"/>
      <c r="AS2626" s="6"/>
      <c r="AU2626" s="1"/>
      <c r="BA2626" s="6"/>
      <c r="BD2626" s="6"/>
      <c r="BG2626" s="1"/>
      <c r="BH2626" s="6"/>
      <c r="BJ2626" s="1"/>
      <c r="BN2626" s="1"/>
      <c r="BO2626" s="1"/>
    </row>
    <row r="2627" spans="1:67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6"/>
      <c r="N2627" s="1"/>
      <c r="Q2627" s="6"/>
      <c r="S2627" s="1"/>
      <c r="T2627" s="1"/>
      <c r="U2627" s="1"/>
      <c r="V2627" s="1"/>
      <c r="W2627" s="1"/>
      <c r="X2627" s="400"/>
      <c r="Y2627" s="6"/>
      <c r="AB2627" s="6"/>
      <c r="AE2627" s="6"/>
      <c r="AG2627" s="1"/>
      <c r="AM2627" s="6"/>
      <c r="AP2627" s="6"/>
      <c r="AS2627" s="6"/>
      <c r="AU2627" s="1"/>
      <c r="BA2627" s="6"/>
      <c r="BD2627" s="6"/>
      <c r="BG2627" s="1"/>
      <c r="BH2627" s="6"/>
      <c r="BJ2627" s="1"/>
      <c r="BN2627" s="1"/>
      <c r="BO2627" s="1"/>
    </row>
    <row r="2628" spans="1:67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6"/>
      <c r="N2628" s="1"/>
      <c r="Q2628" s="6"/>
      <c r="S2628" s="1"/>
      <c r="T2628" s="1"/>
      <c r="U2628" s="1"/>
      <c r="V2628" s="1"/>
      <c r="W2628" s="1"/>
      <c r="X2628" s="400"/>
      <c r="Y2628" s="6"/>
      <c r="AB2628" s="6"/>
      <c r="AE2628" s="6"/>
      <c r="AG2628" s="1"/>
      <c r="AM2628" s="6"/>
      <c r="AP2628" s="6"/>
      <c r="AS2628" s="6"/>
      <c r="AU2628" s="1"/>
      <c r="BA2628" s="6"/>
      <c r="BD2628" s="6"/>
      <c r="BG2628" s="1"/>
      <c r="BH2628" s="6"/>
      <c r="BJ2628" s="1"/>
      <c r="BN2628" s="1"/>
      <c r="BO2628" s="1"/>
    </row>
    <row r="2629" spans="1:67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6"/>
      <c r="N2629" s="1"/>
      <c r="Q2629" s="6"/>
      <c r="S2629" s="1"/>
      <c r="T2629" s="1"/>
      <c r="U2629" s="1"/>
      <c r="V2629" s="1"/>
      <c r="W2629" s="1"/>
      <c r="X2629" s="400"/>
      <c r="Y2629" s="6"/>
      <c r="AB2629" s="6"/>
      <c r="AE2629" s="6"/>
      <c r="AG2629" s="1"/>
      <c r="AM2629" s="6"/>
      <c r="AP2629" s="6"/>
      <c r="AS2629" s="6"/>
      <c r="AU2629" s="1"/>
      <c r="BA2629" s="6"/>
      <c r="BD2629" s="6"/>
      <c r="BG2629" s="1"/>
      <c r="BH2629" s="6"/>
      <c r="BJ2629" s="1"/>
      <c r="BN2629" s="1"/>
      <c r="BO2629" s="1"/>
    </row>
    <row r="2630" spans="1:67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6"/>
      <c r="N2630" s="1"/>
      <c r="Q2630" s="6"/>
      <c r="S2630" s="1"/>
      <c r="T2630" s="1"/>
      <c r="U2630" s="1"/>
      <c r="V2630" s="1"/>
      <c r="W2630" s="1"/>
      <c r="X2630" s="400"/>
      <c r="Y2630" s="6"/>
      <c r="AB2630" s="6"/>
      <c r="AE2630" s="6"/>
      <c r="AG2630" s="1"/>
      <c r="AM2630" s="6"/>
      <c r="AP2630" s="6"/>
      <c r="AS2630" s="6"/>
      <c r="AU2630" s="1"/>
      <c r="BA2630" s="6"/>
      <c r="BD2630" s="6"/>
      <c r="BG2630" s="1"/>
      <c r="BH2630" s="6"/>
      <c r="BJ2630" s="1"/>
      <c r="BN2630" s="1"/>
      <c r="BO2630" s="1"/>
    </row>
    <row r="2631" spans="1:67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6"/>
      <c r="N2631" s="1"/>
      <c r="Q2631" s="6"/>
      <c r="S2631" s="1"/>
      <c r="T2631" s="1"/>
      <c r="U2631" s="1"/>
      <c r="V2631" s="1"/>
      <c r="W2631" s="1"/>
      <c r="X2631" s="400"/>
      <c r="Y2631" s="6"/>
      <c r="AB2631" s="6"/>
      <c r="AE2631" s="6"/>
      <c r="AG2631" s="1"/>
      <c r="AM2631" s="6"/>
      <c r="AP2631" s="6"/>
      <c r="AS2631" s="6"/>
      <c r="AU2631" s="1"/>
      <c r="BA2631" s="6"/>
      <c r="BD2631" s="6"/>
      <c r="BG2631" s="1"/>
      <c r="BH2631" s="6"/>
      <c r="BJ2631" s="1"/>
      <c r="BN2631" s="1"/>
      <c r="BO2631" s="1"/>
    </row>
    <row r="2632" spans="1:67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6"/>
      <c r="N2632" s="1"/>
      <c r="Q2632" s="6"/>
      <c r="S2632" s="1"/>
      <c r="T2632" s="1"/>
      <c r="U2632" s="1"/>
      <c r="V2632" s="1"/>
      <c r="W2632" s="1"/>
      <c r="X2632" s="400"/>
      <c r="Y2632" s="6"/>
      <c r="AB2632" s="6"/>
      <c r="AE2632" s="6"/>
      <c r="AG2632" s="1"/>
      <c r="AM2632" s="6"/>
      <c r="AP2632" s="6"/>
      <c r="AS2632" s="6"/>
      <c r="AU2632" s="1"/>
      <c r="BA2632" s="6"/>
      <c r="BD2632" s="6"/>
      <c r="BG2632" s="1"/>
      <c r="BH2632" s="6"/>
      <c r="BJ2632" s="1"/>
      <c r="BN2632" s="1"/>
      <c r="BO2632" s="1"/>
    </row>
    <row r="2633" spans="1:67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6"/>
      <c r="N2633" s="1"/>
      <c r="Q2633" s="6"/>
      <c r="S2633" s="1"/>
      <c r="T2633" s="1"/>
      <c r="U2633" s="1"/>
      <c r="V2633" s="1"/>
      <c r="W2633" s="1"/>
      <c r="X2633" s="400"/>
      <c r="Y2633" s="6"/>
      <c r="AB2633" s="6"/>
      <c r="AE2633" s="6"/>
      <c r="AG2633" s="1"/>
      <c r="AM2633" s="6"/>
      <c r="AP2633" s="6"/>
      <c r="AS2633" s="6"/>
      <c r="AU2633" s="1"/>
      <c r="BA2633" s="6"/>
      <c r="BD2633" s="6"/>
      <c r="BG2633" s="1"/>
      <c r="BH2633" s="6"/>
      <c r="BJ2633" s="1"/>
      <c r="BN2633" s="1"/>
      <c r="BO2633" s="1"/>
    </row>
    <row r="2634" spans="1:67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6"/>
      <c r="N2634" s="1"/>
      <c r="Q2634" s="6"/>
      <c r="S2634" s="1"/>
      <c r="T2634" s="1"/>
      <c r="U2634" s="1"/>
      <c r="V2634" s="1"/>
      <c r="W2634" s="1"/>
      <c r="X2634" s="400"/>
      <c r="Y2634" s="6"/>
      <c r="AB2634" s="6"/>
      <c r="AE2634" s="6"/>
      <c r="AG2634" s="1"/>
      <c r="AM2634" s="6"/>
      <c r="AP2634" s="6"/>
      <c r="AS2634" s="6"/>
      <c r="AU2634" s="1"/>
      <c r="BA2634" s="6"/>
      <c r="BD2634" s="6"/>
      <c r="BG2634" s="1"/>
      <c r="BH2634" s="6"/>
      <c r="BJ2634" s="1"/>
      <c r="BN2634" s="1"/>
      <c r="BO2634" s="1"/>
    </row>
    <row r="2635" spans="1:67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6"/>
      <c r="N2635" s="1"/>
      <c r="Q2635" s="6"/>
      <c r="S2635" s="1"/>
      <c r="T2635" s="1"/>
      <c r="U2635" s="1"/>
      <c r="V2635" s="1"/>
      <c r="W2635" s="1"/>
      <c r="X2635" s="400"/>
      <c r="Y2635" s="6"/>
      <c r="AB2635" s="6"/>
      <c r="AE2635" s="6"/>
      <c r="AG2635" s="1"/>
      <c r="AM2635" s="6"/>
      <c r="AP2635" s="6"/>
      <c r="AS2635" s="6"/>
      <c r="AU2635" s="1"/>
      <c r="BA2635" s="6"/>
      <c r="BD2635" s="6"/>
      <c r="BG2635" s="1"/>
      <c r="BH2635" s="6"/>
      <c r="BJ2635" s="1"/>
      <c r="BN2635" s="1"/>
      <c r="BO2635" s="1"/>
    </row>
    <row r="2636" spans="1:67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6"/>
      <c r="N2636" s="1"/>
      <c r="Q2636" s="6"/>
      <c r="S2636" s="1"/>
      <c r="T2636" s="1"/>
      <c r="U2636" s="1"/>
      <c r="V2636" s="1"/>
      <c r="W2636" s="1"/>
      <c r="X2636" s="400"/>
      <c r="Y2636" s="6"/>
      <c r="AB2636" s="6"/>
      <c r="AE2636" s="6"/>
      <c r="AG2636" s="1"/>
      <c r="AM2636" s="6"/>
      <c r="AP2636" s="6"/>
      <c r="AS2636" s="6"/>
      <c r="AU2636" s="1"/>
      <c r="BA2636" s="6"/>
      <c r="BD2636" s="6"/>
      <c r="BG2636" s="1"/>
      <c r="BH2636" s="6"/>
      <c r="BJ2636" s="1"/>
      <c r="BN2636" s="1"/>
      <c r="BO2636" s="1"/>
    </row>
    <row r="2637" spans="1:67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6"/>
      <c r="N2637" s="1"/>
      <c r="Q2637" s="6"/>
      <c r="S2637" s="1"/>
      <c r="T2637" s="1"/>
      <c r="U2637" s="1"/>
      <c r="V2637" s="1"/>
      <c r="W2637" s="1"/>
      <c r="X2637" s="400"/>
      <c r="Y2637" s="6"/>
      <c r="AB2637" s="6"/>
      <c r="AE2637" s="6"/>
      <c r="AG2637" s="1"/>
      <c r="AM2637" s="6"/>
      <c r="AP2637" s="6"/>
      <c r="AS2637" s="6"/>
      <c r="AU2637" s="1"/>
      <c r="BA2637" s="6"/>
      <c r="BD2637" s="6"/>
      <c r="BG2637" s="1"/>
      <c r="BH2637" s="6"/>
      <c r="BJ2637" s="1"/>
      <c r="BN2637" s="1"/>
      <c r="BO2637" s="1"/>
    </row>
    <row r="2638" spans="1:67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6"/>
      <c r="N2638" s="1"/>
      <c r="Q2638" s="6"/>
      <c r="S2638" s="1"/>
      <c r="T2638" s="1"/>
      <c r="U2638" s="1"/>
      <c r="V2638" s="1"/>
      <c r="W2638" s="1"/>
      <c r="X2638" s="400"/>
      <c r="Y2638" s="6"/>
      <c r="AB2638" s="6"/>
      <c r="AE2638" s="6"/>
      <c r="AG2638" s="1"/>
      <c r="AM2638" s="6"/>
      <c r="AP2638" s="6"/>
      <c r="AS2638" s="6"/>
      <c r="AU2638" s="1"/>
      <c r="BA2638" s="6"/>
      <c r="BD2638" s="6"/>
      <c r="BG2638" s="1"/>
      <c r="BH2638" s="6"/>
      <c r="BJ2638" s="1"/>
      <c r="BN2638" s="1"/>
      <c r="BO2638" s="1"/>
    </row>
    <row r="2639" spans="1:67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6"/>
      <c r="N2639" s="1"/>
      <c r="Q2639" s="6"/>
      <c r="S2639" s="1"/>
      <c r="T2639" s="1"/>
      <c r="U2639" s="1"/>
      <c r="V2639" s="1"/>
      <c r="W2639" s="1"/>
      <c r="X2639" s="400"/>
      <c r="Y2639" s="6"/>
      <c r="AB2639" s="6"/>
      <c r="AE2639" s="6"/>
      <c r="AG2639" s="1"/>
      <c r="AM2639" s="6"/>
      <c r="AP2639" s="6"/>
      <c r="AS2639" s="6"/>
      <c r="AU2639" s="1"/>
      <c r="BA2639" s="6"/>
      <c r="BD2639" s="6"/>
      <c r="BG2639" s="1"/>
      <c r="BH2639" s="6"/>
      <c r="BJ2639" s="1"/>
      <c r="BN2639" s="1"/>
      <c r="BO2639" s="1"/>
    </row>
    <row r="2640" spans="1:67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6"/>
      <c r="N2640" s="1"/>
      <c r="Q2640" s="6"/>
      <c r="S2640" s="1"/>
      <c r="T2640" s="1"/>
      <c r="U2640" s="1"/>
      <c r="V2640" s="1"/>
      <c r="W2640" s="1"/>
      <c r="X2640" s="400"/>
      <c r="Y2640" s="6"/>
      <c r="AB2640" s="6"/>
      <c r="AE2640" s="6"/>
      <c r="AG2640" s="1"/>
      <c r="AM2640" s="6"/>
      <c r="AP2640" s="6"/>
      <c r="AS2640" s="6"/>
      <c r="AU2640" s="1"/>
      <c r="BA2640" s="6"/>
      <c r="BD2640" s="6"/>
      <c r="BG2640" s="1"/>
      <c r="BH2640" s="6"/>
      <c r="BJ2640" s="1"/>
      <c r="BN2640" s="1"/>
      <c r="BO2640" s="1"/>
    </row>
    <row r="2641" spans="1:67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6"/>
      <c r="N2641" s="1"/>
      <c r="Q2641" s="6"/>
      <c r="S2641" s="1"/>
      <c r="T2641" s="1"/>
      <c r="U2641" s="1"/>
      <c r="V2641" s="1"/>
      <c r="W2641" s="1"/>
      <c r="X2641" s="400"/>
      <c r="Y2641" s="6"/>
      <c r="AB2641" s="6"/>
      <c r="AE2641" s="6"/>
      <c r="AG2641" s="1"/>
      <c r="AM2641" s="6"/>
      <c r="AP2641" s="6"/>
      <c r="AS2641" s="6"/>
      <c r="AU2641" s="1"/>
      <c r="BA2641" s="6"/>
      <c r="BD2641" s="6"/>
      <c r="BG2641" s="1"/>
      <c r="BH2641" s="6"/>
      <c r="BJ2641" s="1"/>
      <c r="BN2641" s="1"/>
      <c r="BO2641" s="1"/>
    </row>
    <row r="2642" spans="1:67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6"/>
      <c r="N2642" s="1"/>
      <c r="Q2642" s="6"/>
      <c r="S2642" s="1"/>
      <c r="T2642" s="1"/>
      <c r="U2642" s="1"/>
      <c r="V2642" s="1"/>
      <c r="W2642" s="1"/>
      <c r="X2642" s="400"/>
      <c r="Y2642" s="6"/>
      <c r="AB2642" s="6"/>
      <c r="AE2642" s="6"/>
      <c r="AG2642" s="1"/>
      <c r="AM2642" s="6"/>
      <c r="AP2642" s="6"/>
      <c r="AS2642" s="6"/>
      <c r="AU2642" s="1"/>
      <c r="BA2642" s="6"/>
      <c r="BD2642" s="6"/>
      <c r="BG2642" s="1"/>
      <c r="BH2642" s="6"/>
      <c r="BJ2642" s="1"/>
      <c r="BN2642" s="1"/>
      <c r="BO2642" s="1"/>
    </row>
    <row r="2643" spans="1:67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6"/>
      <c r="N2643" s="1"/>
      <c r="Q2643" s="6"/>
      <c r="S2643" s="1"/>
      <c r="T2643" s="1"/>
      <c r="U2643" s="1"/>
      <c r="V2643" s="1"/>
      <c r="W2643" s="1"/>
      <c r="X2643" s="400"/>
      <c r="Y2643" s="6"/>
      <c r="AB2643" s="6"/>
      <c r="AE2643" s="6"/>
      <c r="AG2643" s="1"/>
      <c r="AM2643" s="6"/>
      <c r="AP2643" s="6"/>
      <c r="AS2643" s="6"/>
      <c r="AU2643" s="1"/>
      <c r="BA2643" s="6"/>
      <c r="BD2643" s="6"/>
      <c r="BG2643" s="1"/>
      <c r="BH2643" s="6"/>
      <c r="BJ2643" s="1"/>
      <c r="BN2643" s="1"/>
      <c r="BO2643" s="1"/>
    </row>
    <row r="2644" spans="1:67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6"/>
      <c r="N2644" s="1"/>
      <c r="Q2644" s="6"/>
      <c r="S2644" s="1"/>
      <c r="T2644" s="1"/>
      <c r="U2644" s="1"/>
      <c r="V2644" s="1"/>
      <c r="W2644" s="1"/>
      <c r="X2644" s="400"/>
      <c r="Y2644" s="6"/>
      <c r="AB2644" s="6"/>
      <c r="AE2644" s="6"/>
      <c r="AG2644" s="1"/>
      <c r="AM2644" s="6"/>
      <c r="AP2644" s="6"/>
      <c r="AS2644" s="6"/>
      <c r="AU2644" s="1"/>
      <c r="BA2644" s="6"/>
      <c r="BD2644" s="6"/>
      <c r="BG2644" s="1"/>
      <c r="BH2644" s="6"/>
      <c r="BJ2644" s="1"/>
      <c r="BN2644" s="1"/>
      <c r="BO2644" s="1"/>
    </row>
    <row r="2645" spans="1:67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6"/>
      <c r="N2645" s="1"/>
      <c r="Q2645" s="6"/>
      <c r="S2645" s="1"/>
      <c r="T2645" s="1"/>
      <c r="U2645" s="1"/>
      <c r="V2645" s="1"/>
      <c r="W2645" s="1"/>
      <c r="X2645" s="400"/>
      <c r="Y2645" s="6"/>
      <c r="AB2645" s="6"/>
      <c r="AE2645" s="6"/>
      <c r="AG2645" s="1"/>
      <c r="AM2645" s="6"/>
      <c r="AP2645" s="6"/>
      <c r="AS2645" s="6"/>
      <c r="AU2645" s="1"/>
      <c r="BA2645" s="6"/>
      <c r="BD2645" s="6"/>
      <c r="BG2645" s="1"/>
      <c r="BH2645" s="6"/>
      <c r="BJ2645" s="1"/>
      <c r="BN2645" s="1"/>
      <c r="BO2645" s="1"/>
    </row>
    <row r="2646" spans="1:67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6"/>
      <c r="N2646" s="1"/>
      <c r="Q2646" s="6"/>
      <c r="S2646" s="1"/>
      <c r="T2646" s="1"/>
      <c r="U2646" s="1"/>
      <c r="V2646" s="1"/>
      <c r="W2646" s="1"/>
      <c r="X2646" s="400"/>
      <c r="Y2646" s="6"/>
      <c r="AB2646" s="6"/>
      <c r="AE2646" s="6"/>
      <c r="AG2646" s="1"/>
      <c r="AM2646" s="6"/>
      <c r="AP2646" s="6"/>
      <c r="AS2646" s="6"/>
      <c r="AU2646" s="1"/>
      <c r="BA2646" s="6"/>
      <c r="BD2646" s="6"/>
      <c r="BG2646" s="1"/>
      <c r="BH2646" s="6"/>
      <c r="BJ2646" s="1"/>
      <c r="BN2646" s="1"/>
      <c r="BO2646" s="1"/>
    </row>
    <row r="2647" spans="1:67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6"/>
      <c r="N2647" s="1"/>
      <c r="Q2647" s="6"/>
      <c r="S2647" s="1"/>
      <c r="T2647" s="1"/>
      <c r="U2647" s="1"/>
      <c r="V2647" s="1"/>
      <c r="W2647" s="1"/>
      <c r="X2647" s="400"/>
      <c r="Y2647" s="6"/>
      <c r="AB2647" s="6"/>
      <c r="AE2647" s="6"/>
      <c r="AG2647" s="1"/>
      <c r="AM2647" s="6"/>
      <c r="AP2647" s="6"/>
      <c r="AS2647" s="6"/>
      <c r="AU2647" s="1"/>
      <c r="BA2647" s="6"/>
      <c r="BD2647" s="6"/>
      <c r="BG2647" s="1"/>
      <c r="BH2647" s="6"/>
      <c r="BJ2647" s="1"/>
      <c r="BN2647" s="1"/>
      <c r="BO2647" s="1"/>
    </row>
    <row r="2648" spans="1:67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6"/>
      <c r="N2648" s="1"/>
      <c r="Q2648" s="6"/>
      <c r="S2648" s="1"/>
      <c r="T2648" s="1"/>
      <c r="U2648" s="1"/>
      <c r="V2648" s="1"/>
      <c r="W2648" s="1"/>
      <c r="X2648" s="400"/>
      <c r="Y2648" s="6"/>
      <c r="AB2648" s="6"/>
      <c r="AE2648" s="6"/>
      <c r="AG2648" s="1"/>
      <c r="AM2648" s="6"/>
      <c r="AP2648" s="6"/>
      <c r="AS2648" s="6"/>
      <c r="AU2648" s="1"/>
      <c r="BA2648" s="6"/>
      <c r="BD2648" s="6"/>
      <c r="BG2648" s="1"/>
      <c r="BH2648" s="6"/>
      <c r="BJ2648" s="1"/>
      <c r="BN2648" s="1"/>
      <c r="BO2648" s="1"/>
    </row>
    <row r="2649" spans="1:67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6"/>
      <c r="N2649" s="1"/>
      <c r="Q2649" s="6"/>
      <c r="S2649" s="1"/>
      <c r="T2649" s="1"/>
      <c r="U2649" s="1"/>
      <c r="V2649" s="1"/>
      <c r="W2649" s="1"/>
      <c r="X2649" s="400"/>
      <c r="Y2649" s="6"/>
      <c r="AB2649" s="6"/>
      <c r="AE2649" s="6"/>
      <c r="AG2649" s="1"/>
      <c r="AM2649" s="6"/>
      <c r="AP2649" s="6"/>
      <c r="AS2649" s="6"/>
      <c r="AU2649" s="1"/>
      <c r="BA2649" s="6"/>
      <c r="BD2649" s="6"/>
      <c r="BG2649" s="1"/>
      <c r="BH2649" s="6"/>
      <c r="BJ2649" s="1"/>
      <c r="BN2649" s="1"/>
      <c r="BO2649" s="1"/>
    </row>
    <row r="2650" spans="1:67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6"/>
      <c r="N2650" s="1"/>
      <c r="Q2650" s="6"/>
      <c r="S2650" s="1"/>
      <c r="T2650" s="1"/>
      <c r="U2650" s="1"/>
      <c r="V2650" s="1"/>
      <c r="W2650" s="1"/>
      <c r="X2650" s="400"/>
      <c r="Y2650" s="6"/>
      <c r="AB2650" s="6"/>
      <c r="AE2650" s="6"/>
      <c r="AG2650" s="1"/>
      <c r="AM2650" s="6"/>
      <c r="AP2650" s="6"/>
      <c r="AS2650" s="6"/>
      <c r="AU2650" s="1"/>
      <c r="BA2650" s="6"/>
      <c r="BD2650" s="6"/>
      <c r="BG2650" s="1"/>
      <c r="BH2650" s="6"/>
      <c r="BJ2650" s="1"/>
      <c r="BN2650" s="1"/>
      <c r="BO2650" s="1"/>
    </row>
    <row r="2651" spans="1:67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6"/>
      <c r="N2651" s="1"/>
      <c r="Q2651" s="6"/>
      <c r="S2651" s="1"/>
      <c r="T2651" s="1"/>
      <c r="U2651" s="1"/>
      <c r="V2651" s="1"/>
      <c r="W2651" s="1"/>
      <c r="X2651" s="400"/>
      <c r="Y2651" s="6"/>
      <c r="AB2651" s="6"/>
      <c r="AE2651" s="6"/>
      <c r="AG2651" s="1"/>
      <c r="AM2651" s="6"/>
      <c r="AP2651" s="6"/>
      <c r="AS2651" s="6"/>
      <c r="AU2651" s="1"/>
      <c r="BA2651" s="6"/>
      <c r="BD2651" s="6"/>
      <c r="BG2651" s="1"/>
      <c r="BH2651" s="6"/>
      <c r="BJ2651" s="1"/>
      <c r="BN2651" s="1"/>
      <c r="BO2651" s="1"/>
    </row>
    <row r="2652" spans="1:67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6"/>
      <c r="N2652" s="1"/>
      <c r="Q2652" s="6"/>
      <c r="S2652" s="1"/>
      <c r="T2652" s="1"/>
      <c r="U2652" s="1"/>
      <c r="V2652" s="1"/>
      <c r="W2652" s="1"/>
      <c r="X2652" s="400"/>
      <c r="Y2652" s="6"/>
      <c r="AB2652" s="6"/>
      <c r="AE2652" s="6"/>
      <c r="AG2652" s="1"/>
      <c r="AM2652" s="6"/>
      <c r="AP2652" s="6"/>
      <c r="AS2652" s="6"/>
      <c r="AU2652" s="1"/>
      <c r="BA2652" s="6"/>
      <c r="BD2652" s="6"/>
      <c r="BG2652" s="1"/>
      <c r="BH2652" s="6"/>
      <c r="BJ2652" s="1"/>
      <c r="BN2652" s="1"/>
      <c r="BO2652" s="1"/>
    </row>
    <row r="2653" spans="1:67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6"/>
      <c r="N2653" s="1"/>
      <c r="Q2653" s="6"/>
      <c r="S2653" s="1"/>
      <c r="T2653" s="1"/>
      <c r="U2653" s="1"/>
      <c r="V2653" s="1"/>
      <c r="W2653" s="1"/>
      <c r="X2653" s="400"/>
      <c r="Y2653" s="6"/>
      <c r="AB2653" s="6"/>
      <c r="AE2653" s="6"/>
      <c r="AG2653" s="1"/>
      <c r="AM2653" s="6"/>
      <c r="AP2653" s="6"/>
      <c r="AS2653" s="6"/>
      <c r="AU2653" s="1"/>
      <c r="BA2653" s="6"/>
      <c r="BD2653" s="6"/>
      <c r="BG2653" s="1"/>
      <c r="BH2653" s="6"/>
      <c r="BJ2653" s="1"/>
      <c r="BN2653" s="1"/>
      <c r="BO2653" s="1"/>
    </row>
    <row r="2654" spans="1:67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6"/>
      <c r="N2654" s="1"/>
      <c r="Q2654" s="6"/>
      <c r="S2654" s="1"/>
      <c r="T2654" s="1"/>
      <c r="U2654" s="1"/>
      <c r="V2654" s="1"/>
      <c r="W2654" s="1"/>
      <c r="X2654" s="400"/>
      <c r="Y2654" s="6"/>
      <c r="AB2654" s="6"/>
      <c r="AE2654" s="6"/>
      <c r="AG2654" s="1"/>
      <c r="AM2654" s="6"/>
      <c r="AP2654" s="6"/>
      <c r="AS2654" s="6"/>
      <c r="AU2654" s="1"/>
      <c r="BA2654" s="6"/>
      <c r="BD2654" s="6"/>
      <c r="BG2654" s="1"/>
      <c r="BH2654" s="6"/>
      <c r="BJ2654" s="1"/>
      <c r="BN2654" s="1"/>
      <c r="BO2654" s="1"/>
    </row>
    <row r="2655" spans="1:67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6"/>
      <c r="N2655" s="1"/>
      <c r="Q2655" s="6"/>
      <c r="S2655" s="1"/>
      <c r="T2655" s="1"/>
      <c r="U2655" s="1"/>
      <c r="V2655" s="1"/>
      <c r="W2655" s="1"/>
      <c r="X2655" s="400"/>
      <c r="Y2655" s="6"/>
      <c r="AB2655" s="6"/>
      <c r="AE2655" s="6"/>
      <c r="AG2655" s="1"/>
      <c r="AM2655" s="6"/>
      <c r="AP2655" s="6"/>
      <c r="AS2655" s="6"/>
      <c r="AU2655" s="1"/>
      <c r="BA2655" s="6"/>
      <c r="BD2655" s="6"/>
      <c r="BG2655" s="1"/>
      <c r="BH2655" s="6"/>
      <c r="BJ2655" s="1"/>
      <c r="BN2655" s="1"/>
      <c r="BO2655" s="1"/>
    </row>
    <row r="2656" spans="1:67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6"/>
      <c r="N2656" s="1"/>
      <c r="Q2656" s="6"/>
      <c r="S2656" s="1"/>
      <c r="T2656" s="1"/>
      <c r="U2656" s="1"/>
      <c r="V2656" s="1"/>
      <c r="W2656" s="1"/>
      <c r="X2656" s="400"/>
      <c r="Y2656" s="6"/>
      <c r="AB2656" s="6"/>
      <c r="AE2656" s="6"/>
      <c r="AG2656" s="1"/>
      <c r="AM2656" s="6"/>
      <c r="AP2656" s="6"/>
      <c r="AS2656" s="6"/>
      <c r="AU2656" s="1"/>
      <c r="BA2656" s="6"/>
      <c r="BD2656" s="6"/>
      <c r="BG2656" s="1"/>
      <c r="BH2656" s="6"/>
      <c r="BJ2656" s="1"/>
      <c r="BN2656" s="1"/>
      <c r="BO2656" s="1"/>
    </row>
    <row r="2657" spans="1:67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6"/>
      <c r="N2657" s="1"/>
      <c r="Q2657" s="6"/>
      <c r="S2657" s="1"/>
      <c r="T2657" s="1"/>
      <c r="U2657" s="1"/>
      <c r="V2657" s="1"/>
      <c r="W2657" s="1"/>
      <c r="X2657" s="400"/>
      <c r="Y2657" s="6"/>
      <c r="AB2657" s="6"/>
      <c r="AE2657" s="6"/>
      <c r="AG2657" s="1"/>
      <c r="AM2657" s="6"/>
      <c r="AP2657" s="6"/>
      <c r="AS2657" s="6"/>
      <c r="AU2657" s="1"/>
      <c r="BA2657" s="6"/>
      <c r="BD2657" s="6"/>
      <c r="BG2657" s="1"/>
      <c r="BH2657" s="6"/>
      <c r="BJ2657" s="1"/>
      <c r="BN2657" s="1"/>
      <c r="BO2657" s="1"/>
    </row>
    <row r="2658" spans="1:67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6"/>
      <c r="N2658" s="1"/>
      <c r="Q2658" s="6"/>
      <c r="S2658" s="1"/>
      <c r="T2658" s="1"/>
      <c r="U2658" s="1"/>
      <c r="V2658" s="1"/>
      <c r="W2658" s="1"/>
      <c r="X2658" s="400"/>
      <c r="Y2658" s="6"/>
      <c r="AB2658" s="6"/>
      <c r="AE2658" s="6"/>
      <c r="AG2658" s="1"/>
      <c r="AM2658" s="6"/>
      <c r="AP2658" s="6"/>
      <c r="AS2658" s="6"/>
      <c r="AU2658" s="1"/>
      <c r="BA2658" s="6"/>
      <c r="BD2658" s="6"/>
      <c r="BG2658" s="1"/>
      <c r="BH2658" s="6"/>
      <c r="BJ2658" s="1"/>
      <c r="BN2658" s="1"/>
      <c r="BO2658" s="1"/>
    </row>
    <row r="2659" spans="1:67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6"/>
      <c r="N2659" s="1"/>
      <c r="Q2659" s="6"/>
      <c r="S2659" s="1"/>
      <c r="T2659" s="1"/>
      <c r="U2659" s="1"/>
      <c r="V2659" s="1"/>
      <c r="W2659" s="1"/>
      <c r="X2659" s="400"/>
      <c r="Y2659" s="6"/>
      <c r="AB2659" s="6"/>
      <c r="AE2659" s="6"/>
      <c r="AG2659" s="1"/>
      <c r="AM2659" s="6"/>
      <c r="AP2659" s="6"/>
      <c r="AS2659" s="6"/>
      <c r="AU2659" s="1"/>
      <c r="BA2659" s="6"/>
      <c r="BD2659" s="6"/>
      <c r="BG2659" s="1"/>
      <c r="BH2659" s="6"/>
      <c r="BJ2659" s="1"/>
      <c r="BN2659" s="1"/>
      <c r="BO2659" s="1"/>
    </row>
    <row r="2660" spans="1:67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6"/>
      <c r="N2660" s="1"/>
      <c r="Q2660" s="6"/>
      <c r="S2660" s="1"/>
      <c r="T2660" s="1"/>
      <c r="U2660" s="1"/>
      <c r="V2660" s="1"/>
      <c r="W2660" s="1"/>
      <c r="X2660" s="400"/>
      <c r="Y2660" s="6"/>
      <c r="AB2660" s="6"/>
      <c r="AE2660" s="6"/>
      <c r="AG2660" s="1"/>
      <c r="AM2660" s="6"/>
      <c r="AP2660" s="6"/>
      <c r="AS2660" s="6"/>
      <c r="AU2660" s="1"/>
      <c r="BA2660" s="6"/>
      <c r="BD2660" s="6"/>
      <c r="BG2660" s="1"/>
      <c r="BH2660" s="6"/>
      <c r="BJ2660" s="1"/>
      <c r="BN2660" s="1"/>
      <c r="BO2660" s="1"/>
    </row>
    <row r="2661" spans="1:67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6"/>
      <c r="N2661" s="1"/>
      <c r="Q2661" s="6"/>
      <c r="S2661" s="1"/>
      <c r="T2661" s="1"/>
      <c r="U2661" s="1"/>
      <c r="V2661" s="1"/>
      <c r="W2661" s="1"/>
      <c r="X2661" s="400"/>
      <c r="Y2661" s="6"/>
      <c r="AB2661" s="6"/>
      <c r="AE2661" s="6"/>
      <c r="AG2661" s="1"/>
      <c r="AM2661" s="6"/>
      <c r="AP2661" s="6"/>
      <c r="AS2661" s="6"/>
      <c r="AU2661" s="1"/>
      <c r="BA2661" s="6"/>
      <c r="BD2661" s="6"/>
      <c r="BG2661" s="1"/>
      <c r="BH2661" s="6"/>
      <c r="BJ2661" s="1"/>
      <c r="BN2661" s="1"/>
      <c r="BO2661" s="1"/>
    </row>
    <row r="2662" spans="1:67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6"/>
      <c r="N2662" s="1"/>
      <c r="Q2662" s="6"/>
      <c r="S2662" s="1"/>
      <c r="T2662" s="1"/>
      <c r="U2662" s="1"/>
      <c r="V2662" s="1"/>
      <c r="W2662" s="1"/>
      <c r="X2662" s="400"/>
      <c r="Y2662" s="6"/>
      <c r="AB2662" s="6"/>
      <c r="AE2662" s="6"/>
      <c r="AG2662" s="1"/>
      <c r="AM2662" s="6"/>
      <c r="AP2662" s="6"/>
      <c r="AS2662" s="6"/>
      <c r="AU2662" s="1"/>
      <c r="BA2662" s="6"/>
      <c r="BD2662" s="6"/>
      <c r="BG2662" s="1"/>
      <c r="BH2662" s="6"/>
      <c r="BJ2662" s="1"/>
      <c r="BN2662" s="1"/>
      <c r="BO2662" s="1"/>
    </row>
    <row r="2663" spans="1:67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6"/>
      <c r="N2663" s="1"/>
      <c r="Q2663" s="6"/>
      <c r="S2663" s="1"/>
      <c r="T2663" s="1"/>
      <c r="U2663" s="1"/>
      <c r="V2663" s="1"/>
      <c r="W2663" s="1"/>
      <c r="X2663" s="400"/>
      <c r="Y2663" s="6"/>
      <c r="AB2663" s="6"/>
      <c r="AE2663" s="6"/>
      <c r="AG2663" s="1"/>
      <c r="AM2663" s="6"/>
      <c r="AP2663" s="6"/>
      <c r="AS2663" s="6"/>
      <c r="AU2663" s="1"/>
      <c r="BA2663" s="6"/>
      <c r="BD2663" s="6"/>
      <c r="BG2663" s="1"/>
      <c r="BH2663" s="6"/>
      <c r="BJ2663" s="1"/>
      <c r="BN2663" s="1"/>
      <c r="BO2663" s="1"/>
    </row>
    <row r="2664" spans="1:67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6"/>
      <c r="N2664" s="1"/>
      <c r="Q2664" s="6"/>
      <c r="S2664" s="1"/>
      <c r="T2664" s="1"/>
      <c r="U2664" s="1"/>
      <c r="V2664" s="1"/>
      <c r="W2664" s="1"/>
      <c r="X2664" s="400"/>
      <c r="Y2664" s="6"/>
      <c r="AB2664" s="6"/>
      <c r="AE2664" s="6"/>
      <c r="AG2664" s="1"/>
      <c r="AM2664" s="6"/>
      <c r="AP2664" s="6"/>
      <c r="AS2664" s="6"/>
      <c r="AU2664" s="1"/>
      <c r="BA2664" s="6"/>
      <c r="BD2664" s="6"/>
      <c r="BG2664" s="1"/>
      <c r="BH2664" s="6"/>
      <c r="BJ2664" s="1"/>
      <c r="BN2664" s="1"/>
      <c r="BO2664" s="1"/>
    </row>
    <row r="2665" spans="1:67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6"/>
      <c r="N2665" s="1"/>
      <c r="Q2665" s="6"/>
      <c r="S2665" s="1"/>
      <c r="T2665" s="1"/>
      <c r="U2665" s="1"/>
      <c r="V2665" s="1"/>
      <c r="W2665" s="1"/>
      <c r="X2665" s="400"/>
      <c r="Y2665" s="6"/>
      <c r="AB2665" s="6"/>
      <c r="AE2665" s="6"/>
      <c r="AG2665" s="1"/>
      <c r="AM2665" s="6"/>
      <c r="AP2665" s="6"/>
      <c r="AS2665" s="6"/>
      <c r="AU2665" s="1"/>
      <c r="BA2665" s="6"/>
      <c r="BD2665" s="6"/>
      <c r="BG2665" s="1"/>
      <c r="BH2665" s="6"/>
      <c r="BJ2665" s="1"/>
      <c r="BN2665" s="1"/>
      <c r="BO2665" s="1"/>
    </row>
    <row r="2666" spans="1:67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6"/>
      <c r="N2666" s="1"/>
      <c r="Q2666" s="6"/>
      <c r="S2666" s="1"/>
      <c r="T2666" s="1"/>
      <c r="U2666" s="1"/>
      <c r="V2666" s="1"/>
      <c r="W2666" s="1"/>
      <c r="X2666" s="400"/>
      <c r="Y2666" s="6"/>
      <c r="AB2666" s="6"/>
      <c r="AE2666" s="6"/>
      <c r="AG2666" s="1"/>
      <c r="AM2666" s="6"/>
      <c r="AP2666" s="6"/>
      <c r="AS2666" s="6"/>
      <c r="AU2666" s="1"/>
      <c r="BA2666" s="6"/>
      <c r="BD2666" s="6"/>
      <c r="BG2666" s="1"/>
      <c r="BH2666" s="6"/>
      <c r="BJ2666" s="1"/>
      <c r="BN2666" s="1"/>
      <c r="BO2666" s="1"/>
    </row>
    <row r="2667" spans="1:67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6"/>
      <c r="N2667" s="1"/>
      <c r="Q2667" s="6"/>
      <c r="S2667" s="1"/>
      <c r="T2667" s="1"/>
      <c r="U2667" s="1"/>
      <c r="V2667" s="1"/>
      <c r="W2667" s="1"/>
      <c r="X2667" s="400"/>
      <c r="Y2667" s="6"/>
      <c r="AB2667" s="6"/>
      <c r="AE2667" s="6"/>
      <c r="AG2667" s="1"/>
      <c r="AM2667" s="6"/>
      <c r="AP2667" s="6"/>
      <c r="AS2667" s="6"/>
      <c r="AU2667" s="1"/>
      <c r="BA2667" s="6"/>
      <c r="BD2667" s="6"/>
      <c r="BG2667" s="1"/>
      <c r="BH2667" s="6"/>
      <c r="BJ2667" s="1"/>
      <c r="BN2667" s="1"/>
      <c r="BO2667" s="1"/>
    </row>
    <row r="2668" spans="1:67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6"/>
      <c r="N2668" s="1"/>
      <c r="Q2668" s="6"/>
      <c r="S2668" s="1"/>
      <c r="T2668" s="1"/>
      <c r="U2668" s="1"/>
      <c r="V2668" s="1"/>
      <c r="W2668" s="1"/>
      <c r="X2668" s="400"/>
      <c r="Y2668" s="6"/>
      <c r="AB2668" s="6"/>
      <c r="AE2668" s="6"/>
      <c r="AG2668" s="1"/>
      <c r="AM2668" s="6"/>
      <c r="AP2668" s="6"/>
      <c r="AS2668" s="6"/>
      <c r="AU2668" s="1"/>
      <c r="BA2668" s="6"/>
      <c r="BD2668" s="6"/>
      <c r="BG2668" s="1"/>
      <c r="BH2668" s="6"/>
      <c r="BJ2668" s="1"/>
      <c r="BN2668" s="1"/>
      <c r="BO2668" s="1"/>
    </row>
    <row r="2669" spans="1:67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6"/>
      <c r="N2669" s="1"/>
      <c r="Q2669" s="6"/>
      <c r="S2669" s="1"/>
      <c r="T2669" s="1"/>
      <c r="U2669" s="1"/>
      <c r="V2669" s="1"/>
      <c r="W2669" s="1"/>
      <c r="X2669" s="400"/>
      <c r="Y2669" s="6"/>
      <c r="AB2669" s="6"/>
      <c r="AE2669" s="6"/>
      <c r="AG2669" s="1"/>
      <c r="AM2669" s="6"/>
      <c r="AP2669" s="6"/>
      <c r="AS2669" s="6"/>
      <c r="AU2669" s="1"/>
      <c r="BA2669" s="6"/>
      <c r="BD2669" s="6"/>
      <c r="BG2669" s="1"/>
      <c r="BH2669" s="6"/>
      <c r="BJ2669" s="1"/>
      <c r="BN2669" s="1"/>
      <c r="BO2669" s="1"/>
    </row>
    <row r="2670" spans="1:67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6"/>
      <c r="N2670" s="1"/>
      <c r="Q2670" s="6"/>
      <c r="S2670" s="1"/>
      <c r="T2670" s="1"/>
      <c r="U2670" s="1"/>
      <c r="V2670" s="1"/>
      <c r="W2670" s="1"/>
      <c r="X2670" s="400"/>
      <c r="Y2670" s="6"/>
      <c r="AB2670" s="6"/>
      <c r="AE2670" s="6"/>
      <c r="AG2670" s="1"/>
      <c r="AM2670" s="6"/>
      <c r="AP2670" s="6"/>
      <c r="AS2670" s="6"/>
      <c r="AU2670" s="1"/>
      <c r="BA2670" s="6"/>
      <c r="BD2670" s="6"/>
      <c r="BG2670" s="1"/>
      <c r="BH2670" s="6"/>
      <c r="BJ2670" s="1"/>
      <c r="BN2670" s="1"/>
      <c r="BO2670" s="1"/>
    </row>
    <row r="2671" spans="1:67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6"/>
      <c r="N2671" s="1"/>
      <c r="Q2671" s="6"/>
      <c r="S2671" s="1"/>
      <c r="T2671" s="1"/>
      <c r="U2671" s="1"/>
      <c r="V2671" s="1"/>
      <c r="W2671" s="1"/>
      <c r="X2671" s="400"/>
      <c r="Y2671" s="6"/>
      <c r="AB2671" s="6"/>
      <c r="AE2671" s="6"/>
      <c r="AG2671" s="1"/>
      <c r="AM2671" s="6"/>
      <c r="AP2671" s="6"/>
      <c r="AS2671" s="6"/>
      <c r="AU2671" s="1"/>
      <c r="BA2671" s="6"/>
      <c r="BD2671" s="6"/>
      <c r="BG2671" s="1"/>
      <c r="BH2671" s="6"/>
      <c r="BJ2671" s="1"/>
      <c r="BN2671" s="1"/>
      <c r="BO2671" s="1"/>
    </row>
    <row r="2672" spans="1:67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6"/>
      <c r="N2672" s="1"/>
      <c r="Q2672" s="6"/>
      <c r="S2672" s="1"/>
      <c r="T2672" s="1"/>
      <c r="U2672" s="1"/>
      <c r="V2672" s="1"/>
      <c r="W2672" s="1"/>
      <c r="X2672" s="400"/>
      <c r="Y2672" s="6"/>
      <c r="AB2672" s="6"/>
      <c r="AE2672" s="6"/>
      <c r="AG2672" s="1"/>
      <c r="AM2672" s="6"/>
      <c r="AP2672" s="6"/>
      <c r="AS2672" s="6"/>
      <c r="AU2672" s="1"/>
      <c r="BA2672" s="6"/>
      <c r="BD2672" s="6"/>
      <c r="BG2672" s="1"/>
      <c r="BH2672" s="6"/>
      <c r="BJ2672" s="1"/>
      <c r="BN2672" s="1"/>
      <c r="BO2672" s="1"/>
    </row>
    <row r="2673" spans="1:67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6"/>
      <c r="N2673" s="1"/>
      <c r="Q2673" s="6"/>
      <c r="S2673" s="1"/>
      <c r="T2673" s="1"/>
      <c r="U2673" s="1"/>
      <c r="V2673" s="1"/>
      <c r="W2673" s="1"/>
      <c r="X2673" s="400"/>
      <c r="Y2673" s="6"/>
      <c r="AB2673" s="6"/>
      <c r="AE2673" s="6"/>
      <c r="AG2673" s="1"/>
      <c r="AM2673" s="6"/>
      <c r="AP2673" s="6"/>
      <c r="AS2673" s="6"/>
      <c r="AU2673" s="1"/>
      <c r="BA2673" s="6"/>
      <c r="BD2673" s="6"/>
      <c r="BG2673" s="1"/>
      <c r="BH2673" s="6"/>
      <c r="BJ2673" s="1"/>
      <c r="BN2673" s="1"/>
      <c r="BO2673" s="1"/>
    </row>
    <row r="2674" spans="1:67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6"/>
      <c r="N2674" s="1"/>
      <c r="Q2674" s="6"/>
      <c r="S2674" s="1"/>
      <c r="T2674" s="1"/>
      <c r="U2674" s="1"/>
      <c r="V2674" s="1"/>
      <c r="W2674" s="1"/>
      <c r="X2674" s="400"/>
      <c r="Y2674" s="6"/>
      <c r="AB2674" s="6"/>
      <c r="AE2674" s="6"/>
      <c r="AG2674" s="1"/>
      <c r="AM2674" s="6"/>
      <c r="AP2674" s="6"/>
      <c r="AS2674" s="6"/>
      <c r="AU2674" s="1"/>
      <c r="BA2674" s="6"/>
      <c r="BD2674" s="6"/>
      <c r="BG2674" s="1"/>
      <c r="BH2674" s="6"/>
      <c r="BJ2674" s="1"/>
      <c r="BN2674" s="1"/>
      <c r="BO2674" s="1"/>
    </row>
    <row r="2675" spans="1:67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6"/>
      <c r="N2675" s="1"/>
      <c r="Q2675" s="6"/>
      <c r="S2675" s="1"/>
      <c r="T2675" s="1"/>
      <c r="U2675" s="1"/>
      <c r="V2675" s="1"/>
      <c r="W2675" s="1"/>
      <c r="X2675" s="400"/>
      <c r="Y2675" s="6"/>
      <c r="AB2675" s="6"/>
      <c r="AE2675" s="6"/>
      <c r="AG2675" s="1"/>
      <c r="AM2675" s="6"/>
      <c r="AP2675" s="6"/>
      <c r="AS2675" s="6"/>
      <c r="AU2675" s="1"/>
      <c r="BA2675" s="6"/>
      <c r="BD2675" s="6"/>
      <c r="BG2675" s="1"/>
      <c r="BH2675" s="6"/>
      <c r="BJ2675" s="1"/>
      <c r="BN2675" s="1"/>
      <c r="BO2675" s="1"/>
    </row>
    <row r="2676" spans="1:67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6"/>
      <c r="N2676" s="1"/>
      <c r="Q2676" s="6"/>
      <c r="S2676" s="1"/>
      <c r="T2676" s="1"/>
      <c r="U2676" s="1"/>
      <c r="V2676" s="1"/>
      <c r="W2676" s="1"/>
      <c r="X2676" s="400"/>
      <c r="Y2676" s="6"/>
      <c r="AB2676" s="6"/>
      <c r="AE2676" s="6"/>
      <c r="AG2676" s="1"/>
      <c r="AM2676" s="6"/>
      <c r="AP2676" s="6"/>
      <c r="AS2676" s="6"/>
      <c r="AU2676" s="1"/>
      <c r="BA2676" s="6"/>
      <c r="BD2676" s="6"/>
      <c r="BG2676" s="1"/>
      <c r="BH2676" s="6"/>
      <c r="BJ2676" s="1"/>
      <c r="BN2676" s="1"/>
      <c r="BO2676" s="1"/>
    </row>
    <row r="2677" spans="1:67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6"/>
      <c r="N2677" s="1"/>
      <c r="Q2677" s="6"/>
      <c r="S2677" s="1"/>
      <c r="T2677" s="1"/>
      <c r="U2677" s="1"/>
      <c r="V2677" s="1"/>
      <c r="W2677" s="1"/>
      <c r="X2677" s="400"/>
      <c r="Y2677" s="6"/>
      <c r="AB2677" s="6"/>
      <c r="AE2677" s="6"/>
      <c r="AG2677" s="1"/>
      <c r="AM2677" s="6"/>
      <c r="AP2677" s="6"/>
      <c r="AS2677" s="6"/>
      <c r="AU2677" s="1"/>
      <c r="BA2677" s="6"/>
      <c r="BD2677" s="6"/>
      <c r="BG2677" s="1"/>
      <c r="BH2677" s="6"/>
      <c r="BJ2677" s="1"/>
      <c r="BN2677" s="1"/>
      <c r="BO2677" s="1"/>
    </row>
    <row r="2678" spans="1:67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6"/>
      <c r="N2678" s="1"/>
      <c r="Q2678" s="6"/>
      <c r="S2678" s="1"/>
      <c r="T2678" s="1"/>
      <c r="U2678" s="1"/>
      <c r="V2678" s="1"/>
      <c r="W2678" s="1"/>
      <c r="X2678" s="400"/>
      <c r="Y2678" s="6"/>
      <c r="AB2678" s="6"/>
      <c r="AE2678" s="6"/>
      <c r="AG2678" s="1"/>
      <c r="AM2678" s="6"/>
      <c r="AP2678" s="6"/>
      <c r="AS2678" s="6"/>
      <c r="AU2678" s="1"/>
      <c r="BA2678" s="6"/>
      <c r="BD2678" s="6"/>
      <c r="BG2678" s="1"/>
      <c r="BH2678" s="6"/>
      <c r="BJ2678" s="1"/>
      <c r="BN2678" s="1"/>
      <c r="BO2678" s="1"/>
    </row>
    <row r="2679" spans="1:67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6"/>
      <c r="N2679" s="1"/>
      <c r="Q2679" s="6"/>
      <c r="S2679" s="1"/>
      <c r="T2679" s="1"/>
      <c r="U2679" s="1"/>
      <c r="V2679" s="1"/>
      <c r="W2679" s="1"/>
      <c r="X2679" s="400"/>
      <c r="Y2679" s="6"/>
      <c r="AB2679" s="6"/>
      <c r="AE2679" s="6"/>
      <c r="AG2679" s="1"/>
      <c r="AM2679" s="6"/>
      <c r="AP2679" s="6"/>
      <c r="AS2679" s="6"/>
      <c r="AU2679" s="1"/>
      <c r="BA2679" s="6"/>
      <c r="BD2679" s="6"/>
      <c r="BG2679" s="1"/>
      <c r="BH2679" s="6"/>
      <c r="BJ2679" s="1"/>
      <c r="BN2679" s="1"/>
      <c r="BO2679" s="1"/>
    </row>
    <row r="2680" spans="1:67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6"/>
      <c r="N2680" s="1"/>
      <c r="Q2680" s="6"/>
      <c r="S2680" s="1"/>
      <c r="T2680" s="1"/>
      <c r="U2680" s="1"/>
      <c r="V2680" s="1"/>
      <c r="W2680" s="1"/>
      <c r="X2680" s="400"/>
      <c r="Y2680" s="6"/>
      <c r="AB2680" s="6"/>
      <c r="AE2680" s="6"/>
      <c r="AG2680" s="1"/>
      <c r="AM2680" s="6"/>
      <c r="AP2680" s="6"/>
      <c r="AS2680" s="6"/>
      <c r="AU2680" s="1"/>
      <c r="BA2680" s="6"/>
      <c r="BD2680" s="6"/>
      <c r="BG2680" s="1"/>
      <c r="BH2680" s="6"/>
      <c r="BJ2680" s="1"/>
      <c r="BN2680" s="1"/>
      <c r="BO2680" s="1"/>
    </row>
    <row r="2681" spans="1:67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6"/>
      <c r="N2681" s="1"/>
      <c r="Q2681" s="6"/>
      <c r="S2681" s="1"/>
      <c r="T2681" s="1"/>
      <c r="U2681" s="1"/>
      <c r="V2681" s="1"/>
      <c r="W2681" s="1"/>
      <c r="X2681" s="400"/>
      <c r="Y2681" s="6"/>
      <c r="AB2681" s="6"/>
      <c r="AE2681" s="6"/>
      <c r="AG2681" s="1"/>
      <c r="AM2681" s="6"/>
      <c r="AP2681" s="6"/>
      <c r="AS2681" s="6"/>
      <c r="AU2681" s="1"/>
      <c r="BA2681" s="6"/>
      <c r="BD2681" s="6"/>
      <c r="BG2681" s="1"/>
      <c r="BH2681" s="6"/>
      <c r="BJ2681" s="1"/>
      <c r="BN2681" s="1"/>
      <c r="BO2681" s="1"/>
    </row>
    <row r="2682" spans="1:67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6"/>
      <c r="N2682" s="1"/>
      <c r="Q2682" s="6"/>
      <c r="S2682" s="1"/>
      <c r="T2682" s="1"/>
      <c r="U2682" s="1"/>
      <c r="V2682" s="1"/>
      <c r="W2682" s="1"/>
      <c r="X2682" s="400"/>
      <c r="Y2682" s="6"/>
      <c r="AB2682" s="6"/>
      <c r="AE2682" s="6"/>
      <c r="AG2682" s="1"/>
      <c r="AM2682" s="6"/>
      <c r="AP2682" s="6"/>
      <c r="AS2682" s="6"/>
      <c r="AU2682" s="1"/>
      <c r="BA2682" s="6"/>
      <c r="BD2682" s="6"/>
      <c r="BG2682" s="1"/>
      <c r="BH2682" s="6"/>
      <c r="BJ2682" s="1"/>
      <c r="BN2682" s="1"/>
      <c r="BO2682" s="1"/>
    </row>
    <row r="2683" spans="1:67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6"/>
      <c r="N2683" s="1"/>
      <c r="Q2683" s="6"/>
      <c r="S2683" s="1"/>
      <c r="T2683" s="1"/>
      <c r="U2683" s="1"/>
      <c r="V2683" s="1"/>
      <c r="W2683" s="1"/>
      <c r="X2683" s="400"/>
      <c r="Y2683" s="6"/>
      <c r="AB2683" s="6"/>
      <c r="AE2683" s="6"/>
      <c r="AG2683" s="1"/>
      <c r="AM2683" s="6"/>
      <c r="AP2683" s="6"/>
      <c r="AS2683" s="6"/>
      <c r="AU2683" s="1"/>
      <c r="BA2683" s="6"/>
      <c r="BD2683" s="6"/>
      <c r="BG2683" s="1"/>
      <c r="BH2683" s="6"/>
      <c r="BJ2683" s="1"/>
      <c r="BN2683" s="1"/>
      <c r="BO2683" s="1"/>
    </row>
    <row r="2684" spans="1:67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6"/>
      <c r="N2684" s="1"/>
      <c r="Q2684" s="6"/>
      <c r="S2684" s="1"/>
      <c r="T2684" s="1"/>
      <c r="U2684" s="1"/>
      <c r="V2684" s="1"/>
      <c r="W2684" s="1"/>
      <c r="X2684" s="400"/>
      <c r="Y2684" s="6"/>
      <c r="AB2684" s="6"/>
      <c r="AE2684" s="6"/>
      <c r="AG2684" s="1"/>
      <c r="AM2684" s="6"/>
      <c r="AP2684" s="6"/>
      <c r="AS2684" s="6"/>
      <c r="AU2684" s="1"/>
      <c r="BA2684" s="6"/>
      <c r="BD2684" s="6"/>
      <c r="BG2684" s="1"/>
      <c r="BH2684" s="6"/>
      <c r="BJ2684" s="1"/>
      <c r="BN2684" s="1"/>
      <c r="BO2684" s="1"/>
    </row>
    <row r="2685" spans="1:67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6"/>
      <c r="N2685" s="1"/>
      <c r="Q2685" s="6"/>
      <c r="S2685" s="1"/>
      <c r="T2685" s="1"/>
      <c r="U2685" s="1"/>
      <c r="V2685" s="1"/>
      <c r="W2685" s="1"/>
      <c r="X2685" s="400"/>
      <c r="Y2685" s="6"/>
      <c r="AB2685" s="6"/>
      <c r="AE2685" s="6"/>
      <c r="AG2685" s="1"/>
      <c r="AM2685" s="6"/>
      <c r="AP2685" s="6"/>
      <c r="AS2685" s="6"/>
      <c r="AU2685" s="1"/>
      <c r="BA2685" s="6"/>
      <c r="BD2685" s="6"/>
      <c r="BG2685" s="1"/>
      <c r="BH2685" s="6"/>
      <c r="BJ2685" s="1"/>
      <c r="BN2685" s="1"/>
      <c r="BO2685" s="1"/>
    </row>
    <row r="2686" spans="1:67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6"/>
      <c r="N2686" s="1"/>
      <c r="Q2686" s="6"/>
      <c r="S2686" s="1"/>
      <c r="T2686" s="1"/>
      <c r="U2686" s="1"/>
      <c r="V2686" s="1"/>
      <c r="W2686" s="1"/>
      <c r="X2686" s="400"/>
      <c r="Y2686" s="6"/>
      <c r="AB2686" s="6"/>
      <c r="AE2686" s="6"/>
      <c r="AG2686" s="1"/>
      <c r="AM2686" s="6"/>
      <c r="AP2686" s="6"/>
      <c r="AS2686" s="6"/>
      <c r="AU2686" s="1"/>
      <c r="BA2686" s="6"/>
      <c r="BD2686" s="6"/>
      <c r="BG2686" s="1"/>
      <c r="BH2686" s="6"/>
      <c r="BJ2686" s="1"/>
      <c r="BN2686" s="1"/>
      <c r="BO2686" s="1"/>
    </row>
    <row r="2687" spans="1:67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6"/>
      <c r="N2687" s="1"/>
      <c r="Q2687" s="6"/>
      <c r="S2687" s="1"/>
      <c r="T2687" s="1"/>
      <c r="U2687" s="1"/>
      <c r="V2687" s="1"/>
      <c r="W2687" s="1"/>
      <c r="X2687" s="400"/>
      <c r="Y2687" s="6"/>
      <c r="AB2687" s="6"/>
      <c r="AE2687" s="6"/>
      <c r="AG2687" s="1"/>
      <c r="AM2687" s="6"/>
      <c r="AP2687" s="6"/>
      <c r="AS2687" s="6"/>
      <c r="AU2687" s="1"/>
      <c r="BA2687" s="6"/>
      <c r="BD2687" s="6"/>
      <c r="BG2687" s="1"/>
      <c r="BH2687" s="6"/>
      <c r="BJ2687" s="1"/>
      <c r="BN2687" s="1"/>
      <c r="BO2687" s="1"/>
    </row>
    <row r="2688" spans="1:67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6"/>
      <c r="N2688" s="1"/>
      <c r="Q2688" s="6"/>
      <c r="S2688" s="1"/>
      <c r="T2688" s="1"/>
      <c r="U2688" s="1"/>
      <c r="V2688" s="1"/>
      <c r="W2688" s="1"/>
      <c r="X2688" s="400"/>
      <c r="Y2688" s="6"/>
      <c r="AB2688" s="6"/>
      <c r="AE2688" s="6"/>
      <c r="AG2688" s="1"/>
      <c r="AM2688" s="6"/>
      <c r="AP2688" s="6"/>
      <c r="AS2688" s="6"/>
      <c r="AU2688" s="1"/>
      <c r="BA2688" s="6"/>
      <c r="BD2688" s="6"/>
      <c r="BG2688" s="1"/>
      <c r="BH2688" s="6"/>
      <c r="BJ2688" s="1"/>
      <c r="BN2688" s="1"/>
      <c r="BO2688" s="1"/>
    </row>
    <row r="2689" spans="1:67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6"/>
      <c r="N2689" s="1"/>
      <c r="Q2689" s="6"/>
      <c r="S2689" s="1"/>
      <c r="T2689" s="1"/>
      <c r="U2689" s="1"/>
      <c r="V2689" s="1"/>
      <c r="W2689" s="1"/>
      <c r="X2689" s="400"/>
      <c r="Y2689" s="6"/>
      <c r="AB2689" s="6"/>
      <c r="AE2689" s="6"/>
      <c r="AG2689" s="1"/>
      <c r="AM2689" s="6"/>
      <c r="AP2689" s="6"/>
      <c r="AS2689" s="6"/>
      <c r="AU2689" s="1"/>
      <c r="BA2689" s="6"/>
      <c r="BD2689" s="6"/>
      <c r="BG2689" s="1"/>
      <c r="BH2689" s="6"/>
      <c r="BJ2689" s="1"/>
      <c r="BN2689" s="1"/>
      <c r="BO2689" s="1"/>
    </row>
    <row r="2690" spans="1:67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6"/>
      <c r="N2690" s="1"/>
      <c r="Q2690" s="6"/>
      <c r="S2690" s="1"/>
      <c r="T2690" s="1"/>
      <c r="U2690" s="1"/>
      <c r="V2690" s="1"/>
      <c r="W2690" s="1"/>
      <c r="X2690" s="400"/>
      <c r="Y2690" s="6"/>
      <c r="AB2690" s="6"/>
      <c r="AE2690" s="6"/>
      <c r="AG2690" s="1"/>
      <c r="AM2690" s="6"/>
      <c r="AP2690" s="6"/>
      <c r="AS2690" s="6"/>
      <c r="AU2690" s="1"/>
      <c r="BA2690" s="6"/>
      <c r="BD2690" s="6"/>
      <c r="BG2690" s="1"/>
      <c r="BH2690" s="6"/>
      <c r="BJ2690" s="1"/>
      <c r="BN2690" s="1"/>
      <c r="BO2690" s="1"/>
    </row>
    <row r="2691" spans="1:67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6"/>
      <c r="N2691" s="1"/>
      <c r="Q2691" s="6"/>
      <c r="S2691" s="1"/>
      <c r="T2691" s="1"/>
      <c r="U2691" s="1"/>
      <c r="V2691" s="1"/>
      <c r="W2691" s="1"/>
      <c r="X2691" s="400"/>
      <c r="Y2691" s="6"/>
      <c r="AB2691" s="6"/>
      <c r="AE2691" s="6"/>
      <c r="AG2691" s="1"/>
      <c r="AM2691" s="6"/>
      <c r="AP2691" s="6"/>
      <c r="AS2691" s="6"/>
      <c r="AU2691" s="1"/>
      <c r="BA2691" s="6"/>
      <c r="BD2691" s="6"/>
      <c r="BG2691" s="1"/>
      <c r="BH2691" s="6"/>
      <c r="BJ2691" s="1"/>
      <c r="BN2691" s="1"/>
      <c r="BO2691" s="1"/>
    </row>
    <row r="2692" spans="1:67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6"/>
      <c r="N2692" s="1"/>
      <c r="Q2692" s="6"/>
      <c r="S2692" s="1"/>
      <c r="T2692" s="1"/>
      <c r="U2692" s="1"/>
      <c r="V2692" s="1"/>
      <c r="W2692" s="1"/>
      <c r="X2692" s="400"/>
      <c r="Y2692" s="6"/>
      <c r="AB2692" s="6"/>
      <c r="AE2692" s="6"/>
      <c r="AG2692" s="1"/>
      <c r="AM2692" s="6"/>
      <c r="AP2692" s="6"/>
      <c r="AS2692" s="6"/>
      <c r="AU2692" s="1"/>
      <c r="BA2692" s="6"/>
      <c r="BD2692" s="6"/>
      <c r="BG2692" s="1"/>
      <c r="BH2692" s="6"/>
      <c r="BJ2692" s="1"/>
      <c r="BN2692" s="1"/>
      <c r="BO2692" s="1"/>
    </row>
    <row r="2693" spans="1:67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6"/>
      <c r="N2693" s="1"/>
      <c r="Q2693" s="6"/>
      <c r="S2693" s="1"/>
      <c r="T2693" s="1"/>
      <c r="U2693" s="1"/>
      <c r="V2693" s="1"/>
      <c r="W2693" s="1"/>
      <c r="X2693" s="400"/>
      <c r="Y2693" s="6"/>
      <c r="AB2693" s="6"/>
      <c r="AE2693" s="6"/>
      <c r="AG2693" s="1"/>
      <c r="AM2693" s="6"/>
      <c r="AP2693" s="6"/>
      <c r="AS2693" s="6"/>
      <c r="AU2693" s="1"/>
      <c r="BA2693" s="6"/>
      <c r="BD2693" s="6"/>
      <c r="BG2693" s="1"/>
      <c r="BH2693" s="6"/>
      <c r="BJ2693" s="1"/>
      <c r="BN2693" s="1"/>
      <c r="BO2693" s="1"/>
    </row>
    <row r="2694" spans="1:67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6"/>
      <c r="N2694" s="1"/>
      <c r="Q2694" s="6"/>
      <c r="S2694" s="1"/>
      <c r="T2694" s="1"/>
      <c r="U2694" s="1"/>
      <c r="V2694" s="1"/>
      <c r="W2694" s="1"/>
      <c r="X2694" s="400"/>
      <c r="Y2694" s="6"/>
      <c r="AB2694" s="6"/>
      <c r="AE2694" s="6"/>
      <c r="AG2694" s="1"/>
      <c r="AM2694" s="6"/>
      <c r="AP2694" s="6"/>
      <c r="AS2694" s="6"/>
      <c r="AU2694" s="1"/>
      <c r="BA2694" s="6"/>
      <c r="BD2694" s="6"/>
      <c r="BG2694" s="1"/>
      <c r="BH2694" s="6"/>
      <c r="BJ2694" s="1"/>
      <c r="BN2694" s="1"/>
      <c r="BO2694" s="1"/>
    </row>
    <row r="2695" spans="1:67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6"/>
      <c r="N2695" s="1"/>
      <c r="Q2695" s="6"/>
      <c r="S2695" s="1"/>
      <c r="T2695" s="1"/>
      <c r="U2695" s="1"/>
      <c r="V2695" s="1"/>
      <c r="W2695" s="1"/>
      <c r="X2695" s="400"/>
      <c r="Y2695" s="6"/>
      <c r="AB2695" s="6"/>
      <c r="AE2695" s="6"/>
      <c r="AG2695" s="1"/>
      <c r="AM2695" s="6"/>
      <c r="AP2695" s="6"/>
      <c r="AS2695" s="6"/>
      <c r="AU2695" s="1"/>
      <c r="BA2695" s="6"/>
      <c r="BD2695" s="6"/>
      <c r="BG2695" s="1"/>
      <c r="BH2695" s="6"/>
      <c r="BJ2695" s="1"/>
      <c r="BN2695" s="1"/>
      <c r="BO2695" s="1"/>
    </row>
    <row r="2696" spans="1:67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6"/>
      <c r="N2696" s="1"/>
      <c r="Q2696" s="6"/>
      <c r="S2696" s="1"/>
      <c r="T2696" s="1"/>
      <c r="U2696" s="1"/>
      <c r="V2696" s="1"/>
      <c r="W2696" s="1"/>
      <c r="X2696" s="400"/>
      <c r="Y2696" s="6"/>
      <c r="AB2696" s="6"/>
      <c r="AE2696" s="6"/>
      <c r="AG2696" s="1"/>
      <c r="AM2696" s="6"/>
      <c r="AP2696" s="6"/>
      <c r="AS2696" s="6"/>
      <c r="AU2696" s="1"/>
      <c r="BA2696" s="6"/>
      <c r="BD2696" s="6"/>
      <c r="BG2696" s="1"/>
      <c r="BH2696" s="6"/>
      <c r="BJ2696" s="1"/>
      <c r="BN2696" s="1"/>
      <c r="BO2696" s="1"/>
    </row>
    <row r="2697" spans="1:67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6"/>
      <c r="N2697" s="1"/>
      <c r="Q2697" s="6"/>
      <c r="S2697" s="1"/>
      <c r="T2697" s="1"/>
      <c r="U2697" s="1"/>
      <c r="V2697" s="1"/>
      <c r="W2697" s="1"/>
      <c r="X2697" s="400"/>
      <c r="Y2697" s="6"/>
      <c r="AB2697" s="6"/>
      <c r="AE2697" s="6"/>
      <c r="AG2697" s="1"/>
      <c r="AM2697" s="6"/>
      <c r="AP2697" s="6"/>
      <c r="AS2697" s="6"/>
      <c r="AU2697" s="1"/>
      <c r="BA2697" s="6"/>
      <c r="BD2697" s="6"/>
      <c r="BG2697" s="1"/>
      <c r="BH2697" s="6"/>
      <c r="BJ2697" s="1"/>
      <c r="BN2697" s="1"/>
      <c r="BO2697" s="1"/>
    </row>
    <row r="2698" spans="1:67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6"/>
      <c r="N2698" s="1"/>
      <c r="Q2698" s="6"/>
      <c r="S2698" s="1"/>
      <c r="T2698" s="1"/>
      <c r="U2698" s="1"/>
      <c r="V2698" s="1"/>
      <c r="W2698" s="1"/>
      <c r="X2698" s="400"/>
      <c r="Y2698" s="6"/>
      <c r="AB2698" s="6"/>
      <c r="AE2698" s="6"/>
      <c r="AG2698" s="1"/>
      <c r="AM2698" s="6"/>
      <c r="AP2698" s="6"/>
      <c r="AS2698" s="6"/>
      <c r="AU2698" s="1"/>
      <c r="BA2698" s="6"/>
      <c r="BD2698" s="6"/>
      <c r="BG2698" s="1"/>
      <c r="BH2698" s="6"/>
      <c r="BJ2698" s="1"/>
      <c r="BN2698" s="1"/>
      <c r="BO2698" s="1"/>
    </row>
    <row r="2699" spans="1:67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6"/>
      <c r="N2699" s="1"/>
      <c r="Q2699" s="6"/>
      <c r="S2699" s="1"/>
      <c r="T2699" s="1"/>
      <c r="U2699" s="1"/>
      <c r="V2699" s="1"/>
      <c r="W2699" s="1"/>
      <c r="X2699" s="400"/>
      <c r="Y2699" s="6"/>
      <c r="AB2699" s="6"/>
      <c r="AE2699" s="6"/>
      <c r="AG2699" s="1"/>
      <c r="AM2699" s="6"/>
      <c r="AP2699" s="6"/>
      <c r="AS2699" s="6"/>
      <c r="AU2699" s="1"/>
      <c r="BA2699" s="6"/>
      <c r="BD2699" s="6"/>
      <c r="BG2699" s="1"/>
      <c r="BH2699" s="6"/>
      <c r="BJ2699" s="1"/>
      <c r="BN2699" s="1"/>
      <c r="BO2699" s="1"/>
    </row>
    <row r="2700" spans="1:67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6"/>
      <c r="N2700" s="1"/>
      <c r="Q2700" s="6"/>
      <c r="S2700" s="1"/>
      <c r="T2700" s="1"/>
      <c r="U2700" s="1"/>
      <c r="V2700" s="1"/>
      <c r="W2700" s="1"/>
      <c r="X2700" s="400"/>
      <c r="Y2700" s="6"/>
      <c r="AB2700" s="6"/>
      <c r="AE2700" s="6"/>
      <c r="AG2700" s="1"/>
      <c r="AM2700" s="6"/>
      <c r="AP2700" s="6"/>
      <c r="AS2700" s="6"/>
      <c r="AU2700" s="1"/>
      <c r="BA2700" s="6"/>
      <c r="BD2700" s="6"/>
      <c r="BG2700" s="1"/>
      <c r="BH2700" s="6"/>
      <c r="BJ2700" s="1"/>
      <c r="BN2700" s="1"/>
      <c r="BO2700" s="1"/>
    </row>
    <row r="2701" spans="1:67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6"/>
      <c r="N2701" s="1"/>
      <c r="Q2701" s="6"/>
      <c r="S2701" s="1"/>
      <c r="T2701" s="1"/>
      <c r="U2701" s="1"/>
      <c r="V2701" s="1"/>
      <c r="W2701" s="1"/>
      <c r="X2701" s="400"/>
      <c r="Y2701" s="6"/>
      <c r="AB2701" s="6"/>
      <c r="AE2701" s="6"/>
      <c r="AG2701" s="1"/>
      <c r="AM2701" s="6"/>
      <c r="AP2701" s="6"/>
      <c r="AS2701" s="6"/>
      <c r="AU2701" s="1"/>
      <c r="BA2701" s="6"/>
      <c r="BD2701" s="6"/>
      <c r="BG2701" s="1"/>
      <c r="BH2701" s="6"/>
      <c r="BJ2701" s="1"/>
      <c r="BN2701" s="1"/>
      <c r="BO2701" s="1"/>
    </row>
    <row r="2702" spans="1:67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6"/>
      <c r="N2702" s="1"/>
      <c r="Q2702" s="6"/>
      <c r="S2702" s="1"/>
      <c r="T2702" s="1"/>
      <c r="U2702" s="1"/>
      <c r="V2702" s="1"/>
      <c r="W2702" s="1"/>
      <c r="X2702" s="400"/>
      <c r="Y2702" s="6"/>
      <c r="AB2702" s="6"/>
      <c r="AE2702" s="6"/>
      <c r="AG2702" s="1"/>
      <c r="AM2702" s="6"/>
      <c r="AP2702" s="6"/>
      <c r="AS2702" s="6"/>
      <c r="AU2702" s="1"/>
      <c r="BA2702" s="6"/>
      <c r="BD2702" s="6"/>
      <c r="BG2702" s="1"/>
      <c r="BH2702" s="6"/>
      <c r="BJ2702" s="1"/>
      <c r="BN2702" s="1"/>
      <c r="BO2702" s="1"/>
    </row>
    <row r="2703" spans="1:67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6"/>
      <c r="N2703" s="1"/>
      <c r="Q2703" s="6"/>
      <c r="S2703" s="1"/>
      <c r="T2703" s="1"/>
      <c r="U2703" s="1"/>
      <c r="V2703" s="1"/>
      <c r="W2703" s="1"/>
      <c r="X2703" s="400"/>
      <c r="Y2703" s="6"/>
      <c r="AB2703" s="6"/>
      <c r="AE2703" s="6"/>
      <c r="AG2703" s="1"/>
      <c r="AM2703" s="6"/>
      <c r="AP2703" s="6"/>
      <c r="AS2703" s="6"/>
      <c r="AU2703" s="1"/>
      <c r="BA2703" s="6"/>
      <c r="BD2703" s="6"/>
      <c r="BG2703" s="1"/>
      <c r="BH2703" s="6"/>
      <c r="BJ2703" s="1"/>
      <c r="BN2703" s="1"/>
      <c r="BO2703" s="1"/>
    </row>
    <row r="2704" spans="1:67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6"/>
      <c r="N2704" s="1"/>
      <c r="Q2704" s="6"/>
      <c r="S2704" s="1"/>
      <c r="T2704" s="1"/>
      <c r="U2704" s="1"/>
      <c r="V2704" s="1"/>
      <c r="W2704" s="1"/>
      <c r="X2704" s="400"/>
      <c r="Y2704" s="6"/>
      <c r="AB2704" s="6"/>
      <c r="AE2704" s="6"/>
      <c r="AG2704" s="1"/>
      <c r="AM2704" s="6"/>
      <c r="AP2704" s="6"/>
      <c r="AS2704" s="6"/>
      <c r="AU2704" s="1"/>
      <c r="BA2704" s="6"/>
      <c r="BD2704" s="6"/>
      <c r="BG2704" s="1"/>
      <c r="BH2704" s="6"/>
      <c r="BJ2704" s="1"/>
      <c r="BN2704" s="1"/>
      <c r="BO2704" s="1"/>
    </row>
    <row r="2705" spans="1:67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6"/>
      <c r="N2705" s="1"/>
      <c r="Q2705" s="6"/>
      <c r="S2705" s="1"/>
      <c r="T2705" s="1"/>
      <c r="U2705" s="1"/>
      <c r="V2705" s="1"/>
      <c r="W2705" s="1"/>
      <c r="X2705" s="400"/>
      <c r="Y2705" s="6"/>
      <c r="AB2705" s="6"/>
      <c r="AE2705" s="6"/>
      <c r="AG2705" s="1"/>
      <c r="AM2705" s="6"/>
      <c r="AP2705" s="6"/>
      <c r="AS2705" s="6"/>
      <c r="AU2705" s="1"/>
      <c r="BA2705" s="6"/>
      <c r="BD2705" s="6"/>
      <c r="BG2705" s="1"/>
      <c r="BH2705" s="6"/>
      <c r="BJ2705" s="1"/>
      <c r="BN2705" s="1"/>
      <c r="BO2705" s="1"/>
    </row>
    <row r="2706" spans="1:67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6"/>
      <c r="N2706" s="1"/>
      <c r="Q2706" s="6"/>
      <c r="S2706" s="1"/>
      <c r="T2706" s="1"/>
      <c r="U2706" s="1"/>
      <c r="V2706" s="1"/>
      <c r="W2706" s="1"/>
      <c r="X2706" s="400"/>
      <c r="Y2706" s="6"/>
      <c r="AB2706" s="6"/>
      <c r="AE2706" s="6"/>
      <c r="AG2706" s="1"/>
      <c r="AM2706" s="6"/>
      <c r="AP2706" s="6"/>
      <c r="AS2706" s="6"/>
      <c r="AU2706" s="1"/>
      <c r="BA2706" s="6"/>
      <c r="BD2706" s="6"/>
      <c r="BG2706" s="1"/>
      <c r="BH2706" s="6"/>
      <c r="BJ2706" s="1"/>
      <c r="BN2706" s="1"/>
      <c r="BO2706" s="1"/>
    </row>
    <row r="2707" spans="1:67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6"/>
      <c r="N2707" s="1"/>
      <c r="Q2707" s="6"/>
      <c r="S2707" s="1"/>
      <c r="T2707" s="1"/>
      <c r="U2707" s="1"/>
      <c r="V2707" s="1"/>
      <c r="W2707" s="1"/>
      <c r="X2707" s="400"/>
      <c r="Y2707" s="6"/>
      <c r="AB2707" s="6"/>
      <c r="AE2707" s="6"/>
      <c r="AG2707" s="1"/>
      <c r="AM2707" s="6"/>
      <c r="AP2707" s="6"/>
      <c r="AS2707" s="6"/>
      <c r="AU2707" s="1"/>
      <c r="BA2707" s="6"/>
      <c r="BD2707" s="6"/>
      <c r="BG2707" s="1"/>
      <c r="BH2707" s="6"/>
      <c r="BJ2707" s="1"/>
      <c r="BN2707" s="1"/>
      <c r="BO2707" s="1"/>
    </row>
    <row r="2708" spans="1:67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6"/>
      <c r="N2708" s="1"/>
      <c r="Q2708" s="6"/>
      <c r="S2708" s="1"/>
      <c r="T2708" s="1"/>
      <c r="U2708" s="1"/>
      <c r="V2708" s="1"/>
      <c r="W2708" s="1"/>
      <c r="X2708" s="400"/>
      <c r="Y2708" s="6"/>
      <c r="AB2708" s="6"/>
      <c r="AE2708" s="6"/>
      <c r="AG2708" s="1"/>
      <c r="AM2708" s="6"/>
      <c r="AP2708" s="6"/>
      <c r="AS2708" s="6"/>
      <c r="AU2708" s="1"/>
      <c r="BA2708" s="6"/>
      <c r="BD2708" s="6"/>
      <c r="BG2708" s="1"/>
      <c r="BH2708" s="6"/>
      <c r="BJ2708" s="1"/>
      <c r="BN2708" s="1"/>
      <c r="BO2708" s="1"/>
    </row>
    <row r="2709" spans="1:67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6"/>
      <c r="N2709" s="1"/>
      <c r="Q2709" s="6"/>
      <c r="S2709" s="1"/>
      <c r="T2709" s="1"/>
      <c r="U2709" s="1"/>
      <c r="V2709" s="1"/>
      <c r="W2709" s="1"/>
      <c r="X2709" s="400"/>
      <c r="Y2709" s="6"/>
      <c r="AB2709" s="6"/>
      <c r="AE2709" s="6"/>
      <c r="AG2709" s="1"/>
      <c r="AM2709" s="6"/>
      <c r="AP2709" s="6"/>
      <c r="AS2709" s="6"/>
      <c r="AU2709" s="1"/>
      <c r="BA2709" s="6"/>
      <c r="BD2709" s="6"/>
      <c r="BG2709" s="1"/>
      <c r="BH2709" s="6"/>
      <c r="BJ2709" s="1"/>
      <c r="BN2709" s="1"/>
      <c r="BO2709" s="1"/>
    </row>
    <row r="2710" spans="1:67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6"/>
      <c r="N2710" s="1"/>
      <c r="Q2710" s="6"/>
      <c r="S2710" s="1"/>
      <c r="T2710" s="1"/>
      <c r="U2710" s="1"/>
      <c r="V2710" s="1"/>
      <c r="W2710" s="1"/>
      <c r="X2710" s="400"/>
      <c r="Y2710" s="6"/>
      <c r="AB2710" s="6"/>
      <c r="AE2710" s="6"/>
      <c r="AG2710" s="1"/>
      <c r="AM2710" s="6"/>
      <c r="AP2710" s="6"/>
      <c r="AS2710" s="6"/>
      <c r="AU2710" s="1"/>
      <c r="BA2710" s="6"/>
      <c r="BD2710" s="6"/>
      <c r="BG2710" s="1"/>
      <c r="BH2710" s="6"/>
      <c r="BJ2710" s="1"/>
      <c r="BN2710" s="1"/>
      <c r="BO2710" s="1"/>
    </row>
    <row r="2711" spans="1:67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6"/>
      <c r="N2711" s="1"/>
      <c r="Q2711" s="6"/>
      <c r="S2711" s="1"/>
      <c r="T2711" s="1"/>
      <c r="U2711" s="1"/>
      <c r="V2711" s="1"/>
      <c r="W2711" s="1"/>
      <c r="X2711" s="400"/>
      <c r="Y2711" s="6"/>
      <c r="AB2711" s="6"/>
      <c r="AE2711" s="6"/>
      <c r="AG2711" s="1"/>
      <c r="AM2711" s="6"/>
      <c r="AP2711" s="6"/>
      <c r="AS2711" s="6"/>
      <c r="AU2711" s="1"/>
      <c r="BA2711" s="6"/>
      <c r="BD2711" s="6"/>
      <c r="BG2711" s="1"/>
      <c r="BH2711" s="6"/>
      <c r="BJ2711" s="1"/>
      <c r="BN2711" s="1"/>
      <c r="BO2711" s="1"/>
    </row>
    <row r="2712" spans="1:67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6"/>
      <c r="N2712" s="1"/>
      <c r="Q2712" s="6"/>
      <c r="S2712" s="1"/>
      <c r="T2712" s="1"/>
      <c r="U2712" s="1"/>
      <c r="V2712" s="1"/>
      <c r="W2712" s="1"/>
      <c r="X2712" s="400"/>
      <c r="Y2712" s="6"/>
      <c r="AB2712" s="6"/>
      <c r="AE2712" s="6"/>
      <c r="AG2712" s="1"/>
      <c r="AM2712" s="6"/>
      <c r="AP2712" s="6"/>
      <c r="AS2712" s="6"/>
      <c r="AU2712" s="1"/>
      <c r="BA2712" s="6"/>
      <c r="BD2712" s="6"/>
      <c r="BG2712" s="1"/>
      <c r="BH2712" s="6"/>
      <c r="BJ2712" s="1"/>
      <c r="BN2712" s="1"/>
      <c r="BO2712" s="1"/>
    </row>
    <row r="2713" spans="1:67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6"/>
      <c r="N2713" s="1"/>
      <c r="Q2713" s="6"/>
      <c r="S2713" s="1"/>
      <c r="T2713" s="1"/>
      <c r="U2713" s="1"/>
      <c r="V2713" s="1"/>
      <c r="W2713" s="1"/>
      <c r="X2713" s="400"/>
      <c r="Y2713" s="6"/>
      <c r="AB2713" s="6"/>
      <c r="AE2713" s="6"/>
      <c r="AG2713" s="1"/>
      <c r="AM2713" s="6"/>
      <c r="AP2713" s="6"/>
      <c r="AS2713" s="6"/>
      <c r="AU2713" s="1"/>
      <c r="BA2713" s="6"/>
      <c r="BD2713" s="6"/>
      <c r="BG2713" s="1"/>
      <c r="BH2713" s="6"/>
      <c r="BJ2713" s="1"/>
      <c r="BN2713" s="1"/>
      <c r="BO2713" s="1"/>
    </row>
    <row r="2714" spans="1:67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6"/>
      <c r="N2714" s="1"/>
      <c r="Q2714" s="6"/>
      <c r="S2714" s="1"/>
      <c r="T2714" s="1"/>
      <c r="U2714" s="1"/>
      <c r="V2714" s="1"/>
      <c r="W2714" s="1"/>
      <c r="X2714" s="400"/>
      <c r="Y2714" s="6"/>
      <c r="AB2714" s="6"/>
      <c r="AE2714" s="6"/>
      <c r="AG2714" s="1"/>
      <c r="AM2714" s="6"/>
      <c r="AP2714" s="6"/>
      <c r="AS2714" s="6"/>
      <c r="AU2714" s="1"/>
      <c r="BA2714" s="6"/>
      <c r="BD2714" s="6"/>
      <c r="BG2714" s="1"/>
      <c r="BH2714" s="6"/>
      <c r="BJ2714" s="1"/>
      <c r="BN2714" s="1"/>
      <c r="BO2714" s="1"/>
    </row>
    <row r="2715" spans="1:67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6"/>
      <c r="N2715" s="1"/>
      <c r="Q2715" s="6"/>
      <c r="S2715" s="1"/>
      <c r="T2715" s="1"/>
      <c r="U2715" s="1"/>
      <c r="V2715" s="1"/>
      <c r="W2715" s="1"/>
      <c r="X2715" s="400"/>
      <c r="Y2715" s="6"/>
      <c r="AB2715" s="6"/>
      <c r="AE2715" s="6"/>
      <c r="AG2715" s="1"/>
      <c r="AM2715" s="6"/>
      <c r="AP2715" s="6"/>
      <c r="AS2715" s="6"/>
      <c r="AU2715" s="1"/>
      <c r="BA2715" s="6"/>
      <c r="BD2715" s="6"/>
      <c r="BG2715" s="1"/>
      <c r="BH2715" s="6"/>
      <c r="BJ2715" s="1"/>
      <c r="BN2715" s="1"/>
      <c r="BO2715" s="1"/>
    </row>
    <row r="2716" spans="1:67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6"/>
      <c r="N2716" s="1"/>
      <c r="Q2716" s="6"/>
      <c r="S2716" s="1"/>
      <c r="T2716" s="1"/>
      <c r="U2716" s="1"/>
      <c r="V2716" s="1"/>
      <c r="W2716" s="1"/>
      <c r="X2716" s="400"/>
      <c r="Y2716" s="6"/>
      <c r="AB2716" s="6"/>
      <c r="AE2716" s="6"/>
      <c r="AG2716" s="1"/>
      <c r="AM2716" s="6"/>
      <c r="AP2716" s="6"/>
      <c r="AS2716" s="6"/>
      <c r="AU2716" s="1"/>
      <c r="BA2716" s="6"/>
      <c r="BD2716" s="6"/>
      <c r="BG2716" s="1"/>
      <c r="BH2716" s="6"/>
      <c r="BJ2716" s="1"/>
      <c r="BN2716" s="1"/>
      <c r="BO2716" s="1"/>
    </row>
    <row r="2717" spans="1:67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6"/>
      <c r="N2717" s="1"/>
      <c r="Q2717" s="6"/>
      <c r="S2717" s="1"/>
      <c r="T2717" s="1"/>
      <c r="U2717" s="1"/>
      <c r="V2717" s="1"/>
      <c r="W2717" s="1"/>
      <c r="X2717" s="400"/>
      <c r="Y2717" s="6"/>
      <c r="AB2717" s="6"/>
      <c r="AE2717" s="6"/>
      <c r="AG2717" s="1"/>
      <c r="AM2717" s="6"/>
      <c r="AP2717" s="6"/>
      <c r="AS2717" s="6"/>
      <c r="AU2717" s="1"/>
      <c r="BA2717" s="6"/>
      <c r="BD2717" s="6"/>
      <c r="BG2717" s="1"/>
      <c r="BH2717" s="6"/>
      <c r="BJ2717" s="1"/>
      <c r="BN2717" s="1"/>
      <c r="BO2717" s="1"/>
    </row>
    <row r="2718" spans="1:67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6"/>
      <c r="N2718" s="1"/>
      <c r="Q2718" s="6"/>
      <c r="S2718" s="1"/>
      <c r="T2718" s="1"/>
      <c r="U2718" s="1"/>
      <c r="V2718" s="1"/>
      <c r="W2718" s="1"/>
      <c r="X2718" s="400"/>
      <c r="Y2718" s="6"/>
      <c r="AB2718" s="6"/>
      <c r="AE2718" s="6"/>
      <c r="AG2718" s="1"/>
      <c r="AM2718" s="6"/>
      <c r="AP2718" s="6"/>
      <c r="AS2718" s="6"/>
      <c r="AU2718" s="1"/>
      <c r="BA2718" s="6"/>
      <c r="BD2718" s="6"/>
      <c r="BG2718" s="1"/>
      <c r="BH2718" s="6"/>
      <c r="BJ2718" s="1"/>
      <c r="BN2718" s="1"/>
      <c r="BO2718" s="1"/>
    </row>
    <row r="2719" spans="1:67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6"/>
      <c r="N2719" s="1"/>
      <c r="Q2719" s="6"/>
      <c r="S2719" s="1"/>
      <c r="T2719" s="1"/>
      <c r="U2719" s="1"/>
      <c r="V2719" s="1"/>
      <c r="W2719" s="1"/>
      <c r="X2719" s="400"/>
      <c r="Y2719" s="6"/>
      <c r="AB2719" s="6"/>
      <c r="AE2719" s="6"/>
      <c r="AG2719" s="1"/>
      <c r="AM2719" s="6"/>
      <c r="AP2719" s="6"/>
      <c r="AS2719" s="6"/>
      <c r="AU2719" s="1"/>
      <c r="BA2719" s="6"/>
      <c r="BD2719" s="6"/>
      <c r="BG2719" s="1"/>
      <c r="BH2719" s="6"/>
      <c r="BJ2719" s="1"/>
      <c r="BN2719" s="1"/>
      <c r="BO2719" s="1"/>
    </row>
    <row r="2720" spans="1:67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6"/>
      <c r="N2720" s="1"/>
      <c r="Q2720" s="6"/>
      <c r="S2720" s="1"/>
      <c r="T2720" s="1"/>
      <c r="U2720" s="1"/>
      <c r="V2720" s="1"/>
      <c r="W2720" s="1"/>
      <c r="X2720" s="400"/>
      <c r="Y2720" s="6"/>
      <c r="AB2720" s="6"/>
      <c r="AE2720" s="6"/>
      <c r="AG2720" s="1"/>
      <c r="AM2720" s="6"/>
      <c r="AP2720" s="6"/>
      <c r="AS2720" s="6"/>
      <c r="AU2720" s="1"/>
      <c r="BA2720" s="6"/>
      <c r="BD2720" s="6"/>
      <c r="BG2720" s="1"/>
      <c r="BH2720" s="6"/>
      <c r="BJ2720" s="1"/>
      <c r="BN2720" s="1"/>
      <c r="BO2720" s="1"/>
    </row>
    <row r="2721" spans="1:67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6"/>
      <c r="N2721" s="1"/>
      <c r="Q2721" s="6"/>
      <c r="S2721" s="1"/>
      <c r="T2721" s="1"/>
      <c r="U2721" s="1"/>
      <c r="V2721" s="1"/>
      <c r="W2721" s="1"/>
      <c r="X2721" s="400"/>
      <c r="Y2721" s="6"/>
      <c r="AB2721" s="6"/>
      <c r="AE2721" s="6"/>
      <c r="AG2721" s="1"/>
      <c r="AM2721" s="6"/>
      <c r="AP2721" s="6"/>
      <c r="AS2721" s="6"/>
      <c r="AU2721" s="1"/>
      <c r="BA2721" s="6"/>
      <c r="BD2721" s="6"/>
      <c r="BG2721" s="1"/>
      <c r="BH2721" s="6"/>
      <c r="BJ2721" s="1"/>
      <c r="BN2721" s="1"/>
      <c r="BO2721" s="1"/>
    </row>
    <row r="2722" spans="1:67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6"/>
      <c r="N2722" s="1"/>
      <c r="Q2722" s="6"/>
      <c r="S2722" s="1"/>
      <c r="T2722" s="1"/>
      <c r="U2722" s="1"/>
      <c r="V2722" s="1"/>
      <c r="W2722" s="1"/>
      <c r="X2722" s="400"/>
      <c r="Y2722" s="6"/>
      <c r="AB2722" s="6"/>
      <c r="AE2722" s="6"/>
      <c r="AG2722" s="1"/>
      <c r="AM2722" s="6"/>
      <c r="AP2722" s="6"/>
      <c r="AS2722" s="6"/>
      <c r="AU2722" s="1"/>
      <c r="BA2722" s="6"/>
      <c r="BD2722" s="6"/>
      <c r="BG2722" s="1"/>
      <c r="BH2722" s="6"/>
      <c r="BJ2722" s="1"/>
      <c r="BN2722" s="1"/>
      <c r="BO2722" s="1"/>
    </row>
    <row r="2723" spans="1:67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6"/>
      <c r="N2723" s="1"/>
      <c r="Q2723" s="6"/>
      <c r="S2723" s="1"/>
      <c r="T2723" s="1"/>
      <c r="U2723" s="1"/>
      <c r="V2723" s="1"/>
      <c r="W2723" s="1"/>
      <c r="X2723" s="400"/>
      <c r="Y2723" s="6"/>
      <c r="AB2723" s="6"/>
      <c r="AE2723" s="6"/>
      <c r="AG2723" s="1"/>
      <c r="AM2723" s="6"/>
      <c r="AP2723" s="6"/>
      <c r="AS2723" s="6"/>
      <c r="AU2723" s="1"/>
      <c r="BA2723" s="6"/>
      <c r="BD2723" s="6"/>
      <c r="BG2723" s="1"/>
      <c r="BH2723" s="6"/>
      <c r="BJ2723" s="1"/>
      <c r="BN2723" s="1"/>
      <c r="BO2723" s="1"/>
    </row>
    <row r="2724" spans="1:67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6"/>
      <c r="N2724" s="1"/>
      <c r="Q2724" s="6"/>
      <c r="S2724" s="1"/>
      <c r="T2724" s="1"/>
      <c r="U2724" s="1"/>
      <c r="V2724" s="1"/>
      <c r="W2724" s="1"/>
      <c r="X2724" s="400"/>
      <c r="Y2724" s="6"/>
      <c r="AB2724" s="6"/>
      <c r="AE2724" s="6"/>
      <c r="AG2724" s="1"/>
      <c r="AM2724" s="6"/>
      <c r="AP2724" s="6"/>
      <c r="AS2724" s="6"/>
      <c r="AU2724" s="1"/>
      <c r="BA2724" s="6"/>
      <c r="BD2724" s="6"/>
      <c r="BG2724" s="1"/>
      <c r="BH2724" s="6"/>
      <c r="BJ2724" s="1"/>
      <c r="BN2724" s="1"/>
      <c r="BO2724" s="1"/>
    </row>
    <row r="2725" spans="1:67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6"/>
      <c r="N2725" s="1"/>
      <c r="Q2725" s="6"/>
      <c r="S2725" s="1"/>
      <c r="T2725" s="1"/>
      <c r="U2725" s="1"/>
      <c r="V2725" s="1"/>
      <c r="W2725" s="1"/>
      <c r="X2725" s="400"/>
      <c r="Y2725" s="6"/>
      <c r="AB2725" s="6"/>
      <c r="AE2725" s="6"/>
      <c r="AG2725" s="1"/>
      <c r="AM2725" s="6"/>
      <c r="AP2725" s="6"/>
      <c r="AS2725" s="6"/>
      <c r="AU2725" s="1"/>
      <c r="BA2725" s="6"/>
      <c r="BD2725" s="6"/>
      <c r="BG2725" s="1"/>
      <c r="BH2725" s="6"/>
      <c r="BJ2725" s="1"/>
      <c r="BN2725" s="1"/>
      <c r="BO2725" s="1"/>
    </row>
    <row r="2726" spans="1:67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6"/>
      <c r="N2726" s="1"/>
      <c r="Q2726" s="6"/>
      <c r="S2726" s="1"/>
      <c r="T2726" s="1"/>
      <c r="U2726" s="1"/>
      <c r="V2726" s="1"/>
      <c r="W2726" s="1"/>
      <c r="X2726" s="400"/>
      <c r="Y2726" s="6"/>
      <c r="AB2726" s="6"/>
      <c r="AE2726" s="6"/>
      <c r="AG2726" s="1"/>
      <c r="AM2726" s="6"/>
      <c r="AP2726" s="6"/>
      <c r="AS2726" s="6"/>
      <c r="AU2726" s="1"/>
      <c r="BA2726" s="6"/>
      <c r="BD2726" s="6"/>
      <c r="BG2726" s="1"/>
      <c r="BH2726" s="6"/>
      <c r="BJ2726" s="1"/>
      <c r="BN2726" s="1"/>
      <c r="BO2726" s="1"/>
    </row>
    <row r="2727" spans="1:67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6"/>
      <c r="N2727" s="1"/>
      <c r="Q2727" s="6"/>
      <c r="S2727" s="1"/>
      <c r="T2727" s="1"/>
      <c r="U2727" s="1"/>
      <c r="V2727" s="1"/>
      <c r="W2727" s="1"/>
      <c r="X2727" s="400"/>
      <c r="Y2727" s="6"/>
      <c r="AB2727" s="6"/>
      <c r="AE2727" s="6"/>
      <c r="AG2727" s="1"/>
      <c r="AM2727" s="6"/>
      <c r="AP2727" s="6"/>
      <c r="AS2727" s="6"/>
      <c r="AU2727" s="1"/>
      <c r="BA2727" s="6"/>
      <c r="BD2727" s="6"/>
      <c r="BG2727" s="1"/>
      <c r="BH2727" s="6"/>
      <c r="BJ2727" s="1"/>
      <c r="BN2727" s="1"/>
      <c r="BO2727" s="1"/>
    </row>
    <row r="2728" spans="1:67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6"/>
      <c r="N2728" s="1"/>
      <c r="Q2728" s="6"/>
      <c r="S2728" s="1"/>
      <c r="T2728" s="1"/>
      <c r="U2728" s="1"/>
      <c r="V2728" s="1"/>
      <c r="W2728" s="1"/>
      <c r="X2728" s="400"/>
      <c r="Y2728" s="6"/>
      <c r="AB2728" s="6"/>
      <c r="AE2728" s="6"/>
      <c r="AG2728" s="1"/>
      <c r="AM2728" s="6"/>
      <c r="AP2728" s="6"/>
      <c r="AS2728" s="6"/>
      <c r="AU2728" s="1"/>
      <c r="BA2728" s="6"/>
      <c r="BD2728" s="6"/>
      <c r="BG2728" s="1"/>
      <c r="BH2728" s="6"/>
      <c r="BJ2728" s="1"/>
      <c r="BN2728" s="1"/>
      <c r="BO2728" s="1"/>
    </row>
    <row r="2729" spans="1:67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6"/>
      <c r="N2729" s="1"/>
      <c r="Q2729" s="6"/>
      <c r="S2729" s="1"/>
      <c r="T2729" s="1"/>
      <c r="U2729" s="1"/>
      <c r="V2729" s="1"/>
      <c r="W2729" s="1"/>
      <c r="X2729" s="400"/>
      <c r="Y2729" s="6"/>
      <c r="AB2729" s="6"/>
      <c r="AE2729" s="6"/>
      <c r="AG2729" s="1"/>
      <c r="AM2729" s="6"/>
      <c r="AP2729" s="6"/>
      <c r="AS2729" s="6"/>
      <c r="AU2729" s="1"/>
      <c r="BA2729" s="6"/>
      <c r="BD2729" s="6"/>
      <c r="BG2729" s="1"/>
      <c r="BH2729" s="6"/>
      <c r="BJ2729" s="1"/>
      <c r="BN2729" s="1"/>
      <c r="BO2729" s="1"/>
    </row>
    <row r="2730" spans="1:67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6"/>
      <c r="N2730" s="1"/>
      <c r="Q2730" s="6"/>
      <c r="S2730" s="1"/>
      <c r="T2730" s="1"/>
      <c r="U2730" s="1"/>
      <c r="V2730" s="1"/>
      <c r="W2730" s="1"/>
      <c r="X2730" s="400"/>
      <c r="Y2730" s="6"/>
      <c r="AB2730" s="6"/>
      <c r="AE2730" s="6"/>
      <c r="AG2730" s="1"/>
      <c r="AM2730" s="6"/>
      <c r="AP2730" s="6"/>
      <c r="AS2730" s="6"/>
      <c r="AU2730" s="1"/>
      <c r="BA2730" s="6"/>
      <c r="BD2730" s="6"/>
      <c r="BG2730" s="1"/>
      <c r="BH2730" s="6"/>
      <c r="BJ2730" s="1"/>
      <c r="BN2730" s="1"/>
      <c r="BO2730" s="1"/>
    </row>
    <row r="2731" spans="1:67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6"/>
      <c r="N2731" s="1"/>
      <c r="Q2731" s="6"/>
      <c r="S2731" s="1"/>
      <c r="T2731" s="1"/>
      <c r="U2731" s="1"/>
      <c r="V2731" s="1"/>
      <c r="W2731" s="1"/>
      <c r="X2731" s="400"/>
      <c r="Y2731" s="6"/>
      <c r="AB2731" s="6"/>
      <c r="AE2731" s="6"/>
      <c r="AG2731" s="1"/>
      <c r="AM2731" s="6"/>
      <c r="AP2731" s="6"/>
      <c r="AS2731" s="6"/>
      <c r="AU2731" s="1"/>
      <c r="BA2731" s="6"/>
      <c r="BD2731" s="6"/>
      <c r="BG2731" s="1"/>
      <c r="BH2731" s="6"/>
      <c r="BJ2731" s="1"/>
      <c r="BN2731" s="1"/>
      <c r="BO2731" s="1"/>
    </row>
    <row r="2732" spans="1:67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6"/>
      <c r="N2732" s="1"/>
      <c r="Q2732" s="6"/>
      <c r="S2732" s="1"/>
      <c r="T2732" s="1"/>
      <c r="U2732" s="1"/>
      <c r="V2732" s="1"/>
      <c r="W2732" s="1"/>
      <c r="X2732" s="400"/>
      <c r="Y2732" s="6"/>
      <c r="AB2732" s="6"/>
      <c r="AE2732" s="6"/>
      <c r="AG2732" s="1"/>
      <c r="AM2732" s="6"/>
      <c r="AP2732" s="6"/>
      <c r="AS2732" s="6"/>
      <c r="AU2732" s="1"/>
      <c r="BA2732" s="6"/>
      <c r="BD2732" s="6"/>
      <c r="BG2732" s="1"/>
      <c r="BH2732" s="6"/>
      <c r="BJ2732" s="1"/>
      <c r="BN2732" s="1"/>
      <c r="BO2732" s="1"/>
    </row>
    <row r="2733" spans="1:67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6"/>
      <c r="N2733" s="1"/>
      <c r="Q2733" s="6"/>
      <c r="S2733" s="1"/>
      <c r="T2733" s="1"/>
      <c r="U2733" s="1"/>
      <c r="V2733" s="1"/>
      <c r="W2733" s="1"/>
      <c r="X2733" s="400"/>
      <c r="Y2733" s="6"/>
      <c r="AB2733" s="6"/>
      <c r="AE2733" s="6"/>
      <c r="AG2733" s="1"/>
      <c r="AM2733" s="6"/>
      <c r="AP2733" s="6"/>
      <c r="AS2733" s="6"/>
      <c r="AU2733" s="1"/>
      <c r="BA2733" s="6"/>
      <c r="BD2733" s="6"/>
      <c r="BG2733" s="1"/>
      <c r="BH2733" s="6"/>
      <c r="BJ2733" s="1"/>
      <c r="BN2733" s="1"/>
      <c r="BO2733" s="1"/>
    </row>
    <row r="2734" spans="1:67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6"/>
      <c r="N2734" s="1"/>
      <c r="Q2734" s="6"/>
      <c r="S2734" s="1"/>
      <c r="T2734" s="1"/>
      <c r="U2734" s="1"/>
      <c r="V2734" s="1"/>
      <c r="W2734" s="1"/>
      <c r="X2734" s="400"/>
      <c r="Y2734" s="6"/>
      <c r="AB2734" s="6"/>
      <c r="AE2734" s="6"/>
      <c r="AG2734" s="1"/>
      <c r="AM2734" s="6"/>
      <c r="AP2734" s="6"/>
      <c r="AS2734" s="6"/>
      <c r="AU2734" s="1"/>
      <c r="BA2734" s="6"/>
      <c r="BD2734" s="6"/>
      <c r="BG2734" s="1"/>
      <c r="BH2734" s="6"/>
      <c r="BJ2734" s="1"/>
      <c r="BN2734" s="1"/>
      <c r="BO2734" s="1"/>
    </row>
    <row r="2735" spans="1:67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6"/>
      <c r="N2735" s="1"/>
      <c r="Q2735" s="6"/>
      <c r="S2735" s="1"/>
      <c r="T2735" s="1"/>
      <c r="U2735" s="1"/>
      <c r="V2735" s="1"/>
      <c r="W2735" s="1"/>
      <c r="X2735" s="400"/>
      <c r="Y2735" s="6"/>
      <c r="AB2735" s="6"/>
      <c r="AE2735" s="6"/>
      <c r="AG2735" s="1"/>
      <c r="AM2735" s="6"/>
      <c r="AP2735" s="6"/>
      <c r="AS2735" s="6"/>
      <c r="AU2735" s="1"/>
      <c r="BA2735" s="6"/>
      <c r="BD2735" s="6"/>
      <c r="BG2735" s="1"/>
      <c r="BH2735" s="6"/>
      <c r="BJ2735" s="1"/>
      <c r="BN2735" s="1"/>
      <c r="BO2735" s="1"/>
    </row>
    <row r="2736" spans="1:67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6"/>
      <c r="N2736" s="1"/>
      <c r="Q2736" s="6"/>
      <c r="S2736" s="1"/>
      <c r="T2736" s="1"/>
      <c r="U2736" s="1"/>
      <c r="V2736" s="1"/>
      <c r="W2736" s="1"/>
      <c r="X2736" s="400"/>
      <c r="Y2736" s="6"/>
      <c r="AB2736" s="6"/>
      <c r="AE2736" s="6"/>
      <c r="AG2736" s="1"/>
      <c r="AM2736" s="6"/>
      <c r="AP2736" s="6"/>
      <c r="AS2736" s="6"/>
      <c r="AU2736" s="1"/>
      <c r="BA2736" s="6"/>
      <c r="BD2736" s="6"/>
      <c r="BG2736" s="1"/>
      <c r="BH2736" s="6"/>
      <c r="BJ2736" s="1"/>
      <c r="BN2736" s="1"/>
      <c r="BO2736" s="1"/>
    </row>
    <row r="2737" spans="1:67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6"/>
      <c r="N2737" s="1"/>
      <c r="Q2737" s="6"/>
      <c r="S2737" s="1"/>
      <c r="T2737" s="1"/>
      <c r="U2737" s="1"/>
      <c r="V2737" s="1"/>
      <c r="W2737" s="1"/>
      <c r="X2737" s="400"/>
      <c r="Y2737" s="6"/>
      <c r="AB2737" s="6"/>
      <c r="AE2737" s="6"/>
      <c r="AG2737" s="1"/>
      <c r="AM2737" s="6"/>
      <c r="AP2737" s="6"/>
      <c r="AS2737" s="6"/>
      <c r="AU2737" s="1"/>
      <c r="BA2737" s="6"/>
      <c r="BD2737" s="6"/>
      <c r="BG2737" s="1"/>
      <c r="BH2737" s="6"/>
      <c r="BJ2737" s="1"/>
      <c r="BN2737" s="1"/>
      <c r="BO2737" s="1"/>
    </row>
    <row r="2738" spans="1:67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6"/>
      <c r="N2738" s="1"/>
      <c r="Q2738" s="6"/>
      <c r="S2738" s="1"/>
      <c r="T2738" s="1"/>
      <c r="U2738" s="1"/>
      <c r="V2738" s="1"/>
      <c r="W2738" s="1"/>
      <c r="X2738" s="400"/>
      <c r="Y2738" s="6"/>
      <c r="AB2738" s="6"/>
      <c r="AE2738" s="6"/>
      <c r="AG2738" s="1"/>
      <c r="AM2738" s="6"/>
      <c r="AP2738" s="6"/>
      <c r="AS2738" s="6"/>
      <c r="AU2738" s="1"/>
      <c r="BA2738" s="6"/>
      <c r="BD2738" s="6"/>
      <c r="BG2738" s="1"/>
      <c r="BH2738" s="6"/>
      <c r="BJ2738" s="1"/>
      <c r="BN2738" s="1"/>
      <c r="BO2738" s="1"/>
    </row>
    <row r="2739" spans="1:67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6"/>
      <c r="N2739" s="1"/>
      <c r="Q2739" s="6"/>
      <c r="S2739" s="1"/>
      <c r="T2739" s="1"/>
      <c r="U2739" s="1"/>
      <c r="V2739" s="1"/>
      <c r="W2739" s="1"/>
      <c r="X2739" s="400"/>
      <c r="Y2739" s="6"/>
      <c r="AB2739" s="6"/>
      <c r="AE2739" s="6"/>
      <c r="AG2739" s="1"/>
      <c r="AM2739" s="6"/>
      <c r="AP2739" s="6"/>
      <c r="AS2739" s="6"/>
      <c r="AU2739" s="1"/>
      <c r="BA2739" s="6"/>
      <c r="BD2739" s="6"/>
      <c r="BG2739" s="1"/>
      <c r="BH2739" s="6"/>
      <c r="BJ2739" s="1"/>
      <c r="BN2739" s="1"/>
      <c r="BO2739" s="1"/>
    </row>
    <row r="2740" spans="1:67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6"/>
      <c r="N2740" s="1"/>
      <c r="Q2740" s="6"/>
      <c r="S2740" s="1"/>
      <c r="T2740" s="1"/>
      <c r="U2740" s="1"/>
      <c r="V2740" s="1"/>
      <c r="W2740" s="1"/>
      <c r="X2740" s="400"/>
      <c r="Y2740" s="6"/>
      <c r="AB2740" s="6"/>
      <c r="AE2740" s="6"/>
      <c r="AG2740" s="1"/>
      <c r="AM2740" s="6"/>
      <c r="AP2740" s="6"/>
      <c r="AS2740" s="6"/>
      <c r="AU2740" s="1"/>
      <c r="BA2740" s="6"/>
      <c r="BD2740" s="6"/>
      <c r="BG2740" s="1"/>
      <c r="BH2740" s="6"/>
      <c r="BJ2740" s="1"/>
      <c r="BN2740" s="1"/>
      <c r="BO2740" s="1"/>
    </row>
    <row r="2741" spans="1:67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6"/>
      <c r="N2741" s="1"/>
      <c r="Q2741" s="6"/>
      <c r="S2741" s="1"/>
      <c r="T2741" s="1"/>
      <c r="U2741" s="1"/>
      <c r="V2741" s="1"/>
      <c r="W2741" s="1"/>
      <c r="X2741" s="400"/>
      <c r="Y2741" s="6"/>
      <c r="AB2741" s="6"/>
      <c r="AE2741" s="6"/>
      <c r="AG2741" s="1"/>
      <c r="AM2741" s="6"/>
      <c r="AP2741" s="6"/>
      <c r="AS2741" s="6"/>
      <c r="AU2741" s="1"/>
      <c r="BA2741" s="6"/>
      <c r="BD2741" s="6"/>
      <c r="BG2741" s="1"/>
      <c r="BH2741" s="6"/>
      <c r="BJ2741" s="1"/>
      <c r="BN2741" s="1"/>
      <c r="BO2741" s="1"/>
    </row>
    <row r="2742" spans="1:67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6"/>
      <c r="N2742" s="1"/>
      <c r="Q2742" s="6"/>
      <c r="S2742" s="1"/>
      <c r="T2742" s="1"/>
      <c r="U2742" s="1"/>
      <c r="V2742" s="1"/>
      <c r="W2742" s="1"/>
      <c r="X2742" s="400"/>
      <c r="Y2742" s="6"/>
      <c r="AB2742" s="6"/>
      <c r="AE2742" s="6"/>
      <c r="AG2742" s="1"/>
      <c r="AM2742" s="6"/>
      <c r="AP2742" s="6"/>
      <c r="AS2742" s="6"/>
      <c r="AU2742" s="1"/>
      <c r="BA2742" s="6"/>
      <c r="BD2742" s="6"/>
      <c r="BG2742" s="1"/>
      <c r="BH2742" s="6"/>
      <c r="BJ2742" s="1"/>
      <c r="BN2742" s="1"/>
      <c r="BO2742" s="1"/>
    </row>
    <row r="2743" spans="1:67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6"/>
      <c r="N2743" s="1"/>
      <c r="Q2743" s="6"/>
      <c r="S2743" s="1"/>
      <c r="T2743" s="1"/>
      <c r="U2743" s="1"/>
      <c r="V2743" s="1"/>
      <c r="W2743" s="1"/>
      <c r="X2743" s="400"/>
      <c r="Y2743" s="6"/>
      <c r="AB2743" s="6"/>
      <c r="AE2743" s="6"/>
      <c r="AG2743" s="1"/>
      <c r="AM2743" s="6"/>
      <c r="AP2743" s="6"/>
      <c r="AS2743" s="6"/>
      <c r="AU2743" s="1"/>
      <c r="BA2743" s="6"/>
      <c r="BD2743" s="6"/>
      <c r="BG2743" s="1"/>
      <c r="BH2743" s="6"/>
      <c r="BJ2743" s="1"/>
      <c r="BN2743" s="1"/>
      <c r="BO2743" s="1"/>
    </row>
    <row r="2744" spans="1:67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6"/>
      <c r="N2744" s="1"/>
      <c r="Q2744" s="6"/>
      <c r="S2744" s="1"/>
      <c r="T2744" s="1"/>
      <c r="U2744" s="1"/>
      <c r="V2744" s="1"/>
      <c r="W2744" s="1"/>
      <c r="X2744" s="400"/>
      <c r="Y2744" s="6"/>
      <c r="AB2744" s="6"/>
      <c r="AE2744" s="6"/>
      <c r="AG2744" s="1"/>
      <c r="AM2744" s="6"/>
      <c r="AP2744" s="6"/>
      <c r="AS2744" s="6"/>
      <c r="AU2744" s="1"/>
      <c r="BA2744" s="6"/>
      <c r="BD2744" s="6"/>
      <c r="BG2744" s="1"/>
      <c r="BH2744" s="6"/>
      <c r="BJ2744" s="1"/>
      <c r="BN2744" s="1"/>
      <c r="BO2744" s="1"/>
    </row>
    <row r="2745" spans="1:67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6"/>
      <c r="N2745" s="1"/>
      <c r="Q2745" s="6"/>
      <c r="S2745" s="1"/>
      <c r="T2745" s="1"/>
      <c r="U2745" s="1"/>
      <c r="V2745" s="1"/>
      <c r="W2745" s="1"/>
      <c r="X2745" s="400"/>
      <c r="Y2745" s="6"/>
      <c r="AB2745" s="6"/>
      <c r="AE2745" s="6"/>
      <c r="AG2745" s="1"/>
      <c r="AM2745" s="6"/>
      <c r="AP2745" s="6"/>
      <c r="AS2745" s="6"/>
      <c r="AU2745" s="1"/>
      <c r="BA2745" s="6"/>
      <c r="BD2745" s="6"/>
      <c r="BG2745" s="1"/>
      <c r="BH2745" s="6"/>
      <c r="BJ2745" s="1"/>
      <c r="BN2745" s="1"/>
      <c r="BO2745" s="1"/>
    </row>
    <row r="2746" spans="1:67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6"/>
      <c r="N2746" s="1"/>
      <c r="Q2746" s="6"/>
      <c r="S2746" s="1"/>
      <c r="T2746" s="1"/>
      <c r="U2746" s="1"/>
      <c r="V2746" s="1"/>
      <c r="W2746" s="1"/>
      <c r="X2746" s="400"/>
      <c r="Y2746" s="6"/>
      <c r="AB2746" s="6"/>
      <c r="AE2746" s="6"/>
      <c r="AG2746" s="1"/>
      <c r="AM2746" s="6"/>
      <c r="AP2746" s="6"/>
      <c r="AS2746" s="6"/>
      <c r="AU2746" s="1"/>
      <c r="BA2746" s="6"/>
      <c r="BD2746" s="6"/>
      <c r="BG2746" s="1"/>
      <c r="BH2746" s="6"/>
      <c r="BJ2746" s="1"/>
      <c r="BN2746" s="1"/>
      <c r="BO2746" s="1"/>
    </row>
    <row r="2747" spans="1:67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6"/>
      <c r="N2747" s="1"/>
      <c r="Q2747" s="6"/>
      <c r="S2747" s="1"/>
      <c r="T2747" s="1"/>
      <c r="U2747" s="1"/>
      <c r="V2747" s="1"/>
      <c r="W2747" s="1"/>
      <c r="X2747" s="400"/>
      <c r="Y2747" s="6"/>
      <c r="AB2747" s="6"/>
      <c r="AE2747" s="6"/>
      <c r="AG2747" s="1"/>
      <c r="AM2747" s="6"/>
      <c r="AP2747" s="6"/>
      <c r="AS2747" s="6"/>
      <c r="AU2747" s="1"/>
      <c r="BA2747" s="6"/>
      <c r="BD2747" s="6"/>
      <c r="BG2747" s="1"/>
      <c r="BH2747" s="6"/>
      <c r="BJ2747" s="1"/>
      <c r="BN2747" s="1"/>
      <c r="BO2747" s="1"/>
    </row>
    <row r="2748" spans="1:67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6"/>
      <c r="N2748" s="1"/>
      <c r="Q2748" s="6"/>
      <c r="S2748" s="1"/>
      <c r="T2748" s="1"/>
      <c r="U2748" s="1"/>
      <c r="V2748" s="1"/>
      <c r="W2748" s="1"/>
      <c r="X2748" s="400"/>
      <c r="Y2748" s="6"/>
      <c r="AB2748" s="6"/>
      <c r="AE2748" s="6"/>
      <c r="AG2748" s="1"/>
      <c r="AM2748" s="6"/>
      <c r="AP2748" s="6"/>
      <c r="AS2748" s="6"/>
      <c r="AU2748" s="1"/>
      <c r="BA2748" s="6"/>
      <c r="BD2748" s="6"/>
      <c r="BG2748" s="1"/>
      <c r="BH2748" s="6"/>
      <c r="BJ2748" s="1"/>
      <c r="BN2748" s="1"/>
      <c r="BO2748" s="1"/>
    </row>
    <row r="2749" spans="1:67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6"/>
      <c r="N2749" s="1"/>
      <c r="Q2749" s="6"/>
      <c r="S2749" s="1"/>
      <c r="T2749" s="1"/>
      <c r="U2749" s="1"/>
      <c r="V2749" s="1"/>
      <c r="W2749" s="1"/>
      <c r="X2749" s="400"/>
      <c r="Y2749" s="6"/>
      <c r="AB2749" s="6"/>
      <c r="AE2749" s="6"/>
      <c r="AG2749" s="1"/>
      <c r="AM2749" s="6"/>
      <c r="AP2749" s="6"/>
      <c r="AS2749" s="6"/>
      <c r="AU2749" s="1"/>
      <c r="BA2749" s="6"/>
      <c r="BD2749" s="6"/>
      <c r="BG2749" s="1"/>
      <c r="BH2749" s="6"/>
      <c r="BJ2749" s="1"/>
      <c r="BN2749" s="1"/>
      <c r="BO2749" s="1"/>
    </row>
    <row r="2750" spans="1:67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6"/>
      <c r="N2750" s="1"/>
      <c r="Q2750" s="6"/>
      <c r="S2750" s="1"/>
      <c r="T2750" s="1"/>
      <c r="U2750" s="1"/>
      <c r="V2750" s="1"/>
      <c r="W2750" s="1"/>
      <c r="X2750" s="400"/>
      <c r="Y2750" s="6"/>
      <c r="AB2750" s="6"/>
      <c r="AE2750" s="6"/>
      <c r="AG2750" s="1"/>
      <c r="AM2750" s="6"/>
      <c r="AP2750" s="6"/>
      <c r="AS2750" s="6"/>
      <c r="AU2750" s="1"/>
      <c r="BA2750" s="6"/>
      <c r="BD2750" s="6"/>
      <c r="BG2750" s="1"/>
      <c r="BH2750" s="6"/>
      <c r="BJ2750" s="1"/>
      <c r="BN2750" s="1"/>
      <c r="BO2750" s="1"/>
    </row>
    <row r="2751" spans="1:67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6"/>
      <c r="N2751" s="1"/>
      <c r="Q2751" s="6"/>
      <c r="S2751" s="1"/>
      <c r="T2751" s="1"/>
      <c r="U2751" s="1"/>
      <c r="V2751" s="1"/>
      <c r="W2751" s="1"/>
      <c r="X2751" s="400"/>
      <c r="Y2751" s="6"/>
      <c r="AB2751" s="6"/>
      <c r="AE2751" s="6"/>
      <c r="AG2751" s="1"/>
      <c r="AM2751" s="6"/>
      <c r="AP2751" s="6"/>
      <c r="AS2751" s="6"/>
      <c r="AU2751" s="1"/>
      <c r="BA2751" s="6"/>
      <c r="BD2751" s="6"/>
      <c r="BG2751" s="1"/>
      <c r="BH2751" s="6"/>
      <c r="BJ2751" s="1"/>
      <c r="BN2751" s="1"/>
      <c r="BO2751" s="1"/>
    </row>
    <row r="2752" spans="1:67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6"/>
      <c r="N2752" s="1"/>
      <c r="Q2752" s="6"/>
      <c r="S2752" s="1"/>
      <c r="T2752" s="1"/>
      <c r="U2752" s="1"/>
      <c r="V2752" s="1"/>
      <c r="W2752" s="1"/>
      <c r="X2752" s="400"/>
      <c r="Y2752" s="6"/>
      <c r="AB2752" s="6"/>
      <c r="AE2752" s="6"/>
      <c r="AG2752" s="1"/>
      <c r="AM2752" s="6"/>
      <c r="AP2752" s="6"/>
      <c r="AS2752" s="6"/>
      <c r="AU2752" s="1"/>
      <c r="BA2752" s="6"/>
      <c r="BD2752" s="6"/>
      <c r="BG2752" s="1"/>
      <c r="BH2752" s="6"/>
      <c r="BJ2752" s="1"/>
      <c r="BN2752" s="1"/>
      <c r="BO2752" s="1"/>
    </row>
    <row r="2753" spans="1:67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6"/>
      <c r="N2753" s="1"/>
      <c r="Q2753" s="6"/>
      <c r="S2753" s="1"/>
      <c r="T2753" s="1"/>
      <c r="U2753" s="1"/>
      <c r="V2753" s="1"/>
      <c r="W2753" s="1"/>
      <c r="X2753" s="400"/>
      <c r="Y2753" s="6"/>
      <c r="AB2753" s="6"/>
      <c r="AE2753" s="6"/>
      <c r="AG2753" s="1"/>
      <c r="AM2753" s="6"/>
      <c r="AP2753" s="6"/>
      <c r="AS2753" s="6"/>
      <c r="AU2753" s="1"/>
      <c r="BA2753" s="6"/>
      <c r="BD2753" s="6"/>
      <c r="BG2753" s="1"/>
      <c r="BH2753" s="6"/>
      <c r="BJ2753" s="1"/>
      <c r="BN2753" s="1"/>
      <c r="BO2753" s="1"/>
    </row>
    <row r="2754" spans="1:67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6"/>
      <c r="N2754" s="1"/>
      <c r="Q2754" s="6"/>
      <c r="S2754" s="1"/>
      <c r="T2754" s="1"/>
      <c r="U2754" s="1"/>
      <c r="V2754" s="1"/>
      <c r="W2754" s="1"/>
      <c r="X2754" s="400"/>
      <c r="Y2754" s="6"/>
      <c r="AB2754" s="6"/>
      <c r="AE2754" s="6"/>
      <c r="AG2754" s="1"/>
      <c r="AM2754" s="6"/>
      <c r="AP2754" s="6"/>
      <c r="AS2754" s="6"/>
      <c r="AU2754" s="1"/>
      <c r="BA2754" s="6"/>
      <c r="BD2754" s="6"/>
      <c r="BG2754" s="1"/>
      <c r="BH2754" s="6"/>
      <c r="BJ2754" s="1"/>
      <c r="BN2754" s="1"/>
      <c r="BO2754" s="1"/>
    </row>
    <row r="2755" spans="1:67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6"/>
      <c r="N2755" s="1"/>
      <c r="Q2755" s="6"/>
      <c r="S2755" s="1"/>
      <c r="T2755" s="1"/>
      <c r="U2755" s="1"/>
      <c r="V2755" s="1"/>
      <c r="W2755" s="1"/>
      <c r="X2755" s="400"/>
      <c r="Y2755" s="6"/>
      <c r="AB2755" s="6"/>
      <c r="AE2755" s="6"/>
      <c r="AG2755" s="1"/>
      <c r="AM2755" s="6"/>
      <c r="AP2755" s="6"/>
      <c r="AS2755" s="6"/>
      <c r="AU2755" s="1"/>
      <c r="BA2755" s="6"/>
      <c r="BD2755" s="6"/>
      <c r="BG2755" s="1"/>
      <c r="BH2755" s="6"/>
      <c r="BJ2755" s="1"/>
      <c r="BN2755" s="1"/>
      <c r="BO2755" s="1"/>
    </row>
    <row r="2756" spans="1:67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6"/>
      <c r="N2756" s="1"/>
      <c r="Q2756" s="6"/>
      <c r="S2756" s="1"/>
      <c r="T2756" s="1"/>
      <c r="U2756" s="1"/>
      <c r="V2756" s="1"/>
      <c r="W2756" s="1"/>
      <c r="X2756" s="400"/>
      <c r="Y2756" s="6"/>
      <c r="AB2756" s="6"/>
      <c r="AE2756" s="6"/>
      <c r="AG2756" s="1"/>
      <c r="AM2756" s="6"/>
      <c r="AP2756" s="6"/>
      <c r="AS2756" s="6"/>
      <c r="AU2756" s="1"/>
      <c r="BA2756" s="6"/>
      <c r="BD2756" s="6"/>
      <c r="BG2756" s="1"/>
      <c r="BH2756" s="6"/>
      <c r="BJ2756" s="1"/>
      <c r="BN2756" s="1"/>
      <c r="BO2756" s="1"/>
    </row>
    <row r="2757" spans="1:67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6"/>
      <c r="N2757" s="1"/>
      <c r="Q2757" s="6"/>
      <c r="S2757" s="1"/>
      <c r="T2757" s="1"/>
      <c r="U2757" s="1"/>
      <c r="V2757" s="1"/>
      <c r="W2757" s="1"/>
      <c r="X2757" s="400"/>
      <c r="Y2757" s="6"/>
      <c r="AB2757" s="6"/>
      <c r="AE2757" s="6"/>
      <c r="AG2757" s="1"/>
      <c r="AM2757" s="6"/>
      <c r="AP2757" s="6"/>
      <c r="AS2757" s="6"/>
      <c r="AU2757" s="1"/>
      <c r="BA2757" s="6"/>
      <c r="BD2757" s="6"/>
      <c r="BG2757" s="1"/>
      <c r="BH2757" s="6"/>
      <c r="BJ2757" s="1"/>
      <c r="BN2757" s="1"/>
      <c r="BO2757" s="1"/>
    </row>
    <row r="2758" spans="1:67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6"/>
      <c r="N2758" s="1"/>
      <c r="Q2758" s="6"/>
      <c r="S2758" s="1"/>
      <c r="T2758" s="1"/>
      <c r="U2758" s="1"/>
      <c r="V2758" s="1"/>
      <c r="W2758" s="1"/>
      <c r="X2758" s="400"/>
      <c r="Y2758" s="6"/>
      <c r="AB2758" s="6"/>
      <c r="AE2758" s="6"/>
      <c r="AG2758" s="1"/>
      <c r="AM2758" s="6"/>
      <c r="AP2758" s="6"/>
      <c r="AS2758" s="6"/>
      <c r="AU2758" s="1"/>
      <c r="BA2758" s="6"/>
      <c r="BD2758" s="6"/>
      <c r="BG2758" s="1"/>
      <c r="BH2758" s="6"/>
      <c r="BJ2758" s="1"/>
      <c r="BN2758" s="1"/>
      <c r="BO2758" s="1"/>
    </row>
    <row r="2759" spans="1:67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6"/>
      <c r="N2759" s="1"/>
      <c r="Q2759" s="6"/>
      <c r="S2759" s="1"/>
      <c r="T2759" s="1"/>
      <c r="U2759" s="1"/>
      <c r="V2759" s="1"/>
      <c r="W2759" s="1"/>
      <c r="X2759" s="400"/>
      <c r="Y2759" s="6"/>
      <c r="AB2759" s="6"/>
      <c r="AE2759" s="6"/>
      <c r="AG2759" s="1"/>
      <c r="AM2759" s="6"/>
      <c r="AP2759" s="6"/>
      <c r="AS2759" s="6"/>
      <c r="AU2759" s="1"/>
      <c r="BA2759" s="6"/>
      <c r="BD2759" s="6"/>
      <c r="BG2759" s="1"/>
      <c r="BH2759" s="6"/>
      <c r="BJ2759" s="1"/>
      <c r="BN2759" s="1"/>
      <c r="BO2759" s="1"/>
    </row>
    <row r="2760" spans="1:67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6"/>
      <c r="N2760" s="1"/>
      <c r="Q2760" s="6"/>
      <c r="S2760" s="1"/>
      <c r="T2760" s="1"/>
      <c r="U2760" s="1"/>
      <c r="V2760" s="1"/>
      <c r="W2760" s="1"/>
      <c r="X2760" s="400"/>
      <c r="Y2760" s="6"/>
      <c r="AB2760" s="6"/>
      <c r="AE2760" s="6"/>
      <c r="AG2760" s="1"/>
      <c r="AM2760" s="6"/>
      <c r="AP2760" s="6"/>
      <c r="AS2760" s="6"/>
      <c r="AU2760" s="1"/>
      <c r="BA2760" s="6"/>
      <c r="BD2760" s="6"/>
      <c r="BG2760" s="1"/>
      <c r="BH2760" s="6"/>
      <c r="BJ2760" s="1"/>
      <c r="BN2760" s="1"/>
      <c r="BO2760" s="1"/>
    </row>
    <row r="2761" spans="1:67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6"/>
      <c r="N2761" s="1"/>
      <c r="Q2761" s="6"/>
      <c r="S2761" s="1"/>
      <c r="T2761" s="1"/>
      <c r="U2761" s="1"/>
      <c r="V2761" s="1"/>
      <c r="W2761" s="1"/>
      <c r="X2761" s="400"/>
      <c r="Y2761" s="6"/>
      <c r="AB2761" s="6"/>
      <c r="AE2761" s="6"/>
      <c r="AG2761" s="1"/>
      <c r="AM2761" s="6"/>
      <c r="AP2761" s="6"/>
      <c r="AS2761" s="6"/>
      <c r="AU2761" s="1"/>
      <c r="BA2761" s="6"/>
      <c r="BD2761" s="6"/>
      <c r="BG2761" s="1"/>
      <c r="BH2761" s="6"/>
      <c r="BJ2761" s="1"/>
      <c r="BN2761" s="1"/>
      <c r="BO2761" s="1"/>
    </row>
    <row r="2762" spans="1:67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6"/>
      <c r="N2762" s="1"/>
      <c r="Q2762" s="6"/>
      <c r="S2762" s="1"/>
      <c r="T2762" s="1"/>
      <c r="U2762" s="1"/>
      <c r="V2762" s="1"/>
      <c r="W2762" s="1"/>
      <c r="X2762" s="400"/>
      <c r="Y2762" s="6"/>
      <c r="AB2762" s="6"/>
      <c r="AE2762" s="6"/>
      <c r="AG2762" s="1"/>
      <c r="AM2762" s="6"/>
      <c r="AP2762" s="6"/>
      <c r="AS2762" s="6"/>
      <c r="AU2762" s="1"/>
      <c r="BA2762" s="6"/>
      <c r="BD2762" s="6"/>
      <c r="BG2762" s="1"/>
      <c r="BH2762" s="6"/>
      <c r="BJ2762" s="1"/>
      <c r="BN2762" s="1"/>
      <c r="BO2762" s="1"/>
    </row>
    <row r="2763" spans="1:67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6"/>
      <c r="N2763" s="1"/>
      <c r="Q2763" s="6"/>
      <c r="S2763" s="1"/>
      <c r="T2763" s="1"/>
      <c r="U2763" s="1"/>
      <c r="V2763" s="1"/>
      <c r="W2763" s="1"/>
      <c r="X2763" s="400"/>
      <c r="Y2763" s="6"/>
      <c r="AB2763" s="6"/>
      <c r="AE2763" s="6"/>
      <c r="AG2763" s="1"/>
      <c r="AM2763" s="6"/>
      <c r="AP2763" s="6"/>
      <c r="AS2763" s="6"/>
      <c r="AU2763" s="1"/>
      <c r="BA2763" s="6"/>
      <c r="BD2763" s="6"/>
      <c r="BG2763" s="1"/>
      <c r="BH2763" s="6"/>
      <c r="BJ2763" s="1"/>
      <c r="BN2763" s="1"/>
      <c r="BO2763" s="1"/>
    </row>
    <row r="2764" spans="1:67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6"/>
      <c r="N2764" s="1"/>
      <c r="Q2764" s="6"/>
      <c r="S2764" s="1"/>
      <c r="T2764" s="1"/>
      <c r="U2764" s="1"/>
      <c r="V2764" s="1"/>
      <c r="W2764" s="1"/>
      <c r="X2764" s="400"/>
      <c r="Y2764" s="6"/>
      <c r="AB2764" s="6"/>
      <c r="AE2764" s="6"/>
      <c r="AG2764" s="1"/>
      <c r="AM2764" s="6"/>
      <c r="AP2764" s="6"/>
      <c r="AS2764" s="6"/>
      <c r="AU2764" s="1"/>
      <c r="BA2764" s="6"/>
      <c r="BD2764" s="6"/>
      <c r="BG2764" s="1"/>
      <c r="BH2764" s="6"/>
      <c r="BJ2764" s="1"/>
      <c r="BN2764" s="1"/>
      <c r="BO2764" s="1"/>
    </row>
    <row r="2765" spans="1:67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6"/>
      <c r="N2765" s="1"/>
      <c r="Q2765" s="6"/>
      <c r="S2765" s="1"/>
      <c r="T2765" s="1"/>
      <c r="U2765" s="1"/>
      <c r="V2765" s="1"/>
      <c r="W2765" s="1"/>
      <c r="X2765" s="400"/>
      <c r="Y2765" s="6"/>
      <c r="AB2765" s="6"/>
      <c r="AE2765" s="6"/>
      <c r="AG2765" s="1"/>
      <c r="AM2765" s="6"/>
      <c r="AP2765" s="6"/>
      <c r="AS2765" s="6"/>
      <c r="AU2765" s="1"/>
      <c r="BA2765" s="6"/>
      <c r="BD2765" s="6"/>
      <c r="BG2765" s="1"/>
      <c r="BH2765" s="6"/>
      <c r="BJ2765" s="1"/>
      <c r="BN2765" s="1"/>
      <c r="BO2765" s="1"/>
    </row>
    <row r="2766" spans="1:67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6"/>
      <c r="N2766" s="1"/>
      <c r="Q2766" s="6"/>
      <c r="S2766" s="1"/>
      <c r="T2766" s="1"/>
      <c r="U2766" s="1"/>
      <c r="V2766" s="1"/>
      <c r="W2766" s="1"/>
      <c r="X2766" s="400"/>
      <c r="Y2766" s="6"/>
      <c r="AB2766" s="6"/>
      <c r="AE2766" s="6"/>
      <c r="AG2766" s="1"/>
      <c r="AM2766" s="6"/>
      <c r="AP2766" s="6"/>
      <c r="AS2766" s="6"/>
      <c r="AU2766" s="1"/>
      <c r="BA2766" s="6"/>
      <c r="BD2766" s="6"/>
      <c r="BG2766" s="1"/>
      <c r="BH2766" s="6"/>
      <c r="BJ2766" s="1"/>
      <c r="BN2766" s="1"/>
      <c r="BO2766" s="1"/>
    </row>
    <row r="2767" spans="1:67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6"/>
      <c r="N2767" s="1"/>
      <c r="Q2767" s="6"/>
      <c r="S2767" s="1"/>
      <c r="T2767" s="1"/>
      <c r="U2767" s="1"/>
      <c r="V2767" s="1"/>
      <c r="W2767" s="1"/>
      <c r="X2767" s="400"/>
      <c r="Y2767" s="6"/>
      <c r="AB2767" s="6"/>
      <c r="AE2767" s="6"/>
      <c r="AG2767" s="1"/>
      <c r="AM2767" s="6"/>
      <c r="AP2767" s="6"/>
      <c r="AS2767" s="6"/>
      <c r="AU2767" s="1"/>
      <c r="BA2767" s="6"/>
      <c r="BD2767" s="6"/>
      <c r="BG2767" s="1"/>
      <c r="BH2767" s="6"/>
      <c r="BJ2767" s="1"/>
      <c r="BN2767" s="1"/>
      <c r="BO2767" s="1"/>
    </row>
    <row r="2768" spans="1:67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6"/>
      <c r="N2768" s="1"/>
      <c r="Q2768" s="6"/>
      <c r="S2768" s="1"/>
      <c r="T2768" s="1"/>
      <c r="U2768" s="1"/>
      <c r="V2768" s="1"/>
      <c r="W2768" s="1"/>
      <c r="X2768" s="400"/>
      <c r="Y2768" s="6"/>
      <c r="AB2768" s="6"/>
      <c r="AE2768" s="6"/>
      <c r="AG2768" s="1"/>
      <c r="AM2768" s="6"/>
      <c r="AP2768" s="6"/>
      <c r="AS2768" s="6"/>
      <c r="AU2768" s="1"/>
      <c r="BA2768" s="6"/>
      <c r="BD2768" s="6"/>
      <c r="BG2768" s="1"/>
      <c r="BH2768" s="6"/>
      <c r="BJ2768" s="1"/>
      <c r="BN2768" s="1"/>
      <c r="BO2768" s="1"/>
    </row>
    <row r="2769" spans="1:67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6"/>
      <c r="N2769" s="1"/>
      <c r="Q2769" s="6"/>
      <c r="S2769" s="1"/>
      <c r="T2769" s="1"/>
      <c r="U2769" s="1"/>
      <c r="V2769" s="1"/>
      <c r="W2769" s="1"/>
      <c r="X2769" s="400"/>
      <c r="Y2769" s="6"/>
      <c r="AB2769" s="6"/>
      <c r="AE2769" s="6"/>
      <c r="AG2769" s="1"/>
      <c r="AM2769" s="6"/>
      <c r="AP2769" s="6"/>
      <c r="AS2769" s="6"/>
      <c r="AU2769" s="1"/>
      <c r="BA2769" s="6"/>
      <c r="BD2769" s="6"/>
      <c r="BG2769" s="1"/>
      <c r="BH2769" s="6"/>
      <c r="BJ2769" s="1"/>
      <c r="BN2769" s="1"/>
      <c r="BO2769" s="1"/>
    </row>
    <row r="2770" spans="1:67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6"/>
      <c r="N2770" s="1"/>
      <c r="Q2770" s="6"/>
      <c r="S2770" s="1"/>
      <c r="T2770" s="1"/>
      <c r="U2770" s="1"/>
      <c r="V2770" s="1"/>
      <c r="W2770" s="1"/>
      <c r="X2770" s="400"/>
      <c r="Y2770" s="6"/>
      <c r="AB2770" s="6"/>
      <c r="AE2770" s="6"/>
      <c r="AG2770" s="1"/>
      <c r="AM2770" s="6"/>
      <c r="AP2770" s="6"/>
      <c r="AS2770" s="6"/>
      <c r="AU2770" s="1"/>
      <c r="BA2770" s="6"/>
      <c r="BD2770" s="6"/>
      <c r="BG2770" s="1"/>
      <c r="BH2770" s="6"/>
      <c r="BJ2770" s="1"/>
      <c r="BN2770" s="1"/>
      <c r="BO2770" s="1"/>
    </row>
    <row r="2771" spans="1:67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6"/>
      <c r="N2771" s="1"/>
      <c r="Q2771" s="6"/>
      <c r="S2771" s="1"/>
      <c r="T2771" s="1"/>
      <c r="U2771" s="1"/>
      <c r="V2771" s="1"/>
      <c r="W2771" s="1"/>
      <c r="X2771" s="400"/>
      <c r="Y2771" s="6"/>
      <c r="AB2771" s="6"/>
      <c r="AE2771" s="6"/>
      <c r="AG2771" s="1"/>
      <c r="AM2771" s="6"/>
      <c r="AP2771" s="6"/>
      <c r="AS2771" s="6"/>
      <c r="AU2771" s="1"/>
      <c r="BA2771" s="6"/>
      <c r="BD2771" s="6"/>
      <c r="BG2771" s="1"/>
      <c r="BH2771" s="6"/>
      <c r="BJ2771" s="1"/>
      <c r="BN2771" s="1"/>
      <c r="BO2771" s="1"/>
    </row>
    <row r="2772" spans="1:67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6"/>
      <c r="N2772" s="1"/>
      <c r="Q2772" s="6"/>
      <c r="S2772" s="1"/>
      <c r="T2772" s="1"/>
      <c r="U2772" s="1"/>
      <c r="V2772" s="1"/>
      <c r="W2772" s="1"/>
      <c r="X2772" s="400"/>
      <c r="Y2772" s="6"/>
      <c r="AB2772" s="6"/>
      <c r="AE2772" s="6"/>
      <c r="AG2772" s="1"/>
      <c r="AM2772" s="6"/>
      <c r="AP2772" s="6"/>
      <c r="AS2772" s="6"/>
      <c r="AU2772" s="1"/>
      <c r="BA2772" s="6"/>
      <c r="BD2772" s="6"/>
      <c r="BG2772" s="1"/>
      <c r="BH2772" s="6"/>
      <c r="BJ2772" s="1"/>
      <c r="BN2772" s="1"/>
      <c r="BO2772" s="1"/>
    </row>
    <row r="2773" spans="1:67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6"/>
      <c r="N2773" s="1"/>
      <c r="Q2773" s="6"/>
      <c r="S2773" s="1"/>
      <c r="T2773" s="1"/>
      <c r="U2773" s="1"/>
      <c r="V2773" s="1"/>
      <c r="W2773" s="1"/>
      <c r="X2773" s="400"/>
      <c r="Y2773" s="6"/>
      <c r="AB2773" s="6"/>
      <c r="AE2773" s="6"/>
      <c r="AG2773" s="1"/>
      <c r="AM2773" s="6"/>
      <c r="AP2773" s="6"/>
      <c r="AS2773" s="6"/>
      <c r="AU2773" s="1"/>
      <c r="BA2773" s="6"/>
      <c r="BD2773" s="6"/>
      <c r="BG2773" s="1"/>
      <c r="BH2773" s="6"/>
      <c r="BJ2773" s="1"/>
      <c r="BN2773" s="1"/>
      <c r="BO2773" s="1"/>
    </row>
    <row r="2774" spans="1:67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6"/>
      <c r="N2774" s="1"/>
      <c r="Q2774" s="6"/>
      <c r="S2774" s="1"/>
      <c r="T2774" s="1"/>
      <c r="U2774" s="1"/>
      <c r="V2774" s="1"/>
      <c r="W2774" s="1"/>
      <c r="X2774" s="400"/>
      <c r="Y2774" s="6"/>
      <c r="AB2774" s="6"/>
      <c r="AE2774" s="6"/>
      <c r="AG2774" s="1"/>
      <c r="AM2774" s="6"/>
      <c r="AP2774" s="6"/>
      <c r="AS2774" s="6"/>
      <c r="AU2774" s="1"/>
      <c r="BA2774" s="6"/>
      <c r="BD2774" s="6"/>
      <c r="BG2774" s="1"/>
      <c r="BH2774" s="6"/>
      <c r="BJ2774" s="1"/>
      <c r="BN2774" s="1"/>
      <c r="BO2774" s="1"/>
    </row>
    <row r="2775" spans="1:67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6"/>
      <c r="N2775" s="1"/>
      <c r="Q2775" s="6"/>
      <c r="S2775" s="1"/>
      <c r="T2775" s="1"/>
      <c r="U2775" s="1"/>
      <c r="V2775" s="1"/>
      <c r="W2775" s="1"/>
      <c r="X2775" s="400"/>
      <c r="Y2775" s="6"/>
      <c r="AB2775" s="6"/>
      <c r="AE2775" s="6"/>
      <c r="AG2775" s="1"/>
      <c r="AM2775" s="6"/>
      <c r="AP2775" s="6"/>
      <c r="AS2775" s="6"/>
      <c r="AU2775" s="1"/>
      <c r="BA2775" s="6"/>
      <c r="BD2775" s="6"/>
      <c r="BG2775" s="1"/>
      <c r="BH2775" s="6"/>
      <c r="BJ2775" s="1"/>
      <c r="BN2775" s="1"/>
      <c r="BO2775" s="1"/>
    </row>
    <row r="2776" spans="1:67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6"/>
      <c r="N2776" s="1"/>
      <c r="Q2776" s="6"/>
      <c r="S2776" s="1"/>
      <c r="T2776" s="1"/>
      <c r="U2776" s="1"/>
      <c r="V2776" s="1"/>
      <c r="W2776" s="1"/>
      <c r="X2776" s="400"/>
      <c r="Y2776" s="6"/>
      <c r="AB2776" s="6"/>
      <c r="AE2776" s="6"/>
      <c r="AG2776" s="1"/>
      <c r="AM2776" s="6"/>
      <c r="AP2776" s="6"/>
      <c r="AS2776" s="6"/>
      <c r="AU2776" s="1"/>
      <c r="BA2776" s="6"/>
      <c r="BD2776" s="6"/>
      <c r="BG2776" s="1"/>
      <c r="BH2776" s="6"/>
      <c r="BJ2776" s="1"/>
      <c r="BN2776" s="1"/>
      <c r="BO2776" s="1"/>
    </row>
    <row r="2777" spans="1:67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6"/>
      <c r="N2777" s="1"/>
      <c r="Q2777" s="6"/>
      <c r="S2777" s="1"/>
      <c r="T2777" s="1"/>
      <c r="U2777" s="1"/>
      <c r="V2777" s="1"/>
      <c r="W2777" s="1"/>
      <c r="X2777" s="400"/>
      <c r="Y2777" s="6"/>
      <c r="AB2777" s="6"/>
      <c r="AE2777" s="6"/>
      <c r="AG2777" s="1"/>
      <c r="AM2777" s="6"/>
      <c r="AP2777" s="6"/>
      <c r="AS2777" s="6"/>
      <c r="AU2777" s="1"/>
      <c r="BA2777" s="6"/>
      <c r="BD2777" s="6"/>
      <c r="BG2777" s="1"/>
      <c r="BH2777" s="6"/>
      <c r="BJ2777" s="1"/>
      <c r="BN2777" s="1"/>
      <c r="BO2777" s="1"/>
    </row>
    <row r="2778" spans="1:67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6"/>
      <c r="N2778" s="1"/>
      <c r="Q2778" s="6"/>
      <c r="S2778" s="1"/>
      <c r="T2778" s="1"/>
      <c r="U2778" s="1"/>
      <c r="V2778" s="1"/>
      <c r="W2778" s="1"/>
      <c r="X2778" s="400"/>
      <c r="Y2778" s="6"/>
      <c r="AB2778" s="6"/>
      <c r="AE2778" s="6"/>
      <c r="AG2778" s="1"/>
      <c r="AM2778" s="6"/>
      <c r="AP2778" s="6"/>
      <c r="AS2778" s="6"/>
      <c r="AU2778" s="1"/>
      <c r="BA2778" s="6"/>
      <c r="BD2778" s="6"/>
      <c r="BG2778" s="1"/>
      <c r="BH2778" s="6"/>
      <c r="BJ2778" s="1"/>
      <c r="BN2778" s="1"/>
      <c r="BO2778" s="1"/>
    </row>
    <row r="2779" spans="1:67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6"/>
      <c r="N2779" s="1"/>
      <c r="Q2779" s="6"/>
      <c r="S2779" s="1"/>
      <c r="T2779" s="1"/>
      <c r="U2779" s="1"/>
      <c r="V2779" s="1"/>
      <c r="W2779" s="1"/>
      <c r="X2779" s="400"/>
      <c r="Y2779" s="6"/>
      <c r="AB2779" s="6"/>
      <c r="AE2779" s="6"/>
      <c r="AG2779" s="1"/>
      <c r="AM2779" s="6"/>
      <c r="AP2779" s="6"/>
      <c r="AS2779" s="6"/>
      <c r="AU2779" s="1"/>
      <c r="BA2779" s="6"/>
      <c r="BD2779" s="6"/>
      <c r="BG2779" s="1"/>
      <c r="BH2779" s="6"/>
      <c r="BJ2779" s="1"/>
      <c r="BN2779" s="1"/>
      <c r="BO2779" s="1"/>
    </row>
    <row r="2780" spans="1:67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6"/>
      <c r="N2780" s="1"/>
      <c r="Q2780" s="6"/>
      <c r="S2780" s="1"/>
      <c r="T2780" s="1"/>
      <c r="U2780" s="1"/>
      <c r="V2780" s="1"/>
      <c r="W2780" s="1"/>
      <c r="X2780" s="400"/>
      <c r="Y2780" s="6"/>
      <c r="AB2780" s="6"/>
      <c r="AE2780" s="6"/>
      <c r="AG2780" s="1"/>
      <c r="AM2780" s="6"/>
      <c r="AP2780" s="6"/>
      <c r="AS2780" s="6"/>
      <c r="AU2780" s="1"/>
      <c r="BA2780" s="6"/>
      <c r="BD2780" s="6"/>
      <c r="BG2780" s="1"/>
      <c r="BH2780" s="6"/>
      <c r="BJ2780" s="1"/>
      <c r="BN2780" s="1"/>
      <c r="BO2780" s="1"/>
    </row>
    <row r="2781" spans="1:67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6"/>
      <c r="N2781" s="1"/>
      <c r="Q2781" s="6"/>
      <c r="S2781" s="1"/>
      <c r="T2781" s="1"/>
      <c r="U2781" s="1"/>
      <c r="V2781" s="1"/>
      <c r="W2781" s="1"/>
      <c r="X2781" s="400"/>
      <c r="Y2781" s="6"/>
      <c r="AB2781" s="6"/>
      <c r="AE2781" s="6"/>
      <c r="AG2781" s="1"/>
      <c r="AM2781" s="6"/>
      <c r="AP2781" s="6"/>
      <c r="AS2781" s="6"/>
      <c r="AU2781" s="1"/>
      <c r="BA2781" s="6"/>
      <c r="BD2781" s="6"/>
      <c r="BG2781" s="1"/>
      <c r="BH2781" s="6"/>
      <c r="BJ2781" s="1"/>
      <c r="BN2781" s="1"/>
      <c r="BO2781" s="1"/>
    </row>
    <row r="2782" spans="1:67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6"/>
      <c r="N2782" s="1"/>
      <c r="Q2782" s="6"/>
      <c r="S2782" s="1"/>
      <c r="T2782" s="1"/>
      <c r="U2782" s="1"/>
      <c r="V2782" s="1"/>
      <c r="W2782" s="1"/>
      <c r="X2782" s="400"/>
      <c r="Y2782" s="6"/>
      <c r="AB2782" s="6"/>
      <c r="AE2782" s="6"/>
      <c r="AG2782" s="1"/>
      <c r="AM2782" s="6"/>
      <c r="AP2782" s="6"/>
      <c r="AS2782" s="6"/>
      <c r="AU2782" s="1"/>
      <c r="BA2782" s="6"/>
      <c r="BD2782" s="6"/>
      <c r="BG2782" s="1"/>
      <c r="BH2782" s="6"/>
      <c r="BJ2782" s="1"/>
      <c r="BN2782" s="1"/>
      <c r="BO2782" s="1"/>
    </row>
    <row r="2783" spans="1:67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6"/>
      <c r="N2783" s="1"/>
      <c r="Q2783" s="6"/>
      <c r="S2783" s="1"/>
      <c r="T2783" s="1"/>
      <c r="U2783" s="1"/>
      <c r="V2783" s="1"/>
      <c r="W2783" s="1"/>
      <c r="X2783" s="400"/>
      <c r="Y2783" s="6"/>
      <c r="AB2783" s="6"/>
      <c r="AE2783" s="6"/>
      <c r="AG2783" s="1"/>
      <c r="AM2783" s="6"/>
      <c r="AP2783" s="6"/>
      <c r="AS2783" s="6"/>
      <c r="AU2783" s="1"/>
      <c r="BA2783" s="6"/>
      <c r="BD2783" s="6"/>
      <c r="BG2783" s="1"/>
      <c r="BH2783" s="6"/>
      <c r="BJ2783" s="1"/>
      <c r="BN2783" s="1"/>
      <c r="BO2783" s="1"/>
    </row>
    <row r="2784" spans="1:67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6"/>
      <c r="N2784" s="1"/>
      <c r="Q2784" s="6"/>
      <c r="S2784" s="1"/>
      <c r="T2784" s="1"/>
      <c r="U2784" s="1"/>
      <c r="V2784" s="1"/>
      <c r="W2784" s="1"/>
      <c r="X2784" s="400"/>
      <c r="Y2784" s="6"/>
      <c r="AB2784" s="6"/>
      <c r="AE2784" s="6"/>
      <c r="AG2784" s="1"/>
      <c r="AM2784" s="6"/>
      <c r="AP2784" s="6"/>
      <c r="AS2784" s="6"/>
      <c r="AU2784" s="1"/>
      <c r="BA2784" s="6"/>
      <c r="BD2784" s="6"/>
      <c r="BG2784" s="1"/>
      <c r="BH2784" s="6"/>
      <c r="BJ2784" s="1"/>
      <c r="BN2784" s="1"/>
      <c r="BO2784" s="1"/>
    </row>
    <row r="2785" spans="1:67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6"/>
      <c r="N2785" s="1"/>
      <c r="Q2785" s="6"/>
      <c r="S2785" s="1"/>
      <c r="T2785" s="1"/>
      <c r="U2785" s="1"/>
      <c r="V2785" s="1"/>
      <c r="W2785" s="1"/>
      <c r="X2785" s="400"/>
      <c r="Y2785" s="6"/>
      <c r="AB2785" s="6"/>
      <c r="AE2785" s="6"/>
      <c r="AG2785" s="1"/>
      <c r="AM2785" s="6"/>
      <c r="AP2785" s="6"/>
      <c r="AS2785" s="6"/>
      <c r="AU2785" s="1"/>
      <c r="BA2785" s="6"/>
      <c r="BD2785" s="6"/>
      <c r="BG2785" s="1"/>
      <c r="BH2785" s="6"/>
      <c r="BJ2785" s="1"/>
      <c r="BN2785" s="1"/>
      <c r="BO2785" s="1"/>
    </row>
    <row r="2786" spans="1:67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6"/>
      <c r="N2786" s="1"/>
      <c r="Q2786" s="6"/>
      <c r="S2786" s="1"/>
      <c r="T2786" s="1"/>
      <c r="U2786" s="1"/>
      <c r="V2786" s="1"/>
      <c r="W2786" s="1"/>
      <c r="X2786" s="400"/>
      <c r="Y2786" s="6"/>
      <c r="AB2786" s="6"/>
      <c r="AE2786" s="6"/>
      <c r="AG2786" s="1"/>
      <c r="AM2786" s="6"/>
      <c r="AP2786" s="6"/>
      <c r="AS2786" s="6"/>
      <c r="AU2786" s="1"/>
      <c r="BA2786" s="6"/>
      <c r="BD2786" s="6"/>
      <c r="BG2786" s="1"/>
      <c r="BH2786" s="6"/>
      <c r="BJ2786" s="1"/>
      <c r="BN2786" s="1"/>
      <c r="BO2786" s="1"/>
    </row>
    <row r="2787" spans="1:67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6"/>
      <c r="N2787" s="1"/>
      <c r="Q2787" s="6"/>
      <c r="S2787" s="1"/>
      <c r="T2787" s="1"/>
      <c r="U2787" s="1"/>
      <c r="V2787" s="1"/>
      <c r="W2787" s="1"/>
      <c r="X2787" s="400"/>
      <c r="Y2787" s="6"/>
      <c r="AB2787" s="6"/>
      <c r="AE2787" s="6"/>
      <c r="AG2787" s="1"/>
      <c r="AM2787" s="6"/>
      <c r="AP2787" s="6"/>
      <c r="AS2787" s="6"/>
      <c r="AU2787" s="1"/>
      <c r="BA2787" s="6"/>
      <c r="BD2787" s="6"/>
      <c r="BG2787" s="1"/>
      <c r="BH2787" s="6"/>
      <c r="BJ2787" s="1"/>
      <c r="BN2787" s="1"/>
      <c r="BO2787" s="1"/>
    </row>
    <row r="2788" spans="1:67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6"/>
      <c r="N2788" s="1"/>
      <c r="Q2788" s="6"/>
      <c r="S2788" s="1"/>
      <c r="T2788" s="1"/>
      <c r="U2788" s="1"/>
      <c r="V2788" s="1"/>
      <c r="W2788" s="1"/>
      <c r="X2788" s="400"/>
      <c r="Y2788" s="6"/>
      <c r="AB2788" s="6"/>
      <c r="AE2788" s="6"/>
      <c r="AG2788" s="1"/>
      <c r="AM2788" s="6"/>
      <c r="AP2788" s="6"/>
      <c r="AS2788" s="6"/>
      <c r="AU2788" s="1"/>
      <c r="BA2788" s="6"/>
      <c r="BD2788" s="6"/>
      <c r="BG2788" s="1"/>
      <c r="BH2788" s="6"/>
      <c r="BJ2788" s="1"/>
      <c r="BN2788" s="1"/>
      <c r="BO2788" s="1"/>
    </row>
    <row r="2789" spans="1:67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6"/>
      <c r="N2789" s="1"/>
      <c r="Q2789" s="6"/>
      <c r="S2789" s="1"/>
      <c r="T2789" s="1"/>
      <c r="U2789" s="1"/>
      <c r="V2789" s="1"/>
      <c r="W2789" s="1"/>
      <c r="X2789" s="400"/>
      <c r="Y2789" s="6"/>
      <c r="AB2789" s="6"/>
      <c r="AE2789" s="6"/>
      <c r="AG2789" s="1"/>
      <c r="AM2789" s="6"/>
      <c r="AP2789" s="6"/>
      <c r="AS2789" s="6"/>
      <c r="AU2789" s="1"/>
      <c r="BA2789" s="6"/>
      <c r="BD2789" s="6"/>
      <c r="BG2789" s="1"/>
      <c r="BH2789" s="6"/>
      <c r="BJ2789" s="1"/>
      <c r="BN2789" s="1"/>
      <c r="BO2789" s="1"/>
    </row>
    <row r="2790" spans="1:67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6"/>
      <c r="N2790" s="1"/>
      <c r="Q2790" s="6"/>
      <c r="S2790" s="1"/>
      <c r="T2790" s="1"/>
      <c r="U2790" s="1"/>
      <c r="V2790" s="1"/>
      <c r="W2790" s="1"/>
      <c r="X2790" s="400"/>
      <c r="Y2790" s="6"/>
      <c r="AB2790" s="6"/>
      <c r="AE2790" s="6"/>
      <c r="AG2790" s="1"/>
      <c r="AM2790" s="6"/>
      <c r="AP2790" s="6"/>
      <c r="AS2790" s="6"/>
      <c r="AU2790" s="1"/>
      <c r="BA2790" s="6"/>
      <c r="BD2790" s="6"/>
      <c r="BG2790" s="1"/>
      <c r="BH2790" s="6"/>
      <c r="BJ2790" s="1"/>
      <c r="BN2790" s="1"/>
      <c r="BO2790" s="1"/>
    </row>
    <row r="2791" spans="1:67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6"/>
      <c r="N2791" s="1"/>
      <c r="Q2791" s="6"/>
      <c r="S2791" s="1"/>
      <c r="T2791" s="1"/>
      <c r="U2791" s="1"/>
      <c r="V2791" s="1"/>
      <c r="W2791" s="1"/>
      <c r="X2791" s="400"/>
      <c r="Y2791" s="6"/>
      <c r="AB2791" s="6"/>
      <c r="AE2791" s="6"/>
      <c r="AG2791" s="1"/>
      <c r="AM2791" s="6"/>
      <c r="AP2791" s="6"/>
      <c r="AS2791" s="6"/>
      <c r="AU2791" s="1"/>
      <c r="BA2791" s="6"/>
      <c r="BD2791" s="6"/>
      <c r="BG2791" s="1"/>
      <c r="BH2791" s="6"/>
      <c r="BJ2791" s="1"/>
      <c r="BN2791" s="1"/>
      <c r="BO2791" s="1"/>
    </row>
    <row r="2792" spans="1:67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6"/>
      <c r="N2792" s="1"/>
      <c r="Q2792" s="6"/>
      <c r="S2792" s="1"/>
      <c r="T2792" s="1"/>
      <c r="U2792" s="1"/>
      <c r="V2792" s="1"/>
      <c r="W2792" s="1"/>
      <c r="X2792" s="400"/>
      <c r="Y2792" s="6"/>
      <c r="AB2792" s="6"/>
      <c r="AE2792" s="6"/>
      <c r="AG2792" s="1"/>
      <c r="AM2792" s="6"/>
      <c r="AP2792" s="6"/>
      <c r="AS2792" s="6"/>
      <c r="AU2792" s="1"/>
      <c r="BA2792" s="6"/>
      <c r="BD2792" s="6"/>
      <c r="BG2792" s="1"/>
      <c r="BH2792" s="6"/>
      <c r="BJ2792" s="1"/>
      <c r="BN2792" s="1"/>
      <c r="BO2792" s="1"/>
    </row>
    <row r="2793" spans="1:67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6"/>
      <c r="N2793" s="1"/>
      <c r="Q2793" s="6"/>
      <c r="S2793" s="1"/>
      <c r="T2793" s="1"/>
      <c r="U2793" s="1"/>
      <c r="V2793" s="1"/>
      <c r="W2793" s="1"/>
      <c r="X2793" s="400"/>
      <c r="Y2793" s="6"/>
      <c r="AB2793" s="6"/>
      <c r="AE2793" s="6"/>
      <c r="AG2793" s="1"/>
      <c r="AM2793" s="6"/>
      <c r="AP2793" s="6"/>
      <c r="AS2793" s="6"/>
      <c r="AU2793" s="1"/>
      <c r="BA2793" s="6"/>
      <c r="BD2793" s="6"/>
      <c r="BG2793" s="1"/>
      <c r="BH2793" s="6"/>
      <c r="BJ2793" s="1"/>
      <c r="BN2793" s="1"/>
      <c r="BO2793" s="1"/>
    </row>
    <row r="2794" spans="1:67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6"/>
      <c r="N2794" s="1"/>
      <c r="Q2794" s="6"/>
      <c r="S2794" s="1"/>
      <c r="T2794" s="1"/>
      <c r="U2794" s="1"/>
      <c r="V2794" s="1"/>
      <c r="W2794" s="1"/>
      <c r="X2794" s="400"/>
      <c r="Y2794" s="6"/>
      <c r="AB2794" s="6"/>
      <c r="AE2794" s="6"/>
      <c r="AG2794" s="1"/>
      <c r="AM2794" s="6"/>
      <c r="AP2794" s="6"/>
      <c r="AS2794" s="6"/>
      <c r="AU2794" s="1"/>
      <c r="BA2794" s="6"/>
      <c r="BD2794" s="6"/>
      <c r="BG2794" s="1"/>
      <c r="BH2794" s="6"/>
      <c r="BJ2794" s="1"/>
      <c r="BN2794" s="1"/>
      <c r="BO2794" s="1"/>
    </row>
    <row r="2795" spans="1:67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6"/>
      <c r="N2795" s="1"/>
      <c r="Q2795" s="6"/>
      <c r="S2795" s="1"/>
      <c r="T2795" s="1"/>
      <c r="U2795" s="1"/>
      <c r="V2795" s="1"/>
      <c r="W2795" s="1"/>
      <c r="X2795" s="400"/>
      <c r="Y2795" s="6"/>
      <c r="AB2795" s="6"/>
      <c r="AE2795" s="6"/>
      <c r="AG2795" s="1"/>
      <c r="AM2795" s="6"/>
      <c r="AP2795" s="6"/>
      <c r="AS2795" s="6"/>
      <c r="AU2795" s="1"/>
      <c r="BA2795" s="6"/>
      <c r="BD2795" s="6"/>
      <c r="BG2795" s="1"/>
      <c r="BH2795" s="6"/>
      <c r="BJ2795" s="1"/>
      <c r="BN2795" s="1"/>
      <c r="BO2795" s="1"/>
    </row>
    <row r="2796" spans="1:67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6"/>
      <c r="N2796" s="1"/>
      <c r="Q2796" s="6"/>
      <c r="S2796" s="1"/>
      <c r="T2796" s="1"/>
      <c r="U2796" s="1"/>
      <c r="V2796" s="1"/>
      <c r="W2796" s="1"/>
      <c r="X2796" s="400"/>
      <c r="Y2796" s="6"/>
      <c r="AB2796" s="6"/>
      <c r="AE2796" s="6"/>
      <c r="AG2796" s="1"/>
      <c r="AM2796" s="6"/>
      <c r="AP2796" s="6"/>
      <c r="AS2796" s="6"/>
      <c r="AU2796" s="1"/>
      <c r="BA2796" s="6"/>
      <c r="BD2796" s="6"/>
      <c r="BG2796" s="1"/>
      <c r="BH2796" s="6"/>
      <c r="BJ2796" s="1"/>
      <c r="BN2796" s="1"/>
      <c r="BO2796" s="1"/>
    </row>
    <row r="2797" spans="1:67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6"/>
      <c r="N2797" s="1"/>
      <c r="Q2797" s="6"/>
      <c r="S2797" s="1"/>
      <c r="T2797" s="1"/>
      <c r="U2797" s="1"/>
      <c r="V2797" s="1"/>
      <c r="W2797" s="1"/>
      <c r="X2797" s="400"/>
      <c r="Y2797" s="6"/>
      <c r="AB2797" s="6"/>
      <c r="AE2797" s="6"/>
      <c r="AG2797" s="1"/>
      <c r="AM2797" s="6"/>
      <c r="AP2797" s="6"/>
      <c r="AS2797" s="6"/>
      <c r="AU2797" s="1"/>
      <c r="BA2797" s="6"/>
      <c r="BD2797" s="6"/>
      <c r="BG2797" s="1"/>
      <c r="BH2797" s="6"/>
      <c r="BJ2797" s="1"/>
      <c r="BN2797" s="1"/>
      <c r="BO2797" s="1"/>
    </row>
    <row r="2798" spans="1:67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6"/>
      <c r="N2798" s="1"/>
      <c r="Q2798" s="6"/>
      <c r="S2798" s="1"/>
      <c r="T2798" s="1"/>
      <c r="U2798" s="1"/>
      <c r="V2798" s="1"/>
      <c r="W2798" s="1"/>
      <c r="X2798" s="400"/>
      <c r="Y2798" s="6"/>
      <c r="AB2798" s="6"/>
      <c r="AE2798" s="6"/>
      <c r="AG2798" s="1"/>
      <c r="AM2798" s="6"/>
      <c r="AP2798" s="6"/>
      <c r="AS2798" s="6"/>
      <c r="AU2798" s="1"/>
      <c r="BA2798" s="6"/>
      <c r="BD2798" s="6"/>
      <c r="BG2798" s="1"/>
      <c r="BH2798" s="6"/>
      <c r="BJ2798" s="1"/>
      <c r="BN2798" s="1"/>
      <c r="BO2798" s="1"/>
    </row>
    <row r="2799" spans="1:67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6"/>
      <c r="N2799" s="1"/>
      <c r="Q2799" s="6"/>
      <c r="S2799" s="1"/>
      <c r="T2799" s="1"/>
      <c r="U2799" s="1"/>
      <c r="V2799" s="1"/>
      <c r="W2799" s="1"/>
      <c r="X2799" s="400"/>
      <c r="Y2799" s="6"/>
      <c r="AB2799" s="6"/>
      <c r="AE2799" s="6"/>
      <c r="AG2799" s="1"/>
      <c r="AM2799" s="6"/>
      <c r="AP2799" s="6"/>
      <c r="AS2799" s="6"/>
      <c r="AU2799" s="1"/>
      <c r="BA2799" s="6"/>
      <c r="BD2799" s="6"/>
      <c r="BG2799" s="1"/>
      <c r="BH2799" s="6"/>
      <c r="BJ2799" s="1"/>
      <c r="BN2799" s="1"/>
      <c r="BO2799" s="1"/>
    </row>
    <row r="2800" spans="1:67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6"/>
      <c r="N2800" s="1"/>
      <c r="Q2800" s="6"/>
      <c r="S2800" s="1"/>
      <c r="T2800" s="1"/>
      <c r="U2800" s="1"/>
      <c r="V2800" s="1"/>
      <c r="W2800" s="1"/>
      <c r="X2800" s="400"/>
      <c r="Y2800" s="6"/>
      <c r="AB2800" s="6"/>
      <c r="AE2800" s="6"/>
      <c r="AG2800" s="1"/>
      <c r="AM2800" s="6"/>
      <c r="AP2800" s="6"/>
      <c r="AS2800" s="6"/>
      <c r="AU2800" s="1"/>
      <c r="BA2800" s="6"/>
      <c r="BD2800" s="6"/>
      <c r="BG2800" s="1"/>
      <c r="BH2800" s="6"/>
      <c r="BJ2800" s="1"/>
      <c r="BN2800" s="1"/>
      <c r="BO2800" s="1"/>
    </row>
    <row r="2801" spans="1:67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6"/>
      <c r="N2801" s="1"/>
      <c r="Q2801" s="6"/>
      <c r="S2801" s="1"/>
      <c r="T2801" s="1"/>
      <c r="U2801" s="1"/>
      <c r="V2801" s="1"/>
      <c r="W2801" s="1"/>
      <c r="X2801" s="400"/>
      <c r="Y2801" s="6"/>
      <c r="AB2801" s="6"/>
      <c r="AE2801" s="6"/>
      <c r="AG2801" s="1"/>
      <c r="AM2801" s="6"/>
      <c r="AP2801" s="6"/>
      <c r="AS2801" s="6"/>
      <c r="AU2801" s="1"/>
      <c r="BA2801" s="6"/>
      <c r="BD2801" s="6"/>
      <c r="BG2801" s="1"/>
      <c r="BH2801" s="6"/>
      <c r="BJ2801" s="1"/>
      <c r="BN2801" s="1"/>
      <c r="BO2801" s="1"/>
    </row>
    <row r="2802" spans="1:67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6"/>
      <c r="N2802" s="1"/>
      <c r="Q2802" s="6"/>
      <c r="S2802" s="1"/>
      <c r="T2802" s="1"/>
      <c r="U2802" s="1"/>
      <c r="V2802" s="1"/>
      <c r="W2802" s="1"/>
      <c r="X2802" s="400"/>
      <c r="Y2802" s="6"/>
      <c r="AB2802" s="6"/>
      <c r="AE2802" s="6"/>
      <c r="AG2802" s="1"/>
      <c r="AM2802" s="6"/>
      <c r="AP2802" s="6"/>
      <c r="AS2802" s="6"/>
      <c r="AU2802" s="1"/>
      <c r="BA2802" s="6"/>
      <c r="BD2802" s="6"/>
      <c r="BG2802" s="1"/>
      <c r="BH2802" s="6"/>
      <c r="BJ2802" s="1"/>
      <c r="BN2802" s="1"/>
      <c r="BO2802" s="1"/>
    </row>
    <row r="2803" spans="1:67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6"/>
      <c r="N2803" s="1"/>
      <c r="Q2803" s="6"/>
      <c r="S2803" s="1"/>
      <c r="T2803" s="1"/>
      <c r="U2803" s="1"/>
      <c r="V2803" s="1"/>
      <c r="W2803" s="1"/>
      <c r="X2803" s="400"/>
      <c r="Y2803" s="6"/>
      <c r="AB2803" s="6"/>
      <c r="AE2803" s="6"/>
      <c r="AG2803" s="1"/>
      <c r="AM2803" s="6"/>
      <c r="AP2803" s="6"/>
      <c r="AS2803" s="6"/>
      <c r="AU2803" s="1"/>
      <c r="BA2803" s="6"/>
      <c r="BD2803" s="6"/>
      <c r="BG2803" s="1"/>
      <c r="BH2803" s="6"/>
      <c r="BJ2803" s="1"/>
      <c r="BN2803" s="1"/>
      <c r="BO2803" s="1"/>
    </row>
    <row r="2804" spans="1:67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6"/>
      <c r="N2804" s="1"/>
      <c r="Q2804" s="6"/>
      <c r="S2804" s="1"/>
      <c r="T2804" s="1"/>
      <c r="U2804" s="1"/>
      <c r="V2804" s="1"/>
      <c r="W2804" s="1"/>
      <c r="X2804" s="400"/>
      <c r="Y2804" s="6"/>
      <c r="AB2804" s="6"/>
      <c r="AE2804" s="6"/>
      <c r="AG2804" s="1"/>
      <c r="AM2804" s="6"/>
      <c r="AP2804" s="6"/>
      <c r="AS2804" s="6"/>
      <c r="AU2804" s="1"/>
      <c r="BA2804" s="6"/>
      <c r="BD2804" s="6"/>
      <c r="BG2804" s="1"/>
      <c r="BH2804" s="6"/>
      <c r="BJ2804" s="1"/>
      <c r="BN2804" s="1"/>
      <c r="BO2804" s="1"/>
    </row>
    <row r="2805" spans="1:67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6"/>
      <c r="N2805" s="1"/>
      <c r="Q2805" s="6"/>
      <c r="S2805" s="1"/>
      <c r="T2805" s="1"/>
      <c r="U2805" s="1"/>
      <c r="V2805" s="1"/>
      <c r="W2805" s="1"/>
      <c r="X2805" s="400"/>
      <c r="Y2805" s="6"/>
      <c r="AB2805" s="6"/>
      <c r="AE2805" s="6"/>
      <c r="AG2805" s="1"/>
      <c r="AM2805" s="6"/>
      <c r="AP2805" s="6"/>
      <c r="AS2805" s="6"/>
      <c r="AU2805" s="1"/>
      <c r="BA2805" s="6"/>
      <c r="BD2805" s="6"/>
      <c r="BG2805" s="1"/>
      <c r="BH2805" s="6"/>
      <c r="BJ2805" s="1"/>
      <c r="BN2805" s="1"/>
      <c r="BO2805" s="1"/>
    </row>
    <row r="2806" spans="1:67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6"/>
      <c r="N2806" s="1"/>
      <c r="Q2806" s="6"/>
      <c r="S2806" s="1"/>
      <c r="T2806" s="1"/>
      <c r="U2806" s="1"/>
      <c r="V2806" s="1"/>
      <c r="W2806" s="1"/>
      <c r="X2806" s="400"/>
      <c r="Y2806" s="6"/>
      <c r="AB2806" s="6"/>
      <c r="AE2806" s="6"/>
      <c r="AG2806" s="1"/>
      <c r="AM2806" s="6"/>
      <c r="AP2806" s="6"/>
      <c r="AS2806" s="6"/>
      <c r="AU2806" s="1"/>
      <c r="BA2806" s="6"/>
      <c r="BD2806" s="6"/>
      <c r="BG2806" s="1"/>
      <c r="BH2806" s="6"/>
      <c r="BJ2806" s="1"/>
      <c r="BN2806" s="1"/>
      <c r="BO2806" s="1"/>
    </row>
    <row r="2807" spans="1:67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6"/>
      <c r="N2807" s="1"/>
      <c r="Q2807" s="6"/>
      <c r="S2807" s="1"/>
      <c r="T2807" s="1"/>
      <c r="U2807" s="1"/>
      <c r="V2807" s="1"/>
      <c r="W2807" s="1"/>
      <c r="X2807" s="400"/>
      <c r="Y2807" s="6"/>
      <c r="AB2807" s="6"/>
      <c r="AE2807" s="6"/>
      <c r="AG2807" s="1"/>
      <c r="AM2807" s="6"/>
      <c r="AP2807" s="6"/>
      <c r="AS2807" s="6"/>
      <c r="AU2807" s="1"/>
      <c r="BA2807" s="6"/>
      <c r="BD2807" s="6"/>
      <c r="BG2807" s="1"/>
      <c r="BH2807" s="6"/>
      <c r="BJ2807" s="1"/>
      <c r="BN2807" s="1"/>
      <c r="BO2807" s="1"/>
    </row>
    <row r="2808" spans="1:67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6"/>
      <c r="N2808" s="1"/>
      <c r="Q2808" s="6"/>
      <c r="S2808" s="1"/>
      <c r="T2808" s="1"/>
      <c r="U2808" s="1"/>
      <c r="V2808" s="1"/>
      <c r="W2808" s="1"/>
      <c r="X2808" s="400"/>
      <c r="Y2808" s="6"/>
      <c r="AB2808" s="6"/>
      <c r="AE2808" s="6"/>
      <c r="AG2808" s="1"/>
      <c r="AM2808" s="6"/>
      <c r="AP2808" s="6"/>
      <c r="AS2808" s="6"/>
      <c r="AU2808" s="1"/>
      <c r="BA2808" s="6"/>
      <c r="BD2808" s="6"/>
      <c r="BG2808" s="1"/>
      <c r="BH2808" s="6"/>
      <c r="BJ2808" s="1"/>
      <c r="BN2808" s="1"/>
      <c r="BO2808" s="1"/>
    </row>
    <row r="2809" spans="1:67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6"/>
      <c r="N2809" s="1"/>
      <c r="Q2809" s="6"/>
      <c r="S2809" s="1"/>
      <c r="T2809" s="1"/>
      <c r="U2809" s="1"/>
      <c r="V2809" s="1"/>
      <c r="W2809" s="1"/>
      <c r="X2809" s="400"/>
      <c r="Y2809" s="6"/>
      <c r="AB2809" s="6"/>
      <c r="AE2809" s="6"/>
      <c r="AG2809" s="1"/>
      <c r="AM2809" s="6"/>
      <c r="AP2809" s="6"/>
      <c r="AS2809" s="6"/>
      <c r="AU2809" s="1"/>
      <c r="BA2809" s="6"/>
      <c r="BD2809" s="6"/>
      <c r="BG2809" s="1"/>
      <c r="BH2809" s="6"/>
      <c r="BJ2809" s="1"/>
      <c r="BN2809" s="1"/>
      <c r="BO2809" s="1"/>
    </row>
    <row r="2810" spans="1:67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6"/>
      <c r="N2810" s="1"/>
      <c r="Q2810" s="6"/>
      <c r="S2810" s="1"/>
      <c r="T2810" s="1"/>
      <c r="U2810" s="1"/>
      <c r="V2810" s="1"/>
      <c r="W2810" s="1"/>
      <c r="X2810" s="400"/>
      <c r="Y2810" s="6"/>
      <c r="AB2810" s="6"/>
      <c r="AE2810" s="6"/>
      <c r="AG2810" s="1"/>
      <c r="AM2810" s="6"/>
      <c r="AP2810" s="6"/>
      <c r="AS2810" s="6"/>
      <c r="AU2810" s="1"/>
      <c r="BA2810" s="6"/>
      <c r="BD2810" s="6"/>
      <c r="BG2810" s="1"/>
      <c r="BH2810" s="6"/>
      <c r="BJ2810" s="1"/>
      <c r="BN2810" s="1"/>
      <c r="BO2810" s="1"/>
    </row>
    <row r="2811" spans="1:67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6"/>
      <c r="N2811" s="1"/>
      <c r="Q2811" s="6"/>
      <c r="S2811" s="1"/>
      <c r="T2811" s="1"/>
      <c r="U2811" s="1"/>
      <c r="V2811" s="1"/>
      <c r="W2811" s="1"/>
      <c r="X2811" s="400"/>
      <c r="Y2811" s="6"/>
      <c r="AB2811" s="6"/>
      <c r="AE2811" s="6"/>
      <c r="AG2811" s="1"/>
      <c r="AM2811" s="6"/>
      <c r="AP2811" s="6"/>
      <c r="AS2811" s="6"/>
      <c r="AU2811" s="1"/>
      <c r="BA2811" s="6"/>
      <c r="BD2811" s="6"/>
      <c r="BG2811" s="1"/>
      <c r="BH2811" s="6"/>
      <c r="BJ2811" s="1"/>
      <c r="BN2811" s="1"/>
      <c r="BO2811" s="1"/>
    </row>
    <row r="2812" spans="1:67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6"/>
      <c r="N2812" s="1"/>
      <c r="Q2812" s="6"/>
      <c r="S2812" s="1"/>
      <c r="T2812" s="1"/>
      <c r="U2812" s="1"/>
      <c r="V2812" s="1"/>
      <c r="W2812" s="1"/>
      <c r="X2812" s="400"/>
      <c r="Y2812" s="6"/>
      <c r="AB2812" s="6"/>
      <c r="AE2812" s="6"/>
      <c r="AG2812" s="1"/>
      <c r="AM2812" s="6"/>
      <c r="AP2812" s="6"/>
      <c r="AS2812" s="6"/>
      <c r="AU2812" s="1"/>
      <c r="BA2812" s="6"/>
      <c r="BD2812" s="6"/>
      <c r="BG2812" s="1"/>
      <c r="BH2812" s="6"/>
      <c r="BJ2812" s="1"/>
      <c r="BN2812" s="1"/>
      <c r="BO2812" s="1"/>
    </row>
    <row r="2813" spans="1:67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6"/>
      <c r="N2813" s="1"/>
      <c r="Q2813" s="6"/>
      <c r="S2813" s="1"/>
      <c r="T2813" s="1"/>
      <c r="U2813" s="1"/>
      <c r="V2813" s="1"/>
      <c r="W2813" s="1"/>
      <c r="X2813" s="400"/>
      <c r="Y2813" s="6"/>
      <c r="AB2813" s="6"/>
      <c r="AE2813" s="6"/>
      <c r="AG2813" s="1"/>
      <c r="AM2813" s="6"/>
      <c r="AP2813" s="6"/>
      <c r="AS2813" s="6"/>
      <c r="AU2813" s="1"/>
      <c r="BA2813" s="6"/>
      <c r="BD2813" s="6"/>
      <c r="BG2813" s="1"/>
      <c r="BH2813" s="6"/>
      <c r="BJ2813" s="1"/>
      <c r="BN2813" s="1"/>
      <c r="BO2813" s="1"/>
    </row>
    <row r="2814" spans="1:67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6"/>
      <c r="N2814" s="1"/>
      <c r="Q2814" s="6"/>
      <c r="S2814" s="1"/>
      <c r="T2814" s="1"/>
      <c r="U2814" s="1"/>
      <c r="V2814" s="1"/>
      <c r="W2814" s="1"/>
      <c r="X2814" s="400"/>
      <c r="Y2814" s="6"/>
      <c r="AB2814" s="6"/>
      <c r="AE2814" s="6"/>
      <c r="AG2814" s="1"/>
      <c r="AM2814" s="6"/>
      <c r="AP2814" s="6"/>
      <c r="AS2814" s="6"/>
      <c r="AU2814" s="1"/>
      <c r="BA2814" s="6"/>
      <c r="BD2814" s="6"/>
      <c r="BG2814" s="1"/>
      <c r="BH2814" s="6"/>
      <c r="BJ2814" s="1"/>
      <c r="BN2814" s="1"/>
      <c r="BO2814" s="1"/>
    </row>
    <row r="2815" spans="1:67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6"/>
      <c r="N2815" s="1"/>
      <c r="Q2815" s="6"/>
      <c r="S2815" s="1"/>
      <c r="T2815" s="1"/>
      <c r="U2815" s="1"/>
      <c r="V2815" s="1"/>
      <c r="W2815" s="1"/>
      <c r="X2815" s="400"/>
      <c r="Y2815" s="6"/>
      <c r="AB2815" s="6"/>
      <c r="AE2815" s="6"/>
      <c r="AG2815" s="1"/>
      <c r="AM2815" s="6"/>
      <c r="AP2815" s="6"/>
      <c r="AS2815" s="6"/>
      <c r="AU2815" s="1"/>
      <c r="BA2815" s="6"/>
      <c r="BD2815" s="6"/>
      <c r="BG2815" s="1"/>
      <c r="BH2815" s="6"/>
      <c r="BJ2815" s="1"/>
      <c r="BN2815" s="1"/>
      <c r="BO2815" s="1"/>
    </row>
    <row r="2816" spans="1:67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6"/>
      <c r="N2816" s="1"/>
      <c r="Q2816" s="6"/>
      <c r="S2816" s="1"/>
      <c r="T2816" s="1"/>
      <c r="U2816" s="1"/>
      <c r="V2816" s="1"/>
      <c r="W2816" s="1"/>
      <c r="X2816" s="400"/>
      <c r="Y2816" s="6"/>
      <c r="AB2816" s="6"/>
      <c r="AE2816" s="6"/>
      <c r="AG2816" s="1"/>
      <c r="AM2816" s="6"/>
      <c r="AP2816" s="6"/>
      <c r="AS2816" s="6"/>
      <c r="AU2816" s="1"/>
      <c r="BA2816" s="6"/>
      <c r="BD2816" s="6"/>
      <c r="BG2816" s="1"/>
      <c r="BH2816" s="6"/>
      <c r="BJ2816" s="1"/>
      <c r="BN2816" s="1"/>
      <c r="BO2816" s="1"/>
    </row>
    <row r="2817" spans="1:67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6"/>
      <c r="N2817" s="1"/>
      <c r="Q2817" s="6"/>
      <c r="S2817" s="1"/>
      <c r="T2817" s="1"/>
      <c r="U2817" s="1"/>
      <c r="V2817" s="1"/>
      <c r="W2817" s="1"/>
      <c r="X2817" s="400"/>
      <c r="Y2817" s="6"/>
      <c r="AB2817" s="6"/>
      <c r="AE2817" s="6"/>
      <c r="AG2817" s="1"/>
      <c r="AM2817" s="6"/>
      <c r="AP2817" s="6"/>
      <c r="AS2817" s="6"/>
      <c r="AU2817" s="1"/>
      <c r="BA2817" s="6"/>
      <c r="BD2817" s="6"/>
      <c r="BG2817" s="1"/>
      <c r="BH2817" s="6"/>
      <c r="BJ2817" s="1"/>
      <c r="BN2817" s="1"/>
      <c r="BO2817" s="1"/>
    </row>
    <row r="2818" spans="1:67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6"/>
      <c r="N2818" s="1"/>
      <c r="Q2818" s="6"/>
      <c r="S2818" s="1"/>
      <c r="T2818" s="1"/>
      <c r="U2818" s="1"/>
      <c r="V2818" s="1"/>
      <c r="W2818" s="1"/>
      <c r="X2818" s="400"/>
      <c r="Y2818" s="6"/>
      <c r="AB2818" s="6"/>
      <c r="AE2818" s="6"/>
      <c r="AG2818" s="1"/>
      <c r="AM2818" s="6"/>
      <c r="AP2818" s="6"/>
      <c r="AS2818" s="6"/>
      <c r="AU2818" s="1"/>
      <c r="BA2818" s="6"/>
      <c r="BD2818" s="6"/>
      <c r="BG2818" s="1"/>
      <c r="BH2818" s="6"/>
      <c r="BJ2818" s="1"/>
      <c r="BN2818" s="1"/>
      <c r="BO2818" s="1"/>
    </row>
    <row r="2819" spans="1:67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6"/>
      <c r="N2819" s="1"/>
      <c r="Q2819" s="6"/>
      <c r="S2819" s="1"/>
      <c r="T2819" s="1"/>
      <c r="U2819" s="1"/>
      <c r="V2819" s="1"/>
      <c r="W2819" s="1"/>
      <c r="X2819" s="400"/>
      <c r="Y2819" s="6"/>
      <c r="AB2819" s="6"/>
      <c r="AE2819" s="6"/>
      <c r="AG2819" s="1"/>
      <c r="AM2819" s="6"/>
      <c r="AP2819" s="6"/>
      <c r="AS2819" s="6"/>
      <c r="AU2819" s="1"/>
      <c r="BA2819" s="6"/>
      <c r="BD2819" s="6"/>
      <c r="BG2819" s="1"/>
      <c r="BH2819" s="6"/>
      <c r="BJ2819" s="1"/>
      <c r="BN2819" s="1"/>
      <c r="BO2819" s="1"/>
    </row>
    <row r="2820" spans="1:67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6"/>
      <c r="N2820" s="1"/>
      <c r="Q2820" s="6"/>
      <c r="S2820" s="1"/>
      <c r="T2820" s="1"/>
      <c r="U2820" s="1"/>
      <c r="V2820" s="1"/>
      <c r="W2820" s="1"/>
      <c r="X2820" s="400"/>
      <c r="Y2820" s="6"/>
      <c r="AB2820" s="6"/>
      <c r="AE2820" s="6"/>
      <c r="AG2820" s="1"/>
      <c r="AM2820" s="6"/>
      <c r="AP2820" s="6"/>
      <c r="AS2820" s="6"/>
      <c r="AU2820" s="1"/>
      <c r="BA2820" s="6"/>
      <c r="BD2820" s="6"/>
      <c r="BG2820" s="1"/>
      <c r="BH2820" s="6"/>
      <c r="BJ2820" s="1"/>
      <c r="BN2820" s="1"/>
      <c r="BO2820" s="1"/>
    </row>
    <row r="2821" spans="1:67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6"/>
      <c r="N2821" s="1"/>
      <c r="Q2821" s="6"/>
      <c r="S2821" s="1"/>
      <c r="T2821" s="1"/>
      <c r="U2821" s="1"/>
      <c r="V2821" s="1"/>
      <c r="W2821" s="1"/>
      <c r="X2821" s="400"/>
      <c r="Y2821" s="6"/>
      <c r="AB2821" s="6"/>
      <c r="AE2821" s="6"/>
      <c r="AG2821" s="1"/>
      <c r="AM2821" s="6"/>
      <c r="AP2821" s="6"/>
      <c r="AS2821" s="6"/>
      <c r="AU2821" s="1"/>
      <c r="BA2821" s="6"/>
      <c r="BD2821" s="6"/>
      <c r="BG2821" s="1"/>
      <c r="BH2821" s="6"/>
      <c r="BJ2821" s="1"/>
      <c r="BN2821" s="1"/>
      <c r="BO2821" s="1"/>
    </row>
    <row r="2822" spans="1:67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6"/>
      <c r="N2822" s="1"/>
      <c r="Q2822" s="6"/>
      <c r="S2822" s="1"/>
      <c r="T2822" s="1"/>
      <c r="U2822" s="1"/>
      <c r="V2822" s="1"/>
      <c r="W2822" s="1"/>
      <c r="X2822" s="400"/>
      <c r="Y2822" s="6"/>
      <c r="AB2822" s="6"/>
      <c r="AE2822" s="6"/>
      <c r="AG2822" s="1"/>
      <c r="AM2822" s="6"/>
      <c r="AP2822" s="6"/>
      <c r="AS2822" s="6"/>
      <c r="AU2822" s="1"/>
      <c r="BA2822" s="6"/>
      <c r="BD2822" s="6"/>
      <c r="BG2822" s="1"/>
      <c r="BH2822" s="6"/>
      <c r="BJ2822" s="1"/>
      <c r="BN2822" s="1"/>
      <c r="BO2822" s="1"/>
    </row>
    <row r="2823" spans="1:67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6"/>
      <c r="N2823" s="1"/>
      <c r="Q2823" s="6"/>
      <c r="S2823" s="1"/>
      <c r="T2823" s="1"/>
      <c r="U2823" s="1"/>
      <c r="V2823" s="1"/>
      <c r="W2823" s="1"/>
      <c r="X2823" s="400"/>
      <c r="Y2823" s="6"/>
      <c r="AB2823" s="6"/>
      <c r="AE2823" s="6"/>
      <c r="AG2823" s="1"/>
      <c r="AM2823" s="6"/>
      <c r="AP2823" s="6"/>
      <c r="AS2823" s="6"/>
      <c r="AU2823" s="1"/>
      <c r="BA2823" s="6"/>
      <c r="BD2823" s="6"/>
      <c r="BG2823" s="1"/>
      <c r="BH2823" s="6"/>
      <c r="BJ2823" s="1"/>
      <c r="BN2823" s="1"/>
      <c r="BO2823" s="1"/>
    </row>
    <row r="2824" spans="1:67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6"/>
      <c r="N2824" s="1"/>
      <c r="Q2824" s="6"/>
      <c r="S2824" s="1"/>
      <c r="T2824" s="1"/>
      <c r="U2824" s="1"/>
      <c r="V2824" s="1"/>
      <c r="W2824" s="1"/>
      <c r="X2824" s="400"/>
      <c r="Y2824" s="6"/>
      <c r="AB2824" s="6"/>
      <c r="AE2824" s="6"/>
      <c r="AG2824" s="1"/>
      <c r="AM2824" s="6"/>
      <c r="AP2824" s="6"/>
      <c r="AS2824" s="6"/>
      <c r="AU2824" s="1"/>
      <c r="BA2824" s="6"/>
      <c r="BD2824" s="6"/>
      <c r="BG2824" s="1"/>
      <c r="BH2824" s="6"/>
      <c r="BJ2824" s="1"/>
      <c r="BN2824" s="1"/>
      <c r="BO2824" s="1"/>
    </row>
    <row r="2825" spans="1:67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6"/>
      <c r="N2825" s="1"/>
      <c r="Q2825" s="6"/>
      <c r="S2825" s="1"/>
      <c r="T2825" s="1"/>
      <c r="U2825" s="1"/>
      <c r="V2825" s="1"/>
      <c r="W2825" s="1"/>
      <c r="X2825" s="400"/>
      <c r="Y2825" s="6"/>
      <c r="AB2825" s="6"/>
      <c r="AE2825" s="6"/>
      <c r="AG2825" s="1"/>
      <c r="AM2825" s="6"/>
      <c r="AP2825" s="6"/>
      <c r="AS2825" s="6"/>
      <c r="AU2825" s="1"/>
      <c r="BA2825" s="6"/>
      <c r="BD2825" s="6"/>
      <c r="BG2825" s="1"/>
      <c r="BH2825" s="6"/>
      <c r="BJ2825" s="1"/>
      <c r="BN2825" s="1"/>
      <c r="BO2825" s="1"/>
    </row>
    <row r="2826" spans="1:67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6"/>
      <c r="N2826" s="1"/>
      <c r="Q2826" s="6"/>
      <c r="S2826" s="1"/>
      <c r="T2826" s="1"/>
      <c r="U2826" s="1"/>
      <c r="V2826" s="1"/>
      <c r="W2826" s="1"/>
      <c r="X2826" s="400"/>
      <c r="Y2826" s="6"/>
      <c r="AB2826" s="6"/>
      <c r="AE2826" s="6"/>
      <c r="AG2826" s="1"/>
      <c r="AM2826" s="6"/>
      <c r="AP2826" s="6"/>
      <c r="AS2826" s="6"/>
      <c r="AU2826" s="1"/>
      <c r="BA2826" s="6"/>
      <c r="BD2826" s="6"/>
      <c r="BG2826" s="1"/>
      <c r="BH2826" s="6"/>
      <c r="BJ2826" s="1"/>
      <c r="BN2826" s="1"/>
      <c r="BO2826" s="1"/>
    </row>
    <row r="2827" spans="1:67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6"/>
      <c r="N2827" s="1"/>
      <c r="Q2827" s="6"/>
      <c r="S2827" s="1"/>
      <c r="T2827" s="1"/>
      <c r="U2827" s="1"/>
      <c r="V2827" s="1"/>
      <c r="W2827" s="1"/>
      <c r="X2827" s="400"/>
      <c r="Y2827" s="6"/>
      <c r="AB2827" s="6"/>
      <c r="AE2827" s="6"/>
      <c r="AG2827" s="1"/>
      <c r="AM2827" s="6"/>
      <c r="AP2827" s="6"/>
      <c r="AS2827" s="6"/>
      <c r="AU2827" s="1"/>
      <c r="BA2827" s="6"/>
      <c r="BD2827" s="6"/>
      <c r="BG2827" s="1"/>
      <c r="BH2827" s="6"/>
      <c r="BJ2827" s="1"/>
      <c r="BN2827" s="1"/>
      <c r="BO2827" s="1"/>
    </row>
    <row r="2828" spans="1:67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6"/>
      <c r="N2828" s="1"/>
      <c r="Q2828" s="6"/>
      <c r="S2828" s="1"/>
      <c r="T2828" s="1"/>
      <c r="U2828" s="1"/>
      <c r="V2828" s="1"/>
      <c r="W2828" s="1"/>
      <c r="X2828" s="400"/>
      <c r="Y2828" s="6"/>
      <c r="AB2828" s="6"/>
      <c r="AE2828" s="6"/>
      <c r="AG2828" s="1"/>
      <c r="AM2828" s="6"/>
      <c r="AP2828" s="6"/>
      <c r="AS2828" s="6"/>
      <c r="AU2828" s="1"/>
      <c r="BA2828" s="6"/>
      <c r="BD2828" s="6"/>
      <c r="BG2828" s="1"/>
      <c r="BH2828" s="6"/>
      <c r="BJ2828" s="1"/>
      <c r="BN2828" s="1"/>
      <c r="BO2828" s="1"/>
    </row>
    <row r="2829" spans="1:67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6"/>
      <c r="N2829" s="1"/>
      <c r="Q2829" s="6"/>
      <c r="S2829" s="1"/>
      <c r="T2829" s="1"/>
      <c r="U2829" s="1"/>
      <c r="V2829" s="1"/>
      <c r="W2829" s="1"/>
      <c r="X2829" s="400"/>
      <c r="Y2829" s="6"/>
      <c r="AB2829" s="6"/>
      <c r="AE2829" s="6"/>
      <c r="AG2829" s="1"/>
      <c r="AM2829" s="6"/>
      <c r="AP2829" s="6"/>
      <c r="AS2829" s="6"/>
      <c r="AU2829" s="1"/>
      <c r="BA2829" s="6"/>
      <c r="BD2829" s="6"/>
      <c r="BG2829" s="1"/>
      <c r="BH2829" s="6"/>
      <c r="BJ2829" s="1"/>
      <c r="BN2829" s="1"/>
      <c r="BO2829" s="1"/>
    </row>
    <row r="2830" spans="1:67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6"/>
      <c r="N2830" s="1"/>
      <c r="Q2830" s="6"/>
      <c r="S2830" s="1"/>
      <c r="T2830" s="1"/>
      <c r="U2830" s="1"/>
      <c r="V2830" s="1"/>
      <c r="W2830" s="1"/>
      <c r="X2830" s="400"/>
      <c r="Y2830" s="6"/>
      <c r="AB2830" s="6"/>
      <c r="AE2830" s="6"/>
      <c r="AG2830" s="1"/>
      <c r="AM2830" s="6"/>
      <c r="AP2830" s="6"/>
      <c r="AS2830" s="6"/>
      <c r="AU2830" s="1"/>
      <c r="BA2830" s="6"/>
      <c r="BD2830" s="6"/>
      <c r="BG2830" s="1"/>
      <c r="BH2830" s="6"/>
      <c r="BJ2830" s="1"/>
      <c r="BN2830" s="1"/>
      <c r="BO2830" s="1"/>
    </row>
    <row r="2831" spans="1:67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6"/>
      <c r="N2831" s="1"/>
      <c r="Q2831" s="6"/>
      <c r="S2831" s="1"/>
      <c r="T2831" s="1"/>
      <c r="U2831" s="1"/>
      <c r="V2831" s="1"/>
      <c r="W2831" s="1"/>
      <c r="X2831" s="400"/>
      <c r="Y2831" s="6"/>
      <c r="AB2831" s="6"/>
      <c r="AE2831" s="6"/>
      <c r="AG2831" s="1"/>
      <c r="AM2831" s="6"/>
      <c r="AP2831" s="6"/>
      <c r="AS2831" s="6"/>
      <c r="AU2831" s="1"/>
      <c r="BA2831" s="6"/>
      <c r="BD2831" s="6"/>
      <c r="BG2831" s="1"/>
      <c r="BH2831" s="6"/>
      <c r="BJ2831" s="1"/>
      <c r="BN2831" s="1"/>
      <c r="BO2831" s="1"/>
    </row>
    <row r="2832" spans="1:67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6"/>
      <c r="N2832" s="1"/>
      <c r="Q2832" s="6"/>
      <c r="S2832" s="1"/>
      <c r="T2832" s="1"/>
      <c r="U2832" s="1"/>
      <c r="V2832" s="1"/>
      <c r="W2832" s="1"/>
      <c r="X2832" s="400"/>
      <c r="Y2832" s="6"/>
      <c r="AB2832" s="6"/>
      <c r="AE2832" s="6"/>
      <c r="AG2832" s="1"/>
      <c r="AM2832" s="6"/>
      <c r="AP2832" s="6"/>
      <c r="AS2832" s="6"/>
      <c r="AU2832" s="1"/>
      <c r="BA2832" s="6"/>
      <c r="BD2832" s="6"/>
      <c r="BG2832" s="1"/>
      <c r="BH2832" s="6"/>
      <c r="BJ2832" s="1"/>
      <c r="BN2832" s="1"/>
      <c r="BO2832" s="1"/>
    </row>
    <row r="2833" spans="1:67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6"/>
      <c r="N2833" s="1"/>
      <c r="Q2833" s="6"/>
      <c r="S2833" s="1"/>
      <c r="T2833" s="1"/>
      <c r="U2833" s="1"/>
      <c r="V2833" s="1"/>
      <c r="W2833" s="1"/>
      <c r="X2833" s="400"/>
      <c r="Y2833" s="6"/>
      <c r="AB2833" s="6"/>
      <c r="AE2833" s="6"/>
      <c r="AG2833" s="1"/>
      <c r="AM2833" s="6"/>
      <c r="AP2833" s="6"/>
      <c r="AS2833" s="6"/>
      <c r="AU2833" s="1"/>
      <c r="BA2833" s="6"/>
      <c r="BD2833" s="6"/>
      <c r="BG2833" s="1"/>
      <c r="BH2833" s="6"/>
      <c r="BJ2833" s="1"/>
      <c r="BN2833" s="1"/>
      <c r="BO2833" s="1"/>
    </row>
    <row r="2834" spans="1:67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6"/>
      <c r="N2834" s="1"/>
      <c r="Q2834" s="6"/>
      <c r="S2834" s="1"/>
      <c r="T2834" s="1"/>
      <c r="U2834" s="1"/>
      <c r="V2834" s="1"/>
      <c r="W2834" s="1"/>
      <c r="X2834" s="400"/>
      <c r="Y2834" s="6"/>
      <c r="AB2834" s="6"/>
      <c r="AE2834" s="6"/>
      <c r="AG2834" s="1"/>
      <c r="AM2834" s="6"/>
      <c r="AP2834" s="6"/>
      <c r="AS2834" s="6"/>
      <c r="AU2834" s="1"/>
      <c r="BA2834" s="6"/>
      <c r="BD2834" s="6"/>
      <c r="BG2834" s="1"/>
      <c r="BH2834" s="6"/>
      <c r="BJ2834" s="1"/>
      <c r="BN2834" s="1"/>
      <c r="BO2834" s="1"/>
    </row>
    <row r="2835" spans="1:67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6"/>
      <c r="N2835" s="1"/>
      <c r="Q2835" s="6"/>
      <c r="S2835" s="1"/>
      <c r="T2835" s="1"/>
      <c r="U2835" s="1"/>
      <c r="V2835" s="1"/>
      <c r="W2835" s="1"/>
      <c r="X2835" s="400"/>
      <c r="Y2835" s="6"/>
      <c r="AB2835" s="6"/>
      <c r="AE2835" s="6"/>
      <c r="AG2835" s="1"/>
      <c r="AM2835" s="6"/>
      <c r="AP2835" s="6"/>
      <c r="AS2835" s="6"/>
      <c r="AU2835" s="1"/>
      <c r="BA2835" s="6"/>
      <c r="BD2835" s="6"/>
      <c r="BG2835" s="1"/>
      <c r="BH2835" s="6"/>
      <c r="BJ2835" s="1"/>
      <c r="BN2835" s="1"/>
      <c r="BO2835" s="1"/>
    </row>
    <row r="2836" spans="1:67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6"/>
      <c r="N2836" s="1"/>
      <c r="Q2836" s="6"/>
      <c r="S2836" s="1"/>
      <c r="T2836" s="1"/>
      <c r="U2836" s="1"/>
      <c r="V2836" s="1"/>
      <c r="W2836" s="1"/>
      <c r="X2836" s="400"/>
      <c r="Y2836" s="6"/>
      <c r="AB2836" s="6"/>
      <c r="AE2836" s="6"/>
      <c r="AG2836" s="1"/>
      <c r="AM2836" s="6"/>
      <c r="AP2836" s="6"/>
      <c r="AS2836" s="6"/>
      <c r="AU2836" s="1"/>
      <c r="BA2836" s="6"/>
      <c r="BD2836" s="6"/>
      <c r="BG2836" s="1"/>
      <c r="BH2836" s="6"/>
      <c r="BJ2836" s="1"/>
      <c r="BN2836" s="1"/>
      <c r="BO2836" s="1"/>
    </row>
    <row r="2837" spans="1:67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6"/>
      <c r="N2837" s="1"/>
      <c r="Q2837" s="6"/>
      <c r="S2837" s="1"/>
      <c r="T2837" s="1"/>
      <c r="U2837" s="1"/>
      <c r="V2837" s="1"/>
      <c r="W2837" s="1"/>
      <c r="X2837" s="400"/>
      <c r="Y2837" s="6"/>
      <c r="AB2837" s="6"/>
      <c r="AE2837" s="6"/>
      <c r="AG2837" s="1"/>
      <c r="AM2837" s="6"/>
      <c r="AP2837" s="6"/>
      <c r="AS2837" s="6"/>
      <c r="AU2837" s="1"/>
      <c r="BA2837" s="6"/>
      <c r="BD2837" s="6"/>
      <c r="BG2837" s="1"/>
      <c r="BH2837" s="6"/>
      <c r="BJ2837" s="1"/>
      <c r="BN2837" s="1"/>
      <c r="BO2837" s="1"/>
    </row>
    <row r="2838" spans="1:67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6"/>
      <c r="N2838" s="1"/>
      <c r="Q2838" s="6"/>
      <c r="S2838" s="1"/>
      <c r="T2838" s="1"/>
      <c r="U2838" s="1"/>
      <c r="V2838" s="1"/>
      <c r="W2838" s="1"/>
      <c r="X2838" s="400"/>
      <c r="Y2838" s="6"/>
      <c r="AB2838" s="6"/>
      <c r="AE2838" s="6"/>
      <c r="AG2838" s="1"/>
      <c r="AM2838" s="6"/>
      <c r="AP2838" s="6"/>
      <c r="AS2838" s="6"/>
      <c r="AU2838" s="1"/>
      <c r="BA2838" s="6"/>
      <c r="BD2838" s="6"/>
      <c r="BG2838" s="1"/>
      <c r="BH2838" s="6"/>
      <c r="BJ2838" s="1"/>
      <c r="BN2838" s="1"/>
      <c r="BO2838" s="1"/>
    </row>
    <row r="2839" spans="1:67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6"/>
      <c r="N2839" s="1"/>
      <c r="Q2839" s="6"/>
      <c r="S2839" s="1"/>
      <c r="T2839" s="1"/>
      <c r="U2839" s="1"/>
      <c r="V2839" s="1"/>
      <c r="W2839" s="1"/>
      <c r="X2839" s="400"/>
      <c r="Y2839" s="6"/>
      <c r="AB2839" s="6"/>
      <c r="AE2839" s="6"/>
      <c r="AG2839" s="1"/>
      <c r="AM2839" s="6"/>
      <c r="AP2839" s="6"/>
      <c r="AS2839" s="6"/>
      <c r="AU2839" s="1"/>
      <c r="BA2839" s="6"/>
      <c r="BD2839" s="6"/>
      <c r="BG2839" s="1"/>
      <c r="BH2839" s="6"/>
      <c r="BJ2839" s="1"/>
      <c r="BN2839" s="1"/>
      <c r="BO2839" s="1"/>
    </row>
    <row r="2840" spans="1:67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6"/>
      <c r="N2840" s="1"/>
      <c r="Q2840" s="6"/>
      <c r="S2840" s="1"/>
      <c r="T2840" s="1"/>
      <c r="U2840" s="1"/>
      <c r="V2840" s="1"/>
      <c r="W2840" s="1"/>
      <c r="X2840" s="400"/>
      <c r="Y2840" s="6"/>
      <c r="AB2840" s="6"/>
      <c r="AE2840" s="6"/>
      <c r="AG2840" s="1"/>
      <c r="AM2840" s="6"/>
      <c r="AP2840" s="6"/>
      <c r="AS2840" s="6"/>
      <c r="AU2840" s="1"/>
      <c r="BA2840" s="6"/>
      <c r="BD2840" s="6"/>
      <c r="BG2840" s="1"/>
      <c r="BH2840" s="6"/>
      <c r="BJ2840" s="1"/>
      <c r="BN2840" s="1"/>
      <c r="BO2840" s="1"/>
    </row>
    <row r="2841" spans="1:67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6"/>
      <c r="N2841" s="1"/>
      <c r="Q2841" s="6"/>
      <c r="S2841" s="1"/>
      <c r="T2841" s="1"/>
      <c r="U2841" s="1"/>
      <c r="V2841" s="1"/>
      <c r="W2841" s="1"/>
      <c r="X2841" s="400"/>
      <c r="Y2841" s="6"/>
      <c r="AB2841" s="6"/>
      <c r="AE2841" s="6"/>
      <c r="AG2841" s="1"/>
      <c r="AM2841" s="6"/>
      <c r="AP2841" s="6"/>
      <c r="AS2841" s="6"/>
      <c r="AU2841" s="1"/>
      <c r="BA2841" s="6"/>
      <c r="BD2841" s="6"/>
      <c r="BG2841" s="1"/>
      <c r="BH2841" s="6"/>
      <c r="BJ2841" s="1"/>
      <c r="BN2841" s="1"/>
      <c r="BO2841" s="1"/>
    </row>
    <row r="2842" spans="1:67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6"/>
      <c r="N2842" s="1"/>
      <c r="Q2842" s="6"/>
      <c r="S2842" s="1"/>
      <c r="T2842" s="1"/>
      <c r="U2842" s="1"/>
      <c r="V2842" s="1"/>
      <c r="W2842" s="1"/>
      <c r="X2842" s="400"/>
      <c r="Y2842" s="6"/>
      <c r="AB2842" s="6"/>
      <c r="AE2842" s="6"/>
      <c r="AG2842" s="1"/>
      <c r="AM2842" s="6"/>
      <c r="AP2842" s="6"/>
      <c r="AS2842" s="6"/>
      <c r="AU2842" s="1"/>
      <c r="BA2842" s="6"/>
      <c r="BD2842" s="6"/>
      <c r="BG2842" s="1"/>
      <c r="BH2842" s="6"/>
      <c r="BJ2842" s="1"/>
      <c r="BN2842" s="1"/>
      <c r="BO2842" s="1"/>
    </row>
    <row r="2843" spans="1:67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6"/>
      <c r="N2843" s="1"/>
      <c r="Q2843" s="6"/>
      <c r="S2843" s="1"/>
      <c r="T2843" s="1"/>
      <c r="U2843" s="1"/>
      <c r="V2843" s="1"/>
      <c r="W2843" s="1"/>
      <c r="X2843" s="400"/>
      <c r="Y2843" s="6"/>
      <c r="AB2843" s="6"/>
      <c r="AE2843" s="6"/>
      <c r="AG2843" s="1"/>
      <c r="AM2843" s="6"/>
      <c r="AP2843" s="6"/>
      <c r="AS2843" s="6"/>
      <c r="AU2843" s="1"/>
      <c r="BA2843" s="6"/>
      <c r="BD2843" s="6"/>
      <c r="BG2843" s="1"/>
      <c r="BH2843" s="6"/>
      <c r="BJ2843" s="1"/>
      <c r="BN2843" s="1"/>
      <c r="BO2843" s="1"/>
    </row>
    <row r="2844" spans="1:67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6"/>
      <c r="N2844" s="1"/>
      <c r="Q2844" s="6"/>
      <c r="S2844" s="1"/>
      <c r="T2844" s="1"/>
      <c r="U2844" s="1"/>
      <c r="V2844" s="1"/>
      <c r="W2844" s="1"/>
      <c r="X2844" s="400"/>
      <c r="Y2844" s="6"/>
      <c r="AB2844" s="6"/>
      <c r="AE2844" s="6"/>
      <c r="AG2844" s="1"/>
      <c r="AM2844" s="6"/>
      <c r="AP2844" s="6"/>
      <c r="AS2844" s="6"/>
      <c r="AU2844" s="1"/>
      <c r="BA2844" s="6"/>
      <c r="BD2844" s="6"/>
      <c r="BG2844" s="1"/>
      <c r="BH2844" s="6"/>
      <c r="BJ2844" s="1"/>
      <c r="BN2844" s="1"/>
      <c r="BO2844" s="1"/>
    </row>
    <row r="2845" spans="1:67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6"/>
      <c r="N2845" s="1"/>
      <c r="Q2845" s="6"/>
      <c r="S2845" s="1"/>
      <c r="T2845" s="1"/>
      <c r="U2845" s="1"/>
      <c r="V2845" s="1"/>
      <c r="W2845" s="1"/>
      <c r="X2845" s="400"/>
      <c r="Y2845" s="6"/>
      <c r="AB2845" s="6"/>
      <c r="AE2845" s="6"/>
      <c r="AG2845" s="1"/>
      <c r="AM2845" s="6"/>
      <c r="AP2845" s="6"/>
      <c r="AS2845" s="6"/>
      <c r="AU2845" s="1"/>
      <c r="BA2845" s="6"/>
      <c r="BD2845" s="6"/>
      <c r="BG2845" s="1"/>
      <c r="BH2845" s="6"/>
      <c r="BJ2845" s="1"/>
      <c r="BN2845" s="1"/>
      <c r="BO2845" s="1"/>
    </row>
    <row r="2846" spans="1:67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6"/>
      <c r="N2846" s="1"/>
      <c r="Q2846" s="6"/>
      <c r="S2846" s="1"/>
      <c r="T2846" s="1"/>
      <c r="U2846" s="1"/>
      <c r="V2846" s="1"/>
      <c r="W2846" s="1"/>
      <c r="X2846" s="400"/>
      <c r="Y2846" s="6"/>
      <c r="AB2846" s="6"/>
      <c r="AE2846" s="6"/>
      <c r="AG2846" s="1"/>
      <c r="AM2846" s="6"/>
      <c r="AP2846" s="6"/>
      <c r="AS2846" s="6"/>
      <c r="AU2846" s="1"/>
      <c r="BA2846" s="6"/>
      <c r="BD2846" s="6"/>
      <c r="BG2846" s="1"/>
      <c r="BH2846" s="6"/>
      <c r="BJ2846" s="1"/>
      <c r="BN2846" s="1"/>
      <c r="BO2846" s="1"/>
    </row>
    <row r="2847" spans="1:67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6"/>
      <c r="N2847" s="1"/>
      <c r="Q2847" s="6"/>
      <c r="S2847" s="1"/>
      <c r="T2847" s="1"/>
      <c r="U2847" s="1"/>
      <c r="V2847" s="1"/>
      <c r="W2847" s="1"/>
      <c r="X2847" s="400"/>
      <c r="Y2847" s="6"/>
      <c r="AB2847" s="6"/>
      <c r="AE2847" s="6"/>
      <c r="AG2847" s="1"/>
      <c r="AM2847" s="6"/>
      <c r="AP2847" s="6"/>
      <c r="AS2847" s="6"/>
      <c r="AU2847" s="1"/>
      <c r="BA2847" s="6"/>
      <c r="BD2847" s="6"/>
      <c r="BG2847" s="1"/>
      <c r="BH2847" s="6"/>
      <c r="BJ2847" s="1"/>
      <c r="BN2847" s="1"/>
      <c r="BO2847" s="1"/>
    </row>
    <row r="2848" spans="1:67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6"/>
      <c r="N2848" s="1"/>
      <c r="Q2848" s="6"/>
      <c r="S2848" s="1"/>
      <c r="T2848" s="1"/>
      <c r="U2848" s="1"/>
      <c r="V2848" s="1"/>
      <c r="W2848" s="1"/>
      <c r="X2848" s="400"/>
      <c r="Y2848" s="6"/>
      <c r="AB2848" s="6"/>
      <c r="AE2848" s="6"/>
      <c r="AG2848" s="1"/>
      <c r="AM2848" s="6"/>
      <c r="AP2848" s="6"/>
      <c r="AS2848" s="6"/>
      <c r="AU2848" s="1"/>
      <c r="BA2848" s="6"/>
      <c r="BD2848" s="6"/>
      <c r="BG2848" s="1"/>
      <c r="BH2848" s="6"/>
      <c r="BJ2848" s="1"/>
      <c r="BN2848" s="1"/>
      <c r="BO2848" s="1"/>
    </row>
    <row r="2849" spans="1:67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6"/>
      <c r="N2849" s="1"/>
      <c r="Q2849" s="6"/>
      <c r="S2849" s="1"/>
      <c r="T2849" s="1"/>
      <c r="U2849" s="1"/>
      <c r="V2849" s="1"/>
      <c r="W2849" s="1"/>
      <c r="X2849" s="400"/>
      <c r="Y2849" s="6"/>
      <c r="AB2849" s="6"/>
      <c r="AE2849" s="6"/>
      <c r="AG2849" s="1"/>
      <c r="AM2849" s="6"/>
      <c r="AP2849" s="6"/>
      <c r="AS2849" s="6"/>
      <c r="AU2849" s="1"/>
      <c r="BA2849" s="6"/>
      <c r="BD2849" s="6"/>
      <c r="BG2849" s="1"/>
      <c r="BH2849" s="6"/>
      <c r="BJ2849" s="1"/>
      <c r="BN2849" s="1"/>
      <c r="BO2849" s="1"/>
    </row>
    <row r="2850" spans="1:67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6"/>
      <c r="N2850" s="1"/>
      <c r="Q2850" s="6"/>
      <c r="S2850" s="1"/>
      <c r="T2850" s="1"/>
      <c r="U2850" s="1"/>
      <c r="V2850" s="1"/>
      <c r="W2850" s="1"/>
      <c r="X2850" s="400"/>
      <c r="Y2850" s="6"/>
      <c r="AB2850" s="6"/>
      <c r="AE2850" s="6"/>
      <c r="AG2850" s="1"/>
      <c r="AM2850" s="6"/>
      <c r="AP2850" s="6"/>
      <c r="AS2850" s="6"/>
      <c r="AU2850" s="1"/>
      <c r="BA2850" s="6"/>
      <c r="BD2850" s="6"/>
      <c r="BG2850" s="1"/>
      <c r="BH2850" s="6"/>
      <c r="BJ2850" s="1"/>
      <c r="BN2850" s="1"/>
      <c r="BO2850" s="1"/>
    </row>
    <row r="2851" spans="1:67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6"/>
      <c r="N2851" s="1"/>
      <c r="Q2851" s="6"/>
      <c r="S2851" s="1"/>
      <c r="T2851" s="1"/>
      <c r="U2851" s="1"/>
      <c r="V2851" s="1"/>
      <c r="W2851" s="1"/>
      <c r="X2851" s="400"/>
      <c r="Y2851" s="6"/>
      <c r="AB2851" s="6"/>
      <c r="AE2851" s="6"/>
      <c r="AG2851" s="1"/>
      <c r="AM2851" s="6"/>
      <c r="AP2851" s="6"/>
      <c r="AS2851" s="6"/>
      <c r="AU2851" s="1"/>
      <c r="BA2851" s="6"/>
      <c r="BD2851" s="6"/>
      <c r="BG2851" s="1"/>
      <c r="BH2851" s="6"/>
      <c r="BJ2851" s="1"/>
      <c r="BN2851" s="1"/>
      <c r="BO2851" s="1"/>
    </row>
    <row r="2852" spans="1:67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6"/>
      <c r="N2852" s="1"/>
      <c r="Q2852" s="6"/>
      <c r="S2852" s="1"/>
      <c r="T2852" s="1"/>
      <c r="U2852" s="1"/>
      <c r="V2852" s="1"/>
      <c r="W2852" s="1"/>
      <c r="X2852" s="400"/>
      <c r="Y2852" s="6"/>
      <c r="AB2852" s="6"/>
      <c r="AE2852" s="6"/>
      <c r="AG2852" s="1"/>
      <c r="AM2852" s="6"/>
      <c r="AP2852" s="6"/>
      <c r="AS2852" s="6"/>
      <c r="AU2852" s="1"/>
      <c r="BA2852" s="6"/>
      <c r="BD2852" s="6"/>
      <c r="BG2852" s="1"/>
      <c r="BH2852" s="6"/>
      <c r="BJ2852" s="1"/>
      <c r="BN2852" s="1"/>
      <c r="BO2852" s="1"/>
    </row>
    <row r="2853" spans="1:67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6"/>
      <c r="N2853" s="1"/>
      <c r="Q2853" s="6"/>
      <c r="S2853" s="1"/>
      <c r="T2853" s="1"/>
      <c r="U2853" s="1"/>
      <c r="V2853" s="1"/>
      <c r="W2853" s="1"/>
      <c r="X2853" s="400"/>
      <c r="Y2853" s="6"/>
      <c r="AB2853" s="6"/>
      <c r="AE2853" s="6"/>
      <c r="AG2853" s="1"/>
      <c r="AM2853" s="6"/>
      <c r="AP2853" s="6"/>
      <c r="AS2853" s="6"/>
      <c r="AU2853" s="1"/>
      <c r="BA2853" s="6"/>
      <c r="BD2853" s="6"/>
      <c r="BG2853" s="1"/>
      <c r="BH2853" s="6"/>
      <c r="BJ2853" s="1"/>
      <c r="BN2853" s="1"/>
      <c r="BO2853" s="1"/>
    </row>
    <row r="2854" spans="1:67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6"/>
      <c r="N2854" s="1"/>
      <c r="Q2854" s="6"/>
      <c r="S2854" s="1"/>
      <c r="T2854" s="1"/>
      <c r="U2854" s="1"/>
      <c r="V2854" s="1"/>
      <c r="W2854" s="1"/>
      <c r="X2854" s="400"/>
      <c r="Y2854" s="6"/>
      <c r="AB2854" s="6"/>
      <c r="AE2854" s="6"/>
      <c r="AG2854" s="1"/>
      <c r="AM2854" s="6"/>
      <c r="AP2854" s="6"/>
      <c r="AS2854" s="6"/>
      <c r="AU2854" s="1"/>
      <c r="BA2854" s="6"/>
      <c r="BD2854" s="6"/>
      <c r="BG2854" s="1"/>
      <c r="BH2854" s="6"/>
      <c r="BJ2854" s="1"/>
      <c r="BN2854" s="1"/>
      <c r="BO2854" s="1"/>
    </row>
    <row r="2855" spans="1:67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6"/>
      <c r="N2855" s="1"/>
      <c r="Q2855" s="6"/>
      <c r="S2855" s="1"/>
      <c r="T2855" s="1"/>
      <c r="U2855" s="1"/>
      <c r="V2855" s="1"/>
      <c r="W2855" s="1"/>
      <c r="X2855" s="400"/>
      <c r="Y2855" s="6"/>
      <c r="AB2855" s="6"/>
      <c r="AE2855" s="6"/>
      <c r="AG2855" s="1"/>
      <c r="AM2855" s="6"/>
      <c r="AP2855" s="6"/>
      <c r="AS2855" s="6"/>
      <c r="AU2855" s="1"/>
      <c r="BA2855" s="6"/>
      <c r="BD2855" s="6"/>
      <c r="BG2855" s="1"/>
      <c r="BH2855" s="6"/>
      <c r="BJ2855" s="1"/>
      <c r="BN2855" s="1"/>
      <c r="BO2855" s="1"/>
    </row>
    <row r="2856" spans="1:67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6"/>
      <c r="N2856" s="1"/>
      <c r="Q2856" s="6"/>
      <c r="S2856" s="1"/>
      <c r="T2856" s="1"/>
      <c r="U2856" s="1"/>
      <c r="V2856" s="1"/>
      <c r="W2856" s="1"/>
      <c r="X2856" s="400"/>
      <c r="Y2856" s="6"/>
      <c r="AB2856" s="6"/>
      <c r="AE2856" s="6"/>
      <c r="AG2856" s="1"/>
      <c r="AM2856" s="6"/>
      <c r="AP2856" s="6"/>
      <c r="AS2856" s="6"/>
      <c r="AU2856" s="1"/>
      <c r="BA2856" s="6"/>
      <c r="BD2856" s="6"/>
      <c r="BG2856" s="1"/>
      <c r="BH2856" s="6"/>
      <c r="BJ2856" s="1"/>
      <c r="BN2856" s="1"/>
      <c r="BO2856" s="1"/>
    </row>
    <row r="2857" spans="1:67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6"/>
      <c r="N2857" s="1"/>
      <c r="Q2857" s="6"/>
      <c r="S2857" s="1"/>
      <c r="T2857" s="1"/>
      <c r="U2857" s="1"/>
      <c r="V2857" s="1"/>
      <c r="W2857" s="1"/>
      <c r="X2857" s="400"/>
      <c r="Y2857" s="6"/>
      <c r="AB2857" s="6"/>
      <c r="AE2857" s="6"/>
      <c r="AG2857" s="1"/>
      <c r="AM2857" s="6"/>
      <c r="AP2857" s="6"/>
      <c r="AS2857" s="6"/>
      <c r="AU2857" s="1"/>
      <c r="BA2857" s="6"/>
      <c r="BD2857" s="6"/>
      <c r="BG2857" s="1"/>
      <c r="BH2857" s="6"/>
      <c r="BJ2857" s="1"/>
      <c r="BN2857" s="1"/>
      <c r="BO2857" s="1"/>
    </row>
    <row r="2858" spans="1:67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6"/>
      <c r="N2858" s="1"/>
      <c r="Q2858" s="6"/>
      <c r="S2858" s="1"/>
      <c r="T2858" s="1"/>
      <c r="U2858" s="1"/>
      <c r="V2858" s="1"/>
      <c r="W2858" s="1"/>
      <c r="X2858" s="400"/>
      <c r="Y2858" s="6"/>
      <c r="AB2858" s="6"/>
      <c r="AE2858" s="6"/>
      <c r="AG2858" s="1"/>
      <c r="AM2858" s="6"/>
      <c r="AP2858" s="6"/>
      <c r="AS2858" s="6"/>
      <c r="AU2858" s="1"/>
      <c r="BA2858" s="6"/>
      <c r="BD2858" s="6"/>
      <c r="BG2858" s="1"/>
      <c r="BH2858" s="6"/>
      <c r="BJ2858" s="1"/>
      <c r="BN2858" s="1"/>
      <c r="BO2858" s="1"/>
    </row>
    <row r="2859" spans="1:67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6"/>
      <c r="N2859" s="1"/>
      <c r="Q2859" s="6"/>
      <c r="S2859" s="1"/>
      <c r="T2859" s="1"/>
      <c r="U2859" s="1"/>
      <c r="V2859" s="1"/>
      <c r="W2859" s="1"/>
      <c r="X2859" s="400"/>
      <c r="Y2859" s="6"/>
      <c r="AB2859" s="6"/>
      <c r="AE2859" s="6"/>
      <c r="AG2859" s="1"/>
      <c r="AM2859" s="6"/>
      <c r="AP2859" s="6"/>
      <c r="AS2859" s="6"/>
      <c r="AU2859" s="1"/>
      <c r="BA2859" s="6"/>
      <c r="BD2859" s="6"/>
      <c r="BG2859" s="1"/>
      <c r="BH2859" s="6"/>
      <c r="BJ2859" s="1"/>
      <c r="BN2859" s="1"/>
      <c r="BO2859" s="1"/>
    </row>
    <row r="2860" spans="1:67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6"/>
      <c r="N2860" s="1"/>
      <c r="Q2860" s="6"/>
      <c r="S2860" s="1"/>
      <c r="T2860" s="1"/>
      <c r="U2860" s="1"/>
      <c r="V2860" s="1"/>
      <c r="W2860" s="1"/>
      <c r="X2860" s="400"/>
      <c r="Y2860" s="6"/>
      <c r="AB2860" s="6"/>
      <c r="AE2860" s="6"/>
      <c r="AG2860" s="1"/>
      <c r="AM2860" s="6"/>
      <c r="AP2860" s="6"/>
      <c r="AS2860" s="6"/>
      <c r="AU2860" s="1"/>
      <c r="BA2860" s="6"/>
      <c r="BD2860" s="6"/>
      <c r="BG2860" s="1"/>
      <c r="BH2860" s="6"/>
      <c r="BJ2860" s="1"/>
      <c r="BN2860" s="1"/>
      <c r="BO2860" s="1"/>
    </row>
    <row r="2861" spans="1:67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6"/>
      <c r="N2861" s="1"/>
      <c r="Q2861" s="6"/>
      <c r="S2861" s="1"/>
      <c r="T2861" s="1"/>
      <c r="U2861" s="1"/>
      <c r="V2861" s="1"/>
      <c r="W2861" s="1"/>
      <c r="X2861" s="400"/>
      <c r="Y2861" s="6"/>
      <c r="AB2861" s="6"/>
      <c r="AE2861" s="6"/>
      <c r="AG2861" s="1"/>
      <c r="AM2861" s="6"/>
      <c r="AP2861" s="6"/>
      <c r="AS2861" s="6"/>
      <c r="AU2861" s="1"/>
      <c r="BA2861" s="6"/>
      <c r="BD2861" s="6"/>
      <c r="BG2861" s="1"/>
      <c r="BH2861" s="6"/>
      <c r="BJ2861" s="1"/>
      <c r="BN2861" s="1"/>
      <c r="BO2861" s="1"/>
    </row>
    <row r="2862" spans="1:67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6"/>
      <c r="N2862" s="1"/>
      <c r="Q2862" s="6"/>
      <c r="S2862" s="1"/>
      <c r="T2862" s="1"/>
      <c r="U2862" s="1"/>
      <c r="V2862" s="1"/>
      <c r="W2862" s="1"/>
      <c r="X2862" s="400"/>
      <c r="Y2862" s="6"/>
      <c r="AB2862" s="6"/>
      <c r="AE2862" s="6"/>
      <c r="AG2862" s="1"/>
      <c r="AM2862" s="6"/>
      <c r="AP2862" s="6"/>
      <c r="AS2862" s="6"/>
      <c r="AU2862" s="1"/>
      <c r="BA2862" s="6"/>
      <c r="BD2862" s="6"/>
      <c r="BG2862" s="1"/>
      <c r="BH2862" s="6"/>
      <c r="BJ2862" s="1"/>
      <c r="BN2862" s="1"/>
      <c r="BO2862" s="1"/>
    </row>
    <row r="2863" spans="1:67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6"/>
      <c r="N2863" s="1"/>
      <c r="Q2863" s="6"/>
      <c r="S2863" s="1"/>
      <c r="T2863" s="1"/>
      <c r="U2863" s="1"/>
      <c r="V2863" s="1"/>
      <c r="W2863" s="1"/>
      <c r="X2863" s="400"/>
      <c r="Y2863" s="6"/>
      <c r="AB2863" s="6"/>
      <c r="AE2863" s="6"/>
      <c r="AG2863" s="1"/>
      <c r="AM2863" s="6"/>
      <c r="AP2863" s="6"/>
      <c r="AS2863" s="6"/>
      <c r="AU2863" s="1"/>
      <c r="BA2863" s="6"/>
      <c r="BD2863" s="6"/>
      <c r="BG2863" s="1"/>
      <c r="BH2863" s="6"/>
      <c r="BJ2863" s="1"/>
      <c r="BN2863" s="1"/>
      <c r="BO2863" s="1"/>
    </row>
    <row r="2864" spans="1:67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6"/>
      <c r="N2864" s="1"/>
      <c r="Q2864" s="6"/>
      <c r="S2864" s="1"/>
      <c r="T2864" s="1"/>
      <c r="U2864" s="1"/>
      <c r="V2864" s="1"/>
      <c r="W2864" s="1"/>
      <c r="X2864" s="400"/>
      <c r="Y2864" s="6"/>
      <c r="AB2864" s="6"/>
      <c r="AE2864" s="6"/>
      <c r="AG2864" s="1"/>
      <c r="AM2864" s="6"/>
      <c r="AP2864" s="6"/>
      <c r="AS2864" s="6"/>
      <c r="AU2864" s="1"/>
      <c r="BA2864" s="6"/>
      <c r="BD2864" s="6"/>
      <c r="BG2864" s="1"/>
      <c r="BH2864" s="6"/>
      <c r="BJ2864" s="1"/>
      <c r="BN2864" s="1"/>
      <c r="BO2864" s="1"/>
    </row>
    <row r="2865" spans="1:67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6"/>
      <c r="N2865" s="1"/>
      <c r="Q2865" s="6"/>
      <c r="S2865" s="1"/>
      <c r="T2865" s="1"/>
      <c r="U2865" s="1"/>
      <c r="V2865" s="1"/>
      <c r="W2865" s="1"/>
      <c r="X2865" s="400"/>
      <c r="Y2865" s="6"/>
      <c r="AB2865" s="6"/>
      <c r="AE2865" s="6"/>
      <c r="AG2865" s="1"/>
      <c r="AM2865" s="6"/>
      <c r="AP2865" s="6"/>
      <c r="AS2865" s="6"/>
      <c r="AU2865" s="1"/>
      <c r="BA2865" s="6"/>
      <c r="BD2865" s="6"/>
      <c r="BG2865" s="1"/>
      <c r="BH2865" s="6"/>
      <c r="BJ2865" s="1"/>
      <c r="BN2865" s="1"/>
      <c r="BO2865" s="1"/>
    </row>
    <row r="2866" spans="1:67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6"/>
      <c r="N2866" s="1"/>
      <c r="Q2866" s="6"/>
      <c r="S2866" s="1"/>
      <c r="T2866" s="1"/>
      <c r="U2866" s="1"/>
      <c r="V2866" s="1"/>
      <c r="W2866" s="1"/>
      <c r="X2866" s="400"/>
      <c r="Y2866" s="6"/>
      <c r="AB2866" s="6"/>
      <c r="AE2866" s="6"/>
      <c r="AG2866" s="1"/>
      <c r="AM2866" s="6"/>
      <c r="AP2866" s="6"/>
      <c r="AS2866" s="6"/>
      <c r="AU2866" s="1"/>
      <c r="BA2866" s="6"/>
      <c r="BD2866" s="6"/>
      <c r="BG2866" s="1"/>
      <c r="BH2866" s="6"/>
      <c r="BJ2866" s="1"/>
      <c r="BN2866" s="1"/>
      <c r="BO2866" s="1"/>
    </row>
    <row r="2867" spans="1:67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6"/>
      <c r="N2867" s="1"/>
      <c r="Q2867" s="6"/>
      <c r="S2867" s="1"/>
      <c r="T2867" s="1"/>
      <c r="U2867" s="1"/>
      <c r="V2867" s="1"/>
      <c r="W2867" s="1"/>
      <c r="X2867" s="400"/>
      <c r="Y2867" s="6"/>
      <c r="AB2867" s="6"/>
      <c r="AE2867" s="6"/>
      <c r="AG2867" s="1"/>
      <c r="AM2867" s="6"/>
      <c r="AP2867" s="6"/>
      <c r="AS2867" s="6"/>
      <c r="AU2867" s="1"/>
      <c r="BA2867" s="6"/>
      <c r="BD2867" s="6"/>
      <c r="BG2867" s="1"/>
      <c r="BH2867" s="6"/>
      <c r="BJ2867" s="1"/>
      <c r="BN2867" s="1"/>
      <c r="BO2867" s="1"/>
    </row>
    <row r="2868" spans="1:67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6"/>
      <c r="N2868" s="1"/>
      <c r="Q2868" s="6"/>
      <c r="S2868" s="1"/>
      <c r="T2868" s="1"/>
      <c r="U2868" s="1"/>
      <c r="V2868" s="1"/>
      <c r="W2868" s="1"/>
      <c r="X2868" s="400"/>
      <c r="Y2868" s="6"/>
      <c r="AB2868" s="6"/>
      <c r="AE2868" s="6"/>
      <c r="AG2868" s="1"/>
      <c r="AM2868" s="6"/>
      <c r="AP2868" s="6"/>
      <c r="AS2868" s="6"/>
      <c r="AU2868" s="1"/>
      <c r="BA2868" s="6"/>
      <c r="BD2868" s="6"/>
      <c r="BG2868" s="1"/>
      <c r="BH2868" s="6"/>
      <c r="BJ2868" s="1"/>
      <c r="BN2868" s="1"/>
      <c r="BO2868" s="1"/>
    </row>
    <row r="2869" spans="1:67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6"/>
      <c r="N2869" s="1"/>
      <c r="Q2869" s="6"/>
      <c r="S2869" s="1"/>
      <c r="T2869" s="1"/>
      <c r="U2869" s="1"/>
      <c r="V2869" s="1"/>
      <c r="W2869" s="1"/>
      <c r="X2869" s="400"/>
      <c r="Y2869" s="6"/>
      <c r="AB2869" s="6"/>
      <c r="AE2869" s="6"/>
      <c r="AG2869" s="1"/>
      <c r="AM2869" s="6"/>
      <c r="AP2869" s="6"/>
      <c r="AS2869" s="6"/>
      <c r="AU2869" s="1"/>
      <c r="BA2869" s="6"/>
      <c r="BD2869" s="6"/>
      <c r="BG2869" s="1"/>
      <c r="BH2869" s="6"/>
      <c r="BJ2869" s="1"/>
      <c r="BN2869" s="1"/>
      <c r="BO2869" s="1"/>
    </row>
    <row r="2870" spans="1:67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6"/>
      <c r="N2870" s="1"/>
      <c r="Q2870" s="6"/>
      <c r="S2870" s="1"/>
      <c r="T2870" s="1"/>
      <c r="U2870" s="1"/>
      <c r="V2870" s="1"/>
      <c r="W2870" s="1"/>
      <c r="X2870" s="400"/>
      <c r="Y2870" s="6"/>
      <c r="AB2870" s="6"/>
      <c r="AE2870" s="6"/>
      <c r="AG2870" s="1"/>
      <c r="AM2870" s="6"/>
      <c r="AP2870" s="6"/>
      <c r="AS2870" s="6"/>
      <c r="AU2870" s="1"/>
      <c r="BA2870" s="6"/>
      <c r="BD2870" s="6"/>
      <c r="BG2870" s="1"/>
      <c r="BH2870" s="6"/>
      <c r="BJ2870" s="1"/>
      <c r="BN2870" s="1"/>
      <c r="BO2870" s="1"/>
    </row>
    <row r="2871" spans="1:67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6"/>
      <c r="N2871" s="1"/>
      <c r="Q2871" s="6"/>
      <c r="S2871" s="1"/>
      <c r="T2871" s="1"/>
      <c r="U2871" s="1"/>
      <c r="V2871" s="1"/>
      <c r="W2871" s="1"/>
      <c r="X2871" s="400"/>
      <c r="Y2871" s="6"/>
      <c r="AB2871" s="6"/>
      <c r="AE2871" s="6"/>
      <c r="AG2871" s="1"/>
      <c r="AM2871" s="6"/>
      <c r="AP2871" s="6"/>
      <c r="AS2871" s="6"/>
      <c r="AU2871" s="1"/>
      <c r="BA2871" s="6"/>
      <c r="BD2871" s="6"/>
      <c r="BG2871" s="1"/>
      <c r="BH2871" s="6"/>
      <c r="BJ2871" s="1"/>
      <c r="BN2871" s="1"/>
      <c r="BO2871" s="1"/>
    </row>
    <row r="2872" spans="1:67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6"/>
      <c r="N2872" s="1"/>
      <c r="Q2872" s="6"/>
      <c r="S2872" s="1"/>
      <c r="T2872" s="1"/>
      <c r="U2872" s="1"/>
      <c r="V2872" s="1"/>
      <c r="W2872" s="1"/>
      <c r="X2872" s="400"/>
      <c r="Y2872" s="6"/>
      <c r="AB2872" s="6"/>
      <c r="AE2872" s="6"/>
      <c r="AG2872" s="1"/>
      <c r="AM2872" s="6"/>
      <c r="AP2872" s="6"/>
      <c r="AS2872" s="6"/>
      <c r="AU2872" s="1"/>
      <c r="BA2872" s="6"/>
      <c r="BD2872" s="6"/>
      <c r="BG2872" s="1"/>
      <c r="BH2872" s="6"/>
      <c r="BJ2872" s="1"/>
      <c r="BN2872" s="1"/>
      <c r="BO2872" s="1"/>
    </row>
    <row r="2873" spans="1:67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6"/>
      <c r="N2873" s="1"/>
      <c r="Q2873" s="6"/>
      <c r="S2873" s="1"/>
      <c r="T2873" s="1"/>
      <c r="U2873" s="1"/>
      <c r="V2873" s="1"/>
      <c r="W2873" s="1"/>
      <c r="X2873" s="400"/>
      <c r="Y2873" s="6"/>
      <c r="AB2873" s="6"/>
      <c r="AE2873" s="6"/>
      <c r="AG2873" s="1"/>
      <c r="AM2873" s="6"/>
      <c r="AP2873" s="6"/>
      <c r="AS2873" s="6"/>
      <c r="AU2873" s="1"/>
      <c r="BA2873" s="6"/>
      <c r="BD2873" s="6"/>
      <c r="BG2873" s="1"/>
      <c r="BH2873" s="6"/>
      <c r="BJ2873" s="1"/>
      <c r="BN2873" s="1"/>
      <c r="BO2873" s="1"/>
    </row>
    <row r="2874" spans="1:67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6"/>
      <c r="N2874" s="1"/>
      <c r="Q2874" s="6"/>
      <c r="S2874" s="1"/>
      <c r="T2874" s="1"/>
      <c r="U2874" s="1"/>
      <c r="V2874" s="1"/>
      <c r="W2874" s="1"/>
      <c r="X2874" s="400"/>
      <c r="Y2874" s="6"/>
      <c r="AB2874" s="6"/>
      <c r="AE2874" s="6"/>
      <c r="AG2874" s="1"/>
      <c r="AM2874" s="6"/>
      <c r="AP2874" s="6"/>
      <c r="AS2874" s="6"/>
      <c r="AU2874" s="1"/>
      <c r="BA2874" s="6"/>
      <c r="BD2874" s="6"/>
      <c r="BG2874" s="1"/>
      <c r="BH2874" s="6"/>
      <c r="BJ2874" s="1"/>
      <c r="BN2874" s="1"/>
      <c r="BO2874" s="1"/>
    </row>
    <row r="2875" spans="1:67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6"/>
      <c r="N2875" s="1"/>
      <c r="Q2875" s="6"/>
      <c r="S2875" s="1"/>
      <c r="T2875" s="1"/>
      <c r="U2875" s="1"/>
      <c r="V2875" s="1"/>
      <c r="W2875" s="1"/>
      <c r="X2875" s="400"/>
      <c r="Y2875" s="6"/>
      <c r="AB2875" s="6"/>
      <c r="AE2875" s="6"/>
      <c r="AG2875" s="1"/>
      <c r="AM2875" s="6"/>
      <c r="AP2875" s="6"/>
      <c r="AS2875" s="6"/>
      <c r="AU2875" s="1"/>
      <c r="BA2875" s="6"/>
      <c r="BD2875" s="6"/>
      <c r="BG2875" s="1"/>
      <c r="BH2875" s="6"/>
      <c r="BJ2875" s="1"/>
      <c r="BN2875" s="1"/>
      <c r="BO2875" s="1"/>
    </row>
    <row r="2876" spans="1:67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6"/>
      <c r="N2876" s="1"/>
      <c r="Q2876" s="6"/>
      <c r="S2876" s="1"/>
      <c r="T2876" s="1"/>
      <c r="U2876" s="1"/>
      <c r="V2876" s="1"/>
      <c r="W2876" s="1"/>
      <c r="X2876" s="400"/>
      <c r="Y2876" s="6"/>
      <c r="AB2876" s="6"/>
      <c r="AE2876" s="6"/>
      <c r="AG2876" s="1"/>
      <c r="AM2876" s="6"/>
      <c r="AP2876" s="6"/>
      <c r="AS2876" s="6"/>
      <c r="AU2876" s="1"/>
      <c r="BA2876" s="6"/>
      <c r="BD2876" s="6"/>
      <c r="BG2876" s="1"/>
      <c r="BH2876" s="6"/>
      <c r="BJ2876" s="1"/>
      <c r="BN2876" s="1"/>
      <c r="BO2876" s="1"/>
    </row>
    <row r="2877" spans="1:67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6"/>
      <c r="N2877" s="1"/>
      <c r="Q2877" s="6"/>
      <c r="S2877" s="1"/>
      <c r="T2877" s="1"/>
      <c r="U2877" s="1"/>
      <c r="V2877" s="1"/>
      <c r="W2877" s="1"/>
      <c r="X2877" s="400"/>
      <c r="Y2877" s="6"/>
      <c r="AB2877" s="6"/>
      <c r="AE2877" s="6"/>
      <c r="AG2877" s="1"/>
      <c r="AM2877" s="6"/>
      <c r="AP2877" s="6"/>
      <c r="AS2877" s="6"/>
      <c r="AU2877" s="1"/>
      <c r="BA2877" s="6"/>
      <c r="BD2877" s="6"/>
      <c r="BG2877" s="1"/>
      <c r="BH2877" s="6"/>
      <c r="BJ2877" s="1"/>
      <c r="BN2877" s="1"/>
      <c r="BO2877" s="1"/>
    </row>
    <row r="2878" spans="1:67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6"/>
      <c r="N2878" s="1"/>
      <c r="Q2878" s="6"/>
      <c r="S2878" s="1"/>
      <c r="T2878" s="1"/>
      <c r="U2878" s="1"/>
      <c r="V2878" s="1"/>
      <c r="W2878" s="1"/>
      <c r="X2878" s="400"/>
      <c r="Y2878" s="6"/>
      <c r="AB2878" s="6"/>
      <c r="AE2878" s="6"/>
      <c r="AG2878" s="1"/>
      <c r="AM2878" s="6"/>
      <c r="AP2878" s="6"/>
      <c r="AS2878" s="6"/>
      <c r="AU2878" s="1"/>
      <c r="BA2878" s="6"/>
      <c r="BD2878" s="6"/>
      <c r="BG2878" s="1"/>
      <c r="BH2878" s="6"/>
      <c r="BJ2878" s="1"/>
      <c r="BN2878" s="1"/>
      <c r="BO2878" s="1"/>
    </row>
    <row r="2879" spans="1:67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6"/>
      <c r="N2879" s="1"/>
      <c r="Q2879" s="6"/>
      <c r="S2879" s="1"/>
      <c r="T2879" s="1"/>
      <c r="U2879" s="1"/>
      <c r="V2879" s="1"/>
      <c r="W2879" s="1"/>
      <c r="X2879" s="400"/>
      <c r="Y2879" s="6"/>
      <c r="AB2879" s="6"/>
      <c r="AE2879" s="6"/>
      <c r="AG2879" s="1"/>
      <c r="AM2879" s="6"/>
      <c r="AP2879" s="6"/>
      <c r="AS2879" s="6"/>
      <c r="AU2879" s="1"/>
      <c r="BA2879" s="6"/>
      <c r="BD2879" s="6"/>
      <c r="BG2879" s="1"/>
      <c r="BH2879" s="6"/>
      <c r="BJ2879" s="1"/>
      <c r="BN2879" s="1"/>
      <c r="BO2879" s="1"/>
    </row>
    <row r="2880" spans="1:67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6"/>
      <c r="N2880" s="1"/>
      <c r="Q2880" s="6"/>
      <c r="S2880" s="1"/>
      <c r="T2880" s="1"/>
      <c r="U2880" s="1"/>
      <c r="V2880" s="1"/>
      <c r="W2880" s="1"/>
      <c r="X2880" s="400"/>
      <c r="Y2880" s="6"/>
      <c r="AB2880" s="6"/>
      <c r="AE2880" s="6"/>
      <c r="AG2880" s="1"/>
      <c r="AM2880" s="6"/>
      <c r="AP2880" s="6"/>
      <c r="AS2880" s="6"/>
      <c r="AU2880" s="1"/>
      <c r="BA2880" s="6"/>
      <c r="BD2880" s="6"/>
      <c r="BG2880" s="1"/>
      <c r="BH2880" s="6"/>
      <c r="BJ2880" s="1"/>
      <c r="BN2880" s="1"/>
      <c r="BO2880" s="1"/>
    </row>
    <row r="2881" spans="1:67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6"/>
      <c r="N2881" s="1"/>
      <c r="Q2881" s="6"/>
      <c r="S2881" s="1"/>
      <c r="T2881" s="1"/>
      <c r="U2881" s="1"/>
      <c r="V2881" s="1"/>
      <c r="W2881" s="1"/>
      <c r="X2881" s="400"/>
      <c r="Y2881" s="6"/>
      <c r="AB2881" s="6"/>
      <c r="AE2881" s="6"/>
      <c r="AG2881" s="1"/>
      <c r="AM2881" s="6"/>
      <c r="AP2881" s="6"/>
      <c r="AS2881" s="6"/>
      <c r="AU2881" s="1"/>
      <c r="BA2881" s="6"/>
      <c r="BD2881" s="6"/>
      <c r="BG2881" s="1"/>
      <c r="BH2881" s="6"/>
      <c r="BJ2881" s="1"/>
      <c r="BN2881" s="1"/>
      <c r="BO2881" s="1"/>
    </row>
    <row r="2882" spans="1:67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6"/>
      <c r="N2882" s="1"/>
      <c r="Q2882" s="6"/>
      <c r="S2882" s="1"/>
      <c r="T2882" s="1"/>
      <c r="U2882" s="1"/>
      <c r="V2882" s="1"/>
      <c r="W2882" s="1"/>
      <c r="X2882" s="400"/>
      <c r="Y2882" s="6"/>
      <c r="AB2882" s="6"/>
      <c r="AE2882" s="6"/>
      <c r="AG2882" s="1"/>
      <c r="AM2882" s="6"/>
      <c r="AP2882" s="6"/>
      <c r="AS2882" s="6"/>
      <c r="AU2882" s="1"/>
      <c r="BA2882" s="6"/>
      <c r="BD2882" s="6"/>
      <c r="BG2882" s="1"/>
      <c r="BH2882" s="6"/>
      <c r="BJ2882" s="1"/>
      <c r="BN2882" s="1"/>
      <c r="BO2882" s="1"/>
    </row>
    <row r="2883" spans="1:67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6"/>
      <c r="N2883" s="1"/>
      <c r="Q2883" s="6"/>
      <c r="S2883" s="1"/>
      <c r="T2883" s="1"/>
      <c r="U2883" s="1"/>
      <c r="V2883" s="1"/>
      <c r="W2883" s="1"/>
      <c r="X2883" s="400"/>
      <c r="Y2883" s="6"/>
      <c r="AB2883" s="6"/>
      <c r="AE2883" s="6"/>
      <c r="AG2883" s="1"/>
      <c r="AM2883" s="6"/>
      <c r="AP2883" s="6"/>
      <c r="AS2883" s="6"/>
      <c r="AU2883" s="1"/>
      <c r="BA2883" s="6"/>
      <c r="BD2883" s="6"/>
      <c r="BG2883" s="1"/>
      <c r="BH2883" s="6"/>
      <c r="BJ2883" s="1"/>
      <c r="BN2883" s="1"/>
      <c r="BO2883" s="1"/>
    </row>
    <row r="2884" spans="1:67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6"/>
      <c r="N2884" s="1"/>
      <c r="Q2884" s="6"/>
      <c r="S2884" s="1"/>
      <c r="T2884" s="1"/>
      <c r="U2884" s="1"/>
      <c r="V2884" s="1"/>
      <c r="W2884" s="1"/>
      <c r="X2884" s="400"/>
      <c r="Y2884" s="6"/>
      <c r="AB2884" s="6"/>
      <c r="AE2884" s="6"/>
      <c r="AG2884" s="1"/>
      <c r="AM2884" s="6"/>
      <c r="AP2884" s="6"/>
      <c r="AS2884" s="6"/>
      <c r="AU2884" s="1"/>
      <c r="BA2884" s="6"/>
      <c r="BD2884" s="6"/>
      <c r="BG2884" s="1"/>
      <c r="BH2884" s="6"/>
      <c r="BJ2884" s="1"/>
      <c r="BN2884" s="1"/>
      <c r="BO2884" s="1"/>
    </row>
    <row r="2885" spans="1:67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6"/>
      <c r="N2885" s="1"/>
      <c r="Q2885" s="6"/>
      <c r="S2885" s="1"/>
      <c r="T2885" s="1"/>
      <c r="U2885" s="1"/>
      <c r="V2885" s="1"/>
      <c r="W2885" s="1"/>
      <c r="X2885" s="400"/>
      <c r="Y2885" s="6"/>
      <c r="AB2885" s="6"/>
      <c r="AE2885" s="6"/>
      <c r="AG2885" s="1"/>
      <c r="AM2885" s="6"/>
      <c r="AP2885" s="6"/>
      <c r="AS2885" s="6"/>
      <c r="AU2885" s="1"/>
      <c r="BA2885" s="6"/>
      <c r="BD2885" s="6"/>
      <c r="BG2885" s="1"/>
      <c r="BH2885" s="6"/>
      <c r="BJ2885" s="1"/>
      <c r="BN2885" s="1"/>
      <c r="BO2885" s="1"/>
    </row>
    <row r="2886" spans="1:67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6"/>
      <c r="N2886" s="1"/>
      <c r="Q2886" s="6"/>
      <c r="S2886" s="1"/>
      <c r="T2886" s="1"/>
      <c r="U2886" s="1"/>
      <c r="V2886" s="1"/>
      <c r="W2886" s="1"/>
      <c r="X2886" s="400"/>
      <c r="Y2886" s="6"/>
      <c r="AB2886" s="6"/>
      <c r="AE2886" s="6"/>
      <c r="AG2886" s="1"/>
      <c r="AM2886" s="6"/>
      <c r="AP2886" s="6"/>
      <c r="AS2886" s="6"/>
      <c r="AU2886" s="1"/>
      <c r="BA2886" s="6"/>
      <c r="BD2886" s="6"/>
      <c r="BG2886" s="1"/>
      <c r="BH2886" s="6"/>
      <c r="BJ2886" s="1"/>
      <c r="BN2886" s="1"/>
      <c r="BO2886" s="1"/>
    </row>
    <row r="2887" spans="1:67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6"/>
      <c r="N2887" s="1"/>
      <c r="Q2887" s="6"/>
      <c r="S2887" s="1"/>
      <c r="T2887" s="1"/>
      <c r="U2887" s="1"/>
      <c r="V2887" s="1"/>
      <c r="W2887" s="1"/>
      <c r="X2887" s="400"/>
      <c r="Y2887" s="6"/>
      <c r="AB2887" s="6"/>
      <c r="AE2887" s="6"/>
      <c r="AG2887" s="1"/>
      <c r="AM2887" s="6"/>
      <c r="AP2887" s="6"/>
      <c r="AS2887" s="6"/>
      <c r="AU2887" s="1"/>
      <c r="BA2887" s="6"/>
      <c r="BD2887" s="6"/>
      <c r="BG2887" s="1"/>
      <c r="BH2887" s="6"/>
      <c r="BJ2887" s="1"/>
      <c r="BN2887" s="1"/>
      <c r="BO2887" s="1"/>
    </row>
    <row r="2888" spans="1:67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6"/>
      <c r="N2888" s="1"/>
      <c r="Q2888" s="6"/>
      <c r="S2888" s="1"/>
      <c r="T2888" s="1"/>
      <c r="U2888" s="1"/>
      <c r="V2888" s="1"/>
      <c r="W2888" s="1"/>
      <c r="X2888" s="400"/>
      <c r="Y2888" s="6"/>
      <c r="AB2888" s="6"/>
      <c r="AE2888" s="6"/>
      <c r="AG2888" s="1"/>
      <c r="AM2888" s="6"/>
      <c r="AP2888" s="6"/>
      <c r="AS2888" s="6"/>
      <c r="AU2888" s="1"/>
      <c r="BA2888" s="6"/>
      <c r="BD2888" s="6"/>
      <c r="BG2888" s="1"/>
      <c r="BH2888" s="6"/>
      <c r="BJ2888" s="1"/>
      <c r="BN2888" s="1"/>
      <c r="BO2888" s="1"/>
    </row>
    <row r="2889" spans="1:67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6"/>
      <c r="N2889" s="1"/>
      <c r="Q2889" s="6"/>
      <c r="S2889" s="1"/>
      <c r="T2889" s="1"/>
      <c r="U2889" s="1"/>
      <c r="V2889" s="1"/>
      <c r="W2889" s="1"/>
      <c r="X2889" s="400"/>
      <c r="Y2889" s="6"/>
      <c r="AB2889" s="6"/>
      <c r="AE2889" s="6"/>
      <c r="AG2889" s="1"/>
      <c r="AM2889" s="6"/>
      <c r="AP2889" s="6"/>
      <c r="AS2889" s="6"/>
      <c r="AU2889" s="1"/>
      <c r="BA2889" s="6"/>
      <c r="BD2889" s="6"/>
      <c r="BG2889" s="1"/>
      <c r="BH2889" s="6"/>
      <c r="BJ2889" s="1"/>
      <c r="BN2889" s="1"/>
      <c r="BO2889" s="1"/>
    </row>
    <row r="2890" spans="1:67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6"/>
      <c r="N2890" s="1"/>
      <c r="Q2890" s="6"/>
      <c r="S2890" s="1"/>
      <c r="T2890" s="1"/>
      <c r="U2890" s="1"/>
      <c r="V2890" s="1"/>
      <c r="W2890" s="1"/>
      <c r="X2890" s="400"/>
      <c r="Y2890" s="6"/>
      <c r="AB2890" s="6"/>
      <c r="AE2890" s="6"/>
      <c r="AG2890" s="1"/>
      <c r="AM2890" s="6"/>
      <c r="AP2890" s="6"/>
      <c r="AS2890" s="6"/>
      <c r="AU2890" s="1"/>
      <c r="BA2890" s="6"/>
      <c r="BD2890" s="6"/>
      <c r="BG2890" s="1"/>
      <c r="BH2890" s="6"/>
      <c r="BJ2890" s="1"/>
      <c r="BN2890" s="1"/>
      <c r="BO2890" s="1"/>
    </row>
    <row r="2891" spans="1:67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6"/>
      <c r="N2891" s="1"/>
      <c r="Q2891" s="6"/>
      <c r="S2891" s="1"/>
      <c r="T2891" s="1"/>
      <c r="U2891" s="1"/>
      <c r="V2891" s="1"/>
      <c r="W2891" s="1"/>
      <c r="X2891" s="400"/>
      <c r="Y2891" s="6"/>
      <c r="AB2891" s="6"/>
      <c r="AE2891" s="6"/>
      <c r="AG2891" s="1"/>
      <c r="AM2891" s="6"/>
      <c r="AP2891" s="6"/>
      <c r="AS2891" s="6"/>
      <c r="AU2891" s="1"/>
      <c r="BA2891" s="6"/>
      <c r="BD2891" s="6"/>
      <c r="BG2891" s="1"/>
      <c r="BH2891" s="6"/>
      <c r="BJ2891" s="1"/>
      <c r="BN2891" s="1"/>
      <c r="BO2891" s="1"/>
    </row>
    <row r="2892" spans="1:67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6"/>
      <c r="N2892" s="1"/>
      <c r="Q2892" s="6"/>
      <c r="S2892" s="1"/>
      <c r="T2892" s="1"/>
      <c r="U2892" s="1"/>
      <c r="V2892" s="1"/>
      <c r="W2892" s="1"/>
      <c r="X2892" s="400"/>
      <c r="Y2892" s="6"/>
      <c r="AB2892" s="6"/>
      <c r="AE2892" s="6"/>
      <c r="AG2892" s="1"/>
      <c r="AM2892" s="6"/>
      <c r="AP2892" s="6"/>
      <c r="AS2892" s="6"/>
      <c r="AU2892" s="1"/>
      <c r="BA2892" s="6"/>
      <c r="BD2892" s="6"/>
      <c r="BG2892" s="1"/>
      <c r="BH2892" s="6"/>
      <c r="BJ2892" s="1"/>
      <c r="BN2892" s="1"/>
      <c r="BO2892" s="1"/>
    </row>
    <row r="2893" spans="1:67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6"/>
      <c r="N2893" s="1"/>
      <c r="Q2893" s="6"/>
      <c r="S2893" s="1"/>
      <c r="T2893" s="1"/>
      <c r="U2893" s="1"/>
      <c r="V2893" s="1"/>
      <c r="W2893" s="1"/>
      <c r="X2893" s="400"/>
      <c r="Y2893" s="6"/>
      <c r="AB2893" s="6"/>
      <c r="AE2893" s="6"/>
      <c r="AG2893" s="1"/>
      <c r="AM2893" s="6"/>
      <c r="AP2893" s="6"/>
      <c r="AS2893" s="6"/>
      <c r="AU2893" s="1"/>
      <c r="BA2893" s="6"/>
      <c r="BD2893" s="6"/>
      <c r="BG2893" s="1"/>
      <c r="BH2893" s="6"/>
      <c r="BJ2893" s="1"/>
      <c r="BN2893" s="1"/>
      <c r="BO2893" s="1"/>
    </row>
    <row r="2894" spans="1:67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6"/>
      <c r="N2894" s="1"/>
      <c r="Q2894" s="6"/>
      <c r="S2894" s="1"/>
      <c r="T2894" s="1"/>
      <c r="U2894" s="1"/>
      <c r="V2894" s="1"/>
      <c r="W2894" s="1"/>
      <c r="X2894" s="400"/>
      <c r="Y2894" s="6"/>
      <c r="AB2894" s="6"/>
      <c r="AE2894" s="6"/>
      <c r="AG2894" s="1"/>
      <c r="AM2894" s="6"/>
      <c r="AP2894" s="6"/>
      <c r="AS2894" s="6"/>
      <c r="AU2894" s="1"/>
      <c r="BA2894" s="6"/>
      <c r="BD2894" s="6"/>
      <c r="BG2894" s="1"/>
      <c r="BH2894" s="6"/>
      <c r="BJ2894" s="1"/>
      <c r="BN2894" s="1"/>
      <c r="BO2894" s="1"/>
    </row>
    <row r="2895" spans="1:67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6"/>
      <c r="N2895" s="1"/>
      <c r="Q2895" s="6"/>
      <c r="S2895" s="1"/>
      <c r="T2895" s="1"/>
      <c r="U2895" s="1"/>
      <c r="V2895" s="1"/>
      <c r="W2895" s="1"/>
      <c r="X2895" s="400"/>
      <c r="Y2895" s="6"/>
      <c r="AB2895" s="6"/>
      <c r="AE2895" s="6"/>
      <c r="AG2895" s="1"/>
      <c r="AM2895" s="6"/>
      <c r="AP2895" s="6"/>
      <c r="AS2895" s="6"/>
      <c r="AU2895" s="1"/>
      <c r="BA2895" s="6"/>
      <c r="BD2895" s="6"/>
      <c r="BG2895" s="1"/>
      <c r="BH2895" s="6"/>
      <c r="BJ2895" s="1"/>
      <c r="BN2895" s="1"/>
      <c r="BO2895" s="1"/>
    </row>
    <row r="2896" spans="1:67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6"/>
      <c r="N2896" s="1"/>
      <c r="Q2896" s="6"/>
      <c r="S2896" s="1"/>
      <c r="T2896" s="1"/>
      <c r="U2896" s="1"/>
      <c r="V2896" s="1"/>
      <c r="W2896" s="1"/>
      <c r="X2896" s="400"/>
      <c r="Y2896" s="6"/>
      <c r="AB2896" s="6"/>
      <c r="AE2896" s="6"/>
      <c r="AG2896" s="1"/>
      <c r="AM2896" s="6"/>
      <c r="AP2896" s="6"/>
      <c r="AS2896" s="6"/>
      <c r="AU2896" s="1"/>
      <c r="BA2896" s="6"/>
      <c r="BD2896" s="6"/>
      <c r="BG2896" s="1"/>
      <c r="BH2896" s="6"/>
      <c r="BJ2896" s="1"/>
      <c r="BN2896" s="1"/>
      <c r="BO2896" s="1"/>
    </row>
    <row r="2897" spans="1:67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6"/>
      <c r="N2897" s="1"/>
      <c r="Q2897" s="6"/>
      <c r="S2897" s="1"/>
      <c r="T2897" s="1"/>
      <c r="U2897" s="1"/>
      <c r="V2897" s="1"/>
      <c r="W2897" s="1"/>
      <c r="X2897" s="400"/>
      <c r="Y2897" s="6"/>
      <c r="AB2897" s="6"/>
      <c r="AE2897" s="6"/>
      <c r="AG2897" s="1"/>
      <c r="AM2897" s="6"/>
      <c r="AP2897" s="6"/>
      <c r="AS2897" s="6"/>
      <c r="AU2897" s="1"/>
      <c r="BA2897" s="6"/>
      <c r="BD2897" s="6"/>
      <c r="BG2897" s="1"/>
      <c r="BH2897" s="6"/>
      <c r="BJ2897" s="1"/>
      <c r="BN2897" s="1"/>
      <c r="BO2897" s="1"/>
    </row>
    <row r="2898" spans="1:67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6"/>
      <c r="N2898" s="1"/>
      <c r="Q2898" s="6"/>
      <c r="S2898" s="1"/>
      <c r="T2898" s="1"/>
      <c r="U2898" s="1"/>
      <c r="V2898" s="1"/>
      <c r="W2898" s="1"/>
      <c r="X2898" s="400"/>
      <c r="Y2898" s="6"/>
      <c r="AB2898" s="6"/>
      <c r="AE2898" s="6"/>
      <c r="AG2898" s="1"/>
      <c r="AM2898" s="6"/>
      <c r="AP2898" s="6"/>
      <c r="AS2898" s="6"/>
      <c r="AU2898" s="1"/>
      <c r="BA2898" s="6"/>
      <c r="BD2898" s="6"/>
      <c r="BG2898" s="1"/>
      <c r="BH2898" s="6"/>
      <c r="BJ2898" s="1"/>
      <c r="BN2898" s="1"/>
      <c r="BO2898" s="1"/>
    </row>
    <row r="2899" spans="1:67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6"/>
      <c r="N2899" s="1"/>
      <c r="Q2899" s="6"/>
      <c r="S2899" s="1"/>
      <c r="T2899" s="1"/>
      <c r="U2899" s="1"/>
      <c r="V2899" s="1"/>
      <c r="W2899" s="1"/>
      <c r="X2899" s="400"/>
      <c r="Y2899" s="6"/>
      <c r="AB2899" s="6"/>
      <c r="AE2899" s="6"/>
      <c r="AG2899" s="1"/>
      <c r="AM2899" s="6"/>
      <c r="AP2899" s="6"/>
      <c r="AS2899" s="6"/>
      <c r="AU2899" s="1"/>
      <c r="BA2899" s="6"/>
      <c r="BD2899" s="6"/>
      <c r="BG2899" s="1"/>
      <c r="BH2899" s="6"/>
      <c r="BJ2899" s="1"/>
      <c r="BN2899" s="1"/>
      <c r="BO2899" s="1"/>
    </row>
    <row r="2900" spans="1:67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6"/>
      <c r="N2900" s="1"/>
      <c r="Q2900" s="6"/>
      <c r="S2900" s="1"/>
      <c r="T2900" s="1"/>
      <c r="U2900" s="1"/>
      <c r="V2900" s="1"/>
      <c r="W2900" s="1"/>
      <c r="X2900" s="400"/>
      <c r="Y2900" s="6"/>
      <c r="AB2900" s="6"/>
      <c r="AE2900" s="6"/>
      <c r="AG2900" s="1"/>
      <c r="AM2900" s="6"/>
      <c r="AP2900" s="6"/>
      <c r="AS2900" s="6"/>
      <c r="AU2900" s="1"/>
      <c r="BA2900" s="6"/>
      <c r="BD2900" s="6"/>
      <c r="BG2900" s="1"/>
      <c r="BH2900" s="6"/>
      <c r="BJ2900" s="1"/>
      <c r="BN2900" s="1"/>
      <c r="BO2900" s="1"/>
    </row>
    <row r="2901" spans="1:67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6"/>
      <c r="N2901" s="1"/>
      <c r="Q2901" s="6"/>
      <c r="S2901" s="1"/>
      <c r="T2901" s="1"/>
      <c r="U2901" s="1"/>
      <c r="V2901" s="1"/>
      <c r="W2901" s="1"/>
      <c r="X2901" s="400"/>
      <c r="Y2901" s="6"/>
      <c r="AB2901" s="6"/>
      <c r="AE2901" s="6"/>
      <c r="AG2901" s="1"/>
      <c r="AM2901" s="6"/>
      <c r="AP2901" s="6"/>
      <c r="AS2901" s="6"/>
      <c r="AU2901" s="1"/>
      <c r="BA2901" s="6"/>
      <c r="BD2901" s="6"/>
      <c r="BG2901" s="1"/>
      <c r="BH2901" s="6"/>
      <c r="BJ2901" s="1"/>
      <c r="BN2901" s="1"/>
      <c r="BO2901" s="1"/>
    </row>
    <row r="2902" spans="1:67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6"/>
      <c r="N2902" s="1"/>
      <c r="Q2902" s="6"/>
      <c r="S2902" s="1"/>
      <c r="T2902" s="1"/>
      <c r="U2902" s="1"/>
      <c r="V2902" s="1"/>
      <c r="W2902" s="1"/>
      <c r="X2902" s="400"/>
      <c r="Y2902" s="6"/>
      <c r="AB2902" s="6"/>
      <c r="AE2902" s="6"/>
      <c r="AG2902" s="1"/>
      <c r="AM2902" s="6"/>
      <c r="AP2902" s="6"/>
      <c r="AS2902" s="6"/>
      <c r="AU2902" s="1"/>
      <c r="BA2902" s="6"/>
      <c r="BD2902" s="6"/>
      <c r="BG2902" s="1"/>
      <c r="BH2902" s="6"/>
      <c r="BJ2902" s="1"/>
      <c r="BN2902" s="1"/>
      <c r="BO2902" s="1"/>
    </row>
    <row r="2903" spans="1:67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6"/>
      <c r="N2903" s="1"/>
      <c r="Q2903" s="6"/>
      <c r="S2903" s="1"/>
      <c r="T2903" s="1"/>
      <c r="U2903" s="1"/>
      <c r="V2903" s="1"/>
      <c r="W2903" s="1"/>
      <c r="X2903" s="400"/>
      <c r="Y2903" s="6"/>
      <c r="AB2903" s="6"/>
      <c r="AE2903" s="6"/>
      <c r="AG2903" s="1"/>
      <c r="AM2903" s="6"/>
      <c r="AP2903" s="6"/>
      <c r="AS2903" s="6"/>
      <c r="AU2903" s="1"/>
      <c r="BA2903" s="6"/>
      <c r="BD2903" s="6"/>
      <c r="BG2903" s="1"/>
      <c r="BH2903" s="6"/>
      <c r="BJ2903" s="1"/>
      <c r="BN2903" s="1"/>
      <c r="BO2903" s="1"/>
    </row>
    <row r="2904" spans="1:67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6"/>
      <c r="N2904" s="1"/>
      <c r="Q2904" s="6"/>
      <c r="S2904" s="1"/>
      <c r="T2904" s="1"/>
      <c r="U2904" s="1"/>
      <c r="V2904" s="1"/>
      <c r="W2904" s="1"/>
      <c r="X2904" s="400"/>
      <c r="Y2904" s="6"/>
      <c r="AB2904" s="6"/>
      <c r="AE2904" s="6"/>
      <c r="AG2904" s="1"/>
      <c r="AM2904" s="6"/>
      <c r="AP2904" s="6"/>
      <c r="AS2904" s="6"/>
      <c r="AU2904" s="1"/>
      <c r="BA2904" s="6"/>
      <c r="BD2904" s="6"/>
      <c r="BG2904" s="1"/>
      <c r="BH2904" s="6"/>
      <c r="BJ2904" s="1"/>
      <c r="BN2904" s="1"/>
      <c r="BO2904" s="1"/>
    </row>
    <row r="2905" spans="1:67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6"/>
      <c r="N2905" s="1"/>
      <c r="Q2905" s="6"/>
      <c r="S2905" s="1"/>
      <c r="T2905" s="1"/>
      <c r="U2905" s="1"/>
      <c r="V2905" s="1"/>
      <c r="W2905" s="1"/>
      <c r="X2905" s="400"/>
      <c r="Y2905" s="6"/>
      <c r="AB2905" s="6"/>
      <c r="AE2905" s="6"/>
      <c r="AG2905" s="1"/>
      <c r="AM2905" s="6"/>
      <c r="AP2905" s="6"/>
      <c r="AS2905" s="6"/>
      <c r="AU2905" s="1"/>
      <c r="BA2905" s="6"/>
      <c r="BD2905" s="6"/>
      <c r="BG2905" s="1"/>
      <c r="BH2905" s="6"/>
      <c r="BJ2905" s="1"/>
      <c r="BN2905" s="1"/>
      <c r="BO2905" s="1"/>
    </row>
    <row r="2906" spans="1:67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6"/>
      <c r="N2906" s="1"/>
      <c r="Q2906" s="6"/>
      <c r="S2906" s="1"/>
      <c r="T2906" s="1"/>
      <c r="U2906" s="1"/>
      <c r="V2906" s="1"/>
      <c r="W2906" s="1"/>
      <c r="X2906" s="400"/>
      <c r="Y2906" s="6"/>
      <c r="AB2906" s="6"/>
      <c r="AE2906" s="6"/>
      <c r="AG2906" s="1"/>
      <c r="AM2906" s="6"/>
      <c r="AP2906" s="6"/>
      <c r="AS2906" s="6"/>
      <c r="AU2906" s="1"/>
      <c r="BA2906" s="6"/>
      <c r="BD2906" s="6"/>
      <c r="BG2906" s="1"/>
      <c r="BH2906" s="6"/>
      <c r="BJ2906" s="1"/>
      <c r="BN2906" s="1"/>
      <c r="BO2906" s="1"/>
    </row>
    <row r="2907" spans="1:67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6"/>
      <c r="N2907" s="1"/>
      <c r="Q2907" s="6"/>
      <c r="S2907" s="1"/>
      <c r="T2907" s="1"/>
      <c r="U2907" s="1"/>
      <c r="V2907" s="1"/>
      <c r="W2907" s="1"/>
      <c r="X2907" s="400"/>
      <c r="Y2907" s="6"/>
      <c r="AB2907" s="6"/>
      <c r="AE2907" s="6"/>
      <c r="AG2907" s="1"/>
      <c r="AM2907" s="6"/>
      <c r="AP2907" s="6"/>
      <c r="AS2907" s="6"/>
      <c r="AU2907" s="1"/>
      <c r="BA2907" s="6"/>
      <c r="BD2907" s="6"/>
      <c r="BG2907" s="1"/>
      <c r="BH2907" s="6"/>
      <c r="BJ2907" s="1"/>
      <c r="BN2907" s="1"/>
      <c r="BO2907" s="1"/>
    </row>
    <row r="2908" spans="1:67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6"/>
      <c r="N2908" s="1"/>
      <c r="Q2908" s="6"/>
      <c r="S2908" s="1"/>
      <c r="T2908" s="1"/>
      <c r="U2908" s="1"/>
      <c r="V2908" s="1"/>
      <c r="W2908" s="1"/>
      <c r="X2908" s="400"/>
      <c r="Y2908" s="6"/>
      <c r="AB2908" s="6"/>
      <c r="AE2908" s="6"/>
      <c r="AG2908" s="1"/>
      <c r="AM2908" s="6"/>
      <c r="AP2908" s="6"/>
      <c r="AS2908" s="6"/>
      <c r="AU2908" s="1"/>
      <c r="BA2908" s="6"/>
      <c r="BD2908" s="6"/>
      <c r="BG2908" s="1"/>
      <c r="BH2908" s="6"/>
      <c r="BJ2908" s="1"/>
      <c r="BN2908" s="1"/>
      <c r="BO2908" s="1"/>
    </row>
    <row r="2909" spans="1:67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6"/>
      <c r="N2909" s="1"/>
      <c r="Q2909" s="6"/>
      <c r="S2909" s="1"/>
      <c r="T2909" s="1"/>
      <c r="U2909" s="1"/>
      <c r="V2909" s="1"/>
      <c r="W2909" s="1"/>
      <c r="X2909" s="400"/>
      <c r="Y2909" s="6"/>
      <c r="AB2909" s="6"/>
      <c r="AE2909" s="6"/>
      <c r="AG2909" s="1"/>
      <c r="AM2909" s="6"/>
      <c r="AP2909" s="6"/>
      <c r="AS2909" s="6"/>
      <c r="AU2909" s="1"/>
      <c r="BA2909" s="6"/>
      <c r="BD2909" s="6"/>
      <c r="BG2909" s="1"/>
      <c r="BH2909" s="6"/>
      <c r="BJ2909" s="1"/>
      <c r="BN2909" s="1"/>
      <c r="BO2909" s="1"/>
    </row>
    <row r="2910" spans="1:67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6"/>
      <c r="N2910" s="1"/>
      <c r="Q2910" s="6"/>
      <c r="S2910" s="1"/>
      <c r="T2910" s="1"/>
      <c r="U2910" s="1"/>
      <c r="V2910" s="1"/>
      <c r="W2910" s="1"/>
      <c r="X2910" s="400"/>
      <c r="Y2910" s="6"/>
      <c r="AB2910" s="6"/>
      <c r="AE2910" s="6"/>
      <c r="AG2910" s="1"/>
      <c r="AM2910" s="6"/>
      <c r="AP2910" s="6"/>
      <c r="AS2910" s="6"/>
      <c r="AU2910" s="1"/>
      <c r="BA2910" s="6"/>
      <c r="BD2910" s="6"/>
      <c r="BG2910" s="1"/>
      <c r="BH2910" s="6"/>
      <c r="BJ2910" s="1"/>
      <c r="BN2910" s="1"/>
      <c r="BO2910" s="1"/>
    </row>
    <row r="2911" spans="1:67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6"/>
      <c r="N2911" s="1"/>
      <c r="Q2911" s="6"/>
      <c r="S2911" s="1"/>
      <c r="T2911" s="1"/>
      <c r="U2911" s="1"/>
      <c r="V2911" s="1"/>
      <c r="W2911" s="1"/>
      <c r="X2911" s="400"/>
      <c r="Y2911" s="6"/>
      <c r="AB2911" s="6"/>
      <c r="AE2911" s="6"/>
      <c r="AG2911" s="1"/>
      <c r="AM2911" s="6"/>
      <c r="AP2911" s="6"/>
      <c r="AS2911" s="6"/>
      <c r="AU2911" s="1"/>
      <c r="BA2911" s="6"/>
      <c r="BD2911" s="6"/>
      <c r="BG2911" s="1"/>
      <c r="BH2911" s="6"/>
      <c r="BJ2911" s="1"/>
      <c r="BN2911" s="1"/>
      <c r="BO2911" s="1"/>
    </row>
    <row r="2912" spans="1:67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6"/>
      <c r="N2912" s="1"/>
      <c r="Q2912" s="6"/>
      <c r="S2912" s="1"/>
      <c r="T2912" s="1"/>
      <c r="U2912" s="1"/>
      <c r="V2912" s="1"/>
      <c r="W2912" s="1"/>
      <c r="X2912" s="400"/>
      <c r="Y2912" s="6"/>
      <c r="AB2912" s="6"/>
      <c r="AE2912" s="6"/>
      <c r="AG2912" s="1"/>
      <c r="AM2912" s="6"/>
      <c r="AP2912" s="6"/>
      <c r="AS2912" s="6"/>
      <c r="AU2912" s="1"/>
      <c r="BA2912" s="6"/>
      <c r="BD2912" s="6"/>
      <c r="BG2912" s="1"/>
      <c r="BH2912" s="6"/>
      <c r="BJ2912" s="1"/>
      <c r="BN2912" s="1"/>
      <c r="BO2912" s="1"/>
    </row>
    <row r="2913" spans="1:67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6"/>
      <c r="N2913" s="1"/>
      <c r="Q2913" s="6"/>
      <c r="S2913" s="1"/>
      <c r="T2913" s="1"/>
      <c r="U2913" s="1"/>
      <c r="V2913" s="1"/>
      <c r="W2913" s="1"/>
      <c r="X2913" s="400"/>
      <c r="Y2913" s="6"/>
      <c r="AB2913" s="6"/>
      <c r="AE2913" s="6"/>
      <c r="AG2913" s="1"/>
      <c r="AM2913" s="6"/>
      <c r="AP2913" s="6"/>
      <c r="AS2913" s="6"/>
      <c r="AU2913" s="1"/>
      <c r="BA2913" s="6"/>
      <c r="BD2913" s="6"/>
      <c r="BG2913" s="1"/>
      <c r="BH2913" s="6"/>
      <c r="BJ2913" s="1"/>
      <c r="BN2913" s="1"/>
      <c r="BO2913" s="1"/>
    </row>
    <row r="2914" spans="1:67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6"/>
      <c r="N2914" s="1"/>
      <c r="Q2914" s="6"/>
      <c r="S2914" s="1"/>
      <c r="T2914" s="1"/>
      <c r="U2914" s="1"/>
      <c r="V2914" s="1"/>
      <c r="W2914" s="1"/>
      <c r="X2914" s="400"/>
      <c r="Y2914" s="6"/>
      <c r="AB2914" s="6"/>
      <c r="AE2914" s="6"/>
      <c r="AG2914" s="1"/>
      <c r="AM2914" s="6"/>
      <c r="AP2914" s="6"/>
      <c r="AS2914" s="6"/>
      <c r="AU2914" s="1"/>
      <c r="BA2914" s="6"/>
      <c r="BD2914" s="6"/>
      <c r="BG2914" s="1"/>
      <c r="BH2914" s="6"/>
      <c r="BJ2914" s="1"/>
      <c r="BN2914" s="1"/>
      <c r="BO2914" s="1"/>
    </row>
    <row r="2915" spans="1:67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6"/>
      <c r="N2915" s="1"/>
      <c r="Q2915" s="6"/>
      <c r="S2915" s="1"/>
      <c r="T2915" s="1"/>
      <c r="U2915" s="1"/>
      <c r="V2915" s="1"/>
      <c r="W2915" s="1"/>
      <c r="X2915" s="400"/>
      <c r="Y2915" s="6"/>
      <c r="AB2915" s="6"/>
      <c r="AE2915" s="6"/>
      <c r="AG2915" s="1"/>
      <c r="AM2915" s="6"/>
      <c r="AP2915" s="6"/>
      <c r="AS2915" s="6"/>
      <c r="AU2915" s="1"/>
      <c r="BA2915" s="6"/>
      <c r="BD2915" s="6"/>
      <c r="BG2915" s="1"/>
      <c r="BH2915" s="6"/>
      <c r="BJ2915" s="1"/>
      <c r="BN2915" s="1"/>
      <c r="BO2915" s="1"/>
    </row>
    <row r="2916" spans="1:67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6"/>
      <c r="N2916" s="1"/>
      <c r="Q2916" s="6"/>
      <c r="S2916" s="1"/>
      <c r="T2916" s="1"/>
      <c r="U2916" s="1"/>
      <c r="V2916" s="1"/>
      <c r="W2916" s="1"/>
      <c r="X2916" s="400"/>
      <c r="Y2916" s="6"/>
      <c r="AB2916" s="6"/>
      <c r="AE2916" s="6"/>
      <c r="AG2916" s="1"/>
      <c r="AM2916" s="6"/>
      <c r="AP2916" s="6"/>
      <c r="AS2916" s="6"/>
      <c r="AU2916" s="1"/>
      <c r="BA2916" s="6"/>
      <c r="BD2916" s="6"/>
      <c r="BG2916" s="1"/>
      <c r="BH2916" s="6"/>
      <c r="BJ2916" s="1"/>
      <c r="BN2916" s="1"/>
      <c r="BO2916" s="1"/>
    </row>
    <row r="2917" spans="1:67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6"/>
      <c r="N2917" s="1"/>
      <c r="Q2917" s="6"/>
      <c r="S2917" s="1"/>
      <c r="T2917" s="1"/>
      <c r="U2917" s="1"/>
      <c r="V2917" s="1"/>
      <c r="W2917" s="1"/>
      <c r="X2917" s="400"/>
      <c r="Y2917" s="6"/>
      <c r="AB2917" s="6"/>
      <c r="AE2917" s="6"/>
      <c r="AG2917" s="1"/>
      <c r="AM2917" s="6"/>
      <c r="AP2917" s="6"/>
      <c r="AS2917" s="6"/>
      <c r="AU2917" s="1"/>
      <c r="BA2917" s="6"/>
      <c r="BD2917" s="6"/>
      <c r="BG2917" s="1"/>
      <c r="BH2917" s="6"/>
      <c r="BJ2917" s="1"/>
      <c r="BN2917" s="1"/>
      <c r="BO2917" s="1"/>
    </row>
    <row r="2918" spans="1:67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6"/>
      <c r="N2918" s="1"/>
      <c r="Q2918" s="6"/>
      <c r="S2918" s="1"/>
      <c r="T2918" s="1"/>
      <c r="U2918" s="1"/>
      <c r="V2918" s="1"/>
      <c r="W2918" s="1"/>
      <c r="X2918" s="400"/>
      <c r="Y2918" s="6"/>
      <c r="AB2918" s="6"/>
      <c r="AE2918" s="6"/>
      <c r="AG2918" s="1"/>
      <c r="AM2918" s="6"/>
      <c r="AP2918" s="6"/>
      <c r="AS2918" s="6"/>
      <c r="AU2918" s="1"/>
      <c r="BA2918" s="6"/>
      <c r="BD2918" s="6"/>
      <c r="BG2918" s="1"/>
      <c r="BH2918" s="6"/>
      <c r="BJ2918" s="1"/>
      <c r="BN2918" s="1"/>
      <c r="BO2918" s="1"/>
    </row>
    <row r="2919" spans="1:67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6"/>
      <c r="N2919" s="1"/>
      <c r="Q2919" s="6"/>
      <c r="S2919" s="1"/>
      <c r="T2919" s="1"/>
      <c r="U2919" s="1"/>
      <c r="V2919" s="1"/>
      <c r="W2919" s="1"/>
      <c r="X2919" s="400"/>
      <c r="Y2919" s="6"/>
      <c r="AB2919" s="6"/>
      <c r="AE2919" s="6"/>
      <c r="AG2919" s="1"/>
      <c r="AM2919" s="6"/>
      <c r="AP2919" s="6"/>
      <c r="AS2919" s="6"/>
      <c r="AU2919" s="1"/>
      <c r="BA2919" s="6"/>
      <c r="BD2919" s="6"/>
      <c r="BG2919" s="1"/>
      <c r="BH2919" s="6"/>
      <c r="BJ2919" s="1"/>
      <c r="BN2919" s="1"/>
      <c r="BO2919" s="1"/>
    </row>
    <row r="2920" spans="1:67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6"/>
      <c r="N2920" s="1"/>
      <c r="Q2920" s="6"/>
      <c r="S2920" s="1"/>
      <c r="T2920" s="1"/>
      <c r="U2920" s="1"/>
      <c r="V2920" s="1"/>
      <c r="W2920" s="1"/>
      <c r="X2920" s="400"/>
      <c r="Y2920" s="6"/>
      <c r="AB2920" s="6"/>
      <c r="AE2920" s="6"/>
      <c r="AG2920" s="1"/>
      <c r="AM2920" s="6"/>
      <c r="AP2920" s="6"/>
      <c r="AS2920" s="6"/>
      <c r="AU2920" s="1"/>
      <c r="BA2920" s="6"/>
      <c r="BD2920" s="6"/>
      <c r="BG2920" s="1"/>
      <c r="BH2920" s="6"/>
      <c r="BJ2920" s="1"/>
      <c r="BN2920" s="1"/>
      <c r="BO2920" s="1"/>
    </row>
    <row r="2921" spans="1:67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6"/>
      <c r="N2921" s="1"/>
      <c r="Q2921" s="6"/>
      <c r="S2921" s="1"/>
      <c r="T2921" s="1"/>
      <c r="U2921" s="1"/>
      <c r="V2921" s="1"/>
      <c r="W2921" s="1"/>
      <c r="X2921" s="400"/>
      <c r="Y2921" s="6"/>
      <c r="AB2921" s="6"/>
      <c r="AE2921" s="6"/>
      <c r="AG2921" s="1"/>
      <c r="AM2921" s="6"/>
      <c r="AP2921" s="6"/>
      <c r="AS2921" s="6"/>
      <c r="AU2921" s="1"/>
      <c r="BA2921" s="6"/>
      <c r="BD2921" s="6"/>
      <c r="BG2921" s="1"/>
      <c r="BH2921" s="6"/>
      <c r="BJ2921" s="1"/>
      <c r="BN2921" s="1"/>
      <c r="BO2921" s="1"/>
    </row>
    <row r="2922" spans="1:67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6"/>
      <c r="N2922" s="1"/>
      <c r="Q2922" s="6"/>
      <c r="S2922" s="1"/>
      <c r="T2922" s="1"/>
      <c r="U2922" s="1"/>
      <c r="V2922" s="1"/>
      <c r="W2922" s="1"/>
      <c r="X2922" s="400"/>
      <c r="Y2922" s="6"/>
      <c r="AB2922" s="6"/>
      <c r="AE2922" s="6"/>
      <c r="AG2922" s="1"/>
      <c r="AM2922" s="6"/>
      <c r="AP2922" s="6"/>
      <c r="AS2922" s="6"/>
      <c r="AU2922" s="1"/>
      <c r="BA2922" s="6"/>
      <c r="BD2922" s="6"/>
      <c r="BG2922" s="1"/>
      <c r="BH2922" s="6"/>
      <c r="BJ2922" s="1"/>
      <c r="BN2922" s="1"/>
      <c r="BO2922" s="1"/>
    </row>
    <row r="2923" spans="1:67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6"/>
      <c r="N2923" s="1"/>
      <c r="Q2923" s="6"/>
      <c r="S2923" s="1"/>
      <c r="T2923" s="1"/>
      <c r="U2923" s="1"/>
      <c r="V2923" s="1"/>
      <c r="W2923" s="1"/>
      <c r="X2923" s="400"/>
      <c r="Y2923" s="6"/>
      <c r="AB2923" s="6"/>
      <c r="AE2923" s="6"/>
      <c r="AG2923" s="1"/>
      <c r="AM2923" s="6"/>
      <c r="AP2923" s="6"/>
      <c r="AS2923" s="6"/>
      <c r="AU2923" s="1"/>
      <c r="BA2923" s="6"/>
      <c r="BD2923" s="6"/>
      <c r="BG2923" s="1"/>
      <c r="BH2923" s="6"/>
      <c r="BJ2923" s="1"/>
      <c r="BN2923" s="1"/>
      <c r="BO2923" s="1"/>
    </row>
    <row r="2924" spans="1:67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6"/>
      <c r="N2924" s="1"/>
      <c r="Q2924" s="6"/>
      <c r="S2924" s="1"/>
      <c r="T2924" s="1"/>
      <c r="U2924" s="1"/>
      <c r="V2924" s="1"/>
      <c r="W2924" s="1"/>
      <c r="X2924" s="400"/>
      <c r="Y2924" s="6"/>
      <c r="AB2924" s="6"/>
      <c r="AE2924" s="6"/>
      <c r="AG2924" s="1"/>
      <c r="AM2924" s="6"/>
      <c r="AP2924" s="6"/>
      <c r="AS2924" s="6"/>
      <c r="AU2924" s="1"/>
      <c r="BA2924" s="6"/>
      <c r="BD2924" s="6"/>
      <c r="BG2924" s="1"/>
      <c r="BH2924" s="6"/>
      <c r="BJ2924" s="1"/>
      <c r="BN2924" s="1"/>
      <c r="BO2924" s="1"/>
    </row>
    <row r="2925" spans="1:67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6"/>
      <c r="N2925" s="1"/>
      <c r="Q2925" s="6"/>
      <c r="S2925" s="1"/>
      <c r="T2925" s="1"/>
      <c r="U2925" s="1"/>
      <c r="V2925" s="1"/>
      <c r="W2925" s="1"/>
      <c r="X2925" s="400"/>
      <c r="Y2925" s="6"/>
      <c r="AB2925" s="6"/>
      <c r="AE2925" s="6"/>
      <c r="AG2925" s="1"/>
      <c r="AM2925" s="6"/>
      <c r="AP2925" s="6"/>
      <c r="AS2925" s="6"/>
      <c r="AU2925" s="1"/>
      <c r="BA2925" s="6"/>
      <c r="BD2925" s="6"/>
      <c r="BG2925" s="1"/>
      <c r="BH2925" s="6"/>
      <c r="BJ2925" s="1"/>
      <c r="BN2925" s="1"/>
      <c r="BO2925" s="1"/>
    </row>
    <row r="2926" spans="1:67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6"/>
      <c r="N2926" s="1"/>
      <c r="Q2926" s="6"/>
      <c r="S2926" s="1"/>
      <c r="T2926" s="1"/>
      <c r="U2926" s="1"/>
      <c r="V2926" s="1"/>
      <c r="W2926" s="1"/>
      <c r="X2926" s="400"/>
      <c r="Y2926" s="6"/>
      <c r="AB2926" s="6"/>
      <c r="AE2926" s="6"/>
      <c r="AG2926" s="1"/>
      <c r="AM2926" s="6"/>
      <c r="AP2926" s="6"/>
      <c r="AS2926" s="6"/>
      <c r="AU2926" s="1"/>
      <c r="BA2926" s="6"/>
      <c r="BD2926" s="6"/>
      <c r="BG2926" s="1"/>
      <c r="BH2926" s="6"/>
      <c r="BJ2926" s="1"/>
      <c r="BN2926" s="1"/>
      <c r="BO2926" s="1"/>
    </row>
    <row r="2927" spans="1:67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6"/>
      <c r="N2927" s="1"/>
      <c r="Q2927" s="6"/>
      <c r="S2927" s="1"/>
      <c r="T2927" s="1"/>
      <c r="U2927" s="1"/>
      <c r="V2927" s="1"/>
      <c r="W2927" s="1"/>
      <c r="X2927" s="400"/>
      <c r="Y2927" s="6"/>
      <c r="AB2927" s="6"/>
      <c r="AE2927" s="6"/>
      <c r="AG2927" s="1"/>
      <c r="AM2927" s="6"/>
      <c r="AP2927" s="6"/>
      <c r="AS2927" s="6"/>
      <c r="AU2927" s="1"/>
      <c r="BA2927" s="6"/>
      <c r="BD2927" s="6"/>
      <c r="BG2927" s="1"/>
      <c r="BH2927" s="6"/>
      <c r="BJ2927" s="1"/>
      <c r="BN2927" s="1"/>
      <c r="BO2927" s="1"/>
    </row>
    <row r="2928" spans="1:67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6"/>
      <c r="N2928" s="1"/>
      <c r="Q2928" s="6"/>
      <c r="S2928" s="1"/>
      <c r="T2928" s="1"/>
      <c r="U2928" s="1"/>
      <c r="V2928" s="1"/>
      <c r="W2928" s="1"/>
      <c r="X2928" s="400"/>
      <c r="Y2928" s="6"/>
      <c r="AB2928" s="6"/>
      <c r="AE2928" s="6"/>
      <c r="AG2928" s="1"/>
      <c r="AM2928" s="6"/>
      <c r="AP2928" s="6"/>
      <c r="AS2928" s="6"/>
      <c r="AU2928" s="1"/>
      <c r="BA2928" s="6"/>
      <c r="BD2928" s="6"/>
      <c r="BG2928" s="1"/>
      <c r="BH2928" s="6"/>
      <c r="BJ2928" s="1"/>
      <c r="BN2928" s="1"/>
      <c r="BO2928" s="1"/>
    </row>
    <row r="2929" spans="1:67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6"/>
      <c r="N2929" s="1"/>
      <c r="Q2929" s="6"/>
      <c r="S2929" s="1"/>
      <c r="T2929" s="1"/>
      <c r="U2929" s="1"/>
      <c r="V2929" s="1"/>
      <c r="W2929" s="1"/>
      <c r="X2929" s="400"/>
      <c r="Y2929" s="6"/>
      <c r="AB2929" s="6"/>
      <c r="AE2929" s="6"/>
      <c r="AG2929" s="1"/>
      <c r="AM2929" s="6"/>
      <c r="AP2929" s="6"/>
      <c r="AS2929" s="6"/>
      <c r="AU2929" s="1"/>
      <c r="BA2929" s="6"/>
      <c r="BD2929" s="6"/>
      <c r="BG2929" s="1"/>
      <c r="BH2929" s="6"/>
      <c r="BJ2929" s="1"/>
      <c r="BN2929" s="1"/>
      <c r="BO2929" s="1"/>
    </row>
    <row r="2930" spans="1:67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6"/>
      <c r="N2930" s="1"/>
      <c r="Q2930" s="6"/>
      <c r="S2930" s="1"/>
      <c r="T2930" s="1"/>
      <c r="U2930" s="1"/>
      <c r="V2930" s="1"/>
      <c r="W2930" s="1"/>
      <c r="X2930" s="400"/>
      <c r="Y2930" s="6"/>
      <c r="AB2930" s="6"/>
      <c r="AE2930" s="6"/>
      <c r="AG2930" s="1"/>
      <c r="AM2930" s="6"/>
      <c r="AP2930" s="6"/>
      <c r="AS2930" s="6"/>
      <c r="AU2930" s="1"/>
      <c r="BA2930" s="6"/>
      <c r="BD2930" s="6"/>
      <c r="BG2930" s="1"/>
      <c r="BH2930" s="6"/>
      <c r="BJ2930" s="1"/>
      <c r="BN2930" s="1"/>
      <c r="BO2930" s="1"/>
    </row>
    <row r="2931" spans="1:67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6"/>
      <c r="N2931" s="1"/>
      <c r="Q2931" s="6"/>
      <c r="S2931" s="1"/>
      <c r="T2931" s="1"/>
      <c r="U2931" s="1"/>
      <c r="V2931" s="1"/>
      <c r="W2931" s="1"/>
      <c r="X2931" s="400"/>
      <c r="Y2931" s="6"/>
      <c r="AB2931" s="6"/>
      <c r="AE2931" s="6"/>
      <c r="AG2931" s="1"/>
      <c r="AM2931" s="6"/>
      <c r="AP2931" s="6"/>
      <c r="AS2931" s="6"/>
      <c r="AU2931" s="1"/>
      <c r="BA2931" s="6"/>
      <c r="BD2931" s="6"/>
      <c r="BG2931" s="1"/>
      <c r="BH2931" s="6"/>
      <c r="BJ2931" s="1"/>
      <c r="BN2931" s="1"/>
      <c r="BO2931" s="1"/>
    </row>
    <row r="2932" spans="1:67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6"/>
      <c r="N2932" s="1"/>
      <c r="Q2932" s="6"/>
      <c r="S2932" s="1"/>
      <c r="T2932" s="1"/>
      <c r="U2932" s="1"/>
      <c r="V2932" s="1"/>
      <c r="W2932" s="1"/>
      <c r="X2932" s="400"/>
      <c r="Y2932" s="6"/>
      <c r="AB2932" s="6"/>
      <c r="AE2932" s="6"/>
      <c r="AG2932" s="1"/>
      <c r="AM2932" s="6"/>
      <c r="AP2932" s="6"/>
      <c r="AS2932" s="6"/>
      <c r="AU2932" s="1"/>
      <c r="BA2932" s="6"/>
      <c r="BD2932" s="6"/>
      <c r="BG2932" s="1"/>
      <c r="BH2932" s="6"/>
      <c r="BJ2932" s="1"/>
      <c r="BN2932" s="1"/>
      <c r="BO2932" s="1"/>
    </row>
    <row r="2933" spans="1:67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6"/>
      <c r="N2933" s="1"/>
      <c r="Q2933" s="6"/>
      <c r="S2933" s="1"/>
      <c r="T2933" s="1"/>
      <c r="U2933" s="1"/>
      <c r="V2933" s="1"/>
      <c r="W2933" s="1"/>
      <c r="X2933" s="400"/>
      <c r="Y2933" s="6"/>
      <c r="AB2933" s="6"/>
      <c r="AE2933" s="6"/>
      <c r="AG2933" s="1"/>
      <c r="AM2933" s="6"/>
      <c r="AP2933" s="6"/>
      <c r="AS2933" s="6"/>
      <c r="AU2933" s="1"/>
      <c r="BA2933" s="6"/>
      <c r="BD2933" s="6"/>
      <c r="BG2933" s="1"/>
      <c r="BH2933" s="6"/>
      <c r="BJ2933" s="1"/>
      <c r="BN2933" s="1"/>
      <c r="BO2933" s="1"/>
    </row>
    <row r="2934" spans="1:67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6"/>
      <c r="N2934" s="1"/>
      <c r="Q2934" s="6"/>
      <c r="S2934" s="1"/>
      <c r="T2934" s="1"/>
      <c r="U2934" s="1"/>
      <c r="V2934" s="1"/>
      <c r="W2934" s="1"/>
      <c r="X2934" s="400"/>
      <c r="Y2934" s="6"/>
      <c r="AB2934" s="6"/>
      <c r="AE2934" s="6"/>
      <c r="AG2934" s="1"/>
      <c r="AM2934" s="6"/>
      <c r="AP2934" s="6"/>
      <c r="AS2934" s="6"/>
      <c r="AU2934" s="1"/>
      <c r="BA2934" s="6"/>
      <c r="BD2934" s="6"/>
      <c r="BG2934" s="1"/>
      <c r="BH2934" s="6"/>
      <c r="BJ2934" s="1"/>
      <c r="BN2934" s="1"/>
      <c r="BO2934" s="1"/>
    </row>
    <row r="2935" spans="1:67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6"/>
      <c r="N2935" s="1"/>
      <c r="Q2935" s="6"/>
      <c r="S2935" s="1"/>
      <c r="T2935" s="1"/>
      <c r="U2935" s="1"/>
      <c r="V2935" s="1"/>
      <c r="W2935" s="1"/>
      <c r="X2935" s="400"/>
      <c r="Y2935" s="6"/>
      <c r="AB2935" s="6"/>
      <c r="AE2935" s="6"/>
      <c r="AG2935" s="1"/>
      <c r="AM2935" s="6"/>
      <c r="AP2935" s="6"/>
      <c r="AS2935" s="6"/>
      <c r="AU2935" s="1"/>
      <c r="BA2935" s="6"/>
      <c r="BD2935" s="6"/>
      <c r="BG2935" s="1"/>
      <c r="BH2935" s="6"/>
      <c r="BJ2935" s="1"/>
      <c r="BN2935" s="1"/>
      <c r="BO2935" s="1"/>
    </row>
    <row r="2936" spans="1:67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6"/>
      <c r="N2936" s="1"/>
      <c r="Q2936" s="6"/>
      <c r="S2936" s="1"/>
      <c r="T2936" s="1"/>
      <c r="U2936" s="1"/>
      <c r="V2936" s="1"/>
      <c r="W2936" s="1"/>
      <c r="X2936" s="400"/>
      <c r="Y2936" s="6"/>
      <c r="AB2936" s="6"/>
      <c r="AE2936" s="6"/>
      <c r="AG2936" s="1"/>
      <c r="AM2936" s="6"/>
      <c r="AP2936" s="6"/>
      <c r="AS2936" s="6"/>
      <c r="AU2936" s="1"/>
      <c r="BA2936" s="6"/>
      <c r="BD2936" s="6"/>
      <c r="BG2936" s="1"/>
      <c r="BH2936" s="6"/>
      <c r="BJ2936" s="1"/>
      <c r="BN2936" s="1"/>
      <c r="BO2936" s="1"/>
    </row>
    <row r="2937" spans="1:67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6"/>
      <c r="N2937" s="1"/>
      <c r="Q2937" s="6"/>
      <c r="S2937" s="1"/>
      <c r="T2937" s="1"/>
      <c r="U2937" s="1"/>
      <c r="V2937" s="1"/>
      <c r="W2937" s="1"/>
      <c r="X2937" s="400"/>
      <c r="Y2937" s="6"/>
      <c r="AB2937" s="6"/>
      <c r="AE2937" s="6"/>
      <c r="AG2937" s="1"/>
      <c r="AM2937" s="6"/>
      <c r="AP2937" s="6"/>
      <c r="AS2937" s="6"/>
      <c r="AU2937" s="1"/>
      <c r="BA2937" s="6"/>
      <c r="BD2937" s="6"/>
      <c r="BG2937" s="1"/>
      <c r="BH2937" s="6"/>
      <c r="BJ2937" s="1"/>
      <c r="BN2937" s="1"/>
      <c r="BO2937" s="1"/>
    </row>
    <row r="2938" spans="1:67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6"/>
      <c r="N2938" s="1"/>
      <c r="Q2938" s="6"/>
      <c r="S2938" s="1"/>
      <c r="T2938" s="1"/>
      <c r="U2938" s="1"/>
      <c r="V2938" s="1"/>
      <c r="W2938" s="1"/>
      <c r="X2938" s="400"/>
      <c r="Y2938" s="6"/>
      <c r="AB2938" s="6"/>
      <c r="AE2938" s="6"/>
      <c r="AG2938" s="1"/>
      <c r="AM2938" s="6"/>
      <c r="AP2938" s="6"/>
      <c r="AS2938" s="6"/>
      <c r="AU2938" s="1"/>
      <c r="BA2938" s="6"/>
      <c r="BD2938" s="6"/>
      <c r="BG2938" s="1"/>
      <c r="BH2938" s="6"/>
      <c r="BJ2938" s="1"/>
      <c r="BN2938" s="1"/>
      <c r="BO2938" s="1"/>
    </row>
    <row r="2939" spans="1:67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6"/>
      <c r="N2939" s="1"/>
      <c r="Q2939" s="6"/>
      <c r="S2939" s="1"/>
      <c r="T2939" s="1"/>
      <c r="U2939" s="1"/>
      <c r="V2939" s="1"/>
      <c r="W2939" s="1"/>
      <c r="X2939" s="400"/>
      <c r="Y2939" s="6"/>
      <c r="AB2939" s="6"/>
      <c r="AE2939" s="6"/>
      <c r="AG2939" s="1"/>
      <c r="AM2939" s="6"/>
      <c r="AP2939" s="6"/>
      <c r="AS2939" s="6"/>
      <c r="AU2939" s="1"/>
      <c r="BA2939" s="6"/>
      <c r="BD2939" s="6"/>
      <c r="BG2939" s="1"/>
      <c r="BH2939" s="6"/>
      <c r="BJ2939" s="1"/>
      <c r="BN2939" s="1"/>
      <c r="BO2939" s="1"/>
    </row>
    <row r="2940" spans="1:67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6"/>
      <c r="N2940" s="1"/>
      <c r="Q2940" s="6"/>
      <c r="S2940" s="1"/>
      <c r="T2940" s="1"/>
      <c r="U2940" s="1"/>
      <c r="V2940" s="1"/>
      <c r="W2940" s="1"/>
      <c r="X2940" s="400"/>
      <c r="Y2940" s="6"/>
      <c r="AB2940" s="6"/>
      <c r="AE2940" s="6"/>
      <c r="AG2940" s="1"/>
      <c r="AM2940" s="6"/>
      <c r="AP2940" s="6"/>
      <c r="AS2940" s="6"/>
      <c r="AU2940" s="1"/>
      <c r="BA2940" s="6"/>
      <c r="BD2940" s="6"/>
      <c r="BG2940" s="1"/>
      <c r="BH2940" s="6"/>
      <c r="BJ2940" s="1"/>
      <c r="BN2940" s="1"/>
      <c r="BO2940" s="1"/>
    </row>
    <row r="2941" spans="1:67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6"/>
      <c r="N2941" s="1"/>
      <c r="Q2941" s="6"/>
      <c r="S2941" s="1"/>
      <c r="T2941" s="1"/>
      <c r="U2941" s="1"/>
      <c r="V2941" s="1"/>
      <c r="W2941" s="1"/>
      <c r="X2941" s="400"/>
      <c r="Y2941" s="6"/>
      <c r="AB2941" s="6"/>
      <c r="AE2941" s="6"/>
      <c r="AG2941" s="1"/>
      <c r="AM2941" s="6"/>
      <c r="AP2941" s="6"/>
      <c r="AS2941" s="6"/>
      <c r="AU2941" s="1"/>
      <c r="BA2941" s="6"/>
      <c r="BD2941" s="6"/>
      <c r="BG2941" s="1"/>
      <c r="BH2941" s="6"/>
      <c r="BJ2941" s="1"/>
      <c r="BN2941" s="1"/>
      <c r="BO2941" s="1"/>
    </row>
    <row r="2942" spans="1:67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6"/>
      <c r="N2942" s="1"/>
      <c r="Q2942" s="6"/>
      <c r="S2942" s="1"/>
      <c r="T2942" s="1"/>
      <c r="U2942" s="1"/>
      <c r="V2942" s="1"/>
      <c r="W2942" s="1"/>
      <c r="X2942" s="400"/>
      <c r="Y2942" s="6"/>
      <c r="AB2942" s="6"/>
      <c r="AE2942" s="6"/>
      <c r="AG2942" s="1"/>
      <c r="AM2942" s="6"/>
      <c r="AP2942" s="6"/>
      <c r="AS2942" s="6"/>
      <c r="AU2942" s="1"/>
      <c r="BA2942" s="6"/>
      <c r="BD2942" s="6"/>
      <c r="BG2942" s="1"/>
      <c r="BH2942" s="6"/>
      <c r="BJ2942" s="1"/>
      <c r="BN2942" s="1"/>
      <c r="BO2942" s="1"/>
    </row>
    <row r="2943" spans="1:67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6"/>
      <c r="N2943" s="1"/>
      <c r="Q2943" s="6"/>
      <c r="S2943" s="1"/>
      <c r="T2943" s="1"/>
      <c r="U2943" s="1"/>
      <c r="V2943" s="1"/>
      <c r="W2943" s="1"/>
      <c r="X2943" s="400"/>
      <c r="Y2943" s="6"/>
      <c r="AB2943" s="6"/>
      <c r="AE2943" s="6"/>
      <c r="AG2943" s="1"/>
      <c r="AM2943" s="6"/>
      <c r="AP2943" s="6"/>
      <c r="AS2943" s="6"/>
      <c r="AU2943" s="1"/>
      <c r="BA2943" s="6"/>
      <c r="BD2943" s="6"/>
      <c r="BG2943" s="1"/>
      <c r="BH2943" s="6"/>
      <c r="BJ2943" s="1"/>
      <c r="BN2943" s="1"/>
      <c r="BO2943" s="1"/>
    </row>
    <row r="2944" spans="1:67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6"/>
      <c r="N2944" s="1"/>
      <c r="Q2944" s="6"/>
      <c r="S2944" s="1"/>
      <c r="T2944" s="1"/>
      <c r="U2944" s="1"/>
      <c r="V2944" s="1"/>
      <c r="W2944" s="1"/>
      <c r="X2944" s="400"/>
      <c r="Y2944" s="6"/>
      <c r="AB2944" s="6"/>
      <c r="AE2944" s="6"/>
      <c r="AG2944" s="1"/>
      <c r="AM2944" s="6"/>
      <c r="AP2944" s="6"/>
      <c r="AS2944" s="6"/>
      <c r="AU2944" s="1"/>
      <c r="BA2944" s="6"/>
      <c r="BD2944" s="6"/>
      <c r="BG2944" s="1"/>
      <c r="BH2944" s="6"/>
      <c r="BJ2944" s="1"/>
      <c r="BN2944" s="1"/>
      <c r="BO2944" s="1"/>
    </row>
    <row r="2945" spans="1:67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6"/>
      <c r="N2945" s="1"/>
      <c r="Q2945" s="6"/>
      <c r="S2945" s="1"/>
      <c r="T2945" s="1"/>
      <c r="U2945" s="1"/>
      <c r="V2945" s="1"/>
      <c r="W2945" s="1"/>
      <c r="X2945" s="400"/>
      <c r="Y2945" s="6"/>
      <c r="AB2945" s="6"/>
      <c r="AE2945" s="6"/>
      <c r="AG2945" s="1"/>
      <c r="AM2945" s="6"/>
      <c r="AP2945" s="6"/>
      <c r="AS2945" s="6"/>
      <c r="AU2945" s="1"/>
      <c r="BA2945" s="6"/>
      <c r="BD2945" s="6"/>
      <c r="BG2945" s="1"/>
      <c r="BH2945" s="6"/>
      <c r="BJ2945" s="1"/>
      <c r="BN2945" s="1"/>
      <c r="BO2945" s="1"/>
    </row>
    <row r="2946" spans="1:67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6"/>
      <c r="N2946" s="1"/>
      <c r="Q2946" s="6"/>
      <c r="S2946" s="1"/>
      <c r="T2946" s="1"/>
      <c r="U2946" s="1"/>
      <c r="V2946" s="1"/>
      <c r="W2946" s="1"/>
      <c r="X2946" s="400"/>
      <c r="Y2946" s="6"/>
      <c r="AB2946" s="6"/>
      <c r="AE2946" s="6"/>
      <c r="AG2946" s="1"/>
      <c r="AM2946" s="6"/>
      <c r="AP2946" s="6"/>
      <c r="AS2946" s="6"/>
      <c r="AU2946" s="1"/>
      <c r="BA2946" s="6"/>
      <c r="BD2946" s="6"/>
      <c r="BG2946" s="1"/>
      <c r="BH2946" s="6"/>
      <c r="BJ2946" s="1"/>
      <c r="BN2946" s="1"/>
      <c r="BO2946" s="1"/>
    </row>
    <row r="2947" spans="1:67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6"/>
      <c r="N2947" s="1"/>
      <c r="Q2947" s="6"/>
      <c r="S2947" s="1"/>
      <c r="T2947" s="1"/>
      <c r="U2947" s="1"/>
      <c r="V2947" s="1"/>
      <c r="W2947" s="1"/>
      <c r="X2947" s="400"/>
      <c r="Y2947" s="6"/>
      <c r="AB2947" s="6"/>
      <c r="AE2947" s="6"/>
      <c r="AG2947" s="1"/>
      <c r="AM2947" s="6"/>
      <c r="AP2947" s="6"/>
      <c r="AS2947" s="6"/>
      <c r="AU2947" s="1"/>
      <c r="BA2947" s="6"/>
      <c r="BD2947" s="6"/>
      <c r="BG2947" s="1"/>
      <c r="BH2947" s="6"/>
      <c r="BJ2947" s="1"/>
      <c r="BN2947" s="1"/>
      <c r="BO2947" s="1"/>
    </row>
    <row r="2948" spans="1:67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6"/>
      <c r="N2948" s="1"/>
      <c r="Q2948" s="6"/>
      <c r="S2948" s="1"/>
      <c r="T2948" s="1"/>
      <c r="U2948" s="1"/>
      <c r="V2948" s="1"/>
      <c r="W2948" s="1"/>
      <c r="X2948" s="400"/>
      <c r="Y2948" s="6"/>
      <c r="AB2948" s="6"/>
      <c r="AE2948" s="6"/>
      <c r="AG2948" s="1"/>
      <c r="AM2948" s="6"/>
      <c r="AP2948" s="6"/>
      <c r="AS2948" s="6"/>
      <c r="AU2948" s="1"/>
      <c r="BA2948" s="6"/>
      <c r="BD2948" s="6"/>
      <c r="BG2948" s="1"/>
      <c r="BH2948" s="6"/>
      <c r="BJ2948" s="1"/>
      <c r="BN2948" s="1"/>
      <c r="BO2948" s="1"/>
    </row>
    <row r="2949" spans="1:67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6"/>
      <c r="N2949" s="1"/>
      <c r="Q2949" s="6"/>
      <c r="S2949" s="1"/>
      <c r="T2949" s="1"/>
      <c r="U2949" s="1"/>
      <c r="V2949" s="1"/>
      <c r="W2949" s="1"/>
      <c r="X2949" s="400"/>
      <c r="Y2949" s="6"/>
      <c r="AB2949" s="6"/>
      <c r="AE2949" s="6"/>
      <c r="AG2949" s="1"/>
      <c r="AM2949" s="6"/>
      <c r="AP2949" s="6"/>
      <c r="AS2949" s="6"/>
      <c r="AU2949" s="1"/>
      <c r="BA2949" s="6"/>
      <c r="BD2949" s="6"/>
      <c r="BG2949" s="1"/>
      <c r="BH2949" s="6"/>
      <c r="BJ2949" s="1"/>
      <c r="BN2949" s="1"/>
      <c r="BO2949" s="1"/>
    </row>
    <row r="2950" spans="1:67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6"/>
      <c r="N2950" s="1"/>
      <c r="Q2950" s="6"/>
      <c r="S2950" s="1"/>
      <c r="T2950" s="1"/>
      <c r="U2950" s="1"/>
      <c r="V2950" s="1"/>
      <c r="W2950" s="1"/>
      <c r="X2950" s="400"/>
      <c r="Y2950" s="6"/>
      <c r="AB2950" s="6"/>
      <c r="AE2950" s="6"/>
      <c r="AG2950" s="1"/>
      <c r="AM2950" s="6"/>
      <c r="AP2950" s="6"/>
      <c r="AS2950" s="6"/>
      <c r="AU2950" s="1"/>
      <c r="BA2950" s="6"/>
      <c r="BD2950" s="6"/>
      <c r="BG2950" s="1"/>
      <c r="BH2950" s="6"/>
      <c r="BJ2950" s="1"/>
      <c r="BN2950" s="1"/>
      <c r="BO2950" s="1"/>
    </row>
    <row r="2951" spans="1:67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6"/>
      <c r="N2951" s="1"/>
      <c r="Q2951" s="6"/>
      <c r="S2951" s="1"/>
      <c r="T2951" s="1"/>
      <c r="U2951" s="1"/>
      <c r="V2951" s="1"/>
      <c r="W2951" s="1"/>
      <c r="X2951" s="400"/>
      <c r="Y2951" s="6"/>
      <c r="AB2951" s="6"/>
      <c r="AE2951" s="6"/>
      <c r="AG2951" s="1"/>
      <c r="AM2951" s="6"/>
      <c r="AP2951" s="6"/>
      <c r="AS2951" s="6"/>
      <c r="AU2951" s="1"/>
      <c r="BA2951" s="6"/>
      <c r="BD2951" s="6"/>
      <c r="BG2951" s="1"/>
      <c r="BH2951" s="6"/>
      <c r="BJ2951" s="1"/>
      <c r="BN2951" s="1"/>
      <c r="BO2951" s="1"/>
    </row>
    <row r="2952" spans="1:67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6"/>
      <c r="N2952" s="1"/>
      <c r="Q2952" s="6"/>
      <c r="S2952" s="1"/>
      <c r="T2952" s="1"/>
      <c r="U2952" s="1"/>
      <c r="V2952" s="1"/>
      <c r="W2952" s="1"/>
      <c r="X2952" s="400"/>
      <c r="Y2952" s="6"/>
      <c r="AB2952" s="6"/>
      <c r="AE2952" s="6"/>
      <c r="AG2952" s="1"/>
      <c r="AM2952" s="6"/>
      <c r="AP2952" s="6"/>
      <c r="AS2952" s="6"/>
      <c r="AU2952" s="1"/>
      <c r="BA2952" s="6"/>
      <c r="BD2952" s="6"/>
      <c r="BG2952" s="1"/>
      <c r="BH2952" s="6"/>
      <c r="BJ2952" s="1"/>
      <c r="BN2952" s="1"/>
      <c r="BO2952" s="1"/>
    </row>
    <row r="2953" spans="1:67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6"/>
      <c r="N2953" s="1"/>
      <c r="Q2953" s="6"/>
      <c r="S2953" s="1"/>
      <c r="T2953" s="1"/>
      <c r="U2953" s="1"/>
      <c r="V2953" s="1"/>
      <c r="W2953" s="1"/>
      <c r="X2953" s="400"/>
      <c r="Y2953" s="6"/>
      <c r="AB2953" s="6"/>
      <c r="AE2953" s="6"/>
      <c r="AG2953" s="1"/>
      <c r="AM2953" s="6"/>
      <c r="AP2953" s="6"/>
      <c r="AS2953" s="6"/>
      <c r="AU2953" s="1"/>
      <c r="BA2953" s="6"/>
      <c r="BD2953" s="6"/>
      <c r="BG2953" s="1"/>
      <c r="BH2953" s="6"/>
      <c r="BJ2953" s="1"/>
      <c r="BN2953" s="1"/>
      <c r="BO2953" s="1"/>
    </row>
    <row r="2954" spans="1:67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6"/>
      <c r="N2954" s="1"/>
      <c r="Q2954" s="6"/>
      <c r="S2954" s="1"/>
      <c r="T2954" s="1"/>
      <c r="U2954" s="1"/>
      <c r="V2954" s="1"/>
      <c r="W2954" s="1"/>
      <c r="X2954" s="400"/>
      <c r="Y2954" s="6"/>
      <c r="AB2954" s="6"/>
      <c r="AE2954" s="6"/>
      <c r="AG2954" s="1"/>
      <c r="AM2954" s="6"/>
      <c r="AP2954" s="6"/>
      <c r="AS2954" s="6"/>
      <c r="AU2954" s="1"/>
      <c r="BA2954" s="6"/>
      <c r="BD2954" s="6"/>
      <c r="BG2954" s="1"/>
      <c r="BH2954" s="6"/>
      <c r="BJ2954" s="1"/>
      <c r="BN2954" s="1"/>
      <c r="BO2954" s="1"/>
    </row>
    <row r="2955" spans="1:67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6"/>
      <c r="N2955" s="1"/>
      <c r="Q2955" s="6"/>
      <c r="S2955" s="1"/>
      <c r="T2955" s="1"/>
      <c r="U2955" s="1"/>
      <c r="V2955" s="1"/>
      <c r="W2955" s="1"/>
      <c r="X2955" s="400"/>
      <c r="Y2955" s="6"/>
      <c r="AB2955" s="6"/>
      <c r="AE2955" s="6"/>
      <c r="AG2955" s="1"/>
      <c r="AM2955" s="6"/>
      <c r="AP2955" s="6"/>
      <c r="AS2955" s="6"/>
      <c r="AU2955" s="1"/>
      <c r="BA2955" s="6"/>
      <c r="BD2955" s="6"/>
      <c r="BG2955" s="1"/>
      <c r="BH2955" s="6"/>
      <c r="BJ2955" s="1"/>
      <c r="BN2955" s="1"/>
      <c r="BO2955" s="1"/>
    </row>
    <row r="2956" spans="1:67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6"/>
      <c r="N2956" s="1"/>
      <c r="Q2956" s="6"/>
      <c r="S2956" s="1"/>
      <c r="T2956" s="1"/>
      <c r="U2956" s="1"/>
      <c r="V2956" s="1"/>
      <c r="W2956" s="1"/>
      <c r="X2956" s="400"/>
      <c r="Y2956" s="6"/>
      <c r="AB2956" s="6"/>
      <c r="AE2956" s="6"/>
      <c r="AG2956" s="1"/>
      <c r="AM2956" s="6"/>
      <c r="AP2956" s="6"/>
      <c r="AS2956" s="6"/>
      <c r="AU2956" s="1"/>
      <c r="BA2956" s="6"/>
      <c r="BD2956" s="6"/>
      <c r="BG2956" s="1"/>
      <c r="BH2956" s="6"/>
      <c r="BJ2956" s="1"/>
      <c r="BN2956" s="1"/>
      <c r="BO2956" s="1"/>
    </row>
    <row r="2957" spans="1:67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6"/>
      <c r="N2957" s="1"/>
      <c r="Q2957" s="6"/>
      <c r="S2957" s="1"/>
      <c r="T2957" s="1"/>
      <c r="U2957" s="1"/>
      <c r="V2957" s="1"/>
      <c r="W2957" s="1"/>
      <c r="X2957" s="400"/>
      <c r="Y2957" s="6"/>
      <c r="AB2957" s="6"/>
      <c r="AE2957" s="6"/>
      <c r="AG2957" s="1"/>
      <c r="AM2957" s="6"/>
      <c r="AP2957" s="6"/>
      <c r="AS2957" s="6"/>
      <c r="AU2957" s="1"/>
      <c r="BA2957" s="6"/>
      <c r="BD2957" s="6"/>
      <c r="BG2957" s="1"/>
      <c r="BH2957" s="6"/>
      <c r="BJ2957" s="1"/>
      <c r="BN2957" s="1"/>
      <c r="BO2957" s="1"/>
    </row>
    <row r="2958" spans="1:67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6"/>
      <c r="N2958" s="1"/>
      <c r="Q2958" s="6"/>
      <c r="S2958" s="1"/>
      <c r="T2958" s="1"/>
      <c r="U2958" s="1"/>
      <c r="V2958" s="1"/>
      <c r="W2958" s="1"/>
      <c r="X2958" s="400"/>
      <c r="Y2958" s="6"/>
      <c r="AB2958" s="6"/>
      <c r="AE2958" s="6"/>
      <c r="AG2958" s="1"/>
      <c r="AM2958" s="6"/>
      <c r="AP2958" s="6"/>
      <c r="AS2958" s="6"/>
      <c r="AU2958" s="1"/>
      <c r="BA2958" s="6"/>
      <c r="BD2958" s="6"/>
      <c r="BG2958" s="1"/>
      <c r="BH2958" s="6"/>
      <c r="BJ2958" s="1"/>
      <c r="BN2958" s="1"/>
      <c r="BO2958" s="1"/>
    </row>
    <row r="2959" spans="1:67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6"/>
      <c r="N2959" s="1"/>
      <c r="Q2959" s="6"/>
      <c r="S2959" s="1"/>
      <c r="T2959" s="1"/>
      <c r="U2959" s="1"/>
      <c r="V2959" s="1"/>
      <c r="W2959" s="1"/>
      <c r="X2959" s="400"/>
      <c r="Y2959" s="6"/>
      <c r="AB2959" s="6"/>
      <c r="AE2959" s="6"/>
      <c r="AG2959" s="1"/>
      <c r="AM2959" s="6"/>
      <c r="AP2959" s="6"/>
      <c r="AS2959" s="6"/>
      <c r="AU2959" s="1"/>
      <c r="BA2959" s="6"/>
      <c r="BD2959" s="6"/>
      <c r="BG2959" s="1"/>
      <c r="BH2959" s="6"/>
      <c r="BJ2959" s="1"/>
      <c r="BN2959" s="1"/>
      <c r="BO2959" s="1"/>
    </row>
    <row r="2960" spans="1:67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6"/>
      <c r="N2960" s="1"/>
      <c r="Q2960" s="6"/>
      <c r="S2960" s="1"/>
      <c r="T2960" s="1"/>
      <c r="U2960" s="1"/>
      <c r="V2960" s="1"/>
      <c r="W2960" s="1"/>
      <c r="X2960" s="400"/>
      <c r="Y2960" s="6"/>
      <c r="AB2960" s="6"/>
      <c r="AE2960" s="6"/>
      <c r="AG2960" s="1"/>
      <c r="AM2960" s="6"/>
      <c r="AP2960" s="6"/>
      <c r="AS2960" s="6"/>
      <c r="AU2960" s="1"/>
      <c r="BA2960" s="6"/>
      <c r="BD2960" s="6"/>
      <c r="BG2960" s="1"/>
      <c r="BH2960" s="6"/>
      <c r="BJ2960" s="1"/>
      <c r="BN2960" s="1"/>
      <c r="BO2960" s="1"/>
    </row>
    <row r="2961" spans="1:67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6"/>
      <c r="N2961" s="1"/>
      <c r="Q2961" s="6"/>
      <c r="S2961" s="1"/>
      <c r="T2961" s="1"/>
      <c r="U2961" s="1"/>
      <c r="V2961" s="1"/>
      <c r="W2961" s="1"/>
      <c r="X2961" s="400"/>
      <c r="Y2961" s="6"/>
      <c r="AB2961" s="6"/>
      <c r="AE2961" s="6"/>
      <c r="AG2961" s="1"/>
      <c r="AM2961" s="6"/>
      <c r="AP2961" s="6"/>
      <c r="AS2961" s="6"/>
      <c r="AU2961" s="1"/>
      <c r="BA2961" s="6"/>
      <c r="BD2961" s="6"/>
      <c r="BG2961" s="1"/>
      <c r="BH2961" s="6"/>
      <c r="BJ2961" s="1"/>
      <c r="BN2961" s="1"/>
      <c r="BO2961" s="1"/>
    </row>
    <row r="2962" spans="1:67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6"/>
      <c r="N2962" s="1"/>
      <c r="Q2962" s="6"/>
      <c r="S2962" s="1"/>
      <c r="T2962" s="1"/>
      <c r="U2962" s="1"/>
      <c r="V2962" s="1"/>
      <c r="W2962" s="1"/>
      <c r="X2962" s="400"/>
      <c r="Y2962" s="6"/>
      <c r="AB2962" s="6"/>
      <c r="AE2962" s="6"/>
      <c r="AG2962" s="1"/>
      <c r="AM2962" s="6"/>
      <c r="AP2962" s="6"/>
      <c r="AS2962" s="6"/>
      <c r="AU2962" s="1"/>
      <c r="BA2962" s="6"/>
      <c r="BD2962" s="6"/>
      <c r="BG2962" s="1"/>
      <c r="BH2962" s="6"/>
      <c r="BJ2962" s="1"/>
      <c r="BN2962" s="1"/>
      <c r="BO2962" s="1"/>
    </row>
    <row r="2963" spans="1:67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6"/>
      <c r="N2963" s="1"/>
      <c r="Q2963" s="6"/>
      <c r="S2963" s="1"/>
      <c r="T2963" s="1"/>
      <c r="U2963" s="1"/>
      <c r="V2963" s="1"/>
      <c r="W2963" s="1"/>
      <c r="X2963" s="400"/>
      <c r="Y2963" s="6"/>
      <c r="AB2963" s="6"/>
      <c r="AE2963" s="6"/>
      <c r="AG2963" s="1"/>
      <c r="AM2963" s="6"/>
      <c r="AP2963" s="6"/>
      <c r="AS2963" s="6"/>
      <c r="AU2963" s="1"/>
      <c r="BA2963" s="6"/>
      <c r="BD2963" s="6"/>
      <c r="BG2963" s="1"/>
      <c r="BH2963" s="6"/>
      <c r="BJ2963" s="1"/>
      <c r="BN2963" s="1"/>
      <c r="BO2963" s="1"/>
    </row>
    <row r="2964" spans="1:67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6"/>
      <c r="N2964" s="1"/>
      <c r="Q2964" s="6"/>
      <c r="S2964" s="1"/>
      <c r="T2964" s="1"/>
      <c r="U2964" s="1"/>
      <c r="V2964" s="1"/>
      <c r="W2964" s="1"/>
      <c r="X2964" s="400"/>
      <c r="Y2964" s="6"/>
      <c r="AB2964" s="6"/>
      <c r="AE2964" s="6"/>
      <c r="AG2964" s="1"/>
      <c r="AM2964" s="6"/>
      <c r="AP2964" s="6"/>
      <c r="AS2964" s="6"/>
      <c r="AU2964" s="1"/>
      <c r="BA2964" s="6"/>
      <c r="BD2964" s="6"/>
      <c r="BG2964" s="1"/>
      <c r="BH2964" s="6"/>
      <c r="BJ2964" s="1"/>
      <c r="BN2964" s="1"/>
      <c r="BO2964" s="1"/>
    </row>
    <row r="2965" spans="1:67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6"/>
      <c r="N2965" s="1"/>
      <c r="Q2965" s="6"/>
      <c r="S2965" s="1"/>
      <c r="T2965" s="1"/>
      <c r="U2965" s="1"/>
      <c r="V2965" s="1"/>
      <c r="W2965" s="1"/>
      <c r="X2965" s="400"/>
      <c r="Y2965" s="6"/>
      <c r="AB2965" s="6"/>
      <c r="AE2965" s="6"/>
      <c r="AG2965" s="1"/>
      <c r="AM2965" s="6"/>
      <c r="AP2965" s="6"/>
      <c r="AS2965" s="6"/>
      <c r="AU2965" s="1"/>
      <c r="BA2965" s="6"/>
      <c r="BD2965" s="6"/>
      <c r="BG2965" s="1"/>
      <c r="BH2965" s="6"/>
      <c r="BJ2965" s="1"/>
      <c r="BN2965" s="1"/>
      <c r="BO2965" s="1"/>
    </row>
    <row r="2966" spans="1:67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6"/>
      <c r="N2966" s="1"/>
      <c r="Q2966" s="6"/>
      <c r="S2966" s="1"/>
      <c r="T2966" s="1"/>
      <c r="U2966" s="1"/>
      <c r="V2966" s="1"/>
      <c r="W2966" s="1"/>
      <c r="X2966" s="400"/>
      <c r="Y2966" s="6"/>
      <c r="AB2966" s="6"/>
      <c r="AE2966" s="6"/>
      <c r="AG2966" s="1"/>
      <c r="AM2966" s="6"/>
      <c r="AP2966" s="6"/>
      <c r="AS2966" s="6"/>
      <c r="AU2966" s="1"/>
      <c r="BA2966" s="6"/>
      <c r="BD2966" s="6"/>
      <c r="BG2966" s="1"/>
      <c r="BH2966" s="6"/>
      <c r="BJ2966" s="1"/>
      <c r="BN2966" s="1"/>
      <c r="BO2966" s="1"/>
    </row>
    <row r="2967" spans="1:67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6"/>
      <c r="N2967" s="1"/>
      <c r="Q2967" s="6"/>
      <c r="S2967" s="1"/>
      <c r="T2967" s="1"/>
      <c r="U2967" s="1"/>
      <c r="V2967" s="1"/>
      <c r="W2967" s="1"/>
      <c r="X2967" s="400"/>
      <c r="Y2967" s="6"/>
      <c r="AB2967" s="6"/>
      <c r="AE2967" s="6"/>
      <c r="AG2967" s="1"/>
      <c r="AM2967" s="6"/>
      <c r="AP2967" s="6"/>
      <c r="AS2967" s="6"/>
      <c r="AU2967" s="1"/>
      <c r="BA2967" s="6"/>
      <c r="BD2967" s="6"/>
      <c r="BG2967" s="1"/>
      <c r="BH2967" s="6"/>
      <c r="BJ2967" s="1"/>
      <c r="BN2967" s="1"/>
      <c r="BO2967" s="1"/>
    </row>
    <row r="2968" spans="1:67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6"/>
      <c r="N2968" s="1"/>
      <c r="Q2968" s="6"/>
      <c r="S2968" s="1"/>
      <c r="T2968" s="1"/>
      <c r="U2968" s="1"/>
      <c r="V2968" s="1"/>
      <c r="W2968" s="1"/>
      <c r="X2968" s="400"/>
      <c r="Y2968" s="6"/>
      <c r="AB2968" s="6"/>
      <c r="AE2968" s="6"/>
      <c r="AG2968" s="1"/>
      <c r="AM2968" s="6"/>
      <c r="AP2968" s="6"/>
      <c r="AS2968" s="6"/>
      <c r="AU2968" s="1"/>
      <c r="BA2968" s="6"/>
      <c r="BD2968" s="6"/>
      <c r="BG2968" s="1"/>
      <c r="BH2968" s="6"/>
      <c r="BJ2968" s="1"/>
      <c r="BN2968" s="1"/>
      <c r="BO2968" s="1"/>
    </row>
    <row r="2969" spans="1:67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6"/>
      <c r="N2969" s="1"/>
      <c r="Q2969" s="6"/>
      <c r="S2969" s="1"/>
      <c r="T2969" s="1"/>
      <c r="U2969" s="1"/>
      <c r="V2969" s="1"/>
      <c r="W2969" s="1"/>
      <c r="X2969" s="400"/>
      <c r="Y2969" s="6"/>
      <c r="AB2969" s="6"/>
      <c r="AE2969" s="6"/>
      <c r="AG2969" s="1"/>
      <c r="AM2969" s="6"/>
      <c r="AP2969" s="6"/>
      <c r="AS2969" s="6"/>
      <c r="AU2969" s="1"/>
      <c r="BA2969" s="6"/>
      <c r="BD2969" s="6"/>
      <c r="BG2969" s="1"/>
      <c r="BH2969" s="6"/>
      <c r="BJ2969" s="1"/>
      <c r="BN2969" s="1"/>
      <c r="BO2969" s="1"/>
    </row>
    <row r="2970" spans="1:67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6"/>
      <c r="N2970" s="1"/>
      <c r="Q2970" s="6"/>
      <c r="S2970" s="1"/>
      <c r="T2970" s="1"/>
      <c r="U2970" s="1"/>
      <c r="V2970" s="1"/>
      <c r="W2970" s="1"/>
      <c r="X2970" s="400"/>
      <c r="Y2970" s="6"/>
      <c r="AB2970" s="6"/>
      <c r="AE2970" s="6"/>
      <c r="AG2970" s="1"/>
      <c r="AM2970" s="6"/>
      <c r="AP2970" s="6"/>
      <c r="AS2970" s="6"/>
      <c r="AU2970" s="1"/>
      <c r="BA2970" s="6"/>
      <c r="BD2970" s="6"/>
      <c r="BG2970" s="1"/>
      <c r="BH2970" s="6"/>
      <c r="BJ2970" s="1"/>
      <c r="BN2970" s="1"/>
      <c r="BO2970" s="1"/>
    </row>
    <row r="2971" spans="1:67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6"/>
      <c r="N2971" s="1"/>
      <c r="Q2971" s="6"/>
      <c r="S2971" s="1"/>
      <c r="T2971" s="1"/>
      <c r="U2971" s="1"/>
      <c r="V2971" s="1"/>
      <c r="W2971" s="1"/>
      <c r="X2971" s="400"/>
      <c r="Y2971" s="6"/>
      <c r="AB2971" s="6"/>
      <c r="AE2971" s="6"/>
      <c r="AG2971" s="1"/>
      <c r="AM2971" s="6"/>
      <c r="AP2971" s="6"/>
      <c r="AS2971" s="6"/>
      <c r="AU2971" s="1"/>
      <c r="BA2971" s="6"/>
      <c r="BD2971" s="6"/>
      <c r="BG2971" s="1"/>
      <c r="BH2971" s="6"/>
      <c r="BJ2971" s="1"/>
      <c r="BN2971" s="1"/>
      <c r="BO2971" s="1"/>
    </row>
    <row r="2972" spans="1:67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6"/>
      <c r="N2972" s="1"/>
      <c r="Q2972" s="6"/>
      <c r="S2972" s="1"/>
      <c r="T2972" s="1"/>
      <c r="U2972" s="1"/>
      <c r="V2972" s="1"/>
      <c r="W2972" s="1"/>
      <c r="X2972" s="400"/>
      <c r="Y2972" s="6"/>
      <c r="AB2972" s="6"/>
      <c r="AE2972" s="6"/>
      <c r="AG2972" s="1"/>
      <c r="AM2972" s="6"/>
      <c r="AP2972" s="6"/>
      <c r="AS2972" s="6"/>
      <c r="AU2972" s="1"/>
      <c r="BA2972" s="6"/>
      <c r="BD2972" s="6"/>
      <c r="BG2972" s="1"/>
      <c r="BH2972" s="6"/>
      <c r="BJ2972" s="1"/>
      <c r="BN2972" s="1"/>
      <c r="BO2972" s="1"/>
    </row>
    <row r="2973" spans="1:67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6"/>
      <c r="N2973" s="1"/>
      <c r="Q2973" s="6"/>
      <c r="S2973" s="1"/>
      <c r="T2973" s="1"/>
      <c r="U2973" s="1"/>
      <c r="V2973" s="1"/>
      <c r="W2973" s="1"/>
      <c r="X2973" s="400"/>
      <c r="Y2973" s="6"/>
      <c r="AB2973" s="6"/>
      <c r="AE2973" s="6"/>
      <c r="AG2973" s="1"/>
      <c r="AM2973" s="6"/>
      <c r="AP2973" s="6"/>
      <c r="AS2973" s="6"/>
      <c r="AU2973" s="1"/>
      <c r="BA2973" s="6"/>
      <c r="BD2973" s="6"/>
      <c r="BG2973" s="1"/>
      <c r="BH2973" s="6"/>
      <c r="BJ2973" s="1"/>
      <c r="BN2973" s="1"/>
      <c r="BO2973" s="1"/>
    </row>
    <row r="2974" spans="1:67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6"/>
      <c r="N2974" s="1"/>
      <c r="Q2974" s="6"/>
      <c r="S2974" s="1"/>
      <c r="T2974" s="1"/>
      <c r="U2974" s="1"/>
      <c r="V2974" s="1"/>
      <c r="W2974" s="1"/>
      <c r="X2974" s="400"/>
      <c r="Y2974" s="6"/>
      <c r="AB2974" s="6"/>
      <c r="AE2974" s="6"/>
      <c r="AG2974" s="1"/>
      <c r="AM2974" s="6"/>
      <c r="AP2974" s="6"/>
      <c r="AS2974" s="6"/>
      <c r="AU2974" s="1"/>
      <c r="BA2974" s="6"/>
      <c r="BD2974" s="6"/>
      <c r="BG2974" s="1"/>
      <c r="BH2974" s="6"/>
      <c r="BJ2974" s="1"/>
      <c r="BN2974" s="1"/>
      <c r="BO2974" s="1"/>
    </row>
    <row r="2975" spans="1:67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6"/>
      <c r="N2975" s="1"/>
      <c r="Q2975" s="6"/>
      <c r="S2975" s="1"/>
      <c r="T2975" s="1"/>
      <c r="U2975" s="1"/>
      <c r="V2975" s="1"/>
      <c r="W2975" s="1"/>
      <c r="X2975" s="400"/>
      <c r="Y2975" s="6"/>
      <c r="AB2975" s="6"/>
      <c r="AE2975" s="6"/>
      <c r="AG2975" s="1"/>
      <c r="AM2975" s="6"/>
      <c r="AP2975" s="6"/>
      <c r="AS2975" s="6"/>
      <c r="AU2975" s="1"/>
      <c r="BA2975" s="6"/>
      <c r="BD2975" s="6"/>
      <c r="BG2975" s="1"/>
      <c r="BH2975" s="6"/>
      <c r="BJ2975" s="1"/>
      <c r="BN2975" s="1"/>
      <c r="BO2975" s="1"/>
    </row>
    <row r="2976" spans="1:67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6"/>
      <c r="N2976" s="1"/>
      <c r="Q2976" s="6"/>
      <c r="S2976" s="1"/>
      <c r="T2976" s="1"/>
      <c r="U2976" s="1"/>
      <c r="V2976" s="1"/>
      <c r="W2976" s="1"/>
      <c r="X2976" s="400"/>
      <c r="Y2976" s="6"/>
      <c r="AB2976" s="6"/>
      <c r="AE2976" s="6"/>
      <c r="AG2976" s="1"/>
      <c r="AM2976" s="6"/>
      <c r="AP2976" s="6"/>
      <c r="AS2976" s="6"/>
      <c r="AU2976" s="1"/>
      <c r="BA2976" s="6"/>
      <c r="BD2976" s="6"/>
      <c r="BG2976" s="1"/>
      <c r="BH2976" s="6"/>
      <c r="BJ2976" s="1"/>
      <c r="BN2976" s="1"/>
      <c r="BO2976" s="1"/>
    </row>
    <row r="2977" spans="1:67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6"/>
      <c r="N2977" s="1"/>
      <c r="Q2977" s="6"/>
      <c r="S2977" s="1"/>
      <c r="T2977" s="1"/>
      <c r="U2977" s="1"/>
      <c r="V2977" s="1"/>
      <c r="W2977" s="1"/>
      <c r="X2977" s="400"/>
      <c r="Y2977" s="6"/>
      <c r="AB2977" s="6"/>
      <c r="AE2977" s="6"/>
      <c r="AG2977" s="1"/>
      <c r="AM2977" s="6"/>
      <c r="AP2977" s="6"/>
      <c r="AS2977" s="6"/>
      <c r="AU2977" s="1"/>
      <c r="BA2977" s="6"/>
      <c r="BD2977" s="6"/>
      <c r="BG2977" s="1"/>
      <c r="BH2977" s="6"/>
      <c r="BJ2977" s="1"/>
      <c r="BN2977" s="1"/>
      <c r="BO2977" s="1"/>
    </row>
    <row r="2978" spans="1:67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6"/>
      <c r="N2978" s="1"/>
      <c r="Q2978" s="6"/>
      <c r="S2978" s="1"/>
      <c r="T2978" s="1"/>
      <c r="U2978" s="1"/>
      <c r="V2978" s="1"/>
      <c r="W2978" s="1"/>
      <c r="X2978" s="400"/>
      <c r="Y2978" s="6"/>
      <c r="AB2978" s="6"/>
      <c r="AE2978" s="6"/>
      <c r="AG2978" s="1"/>
      <c r="AM2978" s="6"/>
      <c r="AP2978" s="6"/>
      <c r="AS2978" s="6"/>
      <c r="AU2978" s="1"/>
      <c r="BA2978" s="6"/>
      <c r="BD2978" s="6"/>
      <c r="BG2978" s="1"/>
      <c r="BH2978" s="6"/>
      <c r="BJ2978" s="1"/>
      <c r="BN2978" s="1"/>
      <c r="BO2978" s="1"/>
    </row>
    <row r="2979" spans="1:67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6"/>
      <c r="N2979" s="1"/>
      <c r="Q2979" s="6"/>
      <c r="S2979" s="1"/>
      <c r="T2979" s="1"/>
      <c r="U2979" s="1"/>
      <c r="V2979" s="1"/>
      <c r="W2979" s="1"/>
      <c r="X2979" s="400"/>
      <c r="Y2979" s="6"/>
      <c r="AB2979" s="6"/>
      <c r="AE2979" s="6"/>
      <c r="AG2979" s="1"/>
      <c r="AM2979" s="6"/>
      <c r="AP2979" s="6"/>
      <c r="AS2979" s="6"/>
      <c r="AU2979" s="1"/>
      <c r="BA2979" s="6"/>
      <c r="BD2979" s="6"/>
      <c r="BG2979" s="1"/>
      <c r="BH2979" s="6"/>
      <c r="BJ2979" s="1"/>
      <c r="BN2979" s="1"/>
      <c r="BO2979" s="1"/>
    </row>
    <row r="2980" spans="1:67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6"/>
      <c r="N2980" s="1"/>
      <c r="Q2980" s="6"/>
      <c r="S2980" s="1"/>
      <c r="T2980" s="1"/>
      <c r="U2980" s="1"/>
      <c r="V2980" s="1"/>
      <c r="W2980" s="1"/>
      <c r="X2980" s="400"/>
      <c r="Y2980" s="6"/>
      <c r="AB2980" s="6"/>
      <c r="AE2980" s="6"/>
      <c r="AG2980" s="1"/>
      <c r="AM2980" s="6"/>
      <c r="AP2980" s="6"/>
      <c r="AS2980" s="6"/>
      <c r="AU2980" s="1"/>
      <c r="BA2980" s="6"/>
      <c r="BD2980" s="6"/>
      <c r="BG2980" s="1"/>
      <c r="BH2980" s="6"/>
      <c r="BJ2980" s="1"/>
      <c r="BN2980" s="1"/>
      <c r="BO2980" s="1"/>
    </row>
    <row r="2981" spans="1:67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6"/>
      <c r="N2981" s="1"/>
      <c r="Q2981" s="6"/>
      <c r="S2981" s="1"/>
      <c r="T2981" s="1"/>
      <c r="U2981" s="1"/>
      <c r="V2981" s="1"/>
      <c r="W2981" s="1"/>
      <c r="X2981" s="400"/>
      <c r="Y2981" s="6"/>
      <c r="AB2981" s="6"/>
      <c r="AE2981" s="6"/>
      <c r="AG2981" s="1"/>
      <c r="AM2981" s="6"/>
      <c r="AP2981" s="6"/>
      <c r="AS2981" s="6"/>
      <c r="AU2981" s="1"/>
      <c r="BA2981" s="6"/>
      <c r="BD2981" s="6"/>
      <c r="BG2981" s="1"/>
      <c r="BH2981" s="6"/>
      <c r="BJ2981" s="1"/>
      <c r="BN2981" s="1"/>
      <c r="BO2981" s="1"/>
    </row>
    <row r="2982" spans="1:67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6"/>
      <c r="N2982" s="1"/>
      <c r="Q2982" s="6"/>
      <c r="S2982" s="1"/>
      <c r="T2982" s="1"/>
      <c r="U2982" s="1"/>
      <c r="V2982" s="1"/>
      <c r="W2982" s="1"/>
      <c r="X2982" s="400"/>
      <c r="Y2982" s="6"/>
      <c r="AB2982" s="6"/>
      <c r="AE2982" s="6"/>
      <c r="AG2982" s="1"/>
      <c r="AM2982" s="6"/>
      <c r="AP2982" s="6"/>
      <c r="AS2982" s="6"/>
      <c r="AU2982" s="1"/>
      <c r="BA2982" s="6"/>
      <c r="BD2982" s="6"/>
      <c r="BG2982" s="1"/>
      <c r="BH2982" s="6"/>
      <c r="BJ2982" s="1"/>
      <c r="BN2982" s="1"/>
      <c r="BO2982" s="1"/>
    </row>
    <row r="2983" spans="1:67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6"/>
      <c r="N2983" s="1"/>
      <c r="Q2983" s="6"/>
      <c r="S2983" s="1"/>
      <c r="T2983" s="1"/>
      <c r="U2983" s="1"/>
      <c r="V2983" s="1"/>
      <c r="W2983" s="1"/>
      <c r="X2983" s="400"/>
      <c r="Y2983" s="6"/>
      <c r="AB2983" s="6"/>
      <c r="AE2983" s="6"/>
      <c r="AG2983" s="1"/>
      <c r="AM2983" s="6"/>
      <c r="AP2983" s="6"/>
      <c r="AS2983" s="6"/>
      <c r="AU2983" s="1"/>
      <c r="BA2983" s="6"/>
      <c r="BD2983" s="6"/>
      <c r="BG2983" s="1"/>
      <c r="BH2983" s="6"/>
      <c r="BJ2983" s="1"/>
      <c r="BN2983" s="1"/>
      <c r="BO2983" s="1"/>
    </row>
    <row r="2984" spans="1:67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6"/>
      <c r="N2984" s="1"/>
      <c r="Q2984" s="6"/>
      <c r="S2984" s="1"/>
      <c r="T2984" s="1"/>
      <c r="U2984" s="1"/>
      <c r="V2984" s="1"/>
      <c r="W2984" s="1"/>
      <c r="X2984" s="400"/>
      <c r="Y2984" s="6"/>
      <c r="AB2984" s="6"/>
      <c r="AE2984" s="6"/>
      <c r="AG2984" s="1"/>
      <c r="AM2984" s="6"/>
      <c r="AP2984" s="6"/>
      <c r="AS2984" s="6"/>
      <c r="AU2984" s="1"/>
      <c r="BA2984" s="6"/>
      <c r="BD2984" s="6"/>
      <c r="BG2984" s="1"/>
      <c r="BH2984" s="6"/>
      <c r="BJ2984" s="1"/>
      <c r="BN2984" s="1"/>
      <c r="BO2984" s="1"/>
    </row>
    <row r="2985" spans="1:67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6"/>
      <c r="N2985" s="1"/>
      <c r="Q2985" s="6"/>
      <c r="S2985" s="1"/>
      <c r="T2985" s="1"/>
      <c r="U2985" s="1"/>
      <c r="V2985" s="1"/>
      <c r="W2985" s="1"/>
      <c r="X2985" s="400"/>
      <c r="Y2985" s="6"/>
      <c r="AB2985" s="6"/>
      <c r="AE2985" s="6"/>
      <c r="AG2985" s="1"/>
      <c r="AM2985" s="6"/>
      <c r="AP2985" s="6"/>
      <c r="AS2985" s="6"/>
      <c r="AU2985" s="1"/>
      <c r="BA2985" s="6"/>
      <c r="BD2985" s="6"/>
      <c r="BG2985" s="1"/>
      <c r="BH2985" s="6"/>
      <c r="BJ2985" s="1"/>
      <c r="BN2985" s="1"/>
      <c r="BO2985" s="1"/>
    </row>
    <row r="2986" spans="1:67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6"/>
      <c r="N2986" s="1"/>
      <c r="Q2986" s="6"/>
      <c r="S2986" s="1"/>
      <c r="T2986" s="1"/>
      <c r="U2986" s="1"/>
      <c r="V2986" s="1"/>
      <c r="W2986" s="1"/>
      <c r="X2986" s="400"/>
      <c r="Y2986" s="6"/>
      <c r="AB2986" s="6"/>
      <c r="AE2986" s="6"/>
      <c r="AG2986" s="1"/>
      <c r="AM2986" s="6"/>
      <c r="AP2986" s="6"/>
      <c r="AS2986" s="6"/>
      <c r="AU2986" s="1"/>
      <c r="BA2986" s="6"/>
      <c r="BD2986" s="6"/>
      <c r="BG2986" s="1"/>
      <c r="BH2986" s="6"/>
      <c r="BJ2986" s="1"/>
      <c r="BN2986" s="1"/>
      <c r="BO2986" s="1"/>
    </row>
    <row r="2987" spans="1:67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6"/>
      <c r="N2987" s="1"/>
      <c r="Q2987" s="6"/>
      <c r="S2987" s="1"/>
      <c r="T2987" s="1"/>
      <c r="U2987" s="1"/>
      <c r="V2987" s="1"/>
      <c r="W2987" s="1"/>
      <c r="X2987" s="400"/>
      <c r="Y2987" s="6"/>
      <c r="AB2987" s="6"/>
      <c r="AE2987" s="6"/>
      <c r="AG2987" s="1"/>
      <c r="AM2987" s="6"/>
      <c r="AP2987" s="6"/>
      <c r="AS2987" s="6"/>
      <c r="AU2987" s="1"/>
      <c r="BA2987" s="6"/>
      <c r="BD2987" s="6"/>
      <c r="BG2987" s="1"/>
      <c r="BH2987" s="6"/>
      <c r="BJ2987" s="1"/>
      <c r="BN2987" s="1"/>
      <c r="BO2987" s="1"/>
    </row>
    <row r="2988" spans="1:67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6"/>
      <c r="N2988" s="1"/>
      <c r="Q2988" s="6"/>
      <c r="S2988" s="1"/>
      <c r="T2988" s="1"/>
      <c r="U2988" s="1"/>
      <c r="V2988" s="1"/>
      <c r="W2988" s="1"/>
      <c r="X2988" s="400"/>
      <c r="Y2988" s="6"/>
      <c r="AB2988" s="6"/>
      <c r="AE2988" s="6"/>
      <c r="AG2988" s="1"/>
      <c r="AM2988" s="6"/>
      <c r="AP2988" s="6"/>
      <c r="AS2988" s="6"/>
      <c r="AU2988" s="1"/>
      <c r="BA2988" s="6"/>
      <c r="BD2988" s="6"/>
      <c r="BG2988" s="1"/>
      <c r="BH2988" s="6"/>
      <c r="BJ2988" s="1"/>
      <c r="BN2988" s="1"/>
      <c r="BO2988" s="1"/>
    </row>
    <row r="2989" spans="1:67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6"/>
      <c r="N2989" s="1"/>
      <c r="Q2989" s="6"/>
      <c r="S2989" s="1"/>
      <c r="T2989" s="1"/>
      <c r="U2989" s="1"/>
      <c r="V2989" s="1"/>
      <c r="W2989" s="1"/>
      <c r="X2989" s="400"/>
      <c r="Y2989" s="6"/>
      <c r="AB2989" s="6"/>
      <c r="AE2989" s="6"/>
      <c r="AG2989" s="1"/>
      <c r="AM2989" s="6"/>
      <c r="AP2989" s="6"/>
      <c r="AS2989" s="6"/>
      <c r="AU2989" s="1"/>
      <c r="BA2989" s="6"/>
      <c r="BD2989" s="6"/>
      <c r="BG2989" s="1"/>
      <c r="BH2989" s="6"/>
      <c r="BJ2989" s="1"/>
      <c r="BN2989" s="1"/>
      <c r="BO2989" s="1"/>
    </row>
    <row r="2990" spans="1:67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6"/>
      <c r="N2990" s="1"/>
      <c r="Q2990" s="6"/>
      <c r="S2990" s="1"/>
      <c r="T2990" s="1"/>
      <c r="U2990" s="1"/>
      <c r="V2990" s="1"/>
      <c r="W2990" s="1"/>
      <c r="X2990" s="400"/>
      <c r="Y2990" s="6"/>
      <c r="AB2990" s="6"/>
      <c r="AE2990" s="6"/>
      <c r="AG2990" s="1"/>
      <c r="AM2990" s="6"/>
      <c r="AP2990" s="6"/>
      <c r="AS2990" s="6"/>
      <c r="AU2990" s="1"/>
      <c r="BA2990" s="6"/>
      <c r="BD2990" s="6"/>
      <c r="BG2990" s="1"/>
      <c r="BH2990" s="6"/>
      <c r="BJ2990" s="1"/>
      <c r="BN2990" s="1"/>
      <c r="BO2990" s="1"/>
    </row>
    <row r="2991" spans="1:67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6"/>
      <c r="N2991" s="1"/>
      <c r="Q2991" s="6"/>
      <c r="S2991" s="1"/>
      <c r="T2991" s="1"/>
      <c r="U2991" s="1"/>
      <c r="V2991" s="1"/>
      <c r="W2991" s="1"/>
      <c r="X2991" s="400"/>
      <c r="Y2991" s="6"/>
      <c r="AB2991" s="6"/>
      <c r="AE2991" s="6"/>
      <c r="AG2991" s="1"/>
      <c r="AM2991" s="6"/>
      <c r="AP2991" s="6"/>
      <c r="AS2991" s="6"/>
      <c r="AU2991" s="1"/>
      <c r="BA2991" s="6"/>
      <c r="BD2991" s="6"/>
      <c r="BG2991" s="1"/>
      <c r="BH2991" s="6"/>
      <c r="BJ2991" s="1"/>
      <c r="BN2991" s="1"/>
      <c r="BO2991" s="1"/>
    </row>
    <row r="2992" spans="1:67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6"/>
      <c r="N2992" s="1"/>
      <c r="Q2992" s="6"/>
      <c r="S2992" s="1"/>
      <c r="T2992" s="1"/>
      <c r="U2992" s="1"/>
      <c r="V2992" s="1"/>
      <c r="W2992" s="1"/>
      <c r="X2992" s="400"/>
      <c r="Y2992" s="6"/>
      <c r="AB2992" s="6"/>
      <c r="AE2992" s="6"/>
      <c r="AG2992" s="1"/>
      <c r="AM2992" s="6"/>
      <c r="AP2992" s="6"/>
      <c r="AS2992" s="6"/>
      <c r="AU2992" s="1"/>
      <c r="BA2992" s="6"/>
      <c r="BD2992" s="6"/>
      <c r="BG2992" s="1"/>
      <c r="BH2992" s="6"/>
      <c r="BJ2992" s="1"/>
      <c r="BN2992" s="1"/>
      <c r="BO2992" s="1"/>
    </row>
    <row r="2993" spans="1:67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6"/>
      <c r="N2993" s="1"/>
      <c r="Q2993" s="6"/>
      <c r="S2993" s="1"/>
      <c r="T2993" s="1"/>
      <c r="U2993" s="1"/>
      <c r="V2993" s="1"/>
      <c r="W2993" s="1"/>
      <c r="X2993" s="400"/>
      <c r="Y2993" s="6"/>
      <c r="AB2993" s="6"/>
      <c r="AE2993" s="6"/>
      <c r="AG2993" s="1"/>
      <c r="AM2993" s="6"/>
      <c r="AP2993" s="6"/>
      <c r="AS2993" s="6"/>
      <c r="AU2993" s="1"/>
      <c r="BA2993" s="6"/>
      <c r="BD2993" s="6"/>
      <c r="BG2993" s="1"/>
      <c r="BH2993" s="6"/>
      <c r="BJ2993" s="1"/>
      <c r="BN2993" s="1"/>
      <c r="BO2993" s="1"/>
    </row>
    <row r="2994" spans="1:67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6"/>
      <c r="N2994" s="1"/>
      <c r="Q2994" s="6"/>
      <c r="S2994" s="1"/>
      <c r="T2994" s="1"/>
      <c r="U2994" s="1"/>
      <c r="V2994" s="1"/>
      <c r="W2994" s="1"/>
      <c r="X2994" s="400"/>
      <c r="Y2994" s="6"/>
      <c r="AB2994" s="6"/>
      <c r="AE2994" s="6"/>
      <c r="AG2994" s="1"/>
      <c r="AM2994" s="6"/>
      <c r="AP2994" s="6"/>
      <c r="AS2994" s="6"/>
      <c r="AU2994" s="1"/>
      <c r="BA2994" s="6"/>
      <c r="BD2994" s="6"/>
      <c r="BG2994" s="1"/>
      <c r="BH2994" s="6"/>
      <c r="BJ2994" s="1"/>
      <c r="BN2994" s="1"/>
      <c r="BO2994" s="1"/>
    </row>
    <row r="2995" spans="1:67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6"/>
      <c r="N2995" s="1"/>
      <c r="Q2995" s="6"/>
      <c r="S2995" s="1"/>
      <c r="T2995" s="1"/>
      <c r="U2995" s="1"/>
      <c r="V2995" s="1"/>
      <c r="W2995" s="1"/>
      <c r="X2995" s="400"/>
      <c r="Y2995" s="6"/>
      <c r="AB2995" s="6"/>
      <c r="AE2995" s="6"/>
      <c r="AG2995" s="1"/>
      <c r="AM2995" s="6"/>
      <c r="AP2995" s="6"/>
      <c r="AS2995" s="6"/>
      <c r="AU2995" s="1"/>
      <c r="BA2995" s="6"/>
      <c r="BD2995" s="6"/>
      <c r="BG2995" s="1"/>
      <c r="BH2995" s="6"/>
      <c r="BJ2995" s="1"/>
      <c r="BN2995" s="1"/>
      <c r="BO2995" s="1"/>
    </row>
    <row r="2996" spans="1:67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6"/>
      <c r="N2996" s="1"/>
      <c r="Q2996" s="6"/>
      <c r="S2996" s="1"/>
      <c r="T2996" s="1"/>
      <c r="U2996" s="1"/>
      <c r="V2996" s="1"/>
      <c r="W2996" s="1"/>
      <c r="X2996" s="400"/>
      <c r="Y2996" s="6"/>
      <c r="AB2996" s="6"/>
      <c r="AE2996" s="6"/>
      <c r="AG2996" s="1"/>
      <c r="AM2996" s="6"/>
      <c r="AP2996" s="6"/>
      <c r="AS2996" s="6"/>
      <c r="AU2996" s="1"/>
      <c r="BA2996" s="6"/>
      <c r="BD2996" s="6"/>
      <c r="BG2996" s="1"/>
      <c r="BH2996" s="6"/>
      <c r="BJ2996" s="1"/>
      <c r="BN2996" s="1"/>
      <c r="BO2996" s="1"/>
    </row>
    <row r="2997" spans="1:67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6"/>
      <c r="N2997" s="1"/>
      <c r="Q2997" s="6"/>
      <c r="S2997" s="1"/>
      <c r="T2997" s="1"/>
      <c r="U2997" s="1"/>
      <c r="V2997" s="1"/>
      <c r="W2997" s="1"/>
      <c r="X2997" s="400"/>
      <c r="Y2997" s="6"/>
      <c r="AB2997" s="6"/>
      <c r="AE2997" s="6"/>
      <c r="AG2997" s="1"/>
      <c r="AM2997" s="6"/>
      <c r="AP2997" s="6"/>
      <c r="AS2997" s="6"/>
      <c r="AU2997" s="1"/>
      <c r="BA2997" s="6"/>
      <c r="BD2997" s="6"/>
      <c r="BG2997" s="1"/>
      <c r="BH2997" s="6"/>
      <c r="BJ2997" s="1"/>
      <c r="BN2997" s="1"/>
      <c r="BO2997" s="1"/>
    </row>
    <row r="2998" spans="1:67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6"/>
      <c r="N2998" s="1"/>
      <c r="Q2998" s="6"/>
      <c r="S2998" s="1"/>
      <c r="T2998" s="1"/>
      <c r="U2998" s="1"/>
      <c r="V2998" s="1"/>
      <c r="W2998" s="1"/>
      <c r="X2998" s="400"/>
      <c r="Y2998" s="6"/>
      <c r="AB2998" s="6"/>
      <c r="AE2998" s="6"/>
      <c r="AG2998" s="1"/>
      <c r="AM2998" s="6"/>
      <c r="AP2998" s="6"/>
      <c r="AS2998" s="6"/>
      <c r="AU2998" s="1"/>
      <c r="BA2998" s="6"/>
      <c r="BD2998" s="6"/>
      <c r="BG2998" s="1"/>
      <c r="BH2998" s="6"/>
      <c r="BJ2998" s="1"/>
      <c r="BN2998" s="1"/>
      <c r="BO2998" s="1"/>
    </row>
    <row r="2999" spans="1:67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6"/>
      <c r="N2999" s="1"/>
      <c r="Q2999" s="6"/>
      <c r="S2999" s="1"/>
      <c r="T2999" s="1"/>
      <c r="U2999" s="1"/>
      <c r="V2999" s="1"/>
      <c r="W2999" s="1"/>
      <c r="X2999" s="400"/>
      <c r="Y2999" s="6"/>
      <c r="AB2999" s="6"/>
      <c r="AE2999" s="6"/>
      <c r="AG2999" s="1"/>
      <c r="AM2999" s="6"/>
      <c r="AP2999" s="6"/>
      <c r="AS2999" s="6"/>
      <c r="AU2999" s="1"/>
      <c r="BA2999" s="6"/>
      <c r="BD2999" s="6"/>
      <c r="BG2999" s="1"/>
      <c r="BH2999" s="6"/>
      <c r="BJ2999" s="1"/>
      <c r="BN2999" s="1"/>
      <c r="BO2999" s="1"/>
    </row>
    <row r="3000" spans="1:67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6"/>
      <c r="N3000" s="1"/>
      <c r="Q3000" s="6"/>
      <c r="S3000" s="1"/>
      <c r="T3000" s="1"/>
      <c r="U3000" s="1"/>
      <c r="V3000" s="1"/>
      <c r="W3000" s="1"/>
      <c r="X3000" s="400"/>
      <c r="Y3000" s="6"/>
      <c r="AB3000" s="6"/>
      <c r="AE3000" s="6"/>
      <c r="AG3000" s="1"/>
      <c r="AM3000" s="6"/>
      <c r="AP3000" s="6"/>
      <c r="AS3000" s="6"/>
      <c r="AU3000" s="1"/>
      <c r="BA3000" s="6"/>
      <c r="BD3000" s="6"/>
      <c r="BG3000" s="1"/>
      <c r="BH3000" s="6"/>
      <c r="BJ3000" s="1"/>
      <c r="BN3000" s="1"/>
      <c r="BO3000" s="1"/>
    </row>
    <row r="3001" spans="1:67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6"/>
      <c r="N3001" s="1"/>
      <c r="Q3001" s="6"/>
      <c r="S3001" s="1"/>
      <c r="T3001" s="1"/>
      <c r="U3001" s="1"/>
      <c r="V3001" s="1"/>
      <c r="W3001" s="1"/>
      <c r="X3001" s="400"/>
      <c r="Y3001" s="6"/>
      <c r="AB3001" s="6"/>
      <c r="AE3001" s="6"/>
      <c r="AG3001" s="1"/>
      <c r="AM3001" s="6"/>
      <c r="AP3001" s="6"/>
      <c r="AS3001" s="6"/>
      <c r="AU3001" s="1"/>
      <c r="BA3001" s="6"/>
      <c r="BD3001" s="6"/>
      <c r="BG3001" s="1"/>
      <c r="BH3001" s="6"/>
      <c r="BJ3001" s="1"/>
      <c r="BN3001" s="1"/>
      <c r="BO3001" s="1"/>
    </row>
    <row r="3002" spans="1:67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6"/>
      <c r="N3002" s="1"/>
      <c r="Q3002" s="6"/>
      <c r="S3002" s="1"/>
      <c r="T3002" s="1"/>
      <c r="U3002" s="1"/>
      <c r="V3002" s="1"/>
      <c r="W3002" s="1"/>
      <c r="X3002" s="400"/>
      <c r="Y3002" s="6"/>
      <c r="AB3002" s="6"/>
      <c r="AE3002" s="6"/>
      <c r="AG3002" s="1"/>
      <c r="AM3002" s="6"/>
      <c r="AP3002" s="6"/>
      <c r="AS3002" s="6"/>
      <c r="AU3002" s="1"/>
      <c r="BA3002" s="6"/>
      <c r="BD3002" s="6"/>
      <c r="BG3002" s="1"/>
      <c r="BH3002" s="6"/>
      <c r="BJ3002" s="1"/>
      <c r="BN3002" s="1"/>
      <c r="BO3002" s="1"/>
    </row>
    <row r="3003" spans="1:67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6"/>
      <c r="N3003" s="1"/>
      <c r="Q3003" s="6"/>
      <c r="S3003" s="1"/>
      <c r="T3003" s="1"/>
      <c r="U3003" s="1"/>
      <c r="V3003" s="1"/>
      <c r="W3003" s="1"/>
      <c r="X3003" s="400"/>
      <c r="Y3003" s="6"/>
      <c r="AB3003" s="6"/>
      <c r="AE3003" s="6"/>
      <c r="AG3003" s="1"/>
      <c r="AM3003" s="6"/>
      <c r="AP3003" s="6"/>
      <c r="AS3003" s="6"/>
      <c r="AU3003" s="1"/>
      <c r="BA3003" s="6"/>
      <c r="BD3003" s="6"/>
      <c r="BG3003" s="1"/>
      <c r="BH3003" s="6"/>
      <c r="BJ3003" s="1"/>
      <c r="BN3003" s="1"/>
      <c r="BO3003" s="1"/>
    </row>
    <row r="3004" spans="1:67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6"/>
      <c r="N3004" s="1"/>
      <c r="Q3004" s="6"/>
      <c r="S3004" s="1"/>
      <c r="T3004" s="1"/>
      <c r="U3004" s="1"/>
      <c r="V3004" s="1"/>
      <c r="W3004" s="1"/>
      <c r="X3004" s="400"/>
      <c r="Y3004" s="6"/>
      <c r="AB3004" s="6"/>
      <c r="AE3004" s="6"/>
      <c r="AG3004" s="1"/>
      <c r="AM3004" s="6"/>
      <c r="AP3004" s="6"/>
      <c r="AS3004" s="6"/>
      <c r="AU3004" s="1"/>
      <c r="BA3004" s="6"/>
      <c r="BD3004" s="6"/>
      <c r="BG3004" s="1"/>
      <c r="BH3004" s="6"/>
      <c r="BJ3004" s="1"/>
      <c r="BN3004" s="1"/>
      <c r="BO3004" s="1"/>
    </row>
    <row r="3005" spans="1:67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6"/>
      <c r="N3005" s="1"/>
      <c r="Q3005" s="6"/>
      <c r="S3005" s="1"/>
      <c r="T3005" s="1"/>
      <c r="U3005" s="1"/>
      <c r="V3005" s="1"/>
      <c r="W3005" s="1"/>
      <c r="X3005" s="400"/>
      <c r="Y3005" s="6"/>
      <c r="AB3005" s="6"/>
      <c r="AE3005" s="6"/>
      <c r="AG3005" s="1"/>
      <c r="AM3005" s="6"/>
      <c r="AP3005" s="6"/>
      <c r="AS3005" s="6"/>
      <c r="AU3005" s="1"/>
      <c r="BA3005" s="6"/>
      <c r="BD3005" s="6"/>
      <c r="BG3005" s="1"/>
      <c r="BH3005" s="6"/>
      <c r="BJ3005" s="1"/>
      <c r="BN3005" s="1"/>
      <c r="BO3005" s="1"/>
    </row>
    <row r="3006" spans="1:67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6"/>
      <c r="N3006" s="1"/>
      <c r="Q3006" s="6"/>
      <c r="S3006" s="1"/>
      <c r="T3006" s="1"/>
      <c r="U3006" s="1"/>
      <c r="V3006" s="1"/>
      <c r="W3006" s="1"/>
      <c r="X3006" s="400"/>
      <c r="Y3006" s="6"/>
      <c r="AB3006" s="6"/>
      <c r="AE3006" s="6"/>
      <c r="AG3006" s="1"/>
      <c r="AM3006" s="6"/>
      <c r="AP3006" s="6"/>
      <c r="AS3006" s="6"/>
      <c r="AU3006" s="1"/>
      <c r="BA3006" s="6"/>
      <c r="BD3006" s="6"/>
      <c r="BG3006" s="1"/>
      <c r="BH3006" s="6"/>
      <c r="BJ3006" s="1"/>
      <c r="BN3006" s="1"/>
      <c r="BO3006" s="1"/>
    </row>
    <row r="3007" spans="1:67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6"/>
      <c r="N3007" s="1"/>
      <c r="Q3007" s="6"/>
      <c r="S3007" s="1"/>
      <c r="T3007" s="1"/>
      <c r="U3007" s="1"/>
      <c r="V3007" s="1"/>
      <c r="W3007" s="1"/>
      <c r="X3007" s="400"/>
      <c r="Y3007" s="6"/>
      <c r="AB3007" s="6"/>
      <c r="AE3007" s="6"/>
      <c r="AG3007" s="1"/>
      <c r="AM3007" s="6"/>
      <c r="AP3007" s="6"/>
      <c r="AS3007" s="6"/>
      <c r="AU3007" s="1"/>
      <c r="BA3007" s="6"/>
      <c r="BD3007" s="6"/>
      <c r="BG3007" s="1"/>
      <c r="BH3007" s="6"/>
      <c r="BJ3007" s="1"/>
      <c r="BN3007" s="1"/>
      <c r="BO3007" s="1"/>
    </row>
    <row r="3008" spans="1:67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6"/>
      <c r="N3008" s="1"/>
      <c r="Q3008" s="6"/>
      <c r="S3008" s="1"/>
      <c r="T3008" s="1"/>
      <c r="U3008" s="1"/>
      <c r="V3008" s="1"/>
      <c r="W3008" s="1"/>
      <c r="X3008" s="400"/>
      <c r="Y3008" s="6"/>
      <c r="AB3008" s="6"/>
      <c r="AE3008" s="6"/>
      <c r="AG3008" s="1"/>
      <c r="AM3008" s="6"/>
      <c r="AP3008" s="6"/>
      <c r="AS3008" s="6"/>
      <c r="AU3008" s="1"/>
      <c r="BA3008" s="6"/>
      <c r="BD3008" s="6"/>
      <c r="BG3008" s="1"/>
      <c r="BH3008" s="6"/>
      <c r="BJ3008" s="1"/>
      <c r="BN3008" s="1"/>
      <c r="BO3008" s="1"/>
    </row>
    <row r="3009" spans="1:67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6"/>
      <c r="N3009" s="1"/>
      <c r="Q3009" s="6"/>
      <c r="S3009" s="1"/>
      <c r="T3009" s="1"/>
      <c r="U3009" s="1"/>
      <c r="V3009" s="1"/>
      <c r="W3009" s="1"/>
      <c r="X3009" s="400"/>
      <c r="Y3009" s="6"/>
      <c r="AB3009" s="6"/>
      <c r="AE3009" s="6"/>
      <c r="AG3009" s="1"/>
      <c r="AM3009" s="6"/>
      <c r="AP3009" s="6"/>
      <c r="AS3009" s="6"/>
      <c r="AU3009" s="1"/>
      <c r="BA3009" s="6"/>
      <c r="BD3009" s="6"/>
      <c r="BG3009" s="1"/>
      <c r="BH3009" s="6"/>
      <c r="BJ3009" s="1"/>
      <c r="BN3009" s="1"/>
      <c r="BO3009" s="1"/>
    </row>
    <row r="3010" spans="1:67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6"/>
      <c r="N3010" s="1"/>
      <c r="Q3010" s="6"/>
      <c r="S3010" s="1"/>
      <c r="T3010" s="1"/>
      <c r="U3010" s="1"/>
      <c r="V3010" s="1"/>
      <c r="W3010" s="1"/>
      <c r="X3010" s="400"/>
      <c r="Y3010" s="6"/>
      <c r="AB3010" s="6"/>
      <c r="AE3010" s="6"/>
      <c r="AG3010" s="1"/>
      <c r="AM3010" s="6"/>
      <c r="AP3010" s="6"/>
      <c r="AS3010" s="6"/>
      <c r="AU3010" s="1"/>
      <c r="BA3010" s="6"/>
      <c r="BD3010" s="6"/>
      <c r="BG3010" s="1"/>
      <c r="BH3010" s="6"/>
      <c r="BJ3010" s="1"/>
      <c r="BN3010" s="1"/>
      <c r="BO3010" s="1"/>
    </row>
    <row r="3011" spans="1:67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6"/>
      <c r="N3011" s="1"/>
      <c r="Q3011" s="6"/>
      <c r="S3011" s="1"/>
      <c r="T3011" s="1"/>
      <c r="U3011" s="1"/>
      <c r="V3011" s="1"/>
      <c r="W3011" s="1"/>
      <c r="X3011" s="400"/>
      <c r="Y3011" s="6"/>
      <c r="AB3011" s="6"/>
      <c r="AE3011" s="6"/>
      <c r="AG3011" s="1"/>
      <c r="AM3011" s="6"/>
      <c r="AP3011" s="6"/>
      <c r="AS3011" s="6"/>
      <c r="AU3011" s="1"/>
      <c r="BA3011" s="6"/>
      <c r="BD3011" s="6"/>
      <c r="BG3011" s="1"/>
      <c r="BH3011" s="6"/>
      <c r="BJ3011" s="1"/>
      <c r="BN3011" s="1"/>
      <c r="BO3011" s="1"/>
    </row>
    <row r="3012" spans="1:67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6"/>
      <c r="N3012" s="1"/>
      <c r="Q3012" s="6"/>
      <c r="S3012" s="1"/>
      <c r="T3012" s="1"/>
      <c r="U3012" s="1"/>
      <c r="V3012" s="1"/>
      <c r="W3012" s="1"/>
      <c r="X3012" s="400"/>
      <c r="Y3012" s="6"/>
      <c r="AB3012" s="6"/>
      <c r="AE3012" s="6"/>
      <c r="AG3012" s="1"/>
      <c r="AM3012" s="6"/>
      <c r="AP3012" s="6"/>
      <c r="AS3012" s="6"/>
      <c r="AU3012" s="1"/>
      <c r="BA3012" s="6"/>
      <c r="BD3012" s="6"/>
      <c r="BG3012" s="1"/>
      <c r="BH3012" s="6"/>
      <c r="BJ3012" s="1"/>
      <c r="BN3012" s="1"/>
      <c r="BO3012" s="1"/>
    </row>
    <row r="3013" spans="1:67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6"/>
      <c r="N3013" s="1"/>
      <c r="Q3013" s="6"/>
      <c r="S3013" s="1"/>
      <c r="T3013" s="1"/>
      <c r="U3013" s="1"/>
      <c r="V3013" s="1"/>
      <c r="W3013" s="1"/>
      <c r="X3013" s="400"/>
      <c r="Y3013" s="6"/>
      <c r="AB3013" s="6"/>
      <c r="AE3013" s="6"/>
      <c r="AG3013" s="1"/>
      <c r="AM3013" s="6"/>
      <c r="AP3013" s="6"/>
      <c r="AS3013" s="6"/>
      <c r="AU3013" s="1"/>
      <c r="BA3013" s="6"/>
      <c r="BD3013" s="6"/>
      <c r="BG3013" s="1"/>
      <c r="BH3013" s="6"/>
      <c r="BJ3013" s="1"/>
      <c r="BN3013" s="1"/>
      <c r="BO3013" s="1"/>
    </row>
    <row r="3014" spans="1:67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6"/>
      <c r="N3014" s="1"/>
      <c r="Q3014" s="6"/>
      <c r="S3014" s="1"/>
      <c r="T3014" s="1"/>
      <c r="U3014" s="1"/>
      <c r="V3014" s="1"/>
      <c r="W3014" s="1"/>
      <c r="X3014" s="400"/>
      <c r="Y3014" s="6"/>
      <c r="AB3014" s="6"/>
      <c r="AE3014" s="6"/>
      <c r="AG3014" s="1"/>
      <c r="AM3014" s="6"/>
      <c r="AP3014" s="6"/>
      <c r="AS3014" s="6"/>
      <c r="AU3014" s="1"/>
      <c r="BA3014" s="6"/>
      <c r="BD3014" s="6"/>
      <c r="BG3014" s="1"/>
      <c r="BH3014" s="6"/>
      <c r="BJ3014" s="1"/>
      <c r="BN3014" s="1"/>
      <c r="BO3014" s="1"/>
    </row>
    <row r="3015" spans="1:67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6"/>
      <c r="N3015" s="1"/>
      <c r="Q3015" s="6"/>
      <c r="S3015" s="1"/>
      <c r="T3015" s="1"/>
      <c r="U3015" s="1"/>
      <c r="V3015" s="1"/>
      <c r="W3015" s="1"/>
      <c r="X3015" s="400"/>
      <c r="Y3015" s="6"/>
      <c r="AB3015" s="6"/>
      <c r="AE3015" s="6"/>
      <c r="AG3015" s="1"/>
      <c r="AM3015" s="6"/>
      <c r="AP3015" s="6"/>
      <c r="AS3015" s="6"/>
      <c r="AU3015" s="1"/>
      <c r="BA3015" s="6"/>
      <c r="BD3015" s="6"/>
      <c r="BG3015" s="1"/>
      <c r="BH3015" s="6"/>
      <c r="BJ3015" s="1"/>
      <c r="BN3015" s="1"/>
      <c r="BO3015" s="1"/>
    </row>
    <row r="3016" spans="1:67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6"/>
      <c r="N3016" s="1"/>
      <c r="Q3016" s="6"/>
      <c r="S3016" s="1"/>
      <c r="T3016" s="1"/>
      <c r="U3016" s="1"/>
      <c r="V3016" s="1"/>
      <c r="W3016" s="1"/>
      <c r="X3016" s="400"/>
      <c r="Y3016" s="6"/>
      <c r="AB3016" s="6"/>
      <c r="AE3016" s="6"/>
      <c r="AG3016" s="1"/>
      <c r="AM3016" s="6"/>
      <c r="AP3016" s="6"/>
      <c r="AS3016" s="6"/>
      <c r="AU3016" s="1"/>
      <c r="BA3016" s="6"/>
      <c r="BD3016" s="6"/>
      <c r="BG3016" s="1"/>
      <c r="BH3016" s="6"/>
      <c r="BJ3016" s="1"/>
      <c r="BN3016" s="1"/>
      <c r="BO3016" s="1"/>
    </row>
    <row r="3017" spans="1:67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6"/>
      <c r="N3017" s="1"/>
      <c r="Q3017" s="6"/>
      <c r="S3017" s="1"/>
      <c r="T3017" s="1"/>
      <c r="U3017" s="1"/>
      <c r="V3017" s="1"/>
      <c r="W3017" s="1"/>
      <c r="X3017" s="400"/>
      <c r="Y3017" s="6"/>
      <c r="AB3017" s="6"/>
      <c r="AE3017" s="6"/>
      <c r="AG3017" s="1"/>
      <c r="AM3017" s="6"/>
      <c r="AP3017" s="6"/>
      <c r="AS3017" s="6"/>
      <c r="AU3017" s="1"/>
      <c r="BA3017" s="6"/>
      <c r="BD3017" s="6"/>
      <c r="BG3017" s="1"/>
      <c r="BH3017" s="6"/>
      <c r="BJ3017" s="1"/>
      <c r="BN3017" s="1"/>
      <c r="BO3017" s="1"/>
    </row>
    <row r="3018" spans="1:67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6"/>
      <c r="N3018" s="1"/>
      <c r="Q3018" s="6"/>
      <c r="S3018" s="1"/>
      <c r="T3018" s="1"/>
      <c r="U3018" s="1"/>
      <c r="V3018" s="1"/>
      <c r="W3018" s="1"/>
      <c r="X3018" s="400"/>
      <c r="Y3018" s="6"/>
      <c r="AB3018" s="6"/>
      <c r="AE3018" s="6"/>
      <c r="AG3018" s="1"/>
      <c r="AM3018" s="6"/>
      <c r="AP3018" s="6"/>
      <c r="AS3018" s="6"/>
      <c r="AU3018" s="1"/>
      <c r="BA3018" s="6"/>
      <c r="BD3018" s="6"/>
      <c r="BG3018" s="1"/>
      <c r="BH3018" s="6"/>
      <c r="BJ3018" s="1"/>
      <c r="BN3018" s="1"/>
      <c r="BO3018" s="1"/>
    </row>
    <row r="3019" spans="1:67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6"/>
      <c r="N3019" s="1"/>
      <c r="Q3019" s="6"/>
      <c r="S3019" s="1"/>
      <c r="T3019" s="1"/>
      <c r="U3019" s="1"/>
      <c r="V3019" s="1"/>
      <c r="W3019" s="1"/>
      <c r="X3019" s="400"/>
      <c r="Y3019" s="6"/>
      <c r="AB3019" s="6"/>
      <c r="AE3019" s="6"/>
      <c r="AG3019" s="1"/>
      <c r="AM3019" s="6"/>
      <c r="AP3019" s="6"/>
      <c r="AS3019" s="6"/>
      <c r="AU3019" s="1"/>
      <c r="BA3019" s="6"/>
      <c r="BD3019" s="6"/>
      <c r="BG3019" s="1"/>
      <c r="BH3019" s="6"/>
      <c r="BJ3019" s="1"/>
      <c r="BN3019" s="1"/>
      <c r="BO3019" s="1"/>
    </row>
    <row r="3020" spans="1:67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6"/>
      <c r="N3020" s="1"/>
      <c r="Q3020" s="6"/>
      <c r="S3020" s="1"/>
      <c r="T3020" s="1"/>
      <c r="U3020" s="1"/>
      <c r="V3020" s="1"/>
      <c r="W3020" s="1"/>
      <c r="X3020" s="400"/>
      <c r="Y3020" s="6"/>
      <c r="AB3020" s="6"/>
      <c r="AE3020" s="6"/>
      <c r="AG3020" s="1"/>
      <c r="AM3020" s="6"/>
      <c r="AP3020" s="6"/>
      <c r="AS3020" s="6"/>
      <c r="AU3020" s="1"/>
      <c r="BA3020" s="6"/>
      <c r="BD3020" s="6"/>
      <c r="BG3020" s="1"/>
      <c r="BH3020" s="6"/>
      <c r="BJ3020" s="1"/>
      <c r="BN3020" s="1"/>
      <c r="BO3020" s="1"/>
    </row>
    <row r="3021" spans="1:67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6"/>
      <c r="N3021" s="1"/>
      <c r="Q3021" s="6"/>
      <c r="S3021" s="1"/>
      <c r="T3021" s="1"/>
      <c r="U3021" s="1"/>
      <c r="V3021" s="1"/>
      <c r="W3021" s="1"/>
      <c r="X3021" s="400"/>
      <c r="Y3021" s="6"/>
      <c r="AB3021" s="6"/>
      <c r="AE3021" s="6"/>
      <c r="AG3021" s="1"/>
      <c r="AM3021" s="6"/>
      <c r="AP3021" s="6"/>
      <c r="AS3021" s="6"/>
      <c r="AU3021" s="1"/>
      <c r="BA3021" s="6"/>
      <c r="BD3021" s="6"/>
      <c r="BG3021" s="1"/>
      <c r="BH3021" s="6"/>
      <c r="BJ3021" s="1"/>
      <c r="BN3021" s="1"/>
      <c r="BO3021" s="1"/>
    </row>
    <row r="3022" spans="1:67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6"/>
      <c r="N3022" s="1"/>
      <c r="Q3022" s="6"/>
      <c r="S3022" s="1"/>
      <c r="T3022" s="1"/>
      <c r="U3022" s="1"/>
      <c r="V3022" s="1"/>
      <c r="W3022" s="1"/>
      <c r="X3022" s="400"/>
      <c r="Y3022" s="6"/>
      <c r="AB3022" s="6"/>
      <c r="AE3022" s="6"/>
      <c r="AG3022" s="1"/>
      <c r="AM3022" s="6"/>
      <c r="AP3022" s="6"/>
      <c r="AS3022" s="6"/>
      <c r="AU3022" s="1"/>
      <c r="BA3022" s="6"/>
      <c r="BD3022" s="6"/>
      <c r="BG3022" s="1"/>
      <c r="BH3022" s="6"/>
      <c r="BJ3022" s="1"/>
      <c r="BN3022" s="1"/>
      <c r="BO3022" s="1"/>
    </row>
    <row r="3023" spans="1:67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6"/>
      <c r="N3023" s="1"/>
      <c r="Q3023" s="6"/>
      <c r="S3023" s="1"/>
      <c r="T3023" s="1"/>
      <c r="U3023" s="1"/>
      <c r="V3023" s="1"/>
      <c r="W3023" s="1"/>
      <c r="X3023" s="400"/>
      <c r="Y3023" s="6"/>
      <c r="AB3023" s="6"/>
      <c r="AE3023" s="6"/>
      <c r="AG3023" s="1"/>
      <c r="AM3023" s="6"/>
      <c r="AP3023" s="6"/>
      <c r="AS3023" s="6"/>
      <c r="AU3023" s="1"/>
      <c r="BA3023" s="6"/>
      <c r="BD3023" s="6"/>
      <c r="BG3023" s="1"/>
      <c r="BH3023" s="6"/>
      <c r="BJ3023" s="1"/>
      <c r="BN3023" s="1"/>
      <c r="BO3023" s="1"/>
    </row>
    <row r="3024" spans="1:67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6"/>
      <c r="N3024" s="1"/>
      <c r="Q3024" s="6"/>
      <c r="S3024" s="1"/>
      <c r="T3024" s="1"/>
      <c r="U3024" s="1"/>
      <c r="V3024" s="1"/>
      <c r="W3024" s="1"/>
      <c r="X3024" s="400"/>
      <c r="Y3024" s="6"/>
      <c r="AB3024" s="6"/>
      <c r="AE3024" s="6"/>
      <c r="AG3024" s="1"/>
      <c r="AM3024" s="6"/>
      <c r="AP3024" s="6"/>
      <c r="AS3024" s="6"/>
      <c r="AU3024" s="1"/>
      <c r="BA3024" s="6"/>
      <c r="BD3024" s="6"/>
      <c r="BG3024" s="1"/>
      <c r="BH3024" s="6"/>
      <c r="BJ3024" s="1"/>
      <c r="BN3024" s="1"/>
      <c r="BO3024" s="1"/>
    </row>
    <row r="3025" spans="1:67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6"/>
      <c r="N3025" s="1"/>
      <c r="Q3025" s="6"/>
      <c r="S3025" s="1"/>
      <c r="T3025" s="1"/>
      <c r="U3025" s="1"/>
      <c r="V3025" s="1"/>
      <c r="W3025" s="1"/>
      <c r="X3025" s="400"/>
      <c r="Y3025" s="6"/>
      <c r="AB3025" s="6"/>
      <c r="AE3025" s="6"/>
      <c r="AG3025" s="1"/>
      <c r="AM3025" s="6"/>
      <c r="AP3025" s="6"/>
      <c r="AS3025" s="6"/>
      <c r="AU3025" s="1"/>
      <c r="BA3025" s="6"/>
      <c r="BD3025" s="6"/>
      <c r="BG3025" s="1"/>
      <c r="BH3025" s="6"/>
      <c r="BJ3025" s="1"/>
      <c r="BN3025" s="1"/>
      <c r="BO3025" s="1"/>
    </row>
    <row r="3026" spans="1:67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6"/>
      <c r="N3026" s="1"/>
      <c r="Q3026" s="6"/>
      <c r="S3026" s="1"/>
      <c r="T3026" s="1"/>
      <c r="U3026" s="1"/>
      <c r="V3026" s="1"/>
      <c r="W3026" s="1"/>
      <c r="X3026" s="400"/>
      <c r="Y3026" s="6"/>
      <c r="AB3026" s="6"/>
      <c r="AE3026" s="6"/>
      <c r="AG3026" s="1"/>
      <c r="AM3026" s="6"/>
      <c r="AP3026" s="6"/>
      <c r="AS3026" s="6"/>
      <c r="AU3026" s="1"/>
      <c r="BA3026" s="6"/>
      <c r="BD3026" s="6"/>
      <c r="BG3026" s="1"/>
      <c r="BH3026" s="6"/>
      <c r="BJ3026" s="1"/>
      <c r="BN3026" s="1"/>
      <c r="BO3026" s="1"/>
    </row>
    <row r="3027" spans="1:67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6"/>
      <c r="N3027" s="1"/>
      <c r="Q3027" s="6"/>
      <c r="S3027" s="1"/>
      <c r="T3027" s="1"/>
      <c r="U3027" s="1"/>
      <c r="V3027" s="1"/>
      <c r="W3027" s="1"/>
      <c r="X3027" s="400"/>
      <c r="Y3027" s="6"/>
      <c r="AB3027" s="6"/>
      <c r="AE3027" s="6"/>
      <c r="AG3027" s="1"/>
      <c r="AM3027" s="6"/>
      <c r="AP3027" s="6"/>
      <c r="AS3027" s="6"/>
      <c r="AU3027" s="1"/>
      <c r="BA3027" s="6"/>
      <c r="BD3027" s="6"/>
      <c r="BG3027" s="1"/>
      <c r="BH3027" s="6"/>
      <c r="BJ3027" s="1"/>
      <c r="BN3027" s="1"/>
      <c r="BO3027" s="1"/>
    </row>
    <row r="3028" spans="1:67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6"/>
      <c r="N3028" s="1"/>
      <c r="Q3028" s="6"/>
      <c r="S3028" s="1"/>
      <c r="T3028" s="1"/>
      <c r="U3028" s="1"/>
      <c r="V3028" s="1"/>
      <c r="W3028" s="1"/>
      <c r="X3028" s="400"/>
      <c r="Y3028" s="6"/>
      <c r="AB3028" s="6"/>
      <c r="AE3028" s="6"/>
      <c r="AG3028" s="1"/>
      <c r="AM3028" s="6"/>
      <c r="AP3028" s="6"/>
      <c r="AS3028" s="6"/>
      <c r="AU3028" s="1"/>
      <c r="BA3028" s="6"/>
      <c r="BD3028" s="6"/>
      <c r="BG3028" s="1"/>
      <c r="BH3028" s="6"/>
      <c r="BJ3028" s="1"/>
      <c r="BN3028" s="1"/>
      <c r="BO3028" s="1"/>
    </row>
    <row r="3029" spans="1:67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6"/>
      <c r="N3029" s="1"/>
      <c r="Q3029" s="6"/>
      <c r="S3029" s="1"/>
      <c r="T3029" s="1"/>
      <c r="U3029" s="1"/>
      <c r="V3029" s="1"/>
      <c r="W3029" s="1"/>
      <c r="X3029" s="400"/>
      <c r="Y3029" s="6"/>
      <c r="AB3029" s="6"/>
      <c r="AE3029" s="6"/>
      <c r="AG3029" s="1"/>
      <c r="AM3029" s="6"/>
      <c r="AP3029" s="6"/>
      <c r="AS3029" s="6"/>
      <c r="AU3029" s="1"/>
      <c r="BA3029" s="6"/>
      <c r="BD3029" s="6"/>
      <c r="BG3029" s="1"/>
      <c r="BH3029" s="6"/>
      <c r="BJ3029" s="1"/>
      <c r="BN3029" s="1"/>
      <c r="BO3029" s="1"/>
    </row>
    <row r="3030" spans="1:67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6"/>
      <c r="N3030" s="1"/>
      <c r="Q3030" s="6"/>
      <c r="S3030" s="1"/>
      <c r="T3030" s="1"/>
      <c r="U3030" s="1"/>
      <c r="V3030" s="1"/>
      <c r="W3030" s="1"/>
      <c r="X3030" s="400"/>
      <c r="Y3030" s="6"/>
      <c r="AB3030" s="6"/>
      <c r="AE3030" s="6"/>
      <c r="AG3030" s="1"/>
      <c r="AM3030" s="6"/>
      <c r="AP3030" s="6"/>
      <c r="AS3030" s="6"/>
      <c r="AU3030" s="1"/>
      <c r="BA3030" s="6"/>
      <c r="BD3030" s="6"/>
      <c r="BG3030" s="1"/>
      <c r="BH3030" s="6"/>
      <c r="BJ3030" s="1"/>
      <c r="BN3030" s="1"/>
      <c r="BO3030" s="1"/>
    </row>
    <row r="3031" spans="1:67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6"/>
      <c r="N3031" s="1"/>
      <c r="Q3031" s="6"/>
      <c r="S3031" s="1"/>
      <c r="T3031" s="1"/>
      <c r="U3031" s="1"/>
      <c r="V3031" s="1"/>
      <c r="W3031" s="1"/>
      <c r="X3031" s="400"/>
      <c r="Y3031" s="6"/>
      <c r="AB3031" s="6"/>
      <c r="AE3031" s="6"/>
      <c r="AG3031" s="1"/>
      <c r="AM3031" s="6"/>
      <c r="AP3031" s="6"/>
      <c r="AS3031" s="6"/>
      <c r="AU3031" s="1"/>
      <c r="BA3031" s="6"/>
      <c r="BD3031" s="6"/>
      <c r="BG3031" s="1"/>
      <c r="BH3031" s="6"/>
      <c r="BJ3031" s="1"/>
      <c r="BN3031" s="1"/>
      <c r="BO3031" s="1"/>
    </row>
    <row r="3032" spans="1:67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6"/>
      <c r="N3032" s="1"/>
      <c r="Q3032" s="6"/>
      <c r="S3032" s="1"/>
      <c r="T3032" s="1"/>
      <c r="U3032" s="1"/>
      <c r="V3032" s="1"/>
      <c r="W3032" s="1"/>
      <c r="X3032" s="400"/>
      <c r="Y3032" s="6"/>
      <c r="AB3032" s="6"/>
      <c r="AE3032" s="6"/>
      <c r="AG3032" s="1"/>
      <c r="AM3032" s="6"/>
      <c r="AP3032" s="6"/>
      <c r="AS3032" s="6"/>
      <c r="AU3032" s="1"/>
      <c r="BA3032" s="6"/>
      <c r="BD3032" s="6"/>
      <c r="BG3032" s="1"/>
      <c r="BH3032" s="6"/>
      <c r="BJ3032" s="1"/>
      <c r="BN3032" s="1"/>
      <c r="BO3032" s="1"/>
    </row>
    <row r="3033" spans="1:67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6"/>
      <c r="N3033" s="1"/>
      <c r="Q3033" s="6"/>
      <c r="S3033" s="1"/>
      <c r="T3033" s="1"/>
      <c r="U3033" s="1"/>
      <c r="V3033" s="1"/>
      <c r="W3033" s="1"/>
      <c r="X3033" s="400"/>
      <c r="Y3033" s="6"/>
      <c r="AB3033" s="6"/>
      <c r="AE3033" s="6"/>
      <c r="AG3033" s="1"/>
      <c r="AM3033" s="6"/>
      <c r="AP3033" s="6"/>
      <c r="AS3033" s="6"/>
      <c r="AU3033" s="1"/>
      <c r="BA3033" s="6"/>
      <c r="BD3033" s="6"/>
      <c r="BG3033" s="1"/>
      <c r="BH3033" s="6"/>
      <c r="BJ3033" s="1"/>
      <c r="BN3033" s="1"/>
      <c r="BO3033" s="1"/>
    </row>
    <row r="3034" spans="1:67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6"/>
      <c r="N3034" s="1"/>
      <c r="Q3034" s="6"/>
      <c r="S3034" s="1"/>
      <c r="T3034" s="1"/>
      <c r="U3034" s="1"/>
      <c r="V3034" s="1"/>
      <c r="W3034" s="1"/>
      <c r="X3034" s="400"/>
      <c r="Y3034" s="6"/>
      <c r="AB3034" s="6"/>
      <c r="AE3034" s="6"/>
      <c r="AG3034" s="1"/>
      <c r="AM3034" s="6"/>
      <c r="AP3034" s="6"/>
      <c r="AS3034" s="6"/>
      <c r="AU3034" s="1"/>
      <c r="BA3034" s="6"/>
      <c r="BD3034" s="6"/>
      <c r="BG3034" s="1"/>
      <c r="BH3034" s="6"/>
      <c r="BJ3034" s="1"/>
      <c r="BN3034" s="1"/>
      <c r="BO3034" s="1"/>
    </row>
    <row r="3035" spans="1:67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6"/>
      <c r="N3035" s="1"/>
      <c r="Q3035" s="6"/>
      <c r="S3035" s="1"/>
      <c r="T3035" s="1"/>
      <c r="U3035" s="1"/>
      <c r="V3035" s="1"/>
      <c r="W3035" s="1"/>
      <c r="X3035" s="400"/>
      <c r="Y3035" s="6"/>
      <c r="AB3035" s="6"/>
      <c r="AE3035" s="6"/>
      <c r="AG3035" s="1"/>
      <c r="AM3035" s="6"/>
      <c r="AP3035" s="6"/>
      <c r="AS3035" s="6"/>
      <c r="AU3035" s="1"/>
      <c r="BA3035" s="6"/>
      <c r="BD3035" s="6"/>
      <c r="BG3035" s="1"/>
      <c r="BH3035" s="6"/>
      <c r="BJ3035" s="1"/>
      <c r="BN3035" s="1"/>
      <c r="BO3035" s="1"/>
    </row>
    <row r="3036" spans="1:67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6"/>
      <c r="N3036" s="1"/>
      <c r="Q3036" s="6"/>
      <c r="S3036" s="1"/>
      <c r="T3036" s="1"/>
      <c r="U3036" s="1"/>
      <c r="V3036" s="1"/>
      <c r="W3036" s="1"/>
      <c r="X3036" s="400"/>
      <c r="Y3036" s="6"/>
      <c r="AB3036" s="6"/>
      <c r="AE3036" s="6"/>
      <c r="AG3036" s="1"/>
      <c r="AM3036" s="6"/>
      <c r="AP3036" s="6"/>
      <c r="AS3036" s="6"/>
      <c r="AU3036" s="1"/>
      <c r="BA3036" s="6"/>
      <c r="BD3036" s="6"/>
      <c r="BG3036" s="1"/>
      <c r="BH3036" s="6"/>
      <c r="BJ3036" s="1"/>
      <c r="BN3036" s="1"/>
      <c r="BO3036" s="1"/>
    </row>
    <row r="3037" spans="1:67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6"/>
      <c r="N3037" s="1"/>
      <c r="Q3037" s="6"/>
      <c r="S3037" s="1"/>
      <c r="T3037" s="1"/>
      <c r="U3037" s="1"/>
      <c r="V3037" s="1"/>
      <c r="W3037" s="1"/>
      <c r="X3037" s="400"/>
      <c r="Y3037" s="6"/>
      <c r="AB3037" s="6"/>
      <c r="AE3037" s="6"/>
      <c r="AG3037" s="1"/>
      <c r="AM3037" s="6"/>
      <c r="AP3037" s="6"/>
      <c r="AS3037" s="6"/>
      <c r="AU3037" s="1"/>
      <c r="BA3037" s="6"/>
      <c r="BD3037" s="6"/>
      <c r="BG3037" s="1"/>
      <c r="BH3037" s="6"/>
      <c r="BJ3037" s="1"/>
      <c r="BN3037" s="1"/>
      <c r="BO3037" s="1"/>
    </row>
    <row r="3038" spans="1:67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6"/>
      <c r="N3038" s="1"/>
      <c r="Q3038" s="6"/>
      <c r="S3038" s="1"/>
      <c r="T3038" s="1"/>
      <c r="U3038" s="1"/>
      <c r="V3038" s="1"/>
      <c r="W3038" s="1"/>
      <c r="X3038" s="400"/>
      <c r="Y3038" s="6"/>
      <c r="AB3038" s="6"/>
      <c r="AE3038" s="6"/>
      <c r="AG3038" s="1"/>
      <c r="AM3038" s="6"/>
      <c r="AP3038" s="6"/>
      <c r="AS3038" s="6"/>
      <c r="AU3038" s="1"/>
      <c r="BA3038" s="6"/>
      <c r="BD3038" s="6"/>
      <c r="BG3038" s="1"/>
      <c r="BH3038" s="6"/>
      <c r="BJ3038" s="1"/>
      <c r="BN3038" s="1"/>
      <c r="BO3038" s="1"/>
    </row>
    <row r="3039" spans="1:67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6"/>
      <c r="N3039" s="1"/>
      <c r="Q3039" s="6"/>
      <c r="S3039" s="1"/>
      <c r="T3039" s="1"/>
      <c r="U3039" s="1"/>
      <c r="V3039" s="1"/>
      <c r="W3039" s="1"/>
      <c r="X3039" s="400"/>
      <c r="Y3039" s="6"/>
      <c r="AB3039" s="6"/>
      <c r="AE3039" s="6"/>
      <c r="AG3039" s="1"/>
      <c r="AM3039" s="6"/>
      <c r="AP3039" s="6"/>
      <c r="AS3039" s="6"/>
      <c r="AU3039" s="1"/>
      <c r="BA3039" s="6"/>
      <c r="BD3039" s="6"/>
      <c r="BG3039" s="1"/>
      <c r="BH3039" s="6"/>
      <c r="BJ3039" s="1"/>
      <c r="BN3039" s="1"/>
      <c r="BO3039" s="1"/>
    </row>
    <row r="3040" spans="1:67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6"/>
      <c r="N3040" s="1"/>
      <c r="Q3040" s="6"/>
      <c r="S3040" s="1"/>
      <c r="T3040" s="1"/>
      <c r="U3040" s="1"/>
      <c r="V3040" s="1"/>
      <c r="W3040" s="1"/>
      <c r="X3040" s="400"/>
      <c r="Y3040" s="6"/>
      <c r="AB3040" s="6"/>
      <c r="AE3040" s="6"/>
      <c r="AG3040" s="1"/>
      <c r="AM3040" s="6"/>
      <c r="AP3040" s="6"/>
      <c r="AS3040" s="6"/>
      <c r="AU3040" s="1"/>
      <c r="BA3040" s="6"/>
      <c r="BD3040" s="6"/>
      <c r="BG3040" s="1"/>
      <c r="BH3040" s="6"/>
      <c r="BJ3040" s="1"/>
      <c r="BN3040" s="1"/>
      <c r="BO3040" s="1"/>
    </row>
    <row r="3041" spans="1:67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6"/>
      <c r="N3041" s="1"/>
      <c r="Q3041" s="6"/>
      <c r="S3041" s="1"/>
      <c r="T3041" s="1"/>
      <c r="U3041" s="1"/>
      <c r="V3041" s="1"/>
      <c r="W3041" s="1"/>
      <c r="X3041" s="400"/>
      <c r="Y3041" s="6"/>
      <c r="AB3041" s="6"/>
      <c r="AE3041" s="6"/>
      <c r="AG3041" s="1"/>
      <c r="AM3041" s="6"/>
      <c r="AP3041" s="6"/>
      <c r="AS3041" s="6"/>
      <c r="AU3041" s="1"/>
      <c r="BA3041" s="6"/>
      <c r="BD3041" s="6"/>
      <c r="BG3041" s="1"/>
      <c r="BH3041" s="6"/>
      <c r="BJ3041" s="1"/>
      <c r="BN3041" s="1"/>
      <c r="BO3041" s="1"/>
    </row>
    <row r="3042" spans="1:67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6"/>
      <c r="N3042" s="1"/>
      <c r="Q3042" s="6"/>
      <c r="S3042" s="1"/>
      <c r="T3042" s="1"/>
      <c r="U3042" s="1"/>
      <c r="V3042" s="1"/>
      <c r="W3042" s="1"/>
      <c r="X3042" s="400"/>
      <c r="Y3042" s="6"/>
      <c r="AB3042" s="6"/>
      <c r="AE3042" s="6"/>
      <c r="AG3042" s="1"/>
      <c r="AM3042" s="6"/>
      <c r="AP3042" s="6"/>
      <c r="AS3042" s="6"/>
      <c r="AU3042" s="1"/>
      <c r="BA3042" s="6"/>
      <c r="BD3042" s="6"/>
      <c r="BG3042" s="1"/>
      <c r="BH3042" s="6"/>
      <c r="BJ3042" s="1"/>
      <c r="BN3042" s="1"/>
      <c r="BO3042" s="1"/>
    </row>
    <row r="3043" spans="1:67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6"/>
      <c r="N3043" s="1"/>
      <c r="Q3043" s="6"/>
      <c r="S3043" s="1"/>
      <c r="T3043" s="1"/>
      <c r="U3043" s="1"/>
      <c r="V3043" s="1"/>
      <c r="W3043" s="1"/>
      <c r="X3043" s="400"/>
      <c r="Y3043" s="6"/>
      <c r="AB3043" s="6"/>
      <c r="AE3043" s="6"/>
      <c r="AG3043" s="1"/>
      <c r="AM3043" s="6"/>
      <c r="AP3043" s="6"/>
      <c r="AS3043" s="6"/>
      <c r="AU3043" s="1"/>
      <c r="BA3043" s="6"/>
      <c r="BD3043" s="6"/>
      <c r="BG3043" s="1"/>
      <c r="BH3043" s="6"/>
      <c r="BJ3043" s="1"/>
      <c r="BN3043" s="1"/>
      <c r="BO3043" s="1"/>
    </row>
    <row r="3044" spans="1:67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6"/>
      <c r="N3044" s="1"/>
      <c r="Q3044" s="6"/>
      <c r="S3044" s="1"/>
      <c r="T3044" s="1"/>
      <c r="U3044" s="1"/>
      <c r="V3044" s="1"/>
      <c r="W3044" s="1"/>
      <c r="X3044" s="400"/>
      <c r="Y3044" s="6"/>
      <c r="AB3044" s="6"/>
      <c r="AE3044" s="6"/>
      <c r="AG3044" s="1"/>
      <c r="AM3044" s="6"/>
      <c r="AP3044" s="6"/>
      <c r="AS3044" s="6"/>
      <c r="AU3044" s="1"/>
      <c r="BA3044" s="6"/>
      <c r="BD3044" s="6"/>
      <c r="BG3044" s="1"/>
      <c r="BH3044" s="6"/>
      <c r="BJ3044" s="1"/>
      <c r="BN3044" s="1"/>
      <c r="BO3044" s="1"/>
    </row>
    <row r="3045" spans="1:67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6"/>
      <c r="N3045" s="1"/>
      <c r="Q3045" s="6"/>
      <c r="S3045" s="1"/>
      <c r="T3045" s="1"/>
      <c r="U3045" s="1"/>
      <c r="V3045" s="1"/>
      <c r="W3045" s="1"/>
      <c r="X3045" s="400"/>
      <c r="Y3045" s="6"/>
      <c r="AB3045" s="6"/>
      <c r="AE3045" s="6"/>
      <c r="AG3045" s="1"/>
      <c r="AM3045" s="6"/>
      <c r="AP3045" s="6"/>
      <c r="AS3045" s="6"/>
      <c r="AU3045" s="1"/>
      <c r="BA3045" s="6"/>
      <c r="BD3045" s="6"/>
      <c r="BG3045" s="1"/>
      <c r="BH3045" s="6"/>
      <c r="BJ3045" s="1"/>
      <c r="BN3045" s="1"/>
      <c r="BO3045" s="1"/>
    </row>
    <row r="3046" spans="1:67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6"/>
      <c r="N3046" s="1"/>
      <c r="Q3046" s="6"/>
      <c r="S3046" s="1"/>
      <c r="T3046" s="1"/>
      <c r="U3046" s="1"/>
      <c r="V3046" s="1"/>
      <c r="W3046" s="1"/>
      <c r="X3046" s="400"/>
      <c r="Y3046" s="6"/>
      <c r="AB3046" s="6"/>
      <c r="AE3046" s="6"/>
      <c r="AG3046" s="1"/>
      <c r="AM3046" s="6"/>
      <c r="AP3046" s="6"/>
      <c r="AS3046" s="6"/>
      <c r="AU3046" s="1"/>
      <c r="BA3046" s="6"/>
      <c r="BD3046" s="6"/>
      <c r="BG3046" s="1"/>
      <c r="BH3046" s="6"/>
      <c r="BJ3046" s="1"/>
      <c r="BN3046" s="1"/>
      <c r="BO3046" s="1"/>
    </row>
    <row r="3047" spans="1:67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6"/>
      <c r="N3047" s="1"/>
      <c r="Q3047" s="6"/>
      <c r="S3047" s="1"/>
      <c r="T3047" s="1"/>
      <c r="U3047" s="1"/>
      <c r="V3047" s="1"/>
      <c r="W3047" s="1"/>
      <c r="X3047" s="400"/>
      <c r="Y3047" s="6"/>
      <c r="AB3047" s="6"/>
      <c r="AE3047" s="6"/>
      <c r="AG3047" s="1"/>
      <c r="AM3047" s="6"/>
      <c r="AP3047" s="6"/>
      <c r="AS3047" s="6"/>
      <c r="AU3047" s="1"/>
      <c r="BA3047" s="6"/>
      <c r="BD3047" s="6"/>
      <c r="BG3047" s="1"/>
      <c r="BH3047" s="6"/>
      <c r="BJ3047" s="1"/>
      <c r="BN3047" s="1"/>
      <c r="BO3047" s="1"/>
    </row>
    <row r="3048" spans="1:67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6"/>
      <c r="N3048" s="1"/>
      <c r="Q3048" s="6"/>
      <c r="S3048" s="1"/>
      <c r="T3048" s="1"/>
      <c r="U3048" s="1"/>
      <c r="V3048" s="1"/>
      <c r="W3048" s="1"/>
      <c r="X3048" s="400"/>
      <c r="Y3048" s="6"/>
      <c r="AB3048" s="6"/>
      <c r="AE3048" s="6"/>
      <c r="AG3048" s="1"/>
      <c r="AM3048" s="6"/>
      <c r="AP3048" s="6"/>
      <c r="AS3048" s="6"/>
      <c r="AU3048" s="1"/>
      <c r="BA3048" s="6"/>
      <c r="BD3048" s="6"/>
      <c r="BG3048" s="1"/>
      <c r="BH3048" s="6"/>
      <c r="BJ3048" s="1"/>
      <c r="BN3048" s="1"/>
      <c r="BO3048" s="1"/>
    </row>
    <row r="3049" spans="1:67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6"/>
      <c r="N3049" s="1"/>
      <c r="Q3049" s="6"/>
      <c r="S3049" s="1"/>
      <c r="T3049" s="1"/>
      <c r="U3049" s="1"/>
      <c r="V3049" s="1"/>
      <c r="W3049" s="1"/>
      <c r="X3049" s="400"/>
      <c r="Y3049" s="6"/>
      <c r="AB3049" s="6"/>
      <c r="AE3049" s="6"/>
      <c r="AG3049" s="1"/>
      <c r="AM3049" s="6"/>
      <c r="AP3049" s="6"/>
      <c r="AS3049" s="6"/>
      <c r="AU3049" s="1"/>
      <c r="BA3049" s="6"/>
      <c r="BD3049" s="6"/>
      <c r="BG3049" s="1"/>
      <c r="BH3049" s="6"/>
      <c r="BJ3049" s="1"/>
      <c r="BN3049" s="1"/>
      <c r="BO3049" s="1"/>
    </row>
    <row r="3050" spans="1:67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6"/>
      <c r="N3050" s="1"/>
      <c r="Q3050" s="6"/>
      <c r="S3050" s="1"/>
      <c r="T3050" s="1"/>
      <c r="U3050" s="1"/>
      <c r="V3050" s="1"/>
      <c r="W3050" s="1"/>
      <c r="X3050" s="400"/>
      <c r="Y3050" s="6"/>
      <c r="AB3050" s="6"/>
      <c r="AE3050" s="6"/>
      <c r="AG3050" s="1"/>
      <c r="AM3050" s="6"/>
      <c r="AP3050" s="6"/>
      <c r="AS3050" s="6"/>
      <c r="AU3050" s="1"/>
      <c r="BA3050" s="6"/>
      <c r="BD3050" s="6"/>
      <c r="BG3050" s="1"/>
      <c r="BH3050" s="6"/>
      <c r="BJ3050" s="1"/>
      <c r="BN3050" s="1"/>
      <c r="BO3050" s="1"/>
    </row>
    <row r="3051" spans="1:67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6"/>
      <c r="N3051" s="1"/>
      <c r="Q3051" s="6"/>
      <c r="S3051" s="1"/>
      <c r="T3051" s="1"/>
      <c r="U3051" s="1"/>
      <c r="V3051" s="1"/>
      <c r="W3051" s="1"/>
      <c r="X3051" s="400"/>
      <c r="Y3051" s="6"/>
      <c r="AB3051" s="6"/>
      <c r="AE3051" s="6"/>
      <c r="AG3051" s="1"/>
      <c r="AM3051" s="6"/>
      <c r="AP3051" s="6"/>
      <c r="AS3051" s="6"/>
      <c r="AU3051" s="1"/>
      <c r="BA3051" s="6"/>
      <c r="BD3051" s="6"/>
      <c r="BG3051" s="1"/>
      <c r="BH3051" s="6"/>
      <c r="BJ3051" s="1"/>
      <c r="BN3051" s="1"/>
      <c r="BO3051" s="1"/>
    </row>
    <row r="3052" spans="1:67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6"/>
      <c r="N3052" s="1"/>
      <c r="Q3052" s="6"/>
      <c r="S3052" s="1"/>
      <c r="T3052" s="1"/>
      <c r="U3052" s="1"/>
      <c r="V3052" s="1"/>
      <c r="W3052" s="1"/>
      <c r="X3052" s="400"/>
      <c r="Y3052" s="6"/>
      <c r="AB3052" s="6"/>
      <c r="AE3052" s="6"/>
      <c r="AG3052" s="1"/>
      <c r="AM3052" s="6"/>
      <c r="AP3052" s="6"/>
      <c r="AS3052" s="6"/>
      <c r="AU3052" s="1"/>
      <c r="BA3052" s="6"/>
      <c r="BD3052" s="6"/>
      <c r="BG3052" s="1"/>
      <c r="BH3052" s="6"/>
      <c r="BJ3052" s="1"/>
      <c r="BN3052" s="1"/>
      <c r="BO3052" s="1"/>
    </row>
    <row r="3053" spans="1:67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6"/>
      <c r="N3053" s="1"/>
      <c r="Q3053" s="6"/>
      <c r="S3053" s="1"/>
      <c r="T3053" s="1"/>
      <c r="U3053" s="1"/>
      <c r="V3053" s="1"/>
      <c r="W3053" s="1"/>
      <c r="X3053" s="400"/>
      <c r="Y3053" s="6"/>
      <c r="AB3053" s="6"/>
      <c r="AE3053" s="6"/>
      <c r="AG3053" s="1"/>
      <c r="AM3053" s="6"/>
      <c r="AP3053" s="6"/>
      <c r="AS3053" s="6"/>
      <c r="AU3053" s="1"/>
      <c r="BA3053" s="6"/>
      <c r="BD3053" s="6"/>
      <c r="BG3053" s="1"/>
      <c r="BH3053" s="6"/>
      <c r="BJ3053" s="1"/>
      <c r="BN3053" s="1"/>
      <c r="BO3053" s="1"/>
    </row>
    <row r="3054" spans="1:67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6"/>
      <c r="N3054" s="1"/>
      <c r="Q3054" s="6"/>
      <c r="S3054" s="1"/>
      <c r="T3054" s="1"/>
      <c r="U3054" s="1"/>
      <c r="V3054" s="1"/>
      <c r="W3054" s="1"/>
      <c r="X3054" s="400"/>
      <c r="Y3054" s="6"/>
      <c r="AB3054" s="6"/>
      <c r="AE3054" s="6"/>
      <c r="AG3054" s="1"/>
      <c r="AM3054" s="6"/>
      <c r="AP3054" s="6"/>
      <c r="AS3054" s="6"/>
      <c r="AU3054" s="1"/>
      <c r="BA3054" s="6"/>
      <c r="BD3054" s="6"/>
      <c r="BG3054" s="1"/>
      <c r="BH3054" s="6"/>
      <c r="BJ3054" s="1"/>
      <c r="BN3054" s="1"/>
      <c r="BO3054" s="1"/>
    </row>
    <row r="3055" spans="1:67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6"/>
      <c r="N3055" s="1"/>
      <c r="Q3055" s="6"/>
      <c r="S3055" s="1"/>
      <c r="T3055" s="1"/>
      <c r="U3055" s="1"/>
      <c r="V3055" s="1"/>
      <c r="W3055" s="1"/>
      <c r="X3055" s="400"/>
      <c r="Y3055" s="6"/>
      <c r="AB3055" s="6"/>
      <c r="AE3055" s="6"/>
      <c r="AG3055" s="1"/>
      <c r="AM3055" s="6"/>
      <c r="AP3055" s="6"/>
      <c r="AS3055" s="6"/>
      <c r="AU3055" s="1"/>
      <c r="BA3055" s="6"/>
      <c r="BD3055" s="6"/>
      <c r="BG3055" s="1"/>
      <c r="BH3055" s="6"/>
      <c r="BJ3055" s="1"/>
      <c r="BN3055" s="1"/>
      <c r="BO3055" s="1"/>
    </row>
    <row r="3056" spans="1:67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6"/>
      <c r="N3056" s="1"/>
      <c r="Q3056" s="6"/>
      <c r="S3056" s="1"/>
      <c r="T3056" s="1"/>
      <c r="U3056" s="1"/>
      <c r="V3056" s="1"/>
      <c r="W3056" s="1"/>
      <c r="X3056" s="400"/>
      <c r="Y3056" s="6"/>
      <c r="AB3056" s="6"/>
      <c r="AE3056" s="6"/>
      <c r="AG3056" s="1"/>
      <c r="AM3056" s="6"/>
      <c r="AP3056" s="6"/>
      <c r="AS3056" s="6"/>
      <c r="AU3056" s="1"/>
      <c r="BA3056" s="6"/>
      <c r="BD3056" s="6"/>
      <c r="BG3056" s="1"/>
      <c r="BH3056" s="6"/>
      <c r="BJ3056" s="1"/>
      <c r="BN3056" s="1"/>
      <c r="BO3056" s="1"/>
    </row>
    <row r="3057" spans="1:67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6"/>
      <c r="N3057" s="1"/>
      <c r="Q3057" s="6"/>
      <c r="S3057" s="1"/>
      <c r="T3057" s="1"/>
      <c r="U3057" s="1"/>
      <c r="V3057" s="1"/>
      <c r="W3057" s="1"/>
      <c r="X3057" s="400"/>
      <c r="Y3057" s="6"/>
      <c r="AB3057" s="6"/>
      <c r="AE3057" s="6"/>
      <c r="AG3057" s="1"/>
      <c r="AM3057" s="6"/>
      <c r="AP3057" s="6"/>
      <c r="AS3057" s="6"/>
      <c r="AU3057" s="1"/>
      <c r="BA3057" s="6"/>
      <c r="BD3057" s="6"/>
      <c r="BG3057" s="1"/>
      <c r="BH3057" s="6"/>
      <c r="BJ3057" s="1"/>
      <c r="BN3057" s="1"/>
      <c r="BO3057" s="1"/>
    </row>
    <row r="3058" spans="1:67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6"/>
      <c r="N3058" s="1"/>
      <c r="Q3058" s="6"/>
      <c r="S3058" s="1"/>
      <c r="T3058" s="1"/>
      <c r="U3058" s="1"/>
      <c r="V3058" s="1"/>
      <c r="W3058" s="1"/>
      <c r="X3058" s="400"/>
      <c r="Y3058" s="6"/>
      <c r="AB3058" s="6"/>
      <c r="AE3058" s="6"/>
      <c r="AG3058" s="1"/>
      <c r="AM3058" s="6"/>
      <c r="AP3058" s="6"/>
      <c r="AS3058" s="6"/>
      <c r="AU3058" s="1"/>
      <c r="BA3058" s="6"/>
      <c r="BD3058" s="6"/>
      <c r="BG3058" s="1"/>
      <c r="BH3058" s="6"/>
      <c r="BJ3058" s="1"/>
      <c r="BN3058" s="1"/>
      <c r="BO3058" s="1"/>
    </row>
    <row r="3059" spans="1:67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6"/>
      <c r="N3059" s="1"/>
      <c r="Q3059" s="6"/>
      <c r="S3059" s="1"/>
      <c r="T3059" s="1"/>
      <c r="U3059" s="1"/>
      <c r="V3059" s="1"/>
      <c r="W3059" s="1"/>
      <c r="X3059" s="400"/>
      <c r="Y3059" s="6"/>
      <c r="AB3059" s="6"/>
      <c r="AE3059" s="6"/>
      <c r="AG3059" s="1"/>
      <c r="AM3059" s="6"/>
      <c r="AP3059" s="6"/>
      <c r="AS3059" s="6"/>
      <c r="AU3059" s="1"/>
      <c r="BA3059" s="6"/>
      <c r="BD3059" s="6"/>
      <c r="BG3059" s="1"/>
      <c r="BH3059" s="6"/>
      <c r="BJ3059" s="1"/>
      <c r="BN3059" s="1"/>
      <c r="BO3059" s="1"/>
    </row>
    <row r="3060" spans="1:67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6"/>
      <c r="N3060" s="1"/>
      <c r="Q3060" s="6"/>
      <c r="S3060" s="1"/>
      <c r="T3060" s="1"/>
      <c r="U3060" s="1"/>
      <c r="V3060" s="1"/>
      <c r="W3060" s="1"/>
      <c r="X3060" s="400"/>
      <c r="Y3060" s="6"/>
      <c r="AB3060" s="6"/>
      <c r="AE3060" s="6"/>
      <c r="AG3060" s="1"/>
      <c r="AM3060" s="6"/>
      <c r="AP3060" s="6"/>
      <c r="AS3060" s="6"/>
      <c r="AU3060" s="1"/>
      <c r="BA3060" s="6"/>
      <c r="BD3060" s="6"/>
      <c r="BG3060" s="1"/>
      <c r="BH3060" s="6"/>
      <c r="BJ3060" s="1"/>
      <c r="BN3060" s="1"/>
      <c r="BO3060" s="1"/>
    </row>
    <row r="3061" spans="1:67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6"/>
      <c r="N3061" s="1"/>
      <c r="Q3061" s="6"/>
      <c r="S3061" s="1"/>
      <c r="T3061" s="1"/>
      <c r="U3061" s="1"/>
      <c r="V3061" s="1"/>
      <c r="W3061" s="1"/>
      <c r="X3061" s="400"/>
      <c r="Y3061" s="6"/>
      <c r="AB3061" s="6"/>
      <c r="AE3061" s="6"/>
      <c r="AG3061" s="1"/>
      <c r="AM3061" s="6"/>
      <c r="AP3061" s="6"/>
      <c r="AS3061" s="6"/>
      <c r="AU3061" s="1"/>
      <c r="BA3061" s="6"/>
      <c r="BD3061" s="6"/>
      <c r="BG3061" s="1"/>
      <c r="BH3061" s="6"/>
      <c r="BJ3061" s="1"/>
      <c r="BN3061" s="1"/>
      <c r="BO3061" s="1"/>
    </row>
    <row r="3062" spans="1:67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6"/>
      <c r="N3062" s="1"/>
      <c r="Q3062" s="6"/>
      <c r="S3062" s="1"/>
      <c r="T3062" s="1"/>
      <c r="U3062" s="1"/>
      <c r="V3062" s="1"/>
      <c r="W3062" s="1"/>
      <c r="X3062" s="400"/>
      <c r="Y3062" s="6"/>
      <c r="AB3062" s="6"/>
      <c r="AE3062" s="6"/>
      <c r="AG3062" s="1"/>
      <c r="AM3062" s="6"/>
      <c r="AP3062" s="6"/>
      <c r="AS3062" s="6"/>
      <c r="AU3062" s="1"/>
      <c r="BA3062" s="6"/>
      <c r="BD3062" s="6"/>
      <c r="BG3062" s="1"/>
      <c r="BH3062" s="6"/>
      <c r="BJ3062" s="1"/>
      <c r="BN3062" s="1"/>
      <c r="BO3062" s="1"/>
    </row>
    <row r="3063" spans="1:67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6"/>
      <c r="N3063" s="1"/>
      <c r="Q3063" s="6"/>
      <c r="S3063" s="1"/>
      <c r="T3063" s="1"/>
      <c r="U3063" s="1"/>
      <c r="V3063" s="1"/>
      <c r="W3063" s="1"/>
      <c r="X3063" s="400"/>
      <c r="Y3063" s="6"/>
      <c r="AB3063" s="6"/>
      <c r="AE3063" s="6"/>
      <c r="AG3063" s="1"/>
      <c r="AM3063" s="6"/>
      <c r="AP3063" s="6"/>
      <c r="AS3063" s="6"/>
      <c r="AU3063" s="1"/>
      <c r="BA3063" s="6"/>
      <c r="BD3063" s="6"/>
      <c r="BG3063" s="1"/>
      <c r="BH3063" s="6"/>
      <c r="BJ3063" s="1"/>
      <c r="BN3063" s="1"/>
      <c r="BO3063" s="1"/>
    </row>
    <row r="3064" spans="1:67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6"/>
      <c r="N3064" s="1"/>
      <c r="Q3064" s="6"/>
      <c r="S3064" s="1"/>
      <c r="T3064" s="1"/>
      <c r="U3064" s="1"/>
      <c r="V3064" s="1"/>
      <c r="W3064" s="1"/>
      <c r="X3064" s="400"/>
      <c r="Y3064" s="6"/>
      <c r="AB3064" s="6"/>
      <c r="AE3064" s="6"/>
      <c r="AG3064" s="1"/>
      <c r="AM3064" s="6"/>
      <c r="AP3064" s="6"/>
      <c r="AS3064" s="6"/>
      <c r="AU3064" s="1"/>
      <c r="BA3064" s="6"/>
      <c r="BD3064" s="6"/>
      <c r="BG3064" s="1"/>
      <c r="BH3064" s="6"/>
      <c r="BJ3064" s="1"/>
      <c r="BN3064" s="1"/>
      <c r="BO3064" s="1"/>
    </row>
    <row r="3065" spans="1:67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6"/>
      <c r="N3065" s="1"/>
      <c r="Q3065" s="6"/>
      <c r="S3065" s="1"/>
      <c r="T3065" s="1"/>
      <c r="U3065" s="1"/>
      <c r="V3065" s="1"/>
      <c r="W3065" s="1"/>
      <c r="X3065" s="400"/>
      <c r="Y3065" s="6"/>
      <c r="AB3065" s="6"/>
      <c r="AE3065" s="6"/>
      <c r="AG3065" s="1"/>
      <c r="AM3065" s="6"/>
      <c r="AP3065" s="6"/>
      <c r="AS3065" s="6"/>
      <c r="AU3065" s="1"/>
      <c r="BA3065" s="6"/>
      <c r="BD3065" s="6"/>
      <c r="BG3065" s="1"/>
      <c r="BH3065" s="6"/>
      <c r="BJ3065" s="1"/>
      <c r="BN3065" s="1"/>
      <c r="BO3065" s="1"/>
    </row>
    <row r="3066" spans="1:67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6"/>
      <c r="N3066" s="1"/>
      <c r="Q3066" s="6"/>
      <c r="S3066" s="1"/>
      <c r="T3066" s="1"/>
      <c r="U3066" s="1"/>
      <c r="V3066" s="1"/>
      <c r="W3066" s="1"/>
      <c r="X3066" s="400"/>
      <c r="Y3066" s="6"/>
      <c r="AB3066" s="6"/>
      <c r="AE3066" s="6"/>
      <c r="AG3066" s="1"/>
      <c r="AM3066" s="6"/>
      <c r="AP3066" s="6"/>
      <c r="AS3066" s="6"/>
      <c r="AU3066" s="1"/>
      <c r="BA3066" s="6"/>
      <c r="BD3066" s="6"/>
      <c r="BG3066" s="1"/>
      <c r="BH3066" s="6"/>
      <c r="BJ3066" s="1"/>
      <c r="BN3066" s="1"/>
      <c r="BO3066" s="1"/>
    </row>
    <row r="3067" spans="1:67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6"/>
      <c r="N3067" s="1"/>
      <c r="Q3067" s="6"/>
      <c r="S3067" s="1"/>
      <c r="T3067" s="1"/>
      <c r="U3067" s="1"/>
      <c r="V3067" s="1"/>
      <c r="W3067" s="1"/>
      <c r="X3067" s="400"/>
      <c r="Y3067" s="6"/>
      <c r="AB3067" s="6"/>
      <c r="AE3067" s="6"/>
      <c r="AG3067" s="1"/>
      <c r="AM3067" s="6"/>
      <c r="AP3067" s="6"/>
      <c r="AS3067" s="6"/>
      <c r="AU3067" s="1"/>
      <c r="BA3067" s="6"/>
      <c r="BD3067" s="6"/>
      <c r="BG3067" s="1"/>
      <c r="BH3067" s="6"/>
      <c r="BJ3067" s="1"/>
      <c r="BN3067" s="1"/>
      <c r="BO3067" s="1"/>
    </row>
    <row r="3068" spans="1:67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6"/>
      <c r="N3068" s="1"/>
      <c r="Q3068" s="6"/>
      <c r="S3068" s="1"/>
      <c r="T3068" s="1"/>
      <c r="U3068" s="1"/>
      <c r="V3068" s="1"/>
      <c r="W3068" s="1"/>
      <c r="X3068" s="400"/>
      <c r="Y3068" s="6"/>
      <c r="AB3068" s="6"/>
      <c r="AE3068" s="6"/>
      <c r="AG3068" s="1"/>
      <c r="AM3068" s="6"/>
      <c r="AP3068" s="6"/>
      <c r="AS3068" s="6"/>
      <c r="AU3068" s="1"/>
      <c r="BA3068" s="6"/>
      <c r="BD3068" s="6"/>
      <c r="BG3068" s="1"/>
      <c r="BH3068" s="6"/>
      <c r="BJ3068" s="1"/>
      <c r="BN3068" s="1"/>
      <c r="BO3068" s="1"/>
    </row>
    <row r="3069" spans="1:67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6"/>
      <c r="N3069" s="1"/>
      <c r="Q3069" s="6"/>
      <c r="S3069" s="1"/>
      <c r="T3069" s="1"/>
      <c r="U3069" s="1"/>
      <c r="V3069" s="1"/>
      <c r="W3069" s="1"/>
      <c r="X3069" s="400"/>
      <c r="Y3069" s="6"/>
      <c r="AB3069" s="6"/>
      <c r="AE3069" s="6"/>
      <c r="AG3069" s="1"/>
      <c r="AM3069" s="6"/>
      <c r="AP3069" s="6"/>
      <c r="AS3069" s="6"/>
      <c r="AU3069" s="1"/>
      <c r="BA3069" s="6"/>
      <c r="BD3069" s="6"/>
      <c r="BG3069" s="1"/>
      <c r="BH3069" s="6"/>
      <c r="BJ3069" s="1"/>
      <c r="BN3069" s="1"/>
      <c r="BO3069" s="1"/>
    </row>
    <row r="3070" spans="1:67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6"/>
      <c r="N3070" s="1"/>
      <c r="Q3070" s="6"/>
      <c r="S3070" s="1"/>
      <c r="T3070" s="1"/>
      <c r="U3070" s="1"/>
      <c r="V3070" s="1"/>
      <c r="W3070" s="1"/>
      <c r="X3070" s="400"/>
      <c r="Y3070" s="6"/>
      <c r="AB3070" s="6"/>
      <c r="AE3070" s="6"/>
      <c r="AG3070" s="1"/>
      <c r="AM3070" s="6"/>
      <c r="AP3070" s="6"/>
      <c r="AS3070" s="6"/>
      <c r="AU3070" s="1"/>
      <c r="BA3070" s="6"/>
      <c r="BD3070" s="6"/>
      <c r="BG3070" s="1"/>
      <c r="BH3070" s="6"/>
      <c r="BJ3070" s="1"/>
      <c r="BN3070" s="1"/>
      <c r="BO3070" s="1"/>
    </row>
    <row r="3071" spans="1:67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6"/>
      <c r="N3071" s="1"/>
      <c r="Q3071" s="6"/>
      <c r="S3071" s="1"/>
      <c r="T3071" s="1"/>
      <c r="U3071" s="1"/>
      <c r="V3071" s="1"/>
      <c r="W3071" s="1"/>
      <c r="X3071" s="400"/>
      <c r="Y3071" s="6"/>
      <c r="AB3071" s="6"/>
      <c r="AE3071" s="6"/>
      <c r="AG3071" s="1"/>
      <c r="AM3071" s="6"/>
      <c r="AP3071" s="6"/>
      <c r="AS3071" s="6"/>
      <c r="AU3071" s="1"/>
      <c r="BA3071" s="6"/>
      <c r="BD3071" s="6"/>
      <c r="BG3071" s="1"/>
      <c r="BH3071" s="6"/>
      <c r="BJ3071" s="1"/>
      <c r="BN3071" s="1"/>
      <c r="BO3071" s="1"/>
    </row>
    <row r="3072" spans="1:67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6"/>
      <c r="N3072" s="1"/>
      <c r="Q3072" s="6"/>
      <c r="S3072" s="1"/>
      <c r="T3072" s="1"/>
      <c r="U3072" s="1"/>
      <c r="V3072" s="1"/>
      <c r="W3072" s="1"/>
      <c r="X3072" s="400"/>
      <c r="Y3072" s="6"/>
      <c r="AB3072" s="6"/>
      <c r="AE3072" s="6"/>
      <c r="AG3072" s="1"/>
      <c r="AM3072" s="6"/>
      <c r="AP3072" s="6"/>
      <c r="AS3072" s="6"/>
      <c r="AU3072" s="1"/>
      <c r="BA3072" s="6"/>
      <c r="BD3072" s="6"/>
      <c r="BG3072" s="1"/>
      <c r="BH3072" s="6"/>
      <c r="BJ3072" s="1"/>
      <c r="BN3072" s="1"/>
      <c r="BO3072" s="1"/>
    </row>
    <row r="3073" spans="1:67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6"/>
      <c r="N3073" s="1"/>
      <c r="Q3073" s="6"/>
      <c r="S3073" s="1"/>
      <c r="T3073" s="1"/>
      <c r="U3073" s="1"/>
      <c r="V3073" s="1"/>
      <c r="W3073" s="1"/>
      <c r="X3073" s="400"/>
      <c r="Y3073" s="6"/>
      <c r="AB3073" s="6"/>
      <c r="AE3073" s="6"/>
      <c r="AG3073" s="1"/>
      <c r="AM3073" s="6"/>
      <c r="AP3073" s="6"/>
      <c r="AS3073" s="6"/>
      <c r="AU3073" s="1"/>
      <c r="BA3073" s="6"/>
      <c r="BD3073" s="6"/>
      <c r="BG3073" s="1"/>
      <c r="BH3073" s="6"/>
      <c r="BJ3073" s="1"/>
      <c r="BN3073" s="1"/>
      <c r="BO3073" s="1"/>
    </row>
    <row r="3074" spans="1:67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6"/>
      <c r="N3074" s="1"/>
      <c r="Q3074" s="6"/>
      <c r="S3074" s="1"/>
      <c r="T3074" s="1"/>
      <c r="U3074" s="1"/>
      <c r="V3074" s="1"/>
      <c r="W3074" s="1"/>
      <c r="X3074" s="400"/>
      <c r="Y3074" s="6"/>
      <c r="AB3074" s="6"/>
      <c r="AE3074" s="6"/>
      <c r="AG3074" s="1"/>
      <c r="AM3074" s="6"/>
      <c r="AP3074" s="6"/>
      <c r="AS3074" s="6"/>
      <c r="AU3074" s="1"/>
      <c r="BA3074" s="6"/>
      <c r="BD3074" s="6"/>
      <c r="BG3074" s="1"/>
      <c r="BH3074" s="6"/>
      <c r="BJ3074" s="1"/>
      <c r="BN3074" s="1"/>
      <c r="BO3074" s="1"/>
    </row>
    <row r="3075" spans="1:67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6"/>
      <c r="N3075" s="1"/>
      <c r="Q3075" s="6"/>
      <c r="S3075" s="1"/>
      <c r="T3075" s="1"/>
      <c r="U3075" s="1"/>
      <c r="V3075" s="1"/>
      <c r="W3075" s="1"/>
      <c r="X3075" s="400"/>
      <c r="Y3075" s="6"/>
      <c r="AB3075" s="6"/>
      <c r="AE3075" s="6"/>
      <c r="AG3075" s="1"/>
      <c r="AM3075" s="6"/>
      <c r="AP3075" s="6"/>
      <c r="AS3075" s="6"/>
      <c r="AU3075" s="1"/>
      <c r="BA3075" s="6"/>
      <c r="BD3075" s="6"/>
      <c r="BG3075" s="1"/>
      <c r="BH3075" s="6"/>
      <c r="BJ3075" s="1"/>
      <c r="BN3075" s="1"/>
      <c r="BO3075" s="1"/>
    </row>
    <row r="3076" spans="1:67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6"/>
      <c r="N3076" s="1"/>
      <c r="Q3076" s="6"/>
      <c r="S3076" s="1"/>
      <c r="T3076" s="1"/>
      <c r="U3076" s="1"/>
      <c r="V3076" s="1"/>
      <c r="W3076" s="1"/>
      <c r="X3076" s="400"/>
      <c r="Y3076" s="6"/>
      <c r="AB3076" s="6"/>
      <c r="AE3076" s="6"/>
      <c r="AG3076" s="1"/>
      <c r="AM3076" s="6"/>
      <c r="AP3076" s="6"/>
      <c r="AS3076" s="6"/>
      <c r="AU3076" s="1"/>
      <c r="BA3076" s="6"/>
      <c r="BD3076" s="6"/>
      <c r="BG3076" s="1"/>
      <c r="BH3076" s="6"/>
      <c r="BJ3076" s="1"/>
      <c r="BN3076" s="1"/>
      <c r="BO3076" s="1"/>
    </row>
    <row r="3077" spans="1:67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6"/>
      <c r="N3077" s="1"/>
      <c r="Q3077" s="6"/>
      <c r="S3077" s="1"/>
      <c r="T3077" s="1"/>
      <c r="U3077" s="1"/>
      <c r="V3077" s="1"/>
      <c r="W3077" s="1"/>
      <c r="X3077" s="400"/>
      <c r="Y3077" s="6"/>
      <c r="AB3077" s="6"/>
      <c r="AE3077" s="6"/>
      <c r="AG3077" s="1"/>
      <c r="AM3077" s="6"/>
      <c r="AP3077" s="6"/>
      <c r="AS3077" s="6"/>
      <c r="AU3077" s="1"/>
      <c r="BA3077" s="6"/>
      <c r="BD3077" s="6"/>
      <c r="BG3077" s="1"/>
      <c r="BH3077" s="6"/>
      <c r="BJ3077" s="1"/>
      <c r="BN3077" s="1"/>
      <c r="BO3077" s="1"/>
    </row>
    <row r="3078" spans="1:67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6"/>
      <c r="N3078" s="1"/>
      <c r="Q3078" s="6"/>
      <c r="S3078" s="1"/>
      <c r="T3078" s="1"/>
      <c r="U3078" s="1"/>
      <c r="V3078" s="1"/>
      <c r="W3078" s="1"/>
      <c r="X3078" s="400"/>
      <c r="Y3078" s="6"/>
      <c r="AB3078" s="6"/>
      <c r="AE3078" s="6"/>
      <c r="AG3078" s="1"/>
      <c r="AM3078" s="6"/>
      <c r="AP3078" s="6"/>
      <c r="AS3078" s="6"/>
      <c r="AU3078" s="1"/>
      <c r="BA3078" s="6"/>
      <c r="BD3078" s="6"/>
      <c r="BG3078" s="1"/>
      <c r="BH3078" s="6"/>
      <c r="BJ3078" s="1"/>
      <c r="BN3078" s="1"/>
      <c r="BO3078" s="1"/>
    </row>
    <row r="3079" spans="1:67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6"/>
      <c r="N3079" s="1"/>
      <c r="Q3079" s="6"/>
      <c r="S3079" s="1"/>
      <c r="T3079" s="1"/>
      <c r="U3079" s="1"/>
      <c r="V3079" s="1"/>
      <c r="W3079" s="1"/>
      <c r="X3079" s="400"/>
      <c r="Y3079" s="6"/>
      <c r="AB3079" s="6"/>
      <c r="AE3079" s="6"/>
      <c r="AG3079" s="1"/>
      <c r="AM3079" s="6"/>
      <c r="AP3079" s="6"/>
      <c r="AS3079" s="6"/>
      <c r="AU3079" s="1"/>
      <c r="BA3079" s="6"/>
      <c r="BD3079" s="6"/>
      <c r="BG3079" s="1"/>
      <c r="BH3079" s="6"/>
      <c r="BJ3079" s="1"/>
      <c r="BN3079" s="1"/>
      <c r="BO3079" s="1"/>
    </row>
    <row r="3080" spans="1:67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6"/>
      <c r="N3080" s="1"/>
      <c r="Q3080" s="6"/>
      <c r="S3080" s="1"/>
      <c r="T3080" s="1"/>
      <c r="U3080" s="1"/>
      <c r="V3080" s="1"/>
      <c r="W3080" s="1"/>
      <c r="X3080" s="400"/>
      <c r="Y3080" s="6"/>
      <c r="AB3080" s="6"/>
      <c r="AE3080" s="6"/>
      <c r="AG3080" s="1"/>
      <c r="AM3080" s="6"/>
      <c r="AP3080" s="6"/>
      <c r="AS3080" s="6"/>
      <c r="AU3080" s="1"/>
      <c r="BA3080" s="6"/>
      <c r="BD3080" s="6"/>
      <c r="BG3080" s="1"/>
      <c r="BH3080" s="6"/>
      <c r="BJ3080" s="1"/>
      <c r="BN3080" s="1"/>
      <c r="BO3080" s="1"/>
    </row>
    <row r="3081" spans="1:67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6"/>
      <c r="N3081" s="1"/>
      <c r="Q3081" s="6"/>
      <c r="S3081" s="1"/>
      <c r="T3081" s="1"/>
      <c r="U3081" s="1"/>
      <c r="V3081" s="1"/>
      <c r="W3081" s="1"/>
      <c r="X3081" s="400"/>
      <c r="Y3081" s="6"/>
      <c r="AB3081" s="6"/>
      <c r="AE3081" s="6"/>
      <c r="AG3081" s="1"/>
      <c r="AM3081" s="6"/>
      <c r="AP3081" s="6"/>
      <c r="AS3081" s="6"/>
      <c r="AU3081" s="1"/>
      <c r="BA3081" s="6"/>
      <c r="BD3081" s="6"/>
      <c r="BG3081" s="1"/>
      <c r="BH3081" s="6"/>
      <c r="BJ3081" s="1"/>
      <c r="BN3081" s="1"/>
      <c r="BO3081" s="1"/>
    </row>
    <row r="3082" spans="1:67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6"/>
      <c r="N3082" s="1"/>
      <c r="Q3082" s="6"/>
      <c r="S3082" s="1"/>
      <c r="T3082" s="1"/>
      <c r="U3082" s="1"/>
      <c r="V3082" s="1"/>
      <c r="W3082" s="1"/>
      <c r="X3082" s="400"/>
      <c r="Y3082" s="6"/>
      <c r="AB3082" s="6"/>
      <c r="AE3082" s="6"/>
      <c r="AG3082" s="1"/>
      <c r="AM3082" s="6"/>
      <c r="AP3082" s="6"/>
      <c r="AS3082" s="6"/>
      <c r="AU3082" s="1"/>
      <c r="BA3082" s="6"/>
      <c r="BD3082" s="6"/>
      <c r="BG3082" s="1"/>
      <c r="BH3082" s="6"/>
      <c r="BJ3082" s="1"/>
      <c r="BN3082" s="1"/>
      <c r="BO3082" s="1"/>
    </row>
    <row r="3083" spans="1:67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6"/>
      <c r="N3083" s="1"/>
      <c r="Q3083" s="6"/>
      <c r="S3083" s="1"/>
      <c r="T3083" s="1"/>
      <c r="U3083" s="1"/>
      <c r="V3083" s="1"/>
      <c r="W3083" s="1"/>
      <c r="X3083" s="400"/>
      <c r="Y3083" s="6"/>
      <c r="AB3083" s="6"/>
      <c r="AE3083" s="6"/>
      <c r="AG3083" s="1"/>
      <c r="AM3083" s="6"/>
      <c r="AP3083" s="6"/>
      <c r="AS3083" s="6"/>
      <c r="AU3083" s="1"/>
      <c r="BA3083" s="6"/>
      <c r="BD3083" s="6"/>
      <c r="BG3083" s="1"/>
      <c r="BH3083" s="6"/>
      <c r="BJ3083" s="1"/>
      <c r="BN3083" s="1"/>
      <c r="BO3083" s="1"/>
    </row>
    <row r="3084" spans="1:67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6"/>
      <c r="N3084" s="1"/>
      <c r="Q3084" s="6"/>
      <c r="S3084" s="1"/>
      <c r="T3084" s="1"/>
      <c r="U3084" s="1"/>
      <c r="V3084" s="1"/>
      <c r="W3084" s="1"/>
      <c r="X3084" s="400"/>
      <c r="Y3084" s="6"/>
      <c r="AB3084" s="6"/>
      <c r="AE3084" s="6"/>
      <c r="AG3084" s="1"/>
      <c r="AM3084" s="6"/>
      <c r="AP3084" s="6"/>
      <c r="AS3084" s="6"/>
      <c r="AU3084" s="1"/>
      <c r="BA3084" s="6"/>
      <c r="BD3084" s="6"/>
      <c r="BG3084" s="1"/>
      <c r="BH3084" s="6"/>
      <c r="BJ3084" s="1"/>
      <c r="BN3084" s="1"/>
      <c r="BO3084" s="1"/>
    </row>
    <row r="3085" spans="1:67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6"/>
      <c r="N3085" s="1"/>
      <c r="Q3085" s="6"/>
      <c r="S3085" s="1"/>
      <c r="T3085" s="1"/>
      <c r="U3085" s="1"/>
      <c r="V3085" s="1"/>
      <c r="W3085" s="1"/>
      <c r="X3085" s="400"/>
      <c r="Y3085" s="6"/>
      <c r="AB3085" s="6"/>
      <c r="AE3085" s="6"/>
      <c r="AG3085" s="1"/>
      <c r="AM3085" s="6"/>
      <c r="AP3085" s="6"/>
      <c r="AS3085" s="6"/>
      <c r="AU3085" s="1"/>
      <c r="BA3085" s="6"/>
      <c r="BD3085" s="6"/>
      <c r="BG3085" s="1"/>
      <c r="BH3085" s="6"/>
      <c r="BJ3085" s="1"/>
      <c r="BN3085" s="1"/>
      <c r="BO3085" s="1"/>
    </row>
    <row r="3086" spans="1:67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6"/>
      <c r="N3086" s="1"/>
      <c r="Q3086" s="6"/>
      <c r="S3086" s="1"/>
      <c r="T3086" s="1"/>
      <c r="U3086" s="1"/>
      <c r="V3086" s="1"/>
      <c r="W3086" s="1"/>
      <c r="X3086" s="400"/>
      <c r="Y3086" s="6"/>
      <c r="AB3086" s="6"/>
      <c r="AE3086" s="6"/>
      <c r="AG3086" s="1"/>
      <c r="AM3086" s="6"/>
      <c r="AP3086" s="6"/>
      <c r="AS3086" s="6"/>
      <c r="AU3086" s="1"/>
      <c r="BA3086" s="6"/>
      <c r="BD3086" s="6"/>
      <c r="BG3086" s="1"/>
      <c r="BH3086" s="6"/>
      <c r="BJ3086" s="1"/>
      <c r="BN3086" s="1"/>
      <c r="BO3086" s="1"/>
    </row>
    <row r="3087" spans="1:67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6"/>
      <c r="N3087" s="1"/>
      <c r="Q3087" s="6"/>
      <c r="S3087" s="1"/>
      <c r="T3087" s="1"/>
      <c r="U3087" s="1"/>
      <c r="V3087" s="1"/>
      <c r="W3087" s="1"/>
      <c r="X3087" s="400"/>
      <c r="Y3087" s="6"/>
      <c r="AB3087" s="6"/>
      <c r="AE3087" s="6"/>
      <c r="AG3087" s="1"/>
      <c r="AM3087" s="6"/>
      <c r="AP3087" s="6"/>
      <c r="AS3087" s="6"/>
      <c r="AU3087" s="1"/>
      <c r="BA3087" s="6"/>
      <c r="BD3087" s="6"/>
      <c r="BG3087" s="1"/>
      <c r="BH3087" s="6"/>
      <c r="BJ3087" s="1"/>
      <c r="BN3087" s="1"/>
      <c r="BO3087" s="1"/>
    </row>
    <row r="3088" spans="1:67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6"/>
      <c r="N3088" s="1"/>
      <c r="Q3088" s="6"/>
      <c r="S3088" s="1"/>
      <c r="T3088" s="1"/>
      <c r="U3088" s="1"/>
      <c r="V3088" s="1"/>
      <c r="W3088" s="1"/>
      <c r="X3088" s="400"/>
      <c r="Y3088" s="6"/>
      <c r="AB3088" s="6"/>
      <c r="AE3088" s="6"/>
      <c r="AG3088" s="1"/>
      <c r="AM3088" s="6"/>
      <c r="AP3088" s="6"/>
      <c r="AS3088" s="6"/>
      <c r="AU3088" s="1"/>
      <c r="BA3088" s="6"/>
      <c r="BD3088" s="6"/>
      <c r="BG3088" s="1"/>
      <c r="BH3088" s="6"/>
      <c r="BJ3088" s="1"/>
      <c r="BN3088" s="1"/>
      <c r="BO3088" s="1"/>
    </row>
    <row r="3089" spans="1:67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6"/>
      <c r="N3089" s="1"/>
      <c r="Q3089" s="6"/>
      <c r="S3089" s="1"/>
      <c r="T3089" s="1"/>
      <c r="U3089" s="1"/>
      <c r="V3089" s="1"/>
      <c r="W3089" s="1"/>
      <c r="X3089" s="400"/>
      <c r="Y3089" s="6"/>
      <c r="AB3089" s="6"/>
      <c r="AE3089" s="6"/>
      <c r="AG3089" s="1"/>
      <c r="AM3089" s="6"/>
      <c r="AP3089" s="6"/>
      <c r="AS3089" s="6"/>
      <c r="AU3089" s="1"/>
      <c r="BA3089" s="6"/>
      <c r="BD3089" s="6"/>
      <c r="BG3089" s="1"/>
      <c r="BH3089" s="6"/>
      <c r="BJ3089" s="1"/>
      <c r="BN3089" s="1"/>
      <c r="BO3089" s="1"/>
    </row>
    <row r="3090" spans="1:67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6"/>
      <c r="N3090" s="1"/>
      <c r="Q3090" s="6"/>
      <c r="S3090" s="1"/>
      <c r="T3090" s="1"/>
      <c r="U3090" s="1"/>
      <c r="V3090" s="1"/>
      <c r="W3090" s="1"/>
      <c r="X3090" s="400"/>
      <c r="Y3090" s="6"/>
      <c r="AB3090" s="6"/>
      <c r="AE3090" s="6"/>
      <c r="AG3090" s="1"/>
      <c r="AM3090" s="6"/>
      <c r="AP3090" s="6"/>
      <c r="AS3090" s="6"/>
      <c r="AU3090" s="1"/>
      <c r="BA3090" s="6"/>
      <c r="BD3090" s="6"/>
      <c r="BG3090" s="1"/>
      <c r="BH3090" s="6"/>
      <c r="BJ3090" s="1"/>
      <c r="BN3090" s="1"/>
      <c r="BO3090" s="1"/>
    </row>
    <row r="3091" spans="1:67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6"/>
      <c r="N3091" s="1"/>
      <c r="Q3091" s="6"/>
      <c r="S3091" s="1"/>
      <c r="T3091" s="1"/>
      <c r="U3091" s="1"/>
      <c r="V3091" s="1"/>
      <c r="W3091" s="1"/>
      <c r="X3091" s="400"/>
      <c r="Y3091" s="6"/>
      <c r="AB3091" s="6"/>
      <c r="AE3091" s="6"/>
      <c r="AG3091" s="1"/>
      <c r="AM3091" s="6"/>
      <c r="AP3091" s="6"/>
      <c r="AS3091" s="6"/>
      <c r="AU3091" s="1"/>
      <c r="BA3091" s="6"/>
      <c r="BD3091" s="6"/>
      <c r="BG3091" s="1"/>
      <c r="BH3091" s="6"/>
      <c r="BJ3091" s="1"/>
      <c r="BN3091" s="1"/>
      <c r="BO3091" s="1"/>
    </row>
    <row r="3092" spans="1:67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6"/>
      <c r="N3092" s="1"/>
      <c r="Q3092" s="6"/>
      <c r="S3092" s="1"/>
      <c r="T3092" s="1"/>
      <c r="U3092" s="1"/>
      <c r="V3092" s="1"/>
      <c r="W3092" s="1"/>
      <c r="X3092" s="400"/>
      <c r="Y3092" s="6"/>
      <c r="AB3092" s="6"/>
      <c r="AE3092" s="6"/>
      <c r="AG3092" s="1"/>
      <c r="AM3092" s="6"/>
      <c r="AP3092" s="6"/>
      <c r="AS3092" s="6"/>
      <c r="AU3092" s="1"/>
      <c r="BA3092" s="6"/>
      <c r="BD3092" s="6"/>
      <c r="BG3092" s="1"/>
      <c r="BH3092" s="6"/>
      <c r="BJ3092" s="1"/>
      <c r="BN3092" s="1"/>
      <c r="BO3092" s="1"/>
    </row>
    <row r="3093" spans="1:67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6"/>
      <c r="N3093" s="1"/>
      <c r="Q3093" s="6"/>
      <c r="S3093" s="1"/>
      <c r="T3093" s="1"/>
      <c r="U3093" s="1"/>
      <c r="V3093" s="1"/>
      <c r="W3093" s="1"/>
      <c r="X3093" s="400"/>
      <c r="Y3093" s="6"/>
      <c r="AB3093" s="6"/>
      <c r="AE3093" s="6"/>
      <c r="AG3093" s="1"/>
      <c r="AM3093" s="6"/>
      <c r="AP3093" s="6"/>
      <c r="AS3093" s="6"/>
      <c r="AU3093" s="1"/>
      <c r="BA3093" s="6"/>
      <c r="BD3093" s="6"/>
      <c r="BG3093" s="1"/>
      <c r="BH3093" s="6"/>
      <c r="BJ3093" s="1"/>
      <c r="BN3093" s="1"/>
      <c r="BO3093" s="1"/>
    </row>
    <row r="3094" spans="1:67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6"/>
      <c r="N3094" s="1"/>
      <c r="Q3094" s="6"/>
      <c r="S3094" s="1"/>
      <c r="T3094" s="1"/>
      <c r="U3094" s="1"/>
      <c r="V3094" s="1"/>
      <c r="W3094" s="1"/>
      <c r="X3094" s="400"/>
      <c r="Y3094" s="6"/>
      <c r="AB3094" s="6"/>
      <c r="AE3094" s="6"/>
      <c r="AG3094" s="1"/>
      <c r="AM3094" s="6"/>
      <c r="AP3094" s="6"/>
      <c r="AS3094" s="6"/>
      <c r="AU3094" s="1"/>
      <c r="BA3094" s="6"/>
      <c r="BD3094" s="6"/>
      <c r="BG3094" s="1"/>
      <c r="BH3094" s="6"/>
      <c r="BJ3094" s="1"/>
      <c r="BN3094" s="1"/>
      <c r="BO3094" s="1"/>
    </row>
    <row r="3095" spans="1:67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6"/>
      <c r="N3095" s="1"/>
      <c r="Q3095" s="6"/>
      <c r="S3095" s="1"/>
      <c r="T3095" s="1"/>
      <c r="U3095" s="1"/>
      <c r="V3095" s="1"/>
      <c r="W3095" s="1"/>
      <c r="X3095" s="400"/>
      <c r="Y3095" s="6"/>
      <c r="AB3095" s="6"/>
      <c r="AE3095" s="6"/>
      <c r="AG3095" s="1"/>
      <c r="AM3095" s="6"/>
      <c r="AP3095" s="6"/>
      <c r="AS3095" s="6"/>
      <c r="AU3095" s="1"/>
      <c r="BA3095" s="6"/>
      <c r="BD3095" s="6"/>
      <c r="BG3095" s="1"/>
      <c r="BH3095" s="6"/>
      <c r="BJ3095" s="1"/>
      <c r="BN3095" s="1"/>
      <c r="BO3095" s="1"/>
    </row>
    <row r="3096" spans="1:67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6"/>
      <c r="N3096" s="1"/>
      <c r="Q3096" s="6"/>
      <c r="S3096" s="1"/>
      <c r="T3096" s="1"/>
      <c r="U3096" s="1"/>
      <c r="V3096" s="1"/>
      <c r="W3096" s="1"/>
      <c r="X3096" s="400"/>
      <c r="Y3096" s="6"/>
      <c r="AB3096" s="6"/>
      <c r="AE3096" s="6"/>
      <c r="AG3096" s="1"/>
      <c r="AM3096" s="6"/>
      <c r="AP3096" s="6"/>
      <c r="AS3096" s="6"/>
      <c r="AU3096" s="1"/>
      <c r="BA3096" s="6"/>
      <c r="BD3096" s="6"/>
      <c r="BG3096" s="1"/>
      <c r="BH3096" s="6"/>
      <c r="BJ3096" s="1"/>
      <c r="BN3096" s="1"/>
      <c r="BO3096" s="1"/>
    </row>
    <row r="3097" spans="1:67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6"/>
      <c r="N3097" s="1"/>
      <c r="Q3097" s="6"/>
      <c r="S3097" s="1"/>
      <c r="T3097" s="1"/>
      <c r="U3097" s="1"/>
      <c r="V3097" s="1"/>
      <c r="W3097" s="1"/>
      <c r="X3097" s="400"/>
      <c r="Y3097" s="6"/>
      <c r="AB3097" s="6"/>
      <c r="AE3097" s="6"/>
      <c r="AG3097" s="1"/>
      <c r="AM3097" s="6"/>
      <c r="AP3097" s="6"/>
      <c r="AS3097" s="6"/>
      <c r="AU3097" s="1"/>
      <c r="BA3097" s="6"/>
      <c r="BD3097" s="6"/>
      <c r="BG3097" s="1"/>
      <c r="BH3097" s="6"/>
      <c r="BJ3097" s="1"/>
      <c r="BN3097" s="1"/>
      <c r="BO3097" s="1"/>
    </row>
    <row r="3098" spans="1:67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6"/>
      <c r="N3098" s="1"/>
      <c r="Q3098" s="6"/>
      <c r="S3098" s="1"/>
      <c r="T3098" s="1"/>
      <c r="U3098" s="1"/>
      <c r="V3098" s="1"/>
      <c r="W3098" s="1"/>
      <c r="X3098" s="400"/>
      <c r="Y3098" s="6"/>
      <c r="AB3098" s="6"/>
      <c r="AE3098" s="6"/>
      <c r="AG3098" s="1"/>
      <c r="AM3098" s="6"/>
      <c r="AP3098" s="6"/>
      <c r="AS3098" s="6"/>
      <c r="AU3098" s="1"/>
      <c r="BA3098" s="6"/>
      <c r="BD3098" s="6"/>
      <c r="BG3098" s="1"/>
      <c r="BH3098" s="6"/>
      <c r="BJ3098" s="1"/>
      <c r="BN3098" s="1"/>
      <c r="BO3098" s="1"/>
    </row>
    <row r="3099" spans="1:67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6"/>
      <c r="N3099" s="1"/>
      <c r="Q3099" s="6"/>
      <c r="S3099" s="1"/>
      <c r="T3099" s="1"/>
      <c r="U3099" s="1"/>
      <c r="V3099" s="1"/>
      <c r="W3099" s="1"/>
      <c r="X3099" s="400"/>
      <c r="Y3099" s="6"/>
      <c r="AB3099" s="6"/>
      <c r="AE3099" s="6"/>
      <c r="AG3099" s="1"/>
      <c r="AM3099" s="6"/>
      <c r="AP3099" s="6"/>
      <c r="AS3099" s="6"/>
      <c r="AU3099" s="1"/>
      <c r="BA3099" s="6"/>
      <c r="BD3099" s="6"/>
      <c r="BG3099" s="1"/>
      <c r="BH3099" s="6"/>
      <c r="BJ3099" s="1"/>
      <c r="BN3099" s="1"/>
      <c r="BO3099" s="1"/>
    </row>
    <row r="3100" spans="1:67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6"/>
      <c r="N3100" s="1"/>
      <c r="Q3100" s="6"/>
      <c r="S3100" s="1"/>
      <c r="T3100" s="1"/>
      <c r="U3100" s="1"/>
      <c r="V3100" s="1"/>
      <c r="W3100" s="1"/>
      <c r="X3100" s="400"/>
      <c r="Y3100" s="6"/>
      <c r="AB3100" s="6"/>
      <c r="AE3100" s="6"/>
      <c r="AG3100" s="1"/>
      <c r="AM3100" s="6"/>
      <c r="AP3100" s="6"/>
      <c r="AS3100" s="6"/>
      <c r="AU3100" s="1"/>
      <c r="BA3100" s="6"/>
      <c r="BD3100" s="6"/>
      <c r="BG3100" s="1"/>
      <c r="BH3100" s="6"/>
      <c r="BJ3100" s="1"/>
      <c r="BN3100" s="1"/>
      <c r="BO3100" s="1"/>
    </row>
    <row r="3101" spans="1:67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6"/>
      <c r="N3101" s="1"/>
      <c r="Q3101" s="6"/>
      <c r="S3101" s="1"/>
      <c r="T3101" s="1"/>
      <c r="U3101" s="1"/>
      <c r="V3101" s="1"/>
      <c r="W3101" s="1"/>
      <c r="X3101" s="400"/>
      <c r="Y3101" s="6"/>
      <c r="AB3101" s="6"/>
      <c r="AE3101" s="6"/>
      <c r="AG3101" s="1"/>
      <c r="AM3101" s="6"/>
      <c r="AP3101" s="6"/>
      <c r="AS3101" s="6"/>
      <c r="AU3101" s="1"/>
      <c r="BA3101" s="6"/>
      <c r="BD3101" s="6"/>
      <c r="BG3101" s="1"/>
      <c r="BH3101" s="6"/>
      <c r="BJ3101" s="1"/>
      <c r="BN3101" s="1"/>
      <c r="BO3101" s="1"/>
    </row>
    <row r="3102" spans="1:67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6"/>
      <c r="N3102" s="1"/>
      <c r="Q3102" s="6"/>
      <c r="S3102" s="1"/>
      <c r="T3102" s="1"/>
      <c r="U3102" s="1"/>
      <c r="V3102" s="1"/>
      <c r="W3102" s="1"/>
      <c r="X3102" s="400"/>
      <c r="Y3102" s="6"/>
      <c r="AB3102" s="6"/>
      <c r="AE3102" s="6"/>
      <c r="AG3102" s="1"/>
      <c r="AM3102" s="6"/>
      <c r="AP3102" s="6"/>
      <c r="AS3102" s="6"/>
      <c r="AU3102" s="1"/>
      <c r="BA3102" s="6"/>
      <c r="BD3102" s="6"/>
      <c r="BG3102" s="1"/>
      <c r="BH3102" s="6"/>
      <c r="BJ3102" s="1"/>
      <c r="BN3102" s="1"/>
      <c r="BO3102" s="1"/>
    </row>
    <row r="3103" spans="1:67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6"/>
      <c r="N3103" s="1"/>
      <c r="Q3103" s="6"/>
      <c r="S3103" s="1"/>
      <c r="T3103" s="1"/>
      <c r="U3103" s="1"/>
      <c r="V3103" s="1"/>
      <c r="W3103" s="1"/>
      <c r="X3103" s="400"/>
      <c r="Y3103" s="6"/>
      <c r="AB3103" s="6"/>
      <c r="AE3103" s="6"/>
      <c r="AG3103" s="1"/>
      <c r="AM3103" s="6"/>
      <c r="AP3103" s="6"/>
      <c r="AS3103" s="6"/>
      <c r="AU3103" s="1"/>
      <c r="BA3103" s="6"/>
      <c r="BD3103" s="6"/>
      <c r="BG3103" s="1"/>
      <c r="BH3103" s="6"/>
      <c r="BJ3103" s="1"/>
      <c r="BN3103" s="1"/>
      <c r="BO3103" s="1"/>
    </row>
    <row r="3104" spans="1:67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6"/>
      <c r="N3104" s="1"/>
      <c r="Q3104" s="6"/>
      <c r="S3104" s="1"/>
      <c r="T3104" s="1"/>
      <c r="U3104" s="1"/>
      <c r="V3104" s="1"/>
      <c r="W3104" s="1"/>
      <c r="X3104" s="400"/>
      <c r="Y3104" s="6"/>
      <c r="AB3104" s="6"/>
      <c r="AE3104" s="6"/>
      <c r="AG3104" s="1"/>
      <c r="AM3104" s="6"/>
      <c r="AP3104" s="6"/>
      <c r="AS3104" s="6"/>
      <c r="AU3104" s="1"/>
      <c r="BA3104" s="6"/>
      <c r="BD3104" s="6"/>
      <c r="BG3104" s="1"/>
      <c r="BH3104" s="6"/>
      <c r="BJ3104" s="1"/>
      <c r="BN3104" s="1"/>
      <c r="BO3104" s="1"/>
    </row>
    <row r="3105" spans="1:67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6"/>
      <c r="N3105" s="1"/>
      <c r="Q3105" s="6"/>
      <c r="S3105" s="1"/>
      <c r="T3105" s="1"/>
      <c r="U3105" s="1"/>
      <c r="V3105" s="1"/>
      <c r="W3105" s="1"/>
      <c r="X3105" s="400"/>
      <c r="Y3105" s="6"/>
      <c r="AB3105" s="6"/>
      <c r="AE3105" s="6"/>
      <c r="AG3105" s="1"/>
      <c r="AM3105" s="6"/>
      <c r="AP3105" s="6"/>
      <c r="AS3105" s="6"/>
      <c r="AU3105" s="1"/>
      <c r="BA3105" s="6"/>
      <c r="BD3105" s="6"/>
      <c r="BG3105" s="1"/>
      <c r="BH3105" s="6"/>
      <c r="BJ3105" s="1"/>
      <c r="BN3105" s="1"/>
      <c r="BO3105" s="1"/>
    </row>
    <row r="3106" spans="1:67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6"/>
      <c r="N3106" s="1"/>
      <c r="Q3106" s="6"/>
      <c r="S3106" s="1"/>
      <c r="T3106" s="1"/>
      <c r="U3106" s="1"/>
      <c r="V3106" s="1"/>
      <c r="W3106" s="1"/>
      <c r="X3106" s="400"/>
      <c r="Y3106" s="6"/>
      <c r="AB3106" s="6"/>
      <c r="AE3106" s="6"/>
      <c r="AG3106" s="1"/>
      <c r="AM3106" s="6"/>
      <c r="AP3106" s="6"/>
      <c r="AS3106" s="6"/>
      <c r="AU3106" s="1"/>
      <c r="BA3106" s="6"/>
      <c r="BD3106" s="6"/>
      <c r="BG3106" s="1"/>
      <c r="BH3106" s="6"/>
      <c r="BJ3106" s="1"/>
      <c r="BN3106" s="1"/>
      <c r="BO3106" s="1"/>
    </row>
    <row r="3107" spans="1:67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6"/>
      <c r="N3107" s="1"/>
      <c r="Q3107" s="6"/>
      <c r="S3107" s="1"/>
      <c r="T3107" s="1"/>
      <c r="U3107" s="1"/>
      <c r="V3107" s="1"/>
      <c r="W3107" s="1"/>
      <c r="X3107" s="400"/>
      <c r="Y3107" s="6"/>
      <c r="AB3107" s="6"/>
      <c r="AE3107" s="6"/>
      <c r="AG3107" s="1"/>
      <c r="AM3107" s="6"/>
      <c r="AP3107" s="6"/>
      <c r="AS3107" s="6"/>
      <c r="AU3107" s="1"/>
      <c r="BA3107" s="6"/>
      <c r="BD3107" s="6"/>
      <c r="BG3107" s="1"/>
      <c r="BH3107" s="6"/>
      <c r="BJ3107" s="1"/>
      <c r="BN3107" s="1"/>
      <c r="BO3107" s="1"/>
    </row>
    <row r="3108" spans="1:67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6"/>
      <c r="N3108" s="1"/>
      <c r="Q3108" s="6"/>
      <c r="S3108" s="1"/>
      <c r="T3108" s="1"/>
      <c r="U3108" s="1"/>
      <c r="V3108" s="1"/>
      <c r="W3108" s="1"/>
      <c r="X3108" s="400"/>
      <c r="Y3108" s="6"/>
      <c r="AB3108" s="6"/>
      <c r="AE3108" s="6"/>
      <c r="AG3108" s="1"/>
      <c r="AM3108" s="6"/>
      <c r="AP3108" s="6"/>
      <c r="AS3108" s="6"/>
      <c r="AU3108" s="1"/>
      <c r="BA3108" s="6"/>
      <c r="BD3108" s="6"/>
      <c r="BG3108" s="1"/>
      <c r="BH3108" s="6"/>
      <c r="BJ3108" s="1"/>
      <c r="BN3108" s="1"/>
      <c r="BO3108" s="1"/>
    </row>
    <row r="3109" spans="1:67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6"/>
      <c r="N3109" s="1"/>
      <c r="Q3109" s="6"/>
      <c r="S3109" s="1"/>
      <c r="T3109" s="1"/>
      <c r="U3109" s="1"/>
      <c r="V3109" s="1"/>
      <c r="W3109" s="1"/>
      <c r="X3109" s="400"/>
      <c r="Y3109" s="6"/>
      <c r="AB3109" s="6"/>
      <c r="AE3109" s="6"/>
      <c r="AG3109" s="1"/>
      <c r="AM3109" s="6"/>
      <c r="AP3109" s="6"/>
      <c r="AS3109" s="6"/>
      <c r="AU3109" s="1"/>
      <c r="BA3109" s="6"/>
      <c r="BD3109" s="6"/>
      <c r="BG3109" s="1"/>
      <c r="BH3109" s="6"/>
      <c r="BJ3109" s="1"/>
      <c r="BN3109" s="1"/>
      <c r="BO3109" s="1"/>
    </row>
    <row r="3110" spans="1:67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6"/>
      <c r="N3110" s="1"/>
      <c r="Q3110" s="6"/>
      <c r="S3110" s="1"/>
      <c r="T3110" s="1"/>
      <c r="U3110" s="1"/>
      <c r="V3110" s="1"/>
      <c r="W3110" s="1"/>
      <c r="X3110" s="400"/>
      <c r="Y3110" s="6"/>
      <c r="AB3110" s="6"/>
      <c r="AE3110" s="6"/>
      <c r="AG3110" s="1"/>
      <c r="AM3110" s="6"/>
      <c r="AP3110" s="6"/>
      <c r="AS3110" s="6"/>
      <c r="AU3110" s="1"/>
      <c r="BA3110" s="6"/>
      <c r="BD3110" s="6"/>
      <c r="BG3110" s="1"/>
      <c r="BH3110" s="6"/>
      <c r="BJ3110" s="1"/>
      <c r="BN3110" s="1"/>
      <c r="BO3110" s="1"/>
    </row>
    <row r="3111" spans="1:67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6"/>
      <c r="N3111" s="1"/>
      <c r="Q3111" s="6"/>
      <c r="S3111" s="1"/>
      <c r="T3111" s="1"/>
      <c r="U3111" s="1"/>
      <c r="V3111" s="1"/>
      <c r="W3111" s="1"/>
      <c r="X3111" s="400"/>
      <c r="Y3111" s="6"/>
      <c r="AB3111" s="6"/>
      <c r="AE3111" s="6"/>
      <c r="AG3111" s="1"/>
      <c r="AM3111" s="6"/>
      <c r="AP3111" s="6"/>
      <c r="AS3111" s="6"/>
      <c r="AU3111" s="1"/>
      <c r="BA3111" s="6"/>
      <c r="BD3111" s="6"/>
      <c r="BG3111" s="1"/>
      <c r="BH3111" s="6"/>
      <c r="BJ3111" s="1"/>
      <c r="BN3111" s="1"/>
      <c r="BO3111" s="1"/>
    </row>
    <row r="3112" spans="1:67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6"/>
      <c r="N3112" s="1"/>
      <c r="Q3112" s="6"/>
      <c r="S3112" s="1"/>
      <c r="T3112" s="1"/>
      <c r="U3112" s="1"/>
      <c r="V3112" s="1"/>
      <c r="W3112" s="1"/>
      <c r="X3112" s="400"/>
      <c r="Y3112" s="6"/>
      <c r="AB3112" s="6"/>
      <c r="AE3112" s="6"/>
      <c r="AG3112" s="1"/>
      <c r="AM3112" s="6"/>
      <c r="AP3112" s="6"/>
      <c r="AS3112" s="6"/>
      <c r="AU3112" s="1"/>
      <c r="BA3112" s="6"/>
      <c r="BD3112" s="6"/>
      <c r="BG3112" s="1"/>
      <c r="BH3112" s="6"/>
      <c r="BJ3112" s="1"/>
      <c r="BN3112" s="1"/>
      <c r="BO3112" s="1"/>
    </row>
    <row r="3113" spans="1:67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6"/>
      <c r="N3113" s="1"/>
      <c r="Q3113" s="6"/>
      <c r="S3113" s="1"/>
      <c r="T3113" s="1"/>
      <c r="U3113" s="1"/>
      <c r="V3113" s="1"/>
      <c r="W3113" s="1"/>
      <c r="X3113" s="400"/>
      <c r="Y3113" s="6"/>
      <c r="AB3113" s="6"/>
      <c r="AE3113" s="6"/>
      <c r="AG3113" s="1"/>
      <c r="AM3113" s="6"/>
      <c r="AP3113" s="6"/>
      <c r="AS3113" s="6"/>
      <c r="AU3113" s="1"/>
      <c r="BA3113" s="6"/>
      <c r="BD3113" s="6"/>
      <c r="BG3113" s="1"/>
      <c r="BH3113" s="6"/>
      <c r="BJ3113" s="1"/>
      <c r="BN3113" s="1"/>
      <c r="BO3113" s="1"/>
    </row>
    <row r="3114" spans="1:67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6"/>
      <c r="N3114" s="1"/>
      <c r="Q3114" s="6"/>
      <c r="S3114" s="1"/>
      <c r="T3114" s="1"/>
      <c r="U3114" s="1"/>
      <c r="V3114" s="1"/>
      <c r="W3114" s="1"/>
      <c r="X3114" s="400"/>
      <c r="Y3114" s="6"/>
      <c r="AB3114" s="6"/>
      <c r="AE3114" s="6"/>
      <c r="AG3114" s="1"/>
      <c r="AM3114" s="6"/>
      <c r="AP3114" s="6"/>
      <c r="AS3114" s="6"/>
      <c r="AU3114" s="1"/>
      <c r="BA3114" s="6"/>
      <c r="BD3114" s="6"/>
      <c r="BG3114" s="1"/>
      <c r="BH3114" s="6"/>
      <c r="BJ3114" s="1"/>
      <c r="BN3114" s="1"/>
      <c r="BO3114" s="1"/>
    </row>
    <row r="3115" spans="1:67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6"/>
      <c r="N3115" s="1"/>
      <c r="Q3115" s="6"/>
      <c r="S3115" s="1"/>
      <c r="T3115" s="1"/>
      <c r="U3115" s="1"/>
      <c r="V3115" s="1"/>
      <c r="W3115" s="1"/>
      <c r="X3115" s="400"/>
      <c r="Y3115" s="6"/>
      <c r="AB3115" s="6"/>
      <c r="AE3115" s="6"/>
      <c r="AG3115" s="1"/>
      <c r="AM3115" s="6"/>
      <c r="AP3115" s="6"/>
      <c r="AS3115" s="6"/>
      <c r="AU3115" s="1"/>
      <c r="BA3115" s="6"/>
      <c r="BD3115" s="6"/>
      <c r="BG3115" s="1"/>
      <c r="BH3115" s="6"/>
      <c r="BJ3115" s="1"/>
      <c r="BN3115" s="1"/>
      <c r="BO3115" s="1"/>
    </row>
    <row r="3116" spans="1:67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6"/>
      <c r="N3116" s="1"/>
      <c r="Q3116" s="6"/>
      <c r="S3116" s="1"/>
      <c r="T3116" s="1"/>
      <c r="U3116" s="1"/>
      <c r="V3116" s="1"/>
      <c r="W3116" s="1"/>
      <c r="X3116" s="400"/>
      <c r="Y3116" s="6"/>
      <c r="AB3116" s="6"/>
      <c r="AE3116" s="6"/>
      <c r="AG3116" s="1"/>
      <c r="AM3116" s="6"/>
      <c r="AP3116" s="6"/>
      <c r="AS3116" s="6"/>
      <c r="AU3116" s="1"/>
      <c r="BA3116" s="6"/>
      <c r="BD3116" s="6"/>
      <c r="BG3116" s="1"/>
      <c r="BH3116" s="6"/>
      <c r="BJ3116" s="1"/>
      <c r="BN3116" s="1"/>
      <c r="BO3116" s="1"/>
    </row>
    <row r="3117" spans="1:67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6"/>
      <c r="N3117" s="1"/>
      <c r="Q3117" s="6"/>
      <c r="S3117" s="1"/>
      <c r="T3117" s="1"/>
      <c r="U3117" s="1"/>
      <c r="V3117" s="1"/>
      <c r="W3117" s="1"/>
      <c r="X3117" s="400"/>
      <c r="Y3117" s="6"/>
      <c r="AB3117" s="6"/>
      <c r="AE3117" s="6"/>
      <c r="AG3117" s="1"/>
      <c r="AM3117" s="6"/>
      <c r="AP3117" s="6"/>
      <c r="AS3117" s="6"/>
      <c r="AU3117" s="1"/>
      <c r="BA3117" s="6"/>
      <c r="BD3117" s="6"/>
      <c r="BG3117" s="1"/>
      <c r="BH3117" s="6"/>
      <c r="BJ3117" s="1"/>
      <c r="BN3117" s="1"/>
      <c r="BO3117" s="1"/>
    </row>
    <row r="3118" spans="1:67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6"/>
      <c r="N3118" s="1"/>
      <c r="Q3118" s="6"/>
      <c r="S3118" s="1"/>
      <c r="T3118" s="1"/>
      <c r="U3118" s="1"/>
      <c r="V3118" s="1"/>
      <c r="W3118" s="1"/>
      <c r="X3118" s="400"/>
      <c r="Y3118" s="6"/>
      <c r="AB3118" s="6"/>
      <c r="AE3118" s="6"/>
      <c r="AG3118" s="1"/>
      <c r="AM3118" s="6"/>
      <c r="AP3118" s="6"/>
      <c r="AS3118" s="6"/>
      <c r="AU3118" s="1"/>
      <c r="BA3118" s="6"/>
      <c r="BD3118" s="6"/>
      <c r="BG3118" s="1"/>
      <c r="BH3118" s="6"/>
      <c r="BJ3118" s="1"/>
      <c r="BN3118" s="1"/>
      <c r="BO3118" s="1"/>
    </row>
    <row r="3119" spans="1:67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6"/>
      <c r="N3119" s="1"/>
      <c r="Q3119" s="6"/>
      <c r="S3119" s="1"/>
      <c r="T3119" s="1"/>
      <c r="U3119" s="1"/>
      <c r="V3119" s="1"/>
      <c r="W3119" s="1"/>
      <c r="X3119" s="400"/>
      <c r="Y3119" s="6"/>
      <c r="AB3119" s="6"/>
      <c r="AE3119" s="6"/>
      <c r="AG3119" s="1"/>
      <c r="AM3119" s="6"/>
      <c r="AP3119" s="6"/>
      <c r="AS3119" s="6"/>
      <c r="AU3119" s="1"/>
      <c r="BA3119" s="6"/>
      <c r="BD3119" s="6"/>
      <c r="BG3119" s="1"/>
      <c r="BH3119" s="6"/>
      <c r="BJ3119" s="1"/>
      <c r="BN3119" s="1"/>
      <c r="BO3119" s="1"/>
    </row>
    <row r="3120" spans="1:67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6"/>
      <c r="N3120" s="1"/>
      <c r="Q3120" s="6"/>
      <c r="S3120" s="1"/>
      <c r="T3120" s="1"/>
      <c r="U3120" s="1"/>
      <c r="V3120" s="1"/>
      <c r="W3120" s="1"/>
      <c r="X3120" s="400"/>
      <c r="Y3120" s="6"/>
      <c r="AB3120" s="6"/>
      <c r="AE3120" s="6"/>
      <c r="AG3120" s="1"/>
      <c r="AM3120" s="6"/>
      <c r="AP3120" s="6"/>
      <c r="AS3120" s="6"/>
      <c r="AU3120" s="1"/>
      <c r="BA3120" s="6"/>
      <c r="BD3120" s="6"/>
      <c r="BG3120" s="1"/>
      <c r="BH3120" s="6"/>
      <c r="BJ3120" s="1"/>
      <c r="BN3120" s="1"/>
      <c r="BO3120" s="1"/>
    </row>
    <row r="3121" spans="1:67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6"/>
      <c r="N3121" s="1"/>
      <c r="Q3121" s="6"/>
      <c r="S3121" s="1"/>
      <c r="T3121" s="1"/>
      <c r="U3121" s="1"/>
      <c r="V3121" s="1"/>
      <c r="W3121" s="1"/>
      <c r="X3121" s="400"/>
      <c r="Y3121" s="6"/>
      <c r="AB3121" s="6"/>
      <c r="AE3121" s="6"/>
      <c r="AG3121" s="1"/>
      <c r="AM3121" s="6"/>
      <c r="AP3121" s="6"/>
      <c r="AS3121" s="6"/>
      <c r="AU3121" s="1"/>
      <c r="BA3121" s="6"/>
      <c r="BD3121" s="6"/>
      <c r="BG3121" s="1"/>
      <c r="BH3121" s="6"/>
      <c r="BJ3121" s="1"/>
      <c r="BN3121" s="1"/>
      <c r="BO3121" s="1"/>
    </row>
    <row r="3122" spans="1:67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6"/>
      <c r="N3122" s="1"/>
      <c r="Q3122" s="6"/>
      <c r="S3122" s="1"/>
      <c r="T3122" s="1"/>
      <c r="U3122" s="1"/>
      <c r="V3122" s="1"/>
      <c r="W3122" s="1"/>
      <c r="X3122" s="400"/>
      <c r="Y3122" s="6"/>
      <c r="AB3122" s="6"/>
      <c r="AE3122" s="6"/>
      <c r="AG3122" s="1"/>
      <c r="AM3122" s="6"/>
      <c r="AP3122" s="6"/>
      <c r="AS3122" s="6"/>
      <c r="AU3122" s="1"/>
      <c r="BA3122" s="6"/>
      <c r="BD3122" s="6"/>
      <c r="BG3122" s="1"/>
      <c r="BH3122" s="6"/>
      <c r="BJ3122" s="1"/>
      <c r="BN3122" s="1"/>
      <c r="BO3122" s="1"/>
    </row>
    <row r="3123" spans="1:67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6"/>
      <c r="N3123" s="1"/>
      <c r="Q3123" s="6"/>
      <c r="S3123" s="1"/>
      <c r="T3123" s="1"/>
      <c r="U3123" s="1"/>
      <c r="V3123" s="1"/>
      <c r="W3123" s="1"/>
      <c r="X3123" s="400"/>
      <c r="Y3123" s="6"/>
      <c r="AB3123" s="6"/>
      <c r="AE3123" s="6"/>
      <c r="AG3123" s="1"/>
      <c r="AM3123" s="6"/>
      <c r="AP3123" s="6"/>
      <c r="AS3123" s="6"/>
      <c r="AU3123" s="1"/>
      <c r="BA3123" s="6"/>
      <c r="BD3123" s="6"/>
      <c r="BG3123" s="1"/>
      <c r="BH3123" s="6"/>
      <c r="BJ3123" s="1"/>
      <c r="BN3123" s="1"/>
      <c r="BO3123" s="1"/>
    </row>
    <row r="3124" spans="1:67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6"/>
      <c r="N3124" s="1"/>
      <c r="Q3124" s="6"/>
      <c r="S3124" s="1"/>
      <c r="T3124" s="1"/>
      <c r="U3124" s="1"/>
      <c r="V3124" s="1"/>
      <c r="W3124" s="1"/>
      <c r="X3124" s="400"/>
      <c r="Y3124" s="6"/>
      <c r="AB3124" s="6"/>
      <c r="AE3124" s="6"/>
      <c r="AG3124" s="1"/>
      <c r="AM3124" s="6"/>
      <c r="AP3124" s="6"/>
      <c r="AS3124" s="6"/>
      <c r="AU3124" s="1"/>
      <c r="BA3124" s="6"/>
      <c r="BD3124" s="6"/>
      <c r="BG3124" s="1"/>
      <c r="BH3124" s="6"/>
      <c r="BJ3124" s="1"/>
      <c r="BN3124" s="1"/>
      <c r="BO3124" s="1"/>
    </row>
    <row r="3125" spans="1:67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6"/>
      <c r="N3125" s="1"/>
      <c r="Q3125" s="6"/>
      <c r="S3125" s="1"/>
      <c r="T3125" s="1"/>
      <c r="U3125" s="1"/>
      <c r="V3125" s="1"/>
      <c r="W3125" s="1"/>
      <c r="X3125" s="400"/>
      <c r="Y3125" s="6"/>
      <c r="AB3125" s="6"/>
      <c r="AE3125" s="6"/>
      <c r="AG3125" s="1"/>
      <c r="AM3125" s="6"/>
      <c r="AP3125" s="6"/>
      <c r="AS3125" s="6"/>
      <c r="AU3125" s="1"/>
      <c r="BA3125" s="6"/>
      <c r="BD3125" s="6"/>
      <c r="BG3125" s="1"/>
      <c r="BH3125" s="6"/>
      <c r="BJ3125" s="1"/>
      <c r="BN3125" s="1"/>
      <c r="BO3125" s="1"/>
    </row>
    <row r="3126" spans="1:67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6"/>
      <c r="N3126" s="1"/>
      <c r="Q3126" s="6"/>
      <c r="S3126" s="1"/>
      <c r="T3126" s="1"/>
      <c r="U3126" s="1"/>
      <c r="V3126" s="1"/>
      <c r="W3126" s="1"/>
      <c r="X3126" s="400"/>
      <c r="Y3126" s="6"/>
      <c r="AB3126" s="6"/>
      <c r="AE3126" s="6"/>
      <c r="AG3126" s="1"/>
      <c r="AM3126" s="6"/>
      <c r="AP3126" s="6"/>
      <c r="AS3126" s="6"/>
      <c r="AU3126" s="1"/>
      <c r="BA3126" s="6"/>
      <c r="BD3126" s="6"/>
      <c r="BG3126" s="1"/>
      <c r="BH3126" s="6"/>
      <c r="BJ3126" s="1"/>
      <c r="BN3126" s="1"/>
      <c r="BO3126" s="1"/>
    </row>
    <row r="3127" spans="1:67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6"/>
      <c r="N3127" s="1"/>
      <c r="Q3127" s="6"/>
      <c r="S3127" s="1"/>
      <c r="T3127" s="1"/>
      <c r="U3127" s="1"/>
      <c r="V3127" s="1"/>
      <c r="W3127" s="1"/>
      <c r="X3127" s="400"/>
      <c r="Y3127" s="6"/>
      <c r="AB3127" s="6"/>
      <c r="AE3127" s="6"/>
      <c r="AG3127" s="1"/>
      <c r="AM3127" s="6"/>
      <c r="AP3127" s="6"/>
      <c r="AS3127" s="6"/>
      <c r="AU3127" s="1"/>
      <c r="BA3127" s="6"/>
      <c r="BD3127" s="6"/>
      <c r="BG3127" s="1"/>
      <c r="BH3127" s="6"/>
      <c r="BJ3127" s="1"/>
      <c r="BN3127" s="1"/>
      <c r="BO3127" s="1"/>
    </row>
    <row r="3128" spans="1:67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6"/>
      <c r="N3128" s="1"/>
      <c r="Q3128" s="6"/>
      <c r="S3128" s="1"/>
      <c r="T3128" s="1"/>
      <c r="U3128" s="1"/>
      <c r="V3128" s="1"/>
      <c r="W3128" s="1"/>
      <c r="X3128" s="400"/>
      <c r="Y3128" s="6"/>
      <c r="AB3128" s="6"/>
      <c r="AE3128" s="6"/>
      <c r="AG3128" s="1"/>
      <c r="AM3128" s="6"/>
      <c r="AP3128" s="6"/>
      <c r="AS3128" s="6"/>
      <c r="AU3128" s="1"/>
      <c r="BA3128" s="6"/>
      <c r="BD3128" s="6"/>
      <c r="BG3128" s="1"/>
      <c r="BH3128" s="6"/>
      <c r="BJ3128" s="1"/>
      <c r="BN3128" s="1"/>
      <c r="BO3128" s="1"/>
    </row>
    <row r="3129" spans="1:67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6"/>
      <c r="N3129" s="1"/>
      <c r="Q3129" s="6"/>
      <c r="S3129" s="1"/>
      <c r="T3129" s="1"/>
      <c r="U3129" s="1"/>
      <c r="V3129" s="1"/>
      <c r="W3129" s="1"/>
      <c r="X3129" s="400"/>
      <c r="Y3129" s="6"/>
      <c r="AB3129" s="6"/>
      <c r="AE3129" s="6"/>
      <c r="AG3129" s="1"/>
      <c r="AM3129" s="6"/>
      <c r="AP3129" s="6"/>
      <c r="AS3129" s="6"/>
      <c r="AU3129" s="1"/>
      <c r="BA3129" s="6"/>
      <c r="BD3129" s="6"/>
      <c r="BG3129" s="1"/>
      <c r="BH3129" s="6"/>
      <c r="BJ3129" s="1"/>
      <c r="BN3129" s="1"/>
      <c r="BO3129" s="1"/>
    </row>
    <row r="3130" spans="1:67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6"/>
      <c r="N3130" s="1"/>
      <c r="Q3130" s="6"/>
      <c r="S3130" s="1"/>
      <c r="T3130" s="1"/>
      <c r="U3130" s="1"/>
      <c r="V3130" s="1"/>
      <c r="W3130" s="1"/>
      <c r="X3130" s="400"/>
      <c r="Y3130" s="6"/>
      <c r="AB3130" s="6"/>
      <c r="AE3130" s="6"/>
      <c r="AG3130" s="1"/>
      <c r="AM3130" s="6"/>
      <c r="AP3130" s="6"/>
      <c r="AS3130" s="6"/>
      <c r="AU3130" s="1"/>
      <c r="BA3130" s="6"/>
      <c r="BD3130" s="6"/>
      <c r="BG3130" s="1"/>
      <c r="BH3130" s="6"/>
      <c r="BJ3130" s="1"/>
      <c r="BN3130" s="1"/>
      <c r="BO3130" s="1"/>
    </row>
    <row r="3131" spans="1:67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6"/>
      <c r="N3131" s="1"/>
      <c r="Q3131" s="6"/>
      <c r="S3131" s="1"/>
      <c r="T3131" s="1"/>
      <c r="U3131" s="1"/>
      <c r="V3131" s="1"/>
      <c r="W3131" s="1"/>
      <c r="X3131" s="400"/>
      <c r="Y3131" s="6"/>
      <c r="AB3131" s="6"/>
      <c r="AE3131" s="6"/>
      <c r="AG3131" s="1"/>
      <c r="AM3131" s="6"/>
      <c r="AP3131" s="6"/>
      <c r="AS3131" s="6"/>
      <c r="AU3131" s="1"/>
      <c r="BA3131" s="6"/>
      <c r="BD3131" s="6"/>
      <c r="BG3131" s="1"/>
      <c r="BH3131" s="6"/>
      <c r="BJ3131" s="1"/>
      <c r="BN3131" s="1"/>
      <c r="BO3131" s="1"/>
    </row>
    <row r="3132" spans="1:67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6"/>
      <c r="N3132" s="1"/>
      <c r="Q3132" s="6"/>
      <c r="S3132" s="1"/>
      <c r="T3132" s="1"/>
      <c r="U3132" s="1"/>
      <c r="V3132" s="1"/>
      <c r="W3132" s="1"/>
      <c r="X3132" s="400"/>
      <c r="Y3132" s="6"/>
      <c r="AB3132" s="6"/>
      <c r="AE3132" s="6"/>
      <c r="AG3132" s="1"/>
      <c r="AM3132" s="6"/>
      <c r="AP3132" s="6"/>
      <c r="AS3132" s="6"/>
      <c r="AU3132" s="1"/>
      <c r="BA3132" s="6"/>
      <c r="BD3132" s="6"/>
      <c r="BG3132" s="1"/>
      <c r="BH3132" s="6"/>
      <c r="BJ3132" s="1"/>
      <c r="BN3132" s="1"/>
      <c r="BO3132" s="1"/>
    </row>
    <row r="3133" spans="1:67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6"/>
      <c r="N3133" s="1"/>
      <c r="Q3133" s="6"/>
      <c r="S3133" s="1"/>
      <c r="T3133" s="1"/>
      <c r="U3133" s="1"/>
      <c r="V3133" s="1"/>
      <c r="W3133" s="1"/>
      <c r="X3133" s="400"/>
      <c r="Y3133" s="6"/>
      <c r="AB3133" s="6"/>
      <c r="AE3133" s="6"/>
      <c r="AG3133" s="1"/>
      <c r="AM3133" s="6"/>
      <c r="AP3133" s="6"/>
      <c r="AS3133" s="6"/>
      <c r="AU3133" s="1"/>
      <c r="BA3133" s="6"/>
      <c r="BD3133" s="6"/>
      <c r="BG3133" s="1"/>
      <c r="BH3133" s="6"/>
      <c r="BJ3133" s="1"/>
      <c r="BN3133" s="1"/>
      <c r="BO3133" s="1"/>
    </row>
    <row r="3134" spans="1:67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6"/>
      <c r="N3134" s="1"/>
      <c r="Q3134" s="6"/>
      <c r="S3134" s="1"/>
      <c r="T3134" s="1"/>
      <c r="U3134" s="1"/>
      <c r="V3134" s="1"/>
      <c r="W3134" s="1"/>
      <c r="X3134" s="400"/>
      <c r="Y3134" s="6"/>
      <c r="AB3134" s="6"/>
      <c r="AE3134" s="6"/>
      <c r="AG3134" s="1"/>
      <c r="AM3134" s="6"/>
      <c r="AP3134" s="6"/>
      <c r="AS3134" s="6"/>
      <c r="AU3134" s="1"/>
      <c r="BA3134" s="6"/>
      <c r="BD3134" s="6"/>
      <c r="BG3134" s="1"/>
      <c r="BH3134" s="6"/>
      <c r="BJ3134" s="1"/>
      <c r="BN3134" s="1"/>
      <c r="BO3134" s="1"/>
    </row>
    <row r="3135" spans="1:67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6"/>
      <c r="N3135" s="1"/>
      <c r="Q3135" s="6"/>
      <c r="S3135" s="1"/>
      <c r="T3135" s="1"/>
      <c r="U3135" s="1"/>
      <c r="V3135" s="1"/>
      <c r="W3135" s="1"/>
      <c r="X3135" s="400"/>
      <c r="Y3135" s="6"/>
      <c r="AB3135" s="6"/>
      <c r="AE3135" s="6"/>
      <c r="AG3135" s="1"/>
      <c r="AM3135" s="6"/>
      <c r="AP3135" s="6"/>
      <c r="AS3135" s="6"/>
      <c r="AU3135" s="1"/>
      <c r="BA3135" s="6"/>
      <c r="BD3135" s="6"/>
      <c r="BG3135" s="1"/>
      <c r="BH3135" s="6"/>
      <c r="BJ3135" s="1"/>
      <c r="BN3135" s="1"/>
      <c r="BO3135" s="1"/>
    </row>
    <row r="3136" spans="1:67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6"/>
      <c r="N3136" s="1"/>
      <c r="Q3136" s="6"/>
      <c r="S3136" s="1"/>
      <c r="T3136" s="1"/>
      <c r="U3136" s="1"/>
      <c r="V3136" s="1"/>
      <c r="W3136" s="1"/>
      <c r="X3136" s="400"/>
      <c r="Y3136" s="6"/>
      <c r="AB3136" s="6"/>
      <c r="AE3136" s="6"/>
      <c r="AG3136" s="1"/>
      <c r="AM3136" s="6"/>
      <c r="AP3136" s="6"/>
      <c r="AS3136" s="6"/>
      <c r="AU3136" s="1"/>
      <c r="BA3136" s="6"/>
      <c r="BD3136" s="6"/>
      <c r="BG3136" s="1"/>
      <c r="BH3136" s="6"/>
      <c r="BJ3136" s="1"/>
      <c r="BN3136" s="1"/>
      <c r="BO3136" s="1"/>
    </row>
    <row r="3137" spans="1:67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6"/>
      <c r="N3137" s="1"/>
      <c r="Q3137" s="6"/>
      <c r="S3137" s="1"/>
      <c r="T3137" s="1"/>
      <c r="U3137" s="1"/>
      <c r="V3137" s="1"/>
      <c r="W3137" s="1"/>
      <c r="X3137" s="400"/>
      <c r="Y3137" s="6"/>
      <c r="AB3137" s="6"/>
      <c r="AE3137" s="6"/>
      <c r="AG3137" s="1"/>
      <c r="AM3137" s="6"/>
      <c r="AP3137" s="6"/>
      <c r="AS3137" s="6"/>
      <c r="AU3137" s="1"/>
      <c r="BA3137" s="6"/>
      <c r="BD3137" s="6"/>
      <c r="BG3137" s="1"/>
      <c r="BH3137" s="6"/>
      <c r="BJ3137" s="1"/>
      <c r="BN3137" s="1"/>
      <c r="BO3137" s="1"/>
    </row>
    <row r="3138" spans="1:67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6"/>
      <c r="N3138" s="1"/>
      <c r="Q3138" s="6"/>
      <c r="S3138" s="1"/>
      <c r="T3138" s="1"/>
      <c r="U3138" s="1"/>
      <c r="V3138" s="1"/>
      <c r="W3138" s="1"/>
      <c r="X3138" s="400"/>
      <c r="Y3138" s="6"/>
      <c r="AB3138" s="6"/>
      <c r="AE3138" s="6"/>
      <c r="AG3138" s="1"/>
      <c r="AM3138" s="6"/>
      <c r="AP3138" s="6"/>
      <c r="AS3138" s="6"/>
      <c r="AU3138" s="1"/>
      <c r="BA3138" s="6"/>
      <c r="BD3138" s="6"/>
      <c r="BG3138" s="1"/>
      <c r="BH3138" s="6"/>
      <c r="BJ3138" s="1"/>
      <c r="BN3138" s="1"/>
      <c r="BO3138" s="1"/>
    </row>
    <row r="3139" spans="1:67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6"/>
      <c r="N3139" s="1"/>
      <c r="Q3139" s="6"/>
      <c r="S3139" s="1"/>
      <c r="T3139" s="1"/>
      <c r="U3139" s="1"/>
      <c r="V3139" s="1"/>
      <c r="W3139" s="1"/>
      <c r="X3139" s="400"/>
      <c r="Y3139" s="6"/>
      <c r="AB3139" s="6"/>
      <c r="AE3139" s="6"/>
      <c r="AG3139" s="1"/>
      <c r="AM3139" s="6"/>
      <c r="AP3139" s="6"/>
      <c r="AS3139" s="6"/>
      <c r="AU3139" s="1"/>
      <c r="BA3139" s="6"/>
      <c r="BD3139" s="6"/>
      <c r="BG3139" s="1"/>
      <c r="BH3139" s="6"/>
      <c r="BJ3139" s="1"/>
      <c r="BN3139" s="1"/>
      <c r="BO3139" s="1"/>
    </row>
    <row r="3140" spans="1:67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6"/>
      <c r="N3140" s="1"/>
      <c r="Q3140" s="6"/>
      <c r="S3140" s="1"/>
      <c r="T3140" s="1"/>
      <c r="U3140" s="1"/>
      <c r="V3140" s="1"/>
      <c r="W3140" s="1"/>
      <c r="X3140" s="400"/>
      <c r="Y3140" s="6"/>
      <c r="AB3140" s="6"/>
      <c r="AE3140" s="6"/>
      <c r="AG3140" s="1"/>
      <c r="AM3140" s="6"/>
      <c r="AP3140" s="6"/>
      <c r="AS3140" s="6"/>
      <c r="AU3140" s="1"/>
      <c r="BA3140" s="6"/>
      <c r="BD3140" s="6"/>
      <c r="BG3140" s="1"/>
      <c r="BH3140" s="6"/>
      <c r="BJ3140" s="1"/>
      <c r="BN3140" s="1"/>
      <c r="BO3140" s="1"/>
    </row>
    <row r="3141" spans="1:67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6"/>
      <c r="N3141" s="1"/>
      <c r="Q3141" s="6"/>
      <c r="S3141" s="1"/>
      <c r="T3141" s="1"/>
      <c r="U3141" s="1"/>
      <c r="V3141" s="1"/>
      <c r="W3141" s="1"/>
      <c r="X3141" s="400"/>
      <c r="Y3141" s="6"/>
      <c r="AB3141" s="6"/>
      <c r="AE3141" s="6"/>
      <c r="AG3141" s="1"/>
      <c r="AM3141" s="6"/>
      <c r="AP3141" s="6"/>
      <c r="AS3141" s="6"/>
      <c r="AU3141" s="1"/>
      <c r="BA3141" s="6"/>
      <c r="BD3141" s="6"/>
      <c r="BG3141" s="1"/>
      <c r="BH3141" s="6"/>
      <c r="BJ3141" s="1"/>
      <c r="BN3141" s="1"/>
      <c r="BO3141" s="1"/>
    </row>
    <row r="3142" spans="1:67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6"/>
      <c r="N3142" s="1"/>
      <c r="Q3142" s="6"/>
      <c r="S3142" s="1"/>
      <c r="T3142" s="1"/>
      <c r="U3142" s="1"/>
      <c r="V3142" s="1"/>
      <c r="W3142" s="1"/>
      <c r="X3142" s="400"/>
      <c r="Y3142" s="6"/>
      <c r="AB3142" s="6"/>
      <c r="AE3142" s="6"/>
      <c r="AG3142" s="1"/>
      <c r="AM3142" s="6"/>
      <c r="AP3142" s="6"/>
      <c r="AS3142" s="6"/>
      <c r="AU3142" s="1"/>
      <c r="BA3142" s="6"/>
      <c r="BD3142" s="6"/>
      <c r="BG3142" s="1"/>
      <c r="BH3142" s="6"/>
      <c r="BJ3142" s="1"/>
      <c r="BN3142" s="1"/>
      <c r="BO3142" s="1"/>
    </row>
    <row r="3143" spans="1:67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6"/>
      <c r="N3143" s="1"/>
      <c r="Q3143" s="6"/>
      <c r="S3143" s="1"/>
      <c r="T3143" s="1"/>
      <c r="U3143" s="1"/>
      <c r="V3143" s="1"/>
      <c r="W3143" s="1"/>
      <c r="X3143" s="400"/>
      <c r="Y3143" s="6"/>
      <c r="AB3143" s="6"/>
      <c r="AE3143" s="6"/>
      <c r="AG3143" s="1"/>
      <c r="AM3143" s="6"/>
      <c r="AP3143" s="6"/>
      <c r="AS3143" s="6"/>
      <c r="AU3143" s="1"/>
      <c r="BA3143" s="6"/>
      <c r="BD3143" s="6"/>
      <c r="BG3143" s="1"/>
      <c r="BH3143" s="6"/>
      <c r="BJ3143" s="1"/>
      <c r="BN3143" s="1"/>
      <c r="BO3143" s="1"/>
    </row>
    <row r="3144" spans="1:67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6"/>
      <c r="N3144" s="1"/>
      <c r="Q3144" s="6"/>
      <c r="S3144" s="1"/>
      <c r="T3144" s="1"/>
      <c r="U3144" s="1"/>
      <c r="V3144" s="1"/>
      <c r="W3144" s="1"/>
      <c r="X3144" s="400"/>
      <c r="Y3144" s="6"/>
      <c r="AB3144" s="6"/>
      <c r="AE3144" s="6"/>
      <c r="AG3144" s="1"/>
      <c r="AM3144" s="6"/>
      <c r="AP3144" s="6"/>
      <c r="AS3144" s="6"/>
      <c r="AU3144" s="1"/>
      <c r="BA3144" s="6"/>
      <c r="BD3144" s="6"/>
      <c r="BG3144" s="1"/>
      <c r="BH3144" s="6"/>
      <c r="BJ3144" s="1"/>
      <c r="BN3144" s="1"/>
      <c r="BO3144" s="1"/>
    </row>
    <row r="3145" spans="1:67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6"/>
      <c r="N3145" s="1"/>
      <c r="Q3145" s="6"/>
      <c r="S3145" s="1"/>
      <c r="T3145" s="1"/>
      <c r="U3145" s="1"/>
      <c r="V3145" s="1"/>
      <c r="W3145" s="1"/>
      <c r="X3145" s="400"/>
      <c r="Y3145" s="6"/>
      <c r="AB3145" s="6"/>
      <c r="AE3145" s="6"/>
      <c r="AG3145" s="1"/>
      <c r="AM3145" s="6"/>
      <c r="AP3145" s="6"/>
      <c r="AS3145" s="6"/>
      <c r="AU3145" s="1"/>
      <c r="BA3145" s="6"/>
      <c r="BD3145" s="6"/>
      <c r="BG3145" s="1"/>
      <c r="BH3145" s="6"/>
      <c r="BJ3145" s="1"/>
      <c r="BN3145" s="1"/>
      <c r="BO3145" s="1"/>
    </row>
    <row r="3146" spans="1:67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6"/>
      <c r="N3146" s="1"/>
      <c r="Q3146" s="6"/>
      <c r="S3146" s="1"/>
      <c r="T3146" s="1"/>
      <c r="U3146" s="1"/>
      <c r="V3146" s="1"/>
      <c r="W3146" s="1"/>
      <c r="X3146" s="400"/>
      <c r="Y3146" s="6"/>
      <c r="AB3146" s="6"/>
      <c r="AE3146" s="6"/>
      <c r="AG3146" s="1"/>
      <c r="AM3146" s="6"/>
      <c r="AP3146" s="6"/>
      <c r="AS3146" s="6"/>
      <c r="AU3146" s="1"/>
      <c r="BA3146" s="6"/>
      <c r="BD3146" s="6"/>
      <c r="BG3146" s="1"/>
      <c r="BH3146" s="6"/>
      <c r="BJ3146" s="1"/>
      <c r="BN3146" s="1"/>
      <c r="BO3146" s="1"/>
    </row>
    <row r="3147" spans="1:67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6"/>
      <c r="N3147" s="1"/>
      <c r="Q3147" s="6"/>
      <c r="S3147" s="1"/>
      <c r="T3147" s="1"/>
      <c r="U3147" s="1"/>
      <c r="V3147" s="1"/>
      <c r="W3147" s="1"/>
      <c r="X3147" s="400"/>
      <c r="Y3147" s="6"/>
      <c r="AB3147" s="6"/>
      <c r="AE3147" s="6"/>
      <c r="AG3147" s="1"/>
      <c r="AM3147" s="6"/>
      <c r="AP3147" s="6"/>
      <c r="AS3147" s="6"/>
      <c r="AU3147" s="1"/>
      <c r="BA3147" s="6"/>
      <c r="BD3147" s="6"/>
      <c r="BG3147" s="1"/>
      <c r="BH3147" s="6"/>
      <c r="BJ3147" s="1"/>
      <c r="BN3147" s="1"/>
      <c r="BO3147" s="1"/>
    </row>
    <row r="3148" spans="1:67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6"/>
      <c r="N3148" s="1"/>
      <c r="Q3148" s="6"/>
      <c r="S3148" s="1"/>
      <c r="T3148" s="1"/>
      <c r="U3148" s="1"/>
      <c r="V3148" s="1"/>
      <c r="W3148" s="1"/>
      <c r="X3148" s="400"/>
      <c r="Y3148" s="6"/>
      <c r="AB3148" s="6"/>
      <c r="AE3148" s="6"/>
      <c r="AG3148" s="1"/>
      <c r="AM3148" s="6"/>
      <c r="AP3148" s="6"/>
      <c r="AS3148" s="6"/>
      <c r="AU3148" s="1"/>
      <c r="BA3148" s="6"/>
      <c r="BD3148" s="6"/>
      <c r="BG3148" s="1"/>
      <c r="BH3148" s="6"/>
      <c r="BJ3148" s="1"/>
      <c r="BN3148" s="1"/>
      <c r="BO3148" s="1"/>
    </row>
    <row r="3149" spans="1:67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6"/>
      <c r="N3149" s="1"/>
      <c r="Q3149" s="6"/>
      <c r="S3149" s="1"/>
      <c r="T3149" s="1"/>
      <c r="U3149" s="1"/>
      <c r="V3149" s="1"/>
      <c r="W3149" s="1"/>
      <c r="X3149" s="400"/>
      <c r="Y3149" s="6"/>
      <c r="AB3149" s="6"/>
      <c r="AE3149" s="6"/>
      <c r="AG3149" s="1"/>
      <c r="AM3149" s="6"/>
      <c r="AP3149" s="6"/>
      <c r="AS3149" s="6"/>
      <c r="AU3149" s="1"/>
      <c r="BA3149" s="6"/>
      <c r="BD3149" s="6"/>
      <c r="BG3149" s="1"/>
      <c r="BH3149" s="6"/>
      <c r="BJ3149" s="1"/>
      <c r="BN3149" s="1"/>
      <c r="BO3149" s="1"/>
    </row>
    <row r="3150" spans="1:67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6"/>
      <c r="N3150" s="1"/>
      <c r="Q3150" s="6"/>
      <c r="S3150" s="1"/>
      <c r="T3150" s="1"/>
      <c r="U3150" s="1"/>
      <c r="V3150" s="1"/>
      <c r="W3150" s="1"/>
      <c r="X3150" s="400"/>
      <c r="Y3150" s="6"/>
      <c r="AB3150" s="6"/>
      <c r="AE3150" s="6"/>
      <c r="AG3150" s="1"/>
      <c r="AM3150" s="6"/>
      <c r="AP3150" s="6"/>
      <c r="AS3150" s="6"/>
      <c r="AU3150" s="1"/>
      <c r="BA3150" s="6"/>
      <c r="BD3150" s="6"/>
      <c r="BG3150" s="1"/>
      <c r="BH3150" s="6"/>
      <c r="BJ3150" s="1"/>
      <c r="BN3150" s="1"/>
      <c r="BO3150" s="1"/>
    </row>
    <row r="3151" spans="1:67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6"/>
      <c r="N3151" s="1"/>
      <c r="Q3151" s="6"/>
      <c r="S3151" s="1"/>
      <c r="T3151" s="1"/>
      <c r="U3151" s="1"/>
      <c r="V3151" s="1"/>
      <c r="W3151" s="1"/>
      <c r="X3151" s="400"/>
      <c r="Y3151" s="6"/>
      <c r="AB3151" s="6"/>
      <c r="AE3151" s="6"/>
      <c r="AG3151" s="1"/>
      <c r="AM3151" s="6"/>
      <c r="AP3151" s="6"/>
      <c r="AS3151" s="6"/>
      <c r="AU3151" s="1"/>
      <c r="BA3151" s="6"/>
      <c r="BD3151" s="6"/>
      <c r="BG3151" s="1"/>
      <c r="BH3151" s="6"/>
      <c r="BJ3151" s="1"/>
      <c r="BN3151" s="1"/>
      <c r="BO3151" s="1"/>
    </row>
    <row r="3152" spans="1:67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6"/>
      <c r="N3152" s="1"/>
      <c r="Q3152" s="6"/>
      <c r="S3152" s="1"/>
      <c r="T3152" s="1"/>
      <c r="U3152" s="1"/>
      <c r="V3152" s="1"/>
      <c r="W3152" s="1"/>
      <c r="X3152" s="400"/>
      <c r="Y3152" s="6"/>
      <c r="AB3152" s="6"/>
      <c r="AE3152" s="6"/>
      <c r="AG3152" s="1"/>
      <c r="AM3152" s="6"/>
      <c r="AP3152" s="6"/>
      <c r="AS3152" s="6"/>
      <c r="AU3152" s="1"/>
      <c r="BA3152" s="6"/>
      <c r="BD3152" s="6"/>
      <c r="BG3152" s="1"/>
      <c r="BH3152" s="6"/>
      <c r="BJ3152" s="1"/>
      <c r="BN3152" s="1"/>
      <c r="BO3152" s="1"/>
    </row>
    <row r="3153" spans="1:67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6"/>
      <c r="N3153" s="1"/>
      <c r="Q3153" s="6"/>
      <c r="S3153" s="1"/>
      <c r="T3153" s="1"/>
      <c r="U3153" s="1"/>
      <c r="V3153" s="1"/>
      <c r="W3153" s="1"/>
      <c r="X3153" s="400"/>
      <c r="Y3153" s="6"/>
      <c r="AB3153" s="6"/>
      <c r="AE3153" s="6"/>
      <c r="AG3153" s="1"/>
      <c r="AM3153" s="6"/>
      <c r="AP3153" s="6"/>
      <c r="AS3153" s="6"/>
      <c r="AU3153" s="1"/>
      <c r="BA3153" s="6"/>
      <c r="BD3153" s="6"/>
      <c r="BG3153" s="1"/>
      <c r="BH3153" s="6"/>
      <c r="BJ3153" s="1"/>
      <c r="BN3153" s="1"/>
      <c r="BO3153" s="1"/>
    </row>
    <row r="3154" spans="1:67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6"/>
      <c r="N3154" s="1"/>
      <c r="Q3154" s="6"/>
      <c r="S3154" s="1"/>
      <c r="T3154" s="1"/>
      <c r="U3154" s="1"/>
      <c r="V3154" s="1"/>
      <c r="W3154" s="1"/>
      <c r="X3154" s="400"/>
      <c r="Y3154" s="6"/>
      <c r="AB3154" s="6"/>
      <c r="AE3154" s="6"/>
      <c r="AG3154" s="1"/>
      <c r="AM3154" s="6"/>
      <c r="AP3154" s="6"/>
      <c r="AS3154" s="6"/>
      <c r="AU3154" s="1"/>
      <c r="BA3154" s="6"/>
      <c r="BD3154" s="6"/>
      <c r="BG3154" s="1"/>
      <c r="BH3154" s="6"/>
      <c r="BJ3154" s="1"/>
      <c r="BN3154" s="1"/>
      <c r="BO3154" s="1"/>
    </row>
    <row r="3155" spans="1:67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6"/>
      <c r="N3155" s="1"/>
      <c r="Q3155" s="6"/>
      <c r="S3155" s="1"/>
      <c r="T3155" s="1"/>
      <c r="U3155" s="1"/>
      <c r="V3155" s="1"/>
      <c r="W3155" s="1"/>
      <c r="X3155" s="400"/>
      <c r="Y3155" s="6"/>
      <c r="AB3155" s="6"/>
      <c r="AE3155" s="6"/>
      <c r="AG3155" s="1"/>
      <c r="AM3155" s="6"/>
      <c r="AP3155" s="6"/>
      <c r="AS3155" s="6"/>
      <c r="AU3155" s="1"/>
      <c r="BA3155" s="6"/>
      <c r="BD3155" s="6"/>
      <c r="BG3155" s="1"/>
      <c r="BH3155" s="6"/>
      <c r="BJ3155" s="1"/>
      <c r="BN3155" s="1"/>
      <c r="BO3155" s="1"/>
    </row>
    <row r="3156" spans="1:67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6"/>
      <c r="N3156" s="1"/>
      <c r="Q3156" s="6"/>
      <c r="S3156" s="1"/>
      <c r="T3156" s="1"/>
      <c r="U3156" s="1"/>
      <c r="V3156" s="1"/>
      <c r="W3156" s="1"/>
      <c r="X3156" s="400"/>
      <c r="Y3156" s="6"/>
      <c r="AB3156" s="6"/>
      <c r="AE3156" s="6"/>
      <c r="AG3156" s="1"/>
      <c r="AM3156" s="6"/>
      <c r="AP3156" s="6"/>
      <c r="AS3156" s="6"/>
      <c r="AU3156" s="1"/>
      <c r="BA3156" s="6"/>
      <c r="BD3156" s="6"/>
      <c r="BG3156" s="1"/>
      <c r="BH3156" s="6"/>
      <c r="BJ3156" s="1"/>
      <c r="BN3156" s="1"/>
      <c r="BO3156" s="1"/>
    </row>
    <row r="3157" spans="1:67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6"/>
      <c r="N3157" s="1"/>
      <c r="Q3157" s="6"/>
      <c r="S3157" s="1"/>
      <c r="T3157" s="1"/>
      <c r="U3157" s="1"/>
      <c r="V3157" s="1"/>
      <c r="W3157" s="1"/>
      <c r="X3157" s="400"/>
      <c r="Y3157" s="6"/>
      <c r="AB3157" s="6"/>
      <c r="AE3157" s="6"/>
      <c r="AG3157" s="1"/>
      <c r="AM3157" s="6"/>
      <c r="AP3157" s="6"/>
      <c r="AS3157" s="6"/>
      <c r="AU3157" s="1"/>
      <c r="BA3157" s="6"/>
      <c r="BD3157" s="6"/>
      <c r="BG3157" s="1"/>
      <c r="BH3157" s="6"/>
      <c r="BJ3157" s="1"/>
      <c r="BN3157" s="1"/>
      <c r="BO3157" s="1"/>
    </row>
    <row r="3158" spans="1:67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6"/>
      <c r="N3158" s="1"/>
      <c r="Q3158" s="6"/>
      <c r="S3158" s="1"/>
      <c r="T3158" s="1"/>
      <c r="U3158" s="1"/>
      <c r="V3158" s="1"/>
      <c r="W3158" s="1"/>
      <c r="X3158" s="400"/>
      <c r="Y3158" s="6"/>
      <c r="AB3158" s="6"/>
      <c r="AE3158" s="6"/>
      <c r="AG3158" s="1"/>
      <c r="AM3158" s="6"/>
      <c r="AP3158" s="6"/>
      <c r="AS3158" s="6"/>
      <c r="AU3158" s="1"/>
      <c r="BA3158" s="6"/>
      <c r="BD3158" s="6"/>
      <c r="BG3158" s="1"/>
      <c r="BH3158" s="6"/>
      <c r="BJ3158" s="1"/>
      <c r="BN3158" s="1"/>
      <c r="BO3158" s="1"/>
    </row>
    <row r="3159" spans="1:67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6"/>
      <c r="N3159" s="1"/>
      <c r="Q3159" s="6"/>
      <c r="S3159" s="1"/>
      <c r="T3159" s="1"/>
      <c r="U3159" s="1"/>
      <c r="V3159" s="1"/>
      <c r="W3159" s="1"/>
      <c r="X3159" s="400"/>
      <c r="Y3159" s="6"/>
      <c r="AB3159" s="6"/>
      <c r="AE3159" s="6"/>
      <c r="AG3159" s="1"/>
      <c r="AM3159" s="6"/>
      <c r="AP3159" s="6"/>
      <c r="AS3159" s="6"/>
      <c r="AU3159" s="1"/>
      <c r="BA3159" s="6"/>
      <c r="BD3159" s="6"/>
      <c r="BG3159" s="1"/>
      <c r="BH3159" s="6"/>
      <c r="BJ3159" s="1"/>
      <c r="BN3159" s="1"/>
      <c r="BO3159" s="1"/>
    </row>
    <row r="3160" spans="1:67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6"/>
      <c r="N3160" s="1"/>
      <c r="Q3160" s="6"/>
      <c r="S3160" s="1"/>
      <c r="T3160" s="1"/>
      <c r="U3160" s="1"/>
      <c r="V3160" s="1"/>
      <c r="W3160" s="1"/>
      <c r="X3160" s="400"/>
      <c r="Y3160" s="6"/>
      <c r="AB3160" s="6"/>
      <c r="AE3160" s="6"/>
      <c r="AG3160" s="1"/>
      <c r="AM3160" s="6"/>
      <c r="AP3160" s="6"/>
      <c r="AS3160" s="6"/>
      <c r="AU3160" s="1"/>
      <c r="BA3160" s="6"/>
      <c r="BD3160" s="6"/>
      <c r="BG3160" s="1"/>
      <c r="BH3160" s="6"/>
      <c r="BJ3160" s="1"/>
      <c r="BN3160" s="1"/>
      <c r="BO3160" s="1"/>
    </row>
    <row r="3161" spans="1:67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6"/>
      <c r="N3161" s="1"/>
      <c r="Q3161" s="6"/>
      <c r="S3161" s="1"/>
      <c r="T3161" s="1"/>
      <c r="U3161" s="1"/>
      <c r="V3161" s="1"/>
      <c r="W3161" s="1"/>
      <c r="X3161" s="400"/>
      <c r="Y3161" s="6"/>
      <c r="AB3161" s="6"/>
      <c r="AE3161" s="6"/>
      <c r="AG3161" s="1"/>
      <c r="AM3161" s="6"/>
      <c r="AP3161" s="6"/>
      <c r="AS3161" s="6"/>
      <c r="AU3161" s="1"/>
      <c r="BA3161" s="6"/>
      <c r="BD3161" s="6"/>
      <c r="BG3161" s="1"/>
      <c r="BH3161" s="6"/>
      <c r="BJ3161" s="1"/>
      <c r="BN3161" s="1"/>
      <c r="BO3161" s="1"/>
    </row>
    <row r="3162" spans="1:67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6"/>
      <c r="N3162" s="1"/>
      <c r="Q3162" s="6"/>
      <c r="S3162" s="1"/>
      <c r="T3162" s="1"/>
      <c r="U3162" s="1"/>
      <c r="V3162" s="1"/>
      <c r="W3162" s="1"/>
      <c r="X3162" s="400"/>
      <c r="Y3162" s="6"/>
      <c r="AB3162" s="6"/>
      <c r="AE3162" s="6"/>
      <c r="AG3162" s="1"/>
      <c r="AM3162" s="6"/>
      <c r="AP3162" s="6"/>
      <c r="AS3162" s="6"/>
      <c r="AU3162" s="1"/>
      <c r="BA3162" s="6"/>
      <c r="BD3162" s="6"/>
      <c r="BG3162" s="1"/>
      <c r="BH3162" s="6"/>
      <c r="BJ3162" s="1"/>
      <c r="BN3162" s="1"/>
      <c r="BO3162" s="1"/>
    </row>
    <row r="3163" spans="1:67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6"/>
      <c r="N3163" s="1"/>
      <c r="Q3163" s="6"/>
      <c r="S3163" s="1"/>
      <c r="T3163" s="1"/>
      <c r="U3163" s="1"/>
      <c r="V3163" s="1"/>
      <c r="W3163" s="1"/>
      <c r="X3163" s="400"/>
      <c r="Y3163" s="6"/>
      <c r="AB3163" s="6"/>
      <c r="AE3163" s="6"/>
      <c r="AG3163" s="1"/>
      <c r="AM3163" s="6"/>
      <c r="AP3163" s="6"/>
      <c r="AS3163" s="6"/>
      <c r="AU3163" s="1"/>
      <c r="BA3163" s="6"/>
      <c r="BD3163" s="6"/>
      <c r="BG3163" s="1"/>
      <c r="BH3163" s="6"/>
      <c r="BJ3163" s="1"/>
      <c r="BN3163" s="1"/>
      <c r="BO3163" s="1"/>
    </row>
    <row r="3164" spans="1:67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6"/>
      <c r="N3164" s="1"/>
      <c r="Q3164" s="6"/>
      <c r="S3164" s="1"/>
      <c r="T3164" s="1"/>
      <c r="U3164" s="1"/>
      <c r="V3164" s="1"/>
      <c r="W3164" s="1"/>
      <c r="X3164" s="400"/>
      <c r="Y3164" s="6"/>
      <c r="AB3164" s="6"/>
      <c r="AE3164" s="6"/>
      <c r="AG3164" s="1"/>
      <c r="AM3164" s="6"/>
      <c r="AP3164" s="6"/>
      <c r="AS3164" s="6"/>
      <c r="AU3164" s="1"/>
      <c r="BA3164" s="6"/>
      <c r="BD3164" s="6"/>
      <c r="BG3164" s="1"/>
      <c r="BH3164" s="6"/>
      <c r="BJ3164" s="1"/>
      <c r="BN3164" s="1"/>
      <c r="BO3164" s="1"/>
    </row>
    <row r="3165" spans="1:67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6"/>
      <c r="N3165" s="1"/>
      <c r="Q3165" s="6"/>
      <c r="S3165" s="1"/>
      <c r="T3165" s="1"/>
      <c r="U3165" s="1"/>
      <c r="V3165" s="1"/>
      <c r="W3165" s="1"/>
      <c r="X3165" s="400"/>
      <c r="Y3165" s="6"/>
      <c r="AB3165" s="6"/>
      <c r="AE3165" s="6"/>
      <c r="AG3165" s="1"/>
      <c r="AM3165" s="6"/>
      <c r="AP3165" s="6"/>
      <c r="AS3165" s="6"/>
      <c r="AU3165" s="1"/>
      <c r="BA3165" s="6"/>
      <c r="BD3165" s="6"/>
      <c r="BG3165" s="1"/>
      <c r="BH3165" s="6"/>
      <c r="BJ3165" s="1"/>
      <c r="BN3165" s="1"/>
      <c r="BO3165" s="1"/>
    </row>
    <row r="3166" spans="1:67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6"/>
      <c r="N3166" s="1"/>
      <c r="Q3166" s="6"/>
      <c r="S3166" s="1"/>
      <c r="T3166" s="1"/>
      <c r="U3166" s="1"/>
      <c r="V3166" s="1"/>
      <c r="W3166" s="1"/>
      <c r="X3166" s="400"/>
      <c r="Y3166" s="6"/>
      <c r="AB3166" s="6"/>
      <c r="AE3166" s="6"/>
      <c r="AG3166" s="1"/>
      <c r="AM3166" s="6"/>
      <c r="AP3166" s="6"/>
      <c r="AS3166" s="6"/>
      <c r="AU3166" s="1"/>
      <c r="BA3166" s="6"/>
      <c r="BD3166" s="6"/>
      <c r="BG3166" s="1"/>
      <c r="BH3166" s="6"/>
      <c r="BJ3166" s="1"/>
      <c r="BN3166" s="1"/>
      <c r="BO3166" s="1"/>
    </row>
    <row r="3167" spans="1:67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6"/>
      <c r="N3167" s="1"/>
      <c r="Q3167" s="6"/>
      <c r="S3167" s="1"/>
      <c r="T3167" s="1"/>
      <c r="U3167" s="1"/>
      <c r="V3167" s="1"/>
      <c r="W3167" s="1"/>
      <c r="X3167" s="400"/>
      <c r="Y3167" s="6"/>
      <c r="AB3167" s="6"/>
      <c r="AE3167" s="6"/>
      <c r="AG3167" s="1"/>
      <c r="AM3167" s="6"/>
      <c r="AP3167" s="6"/>
      <c r="AS3167" s="6"/>
      <c r="AU3167" s="1"/>
      <c r="BA3167" s="6"/>
      <c r="BD3167" s="6"/>
      <c r="BG3167" s="1"/>
      <c r="BH3167" s="6"/>
      <c r="BJ3167" s="1"/>
      <c r="BN3167" s="1"/>
      <c r="BO3167" s="1"/>
    </row>
    <row r="3168" spans="1:67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6"/>
      <c r="N3168" s="1"/>
      <c r="Q3168" s="6"/>
      <c r="S3168" s="1"/>
      <c r="T3168" s="1"/>
      <c r="U3168" s="1"/>
      <c r="V3168" s="1"/>
      <c r="W3168" s="1"/>
      <c r="X3168" s="400"/>
      <c r="Y3168" s="6"/>
      <c r="AB3168" s="6"/>
      <c r="AE3168" s="6"/>
      <c r="AG3168" s="1"/>
      <c r="AM3168" s="6"/>
      <c r="AP3168" s="6"/>
      <c r="AS3168" s="6"/>
      <c r="AU3168" s="1"/>
      <c r="BA3168" s="6"/>
      <c r="BD3168" s="6"/>
      <c r="BG3168" s="1"/>
      <c r="BH3168" s="6"/>
      <c r="BJ3168" s="1"/>
      <c r="BN3168" s="1"/>
      <c r="BO3168" s="1"/>
    </row>
    <row r="3169" spans="1:67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6"/>
      <c r="N3169" s="1"/>
      <c r="Q3169" s="6"/>
      <c r="S3169" s="1"/>
      <c r="T3169" s="1"/>
      <c r="U3169" s="1"/>
      <c r="V3169" s="1"/>
      <c r="W3169" s="1"/>
      <c r="X3169" s="400"/>
      <c r="Y3169" s="6"/>
      <c r="AB3169" s="6"/>
      <c r="AE3169" s="6"/>
      <c r="AG3169" s="1"/>
      <c r="AM3169" s="6"/>
      <c r="AP3169" s="6"/>
      <c r="AS3169" s="6"/>
      <c r="AU3169" s="1"/>
      <c r="BA3169" s="6"/>
      <c r="BD3169" s="6"/>
      <c r="BG3169" s="1"/>
      <c r="BH3169" s="6"/>
      <c r="BJ3169" s="1"/>
      <c r="BN3169" s="1"/>
      <c r="BO3169" s="1"/>
    </row>
    <row r="3170" spans="1:67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6"/>
      <c r="N3170" s="1"/>
      <c r="Q3170" s="6"/>
      <c r="S3170" s="1"/>
      <c r="T3170" s="1"/>
      <c r="U3170" s="1"/>
      <c r="V3170" s="1"/>
      <c r="W3170" s="1"/>
      <c r="X3170" s="400"/>
      <c r="Y3170" s="6"/>
      <c r="AB3170" s="6"/>
      <c r="AE3170" s="6"/>
      <c r="AG3170" s="1"/>
      <c r="AM3170" s="6"/>
      <c r="AP3170" s="6"/>
      <c r="AS3170" s="6"/>
      <c r="AU3170" s="1"/>
      <c r="BA3170" s="6"/>
      <c r="BD3170" s="6"/>
      <c r="BG3170" s="1"/>
      <c r="BH3170" s="6"/>
      <c r="BJ3170" s="1"/>
      <c r="BN3170" s="1"/>
      <c r="BO3170" s="1"/>
    </row>
    <row r="3171" spans="1:67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6"/>
      <c r="N3171" s="1"/>
      <c r="Q3171" s="6"/>
      <c r="S3171" s="1"/>
      <c r="T3171" s="1"/>
      <c r="U3171" s="1"/>
      <c r="V3171" s="1"/>
      <c r="W3171" s="1"/>
      <c r="X3171" s="400"/>
      <c r="Y3171" s="6"/>
      <c r="AB3171" s="6"/>
      <c r="AE3171" s="6"/>
      <c r="AG3171" s="1"/>
      <c r="AM3171" s="6"/>
      <c r="AP3171" s="6"/>
      <c r="AS3171" s="6"/>
      <c r="AU3171" s="1"/>
      <c r="BA3171" s="6"/>
      <c r="BD3171" s="6"/>
      <c r="BG3171" s="1"/>
      <c r="BH3171" s="6"/>
      <c r="BJ3171" s="1"/>
      <c r="BN3171" s="1"/>
      <c r="BO3171" s="1"/>
    </row>
    <row r="3172" spans="1:67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6"/>
      <c r="N3172" s="1"/>
      <c r="Q3172" s="6"/>
      <c r="S3172" s="1"/>
      <c r="T3172" s="1"/>
      <c r="U3172" s="1"/>
      <c r="V3172" s="1"/>
      <c r="W3172" s="1"/>
      <c r="X3172" s="400"/>
      <c r="Y3172" s="6"/>
      <c r="AB3172" s="6"/>
      <c r="AE3172" s="6"/>
      <c r="AG3172" s="1"/>
      <c r="AM3172" s="6"/>
      <c r="AP3172" s="6"/>
      <c r="AS3172" s="6"/>
      <c r="AU3172" s="1"/>
      <c r="BA3172" s="6"/>
      <c r="BD3172" s="6"/>
      <c r="BG3172" s="1"/>
      <c r="BH3172" s="6"/>
      <c r="BJ3172" s="1"/>
      <c r="BN3172" s="1"/>
      <c r="BO3172" s="1"/>
    </row>
    <row r="3173" spans="1:67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6"/>
      <c r="N3173" s="1"/>
      <c r="Q3173" s="6"/>
      <c r="S3173" s="1"/>
      <c r="T3173" s="1"/>
      <c r="U3173" s="1"/>
      <c r="V3173" s="1"/>
      <c r="W3173" s="1"/>
      <c r="X3173" s="400"/>
      <c r="Y3173" s="6"/>
      <c r="AB3173" s="6"/>
      <c r="AE3173" s="6"/>
      <c r="AG3173" s="1"/>
      <c r="AM3173" s="6"/>
      <c r="AP3173" s="6"/>
      <c r="AS3173" s="6"/>
      <c r="AU3173" s="1"/>
      <c r="BA3173" s="6"/>
      <c r="BD3173" s="6"/>
      <c r="BG3173" s="1"/>
      <c r="BH3173" s="6"/>
      <c r="BJ3173" s="1"/>
      <c r="BN3173" s="1"/>
      <c r="BO3173" s="1"/>
    </row>
    <row r="3174" spans="1:67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6"/>
      <c r="N3174" s="1"/>
      <c r="Q3174" s="6"/>
      <c r="S3174" s="1"/>
      <c r="T3174" s="1"/>
      <c r="U3174" s="1"/>
      <c r="V3174" s="1"/>
      <c r="W3174" s="1"/>
      <c r="X3174" s="400"/>
      <c r="Y3174" s="6"/>
      <c r="AB3174" s="6"/>
      <c r="AE3174" s="6"/>
      <c r="AG3174" s="1"/>
      <c r="AM3174" s="6"/>
      <c r="AP3174" s="6"/>
      <c r="AS3174" s="6"/>
      <c r="AU3174" s="1"/>
      <c r="BA3174" s="6"/>
      <c r="BD3174" s="6"/>
      <c r="BG3174" s="1"/>
      <c r="BH3174" s="6"/>
      <c r="BJ3174" s="1"/>
      <c r="BN3174" s="1"/>
      <c r="BO3174" s="1"/>
    </row>
    <row r="3175" spans="1:67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6"/>
      <c r="N3175" s="1"/>
      <c r="Q3175" s="6"/>
      <c r="S3175" s="1"/>
      <c r="T3175" s="1"/>
      <c r="U3175" s="1"/>
      <c r="V3175" s="1"/>
      <c r="W3175" s="1"/>
      <c r="X3175" s="400"/>
      <c r="Y3175" s="6"/>
      <c r="AB3175" s="6"/>
      <c r="AE3175" s="6"/>
      <c r="AG3175" s="1"/>
      <c r="AM3175" s="6"/>
      <c r="AP3175" s="6"/>
      <c r="AS3175" s="6"/>
      <c r="AU3175" s="1"/>
      <c r="BA3175" s="6"/>
      <c r="BD3175" s="6"/>
      <c r="BG3175" s="1"/>
      <c r="BH3175" s="6"/>
      <c r="BJ3175" s="1"/>
      <c r="BN3175" s="1"/>
      <c r="BO3175" s="1"/>
    </row>
    <row r="3176" spans="1:67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6"/>
      <c r="N3176" s="1"/>
      <c r="Q3176" s="6"/>
      <c r="S3176" s="1"/>
      <c r="T3176" s="1"/>
      <c r="U3176" s="1"/>
      <c r="V3176" s="1"/>
      <c r="W3176" s="1"/>
      <c r="X3176" s="400"/>
      <c r="Y3176" s="6"/>
      <c r="AB3176" s="6"/>
      <c r="AE3176" s="6"/>
      <c r="AG3176" s="1"/>
      <c r="AM3176" s="6"/>
      <c r="AP3176" s="6"/>
      <c r="AS3176" s="6"/>
      <c r="AU3176" s="1"/>
      <c r="BA3176" s="6"/>
      <c r="BD3176" s="6"/>
      <c r="BG3176" s="1"/>
      <c r="BH3176" s="6"/>
      <c r="BJ3176" s="1"/>
      <c r="BN3176" s="1"/>
      <c r="BO3176" s="1"/>
    </row>
    <row r="3177" spans="1:67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6"/>
      <c r="N3177" s="1"/>
      <c r="Q3177" s="6"/>
      <c r="S3177" s="1"/>
      <c r="T3177" s="1"/>
      <c r="U3177" s="1"/>
      <c r="V3177" s="1"/>
      <c r="W3177" s="1"/>
      <c r="X3177" s="400"/>
      <c r="Y3177" s="6"/>
      <c r="AB3177" s="6"/>
      <c r="AE3177" s="6"/>
      <c r="AG3177" s="1"/>
      <c r="AM3177" s="6"/>
      <c r="AP3177" s="6"/>
      <c r="AS3177" s="6"/>
      <c r="AU3177" s="1"/>
      <c r="BA3177" s="6"/>
      <c r="BD3177" s="6"/>
      <c r="BG3177" s="1"/>
      <c r="BH3177" s="6"/>
      <c r="BJ3177" s="1"/>
      <c r="BN3177" s="1"/>
      <c r="BO3177" s="1"/>
    </row>
    <row r="3178" spans="1:67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6"/>
      <c r="N3178" s="1"/>
      <c r="Q3178" s="6"/>
      <c r="S3178" s="1"/>
      <c r="T3178" s="1"/>
      <c r="U3178" s="1"/>
      <c r="V3178" s="1"/>
      <c r="W3178" s="1"/>
      <c r="X3178" s="400"/>
      <c r="Y3178" s="6"/>
      <c r="AB3178" s="6"/>
      <c r="AE3178" s="6"/>
      <c r="AG3178" s="1"/>
      <c r="AM3178" s="6"/>
      <c r="AP3178" s="6"/>
      <c r="AS3178" s="6"/>
      <c r="AU3178" s="1"/>
      <c r="BA3178" s="6"/>
      <c r="BD3178" s="6"/>
      <c r="BG3178" s="1"/>
      <c r="BH3178" s="6"/>
      <c r="BJ3178" s="1"/>
      <c r="BN3178" s="1"/>
      <c r="BO3178" s="1"/>
    </row>
    <row r="3179" spans="1:67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6"/>
      <c r="N3179" s="1"/>
      <c r="Q3179" s="6"/>
      <c r="S3179" s="1"/>
      <c r="T3179" s="1"/>
      <c r="U3179" s="1"/>
      <c r="V3179" s="1"/>
      <c r="W3179" s="1"/>
      <c r="X3179" s="400"/>
      <c r="Y3179" s="6"/>
      <c r="AB3179" s="6"/>
      <c r="AE3179" s="6"/>
      <c r="AG3179" s="1"/>
      <c r="AM3179" s="6"/>
      <c r="AP3179" s="6"/>
      <c r="AS3179" s="6"/>
      <c r="AU3179" s="1"/>
      <c r="BA3179" s="6"/>
      <c r="BD3179" s="6"/>
      <c r="BG3179" s="1"/>
      <c r="BH3179" s="6"/>
      <c r="BJ3179" s="1"/>
      <c r="BN3179" s="1"/>
      <c r="BO3179" s="1"/>
    </row>
    <row r="3180" spans="1:67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6"/>
      <c r="N3180" s="1"/>
      <c r="Q3180" s="6"/>
      <c r="S3180" s="1"/>
      <c r="T3180" s="1"/>
      <c r="U3180" s="1"/>
      <c r="V3180" s="1"/>
      <c r="W3180" s="1"/>
      <c r="X3180" s="400"/>
      <c r="Y3180" s="6"/>
      <c r="AB3180" s="6"/>
      <c r="AE3180" s="6"/>
      <c r="AG3180" s="1"/>
      <c r="AM3180" s="6"/>
      <c r="AP3180" s="6"/>
      <c r="AS3180" s="6"/>
      <c r="AU3180" s="1"/>
      <c r="BA3180" s="6"/>
      <c r="BD3180" s="6"/>
      <c r="BG3180" s="1"/>
      <c r="BH3180" s="6"/>
      <c r="BJ3180" s="1"/>
      <c r="BN3180" s="1"/>
      <c r="BO3180" s="1"/>
    </row>
    <row r="3181" spans="1:67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6"/>
      <c r="N3181" s="1"/>
      <c r="Q3181" s="6"/>
      <c r="S3181" s="1"/>
      <c r="T3181" s="1"/>
      <c r="U3181" s="1"/>
      <c r="V3181" s="1"/>
      <c r="W3181" s="1"/>
      <c r="X3181" s="400"/>
      <c r="Y3181" s="6"/>
      <c r="AB3181" s="6"/>
      <c r="AE3181" s="6"/>
      <c r="AG3181" s="1"/>
      <c r="AM3181" s="6"/>
      <c r="AP3181" s="6"/>
      <c r="AS3181" s="6"/>
      <c r="AU3181" s="1"/>
      <c r="BA3181" s="6"/>
      <c r="BD3181" s="6"/>
      <c r="BG3181" s="1"/>
      <c r="BH3181" s="6"/>
      <c r="BJ3181" s="1"/>
      <c r="BN3181" s="1"/>
      <c r="BO3181" s="1"/>
    </row>
    <row r="3182" spans="1:67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6"/>
      <c r="N3182" s="1"/>
      <c r="Q3182" s="6"/>
      <c r="S3182" s="1"/>
      <c r="T3182" s="1"/>
      <c r="U3182" s="1"/>
      <c r="V3182" s="1"/>
      <c r="W3182" s="1"/>
      <c r="X3182" s="400"/>
      <c r="Y3182" s="6"/>
      <c r="AB3182" s="6"/>
      <c r="AE3182" s="6"/>
      <c r="AG3182" s="1"/>
      <c r="AM3182" s="6"/>
      <c r="AP3182" s="6"/>
      <c r="AS3182" s="6"/>
      <c r="AU3182" s="1"/>
      <c r="BA3182" s="6"/>
      <c r="BD3182" s="6"/>
      <c r="BG3182" s="1"/>
      <c r="BH3182" s="6"/>
      <c r="BJ3182" s="1"/>
      <c r="BN3182" s="1"/>
      <c r="BO3182" s="1"/>
    </row>
    <row r="3183" spans="1:67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6"/>
      <c r="N3183" s="1"/>
      <c r="Q3183" s="6"/>
      <c r="S3183" s="1"/>
      <c r="T3183" s="1"/>
      <c r="U3183" s="1"/>
      <c r="V3183" s="1"/>
      <c r="W3183" s="1"/>
      <c r="X3183" s="400"/>
      <c r="Y3183" s="6"/>
      <c r="AB3183" s="6"/>
      <c r="AE3183" s="6"/>
      <c r="AG3183" s="1"/>
      <c r="AM3183" s="6"/>
      <c r="AP3183" s="6"/>
      <c r="AS3183" s="6"/>
      <c r="AU3183" s="1"/>
      <c r="BA3183" s="6"/>
      <c r="BD3183" s="6"/>
      <c r="BG3183" s="1"/>
      <c r="BH3183" s="6"/>
      <c r="BJ3183" s="1"/>
      <c r="BN3183" s="1"/>
      <c r="BO3183" s="1"/>
    </row>
    <row r="3184" spans="1:67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6"/>
      <c r="N3184" s="1"/>
      <c r="Q3184" s="6"/>
      <c r="S3184" s="1"/>
      <c r="T3184" s="1"/>
      <c r="U3184" s="1"/>
      <c r="V3184" s="1"/>
      <c r="W3184" s="1"/>
      <c r="X3184" s="400"/>
      <c r="Y3184" s="6"/>
      <c r="AB3184" s="6"/>
      <c r="AE3184" s="6"/>
      <c r="AG3184" s="1"/>
      <c r="AM3184" s="6"/>
      <c r="AP3184" s="6"/>
      <c r="AS3184" s="6"/>
      <c r="AU3184" s="1"/>
      <c r="BA3184" s="6"/>
      <c r="BD3184" s="6"/>
      <c r="BG3184" s="1"/>
      <c r="BH3184" s="6"/>
      <c r="BJ3184" s="1"/>
      <c r="BN3184" s="1"/>
      <c r="BO3184" s="1"/>
    </row>
    <row r="3185" spans="1:67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6"/>
      <c r="N3185" s="1"/>
      <c r="Q3185" s="6"/>
      <c r="S3185" s="1"/>
      <c r="T3185" s="1"/>
      <c r="U3185" s="1"/>
      <c r="V3185" s="1"/>
      <c r="W3185" s="1"/>
      <c r="X3185" s="400"/>
      <c r="Y3185" s="6"/>
      <c r="AB3185" s="6"/>
      <c r="AE3185" s="6"/>
      <c r="AG3185" s="1"/>
      <c r="AM3185" s="6"/>
      <c r="AP3185" s="6"/>
      <c r="AS3185" s="6"/>
      <c r="AU3185" s="1"/>
      <c r="BA3185" s="6"/>
      <c r="BD3185" s="6"/>
      <c r="BG3185" s="1"/>
      <c r="BH3185" s="6"/>
      <c r="BJ3185" s="1"/>
      <c r="BN3185" s="1"/>
      <c r="BO3185" s="1"/>
    </row>
    <row r="3186" spans="1:67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6"/>
      <c r="N3186" s="1"/>
      <c r="Q3186" s="6"/>
      <c r="S3186" s="1"/>
      <c r="T3186" s="1"/>
      <c r="U3186" s="1"/>
      <c r="V3186" s="1"/>
      <c r="W3186" s="1"/>
      <c r="X3186" s="400"/>
      <c r="Y3186" s="6"/>
      <c r="AB3186" s="6"/>
      <c r="AE3186" s="6"/>
      <c r="AG3186" s="1"/>
      <c r="AM3186" s="6"/>
      <c r="AP3186" s="6"/>
      <c r="AS3186" s="6"/>
      <c r="AU3186" s="1"/>
      <c r="BA3186" s="6"/>
      <c r="BD3186" s="6"/>
      <c r="BG3186" s="1"/>
      <c r="BH3186" s="6"/>
      <c r="BJ3186" s="1"/>
      <c r="BN3186" s="1"/>
      <c r="BO3186" s="1"/>
    </row>
    <row r="3187" spans="1:67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6"/>
      <c r="N3187" s="1"/>
      <c r="Q3187" s="6"/>
      <c r="S3187" s="1"/>
      <c r="T3187" s="1"/>
      <c r="U3187" s="1"/>
      <c r="V3187" s="1"/>
      <c r="W3187" s="1"/>
      <c r="X3187" s="400"/>
      <c r="Y3187" s="6"/>
      <c r="AB3187" s="6"/>
      <c r="AE3187" s="6"/>
      <c r="AG3187" s="1"/>
      <c r="AM3187" s="6"/>
      <c r="AP3187" s="6"/>
      <c r="AS3187" s="6"/>
      <c r="AU3187" s="1"/>
      <c r="BA3187" s="6"/>
      <c r="BD3187" s="6"/>
      <c r="BG3187" s="1"/>
      <c r="BH3187" s="6"/>
      <c r="BJ3187" s="1"/>
      <c r="BN3187" s="1"/>
      <c r="BO3187" s="1"/>
    </row>
    <row r="3188" spans="1:67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6"/>
      <c r="N3188" s="1"/>
      <c r="Q3188" s="6"/>
      <c r="S3188" s="1"/>
      <c r="T3188" s="1"/>
      <c r="U3188" s="1"/>
      <c r="V3188" s="1"/>
      <c r="W3188" s="1"/>
      <c r="X3188" s="400"/>
      <c r="Y3188" s="6"/>
      <c r="AB3188" s="6"/>
      <c r="AE3188" s="6"/>
      <c r="AG3188" s="1"/>
      <c r="AM3188" s="6"/>
      <c r="AP3188" s="6"/>
      <c r="AS3188" s="6"/>
      <c r="AU3188" s="1"/>
      <c r="BA3188" s="6"/>
      <c r="BD3188" s="6"/>
      <c r="BG3188" s="1"/>
      <c r="BH3188" s="6"/>
      <c r="BJ3188" s="1"/>
      <c r="BN3188" s="1"/>
      <c r="BO3188" s="1"/>
    </row>
    <row r="3189" spans="1:67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6"/>
      <c r="N3189" s="1"/>
      <c r="Q3189" s="6"/>
      <c r="S3189" s="1"/>
      <c r="T3189" s="1"/>
      <c r="U3189" s="1"/>
      <c r="V3189" s="1"/>
      <c r="W3189" s="1"/>
      <c r="X3189" s="400"/>
      <c r="Y3189" s="6"/>
      <c r="AB3189" s="6"/>
      <c r="AE3189" s="6"/>
      <c r="AG3189" s="1"/>
      <c r="AM3189" s="6"/>
      <c r="AP3189" s="6"/>
      <c r="AS3189" s="6"/>
      <c r="AU3189" s="1"/>
      <c r="BA3189" s="6"/>
      <c r="BD3189" s="6"/>
      <c r="BG3189" s="1"/>
      <c r="BH3189" s="6"/>
      <c r="BJ3189" s="1"/>
      <c r="BN3189" s="1"/>
      <c r="BO3189" s="1"/>
    </row>
    <row r="3190" spans="1:67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6"/>
      <c r="N3190" s="1"/>
      <c r="Q3190" s="6"/>
      <c r="S3190" s="1"/>
      <c r="T3190" s="1"/>
      <c r="U3190" s="1"/>
      <c r="V3190" s="1"/>
      <c r="W3190" s="1"/>
      <c r="X3190" s="400"/>
      <c r="Y3190" s="6"/>
      <c r="AB3190" s="6"/>
      <c r="AE3190" s="6"/>
      <c r="AG3190" s="1"/>
      <c r="AM3190" s="6"/>
      <c r="AP3190" s="6"/>
      <c r="AS3190" s="6"/>
      <c r="AU3190" s="1"/>
      <c r="BA3190" s="6"/>
      <c r="BD3190" s="6"/>
      <c r="BG3190" s="1"/>
      <c r="BH3190" s="6"/>
      <c r="BJ3190" s="1"/>
      <c r="BN3190" s="1"/>
      <c r="BO3190" s="1"/>
    </row>
    <row r="3191" spans="1:67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6"/>
      <c r="N3191" s="1"/>
      <c r="Q3191" s="6"/>
      <c r="S3191" s="1"/>
      <c r="T3191" s="1"/>
      <c r="U3191" s="1"/>
      <c r="V3191" s="1"/>
      <c r="W3191" s="1"/>
      <c r="X3191" s="400"/>
      <c r="Y3191" s="6"/>
      <c r="AB3191" s="6"/>
      <c r="AE3191" s="6"/>
      <c r="AG3191" s="1"/>
      <c r="AM3191" s="6"/>
      <c r="AP3191" s="6"/>
      <c r="AS3191" s="6"/>
      <c r="AU3191" s="1"/>
      <c r="BA3191" s="6"/>
      <c r="BD3191" s="6"/>
      <c r="BG3191" s="1"/>
      <c r="BH3191" s="6"/>
      <c r="BJ3191" s="1"/>
      <c r="BN3191" s="1"/>
      <c r="BO3191" s="1"/>
    </row>
    <row r="3192" spans="1:67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6"/>
      <c r="N3192" s="1"/>
      <c r="Q3192" s="6"/>
      <c r="S3192" s="1"/>
      <c r="T3192" s="1"/>
      <c r="U3192" s="1"/>
      <c r="V3192" s="1"/>
      <c r="W3192" s="1"/>
      <c r="X3192" s="400"/>
      <c r="Y3192" s="6"/>
      <c r="AB3192" s="6"/>
      <c r="AE3192" s="6"/>
      <c r="AG3192" s="1"/>
      <c r="AM3192" s="6"/>
      <c r="AP3192" s="6"/>
      <c r="AS3192" s="6"/>
      <c r="AU3192" s="1"/>
      <c r="BA3192" s="6"/>
      <c r="BD3192" s="6"/>
      <c r="BG3192" s="1"/>
      <c r="BH3192" s="6"/>
      <c r="BJ3192" s="1"/>
      <c r="BN3192" s="1"/>
      <c r="BO3192" s="1"/>
    </row>
    <row r="3193" spans="1:67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6"/>
      <c r="N3193" s="1"/>
      <c r="Q3193" s="6"/>
      <c r="S3193" s="1"/>
      <c r="T3193" s="1"/>
      <c r="U3193" s="1"/>
      <c r="V3193" s="1"/>
      <c r="W3193" s="1"/>
      <c r="X3193" s="400"/>
      <c r="Y3193" s="6"/>
      <c r="AB3193" s="6"/>
      <c r="AE3193" s="6"/>
      <c r="AG3193" s="1"/>
      <c r="AM3193" s="6"/>
      <c r="AP3193" s="6"/>
      <c r="AS3193" s="6"/>
      <c r="AU3193" s="1"/>
      <c r="BA3193" s="6"/>
      <c r="BD3193" s="6"/>
      <c r="BG3193" s="1"/>
      <c r="BH3193" s="6"/>
      <c r="BJ3193" s="1"/>
      <c r="BN3193" s="1"/>
      <c r="BO3193" s="1"/>
    </row>
    <row r="3194" spans="1:67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6"/>
      <c r="N3194" s="1"/>
      <c r="Q3194" s="6"/>
      <c r="S3194" s="1"/>
      <c r="T3194" s="1"/>
      <c r="U3194" s="1"/>
      <c r="V3194" s="1"/>
      <c r="W3194" s="1"/>
      <c r="X3194" s="400"/>
      <c r="Y3194" s="6"/>
      <c r="AB3194" s="6"/>
      <c r="AE3194" s="6"/>
      <c r="AG3194" s="1"/>
      <c r="AM3194" s="6"/>
      <c r="AP3194" s="6"/>
      <c r="AS3194" s="6"/>
      <c r="AU3194" s="1"/>
      <c r="BA3194" s="6"/>
      <c r="BD3194" s="6"/>
      <c r="BG3194" s="1"/>
      <c r="BH3194" s="6"/>
      <c r="BJ3194" s="1"/>
      <c r="BN3194" s="1"/>
      <c r="BO3194" s="1"/>
    </row>
    <row r="3195" spans="1:67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6"/>
      <c r="N3195" s="1"/>
      <c r="Q3195" s="6"/>
      <c r="S3195" s="1"/>
      <c r="T3195" s="1"/>
      <c r="U3195" s="1"/>
      <c r="V3195" s="1"/>
      <c r="W3195" s="1"/>
      <c r="X3195" s="400"/>
      <c r="Y3195" s="6"/>
      <c r="AB3195" s="6"/>
      <c r="AE3195" s="6"/>
      <c r="AG3195" s="1"/>
      <c r="AM3195" s="6"/>
      <c r="AP3195" s="6"/>
      <c r="AS3195" s="6"/>
      <c r="AU3195" s="1"/>
      <c r="BA3195" s="6"/>
      <c r="BD3195" s="6"/>
      <c r="BG3195" s="1"/>
      <c r="BH3195" s="6"/>
      <c r="BJ3195" s="1"/>
      <c r="BN3195" s="1"/>
      <c r="BO3195" s="1"/>
    </row>
    <row r="3196" spans="1:67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6"/>
      <c r="N3196" s="1"/>
      <c r="Q3196" s="6"/>
      <c r="S3196" s="1"/>
      <c r="T3196" s="1"/>
      <c r="U3196" s="1"/>
      <c r="V3196" s="1"/>
      <c r="W3196" s="1"/>
      <c r="X3196" s="400"/>
      <c r="Y3196" s="6"/>
      <c r="AB3196" s="6"/>
      <c r="AE3196" s="6"/>
      <c r="AG3196" s="1"/>
      <c r="AM3196" s="6"/>
      <c r="AP3196" s="6"/>
      <c r="AS3196" s="6"/>
      <c r="AU3196" s="1"/>
      <c r="BA3196" s="6"/>
      <c r="BD3196" s="6"/>
      <c r="BG3196" s="1"/>
      <c r="BH3196" s="6"/>
      <c r="BJ3196" s="1"/>
      <c r="BN3196" s="1"/>
      <c r="BO3196" s="1"/>
    </row>
    <row r="3197" spans="1:67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6"/>
      <c r="N3197" s="1"/>
      <c r="Q3197" s="6"/>
      <c r="S3197" s="1"/>
      <c r="T3197" s="1"/>
      <c r="U3197" s="1"/>
      <c r="V3197" s="1"/>
      <c r="W3197" s="1"/>
      <c r="X3197" s="400"/>
      <c r="Y3197" s="6"/>
      <c r="AB3197" s="6"/>
      <c r="AE3197" s="6"/>
      <c r="AG3197" s="1"/>
      <c r="AM3197" s="6"/>
      <c r="AP3197" s="6"/>
      <c r="AS3197" s="6"/>
      <c r="AU3197" s="1"/>
      <c r="BA3197" s="6"/>
      <c r="BD3197" s="6"/>
      <c r="BG3197" s="1"/>
      <c r="BH3197" s="6"/>
      <c r="BJ3197" s="1"/>
      <c r="BN3197" s="1"/>
      <c r="BO3197" s="1"/>
    </row>
    <row r="3198" spans="1:67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6"/>
      <c r="N3198" s="1"/>
      <c r="Q3198" s="6"/>
      <c r="S3198" s="1"/>
      <c r="T3198" s="1"/>
      <c r="U3198" s="1"/>
      <c r="V3198" s="1"/>
      <c r="W3198" s="1"/>
      <c r="X3198" s="400"/>
      <c r="Y3198" s="6"/>
      <c r="AB3198" s="6"/>
      <c r="AE3198" s="6"/>
      <c r="AG3198" s="1"/>
      <c r="AM3198" s="6"/>
      <c r="AP3198" s="6"/>
      <c r="AS3198" s="6"/>
      <c r="AU3198" s="1"/>
      <c r="BA3198" s="6"/>
      <c r="BD3198" s="6"/>
      <c r="BG3198" s="1"/>
      <c r="BH3198" s="6"/>
      <c r="BJ3198" s="1"/>
      <c r="BN3198" s="1"/>
      <c r="BO3198" s="1"/>
    </row>
    <row r="3199" spans="1:67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6"/>
      <c r="N3199" s="1"/>
      <c r="Q3199" s="6"/>
      <c r="S3199" s="1"/>
      <c r="T3199" s="1"/>
      <c r="U3199" s="1"/>
      <c r="V3199" s="1"/>
      <c r="W3199" s="1"/>
      <c r="X3199" s="400"/>
      <c r="Y3199" s="6"/>
      <c r="AB3199" s="6"/>
      <c r="AE3199" s="6"/>
      <c r="AG3199" s="1"/>
      <c r="AM3199" s="6"/>
      <c r="AP3199" s="6"/>
      <c r="AS3199" s="6"/>
      <c r="AU3199" s="1"/>
      <c r="BA3199" s="6"/>
      <c r="BD3199" s="6"/>
      <c r="BG3199" s="1"/>
      <c r="BH3199" s="6"/>
      <c r="BJ3199" s="1"/>
      <c r="BN3199" s="1"/>
      <c r="BO3199" s="1"/>
    </row>
    <row r="3200" spans="1:67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6"/>
      <c r="N3200" s="1"/>
      <c r="Q3200" s="6"/>
      <c r="S3200" s="1"/>
      <c r="T3200" s="1"/>
      <c r="U3200" s="1"/>
      <c r="V3200" s="1"/>
      <c r="W3200" s="1"/>
      <c r="X3200" s="400"/>
      <c r="Y3200" s="6"/>
      <c r="AB3200" s="6"/>
      <c r="AE3200" s="6"/>
      <c r="AG3200" s="1"/>
      <c r="AM3200" s="6"/>
      <c r="AP3200" s="6"/>
      <c r="AS3200" s="6"/>
      <c r="AU3200" s="1"/>
      <c r="BA3200" s="6"/>
      <c r="BD3200" s="6"/>
      <c r="BG3200" s="1"/>
      <c r="BH3200" s="6"/>
      <c r="BJ3200" s="1"/>
      <c r="BN3200" s="1"/>
      <c r="BO3200" s="1"/>
    </row>
    <row r="3201" spans="1:67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6"/>
      <c r="N3201" s="1"/>
      <c r="Q3201" s="6"/>
      <c r="S3201" s="1"/>
      <c r="T3201" s="1"/>
      <c r="U3201" s="1"/>
      <c r="V3201" s="1"/>
      <c r="W3201" s="1"/>
      <c r="X3201" s="400"/>
      <c r="Y3201" s="6"/>
      <c r="AB3201" s="6"/>
      <c r="AE3201" s="6"/>
      <c r="AG3201" s="1"/>
      <c r="AM3201" s="6"/>
      <c r="AP3201" s="6"/>
      <c r="AS3201" s="6"/>
      <c r="AU3201" s="1"/>
      <c r="BA3201" s="6"/>
      <c r="BD3201" s="6"/>
      <c r="BG3201" s="1"/>
      <c r="BH3201" s="6"/>
      <c r="BJ3201" s="1"/>
      <c r="BN3201" s="1"/>
      <c r="BO3201" s="1"/>
    </row>
    <row r="3202" spans="1:67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6"/>
      <c r="N3202" s="1"/>
      <c r="Q3202" s="6"/>
      <c r="S3202" s="1"/>
      <c r="T3202" s="1"/>
      <c r="U3202" s="1"/>
      <c r="V3202" s="1"/>
      <c r="W3202" s="1"/>
      <c r="X3202" s="400"/>
      <c r="Y3202" s="6"/>
      <c r="AB3202" s="6"/>
      <c r="AE3202" s="6"/>
      <c r="AG3202" s="1"/>
      <c r="AM3202" s="6"/>
      <c r="AP3202" s="6"/>
      <c r="AS3202" s="6"/>
      <c r="AU3202" s="1"/>
      <c r="BA3202" s="6"/>
      <c r="BD3202" s="6"/>
      <c r="BG3202" s="1"/>
      <c r="BH3202" s="6"/>
      <c r="BJ3202" s="1"/>
      <c r="BN3202" s="1"/>
      <c r="BO3202" s="1"/>
    </row>
    <row r="3203" spans="1:67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6"/>
      <c r="N3203" s="1"/>
      <c r="Q3203" s="6"/>
      <c r="S3203" s="1"/>
      <c r="T3203" s="1"/>
      <c r="U3203" s="1"/>
      <c r="V3203" s="1"/>
      <c r="W3203" s="1"/>
      <c r="X3203" s="400"/>
      <c r="Y3203" s="6"/>
      <c r="AB3203" s="6"/>
      <c r="AE3203" s="6"/>
      <c r="AG3203" s="1"/>
      <c r="AM3203" s="6"/>
      <c r="AP3203" s="6"/>
      <c r="AS3203" s="6"/>
      <c r="AU3203" s="1"/>
      <c r="BA3203" s="6"/>
      <c r="BD3203" s="6"/>
      <c r="BG3203" s="1"/>
      <c r="BH3203" s="6"/>
      <c r="BJ3203" s="1"/>
      <c r="BN3203" s="1"/>
      <c r="BO3203" s="1"/>
    </row>
    <row r="3204" spans="1:67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6"/>
      <c r="N3204" s="1"/>
      <c r="Q3204" s="6"/>
      <c r="S3204" s="1"/>
      <c r="T3204" s="1"/>
      <c r="U3204" s="1"/>
      <c r="V3204" s="1"/>
      <c r="W3204" s="1"/>
      <c r="X3204" s="400"/>
      <c r="Y3204" s="6"/>
      <c r="AB3204" s="6"/>
      <c r="AE3204" s="6"/>
      <c r="AG3204" s="1"/>
      <c r="AM3204" s="6"/>
      <c r="AP3204" s="6"/>
      <c r="AS3204" s="6"/>
      <c r="AU3204" s="1"/>
      <c r="BA3204" s="6"/>
      <c r="BD3204" s="6"/>
      <c r="BG3204" s="1"/>
      <c r="BH3204" s="6"/>
      <c r="BJ3204" s="1"/>
      <c r="BN3204" s="1"/>
      <c r="BO3204" s="1"/>
    </row>
    <row r="3205" spans="1:67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6"/>
      <c r="N3205" s="1"/>
      <c r="Q3205" s="6"/>
      <c r="S3205" s="1"/>
      <c r="T3205" s="1"/>
      <c r="U3205" s="1"/>
      <c r="V3205" s="1"/>
      <c r="W3205" s="1"/>
      <c r="X3205" s="400"/>
      <c r="Y3205" s="6"/>
      <c r="AB3205" s="6"/>
      <c r="AE3205" s="6"/>
      <c r="AG3205" s="1"/>
      <c r="AM3205" s="6"/>
      <c r="AP3205" s="6"/>
      <c r="AS3205" s="6"/>
      <c r="AU3205" s="1"/>
      <c r="BA3205" s="6"/>
      <c r="BD3205" s="6"/>
      <c r="BG3205" s="1"/>
      <c r="BH3205" s="6"/>
      <c r="BJ3205" s="1"/>
      <c r="BN3205" s="1"/>
      <c r="BO3205" s="1"/>
    </row>
    <row r="3206" spans="1:67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6"/>
      <c r="N3206" s="1"/>
      <c r="Q3206" s="6"/>
      <c r="S3206" s="1"/>
      <c r="T3206" s="1"/>
      <c r="U3206" s="1"/>
      <c r="V3206" s="1"/>
      <c r="W3206" s="1"/>
      <c r="X3206" s="400"/>
      <c r="Y3206" s="6"/>
      <c r="AB3206" s="6"/>
      <c r="AE3206" s="6"/>
      <c r="AG3206" s="1"/>
      <c r="AM3206" s="6"/>
      <c r="AP3206" s="6"/>
      <c r="AS3206" s="6"/>
      <c r="AU3206" s="1"/>
      <c r="BA3206" s="6"/>
      <c r="BD3206" s="6"/>
      <c r="BG3206" s="1"/>
      <c r="BH3206" s="6"/>
      <c r="BJ3206" s="1"/>
      <c r="BN3206" s="1"/>
      <c r="BO3206" s="1"/>
    </row>
    <row r="3207" spans="1:67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6"/>
      <c r="N3207" s="1"/>
      <c r="Q3207" s="6"/>
      <c r="S3207" s="1"/>
      <c r="T3207" s="1"/>
      <c r="U3207" s="1"/>
      <c r="V3207" s="1"/>
      <c r="W3207" s="1"/>
      <c r="X3207" s="400"/>
      <c r="Y3207" s="6"/>
      <c r="AB3207" s="6"/>
      <c r="AE3207" s="6"/>
      <c r="AG3207" s="1"/>
      <c r="AM3207" s="6"/>
      <c r="AP3207" s="6"/>
      <c r="AS3207" s="6"/>
      <c r="AU3207" s="1"/>
      <c r="BA3207" s="6"/>
      <c r="BD3207" s="6"/>
      <c r="BG3207" s="1"/>
      <c r="BH3207" s="6"/>
      <c r="BJ3207" s="1"/>
      <c r="BN3207" s="1"/>
      <c r="BO3207" s="1"/>
    </row>
    <row r="3208" spans="1:67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6"/>
      <c r="N3208" s="1"/>
      <c r="Q3208" s="6"/>
      <c r="S3208" s="1"/>
      <c r="T3208" s="1"/>
      <c r="U3208" s="1"/>
      <c r="V3208" s="1"/>
      <c r="W3208" s="1"/>
      <c r="X3208" s="400"/>
      <c r="Y3208" s="6"/>
      <c r="AB3208" s="6"/>
      <c r="AE3208" s="6"/>
      <c r="AG3208" s="1"/>
      <c r="AM3208" s="6"/>
      <c r="AP3208" s="6"/>
      <c r="AS3208" s="6"/>
      <c r="AU3208" s="1"/>
      <c r="BA3208" s="6"/>
      <c r="BD3208" s="6"/>
      <c r="BG3208" s="1"/>
      <c r="BH3208" s="6"/>
      <c r="BJ3208" s="1"/>
      <c r="BN3208" s="1"/>
      <c r="BO3208" s="1"/>
    </row>
    <row r="3209" spans="1:67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6"/>
      <c r="N3209" s="1"/>
      <c r="Q3209" s="6"/>
      <c r="S3209" s="1"/>
      <c r="T3209" s="1"/>
      <c r="U3209" s="1"/>
      <c r="V3209" s="1"/>
      <c r="W3209" s="1"/>
      <c r="X3209" s="400"/>
      <c r="Y3209" s="6"/>
      <c r="AB3209" s="6"/>
      <c r="AE3209" s="6"/>
      <c r="AG3209" s="1"/>
      <c r="AM3209" s="6"/>
      <c r="AP3209" s="6"/>
      <c r="AS3209" s="6"/>
      <c r="AU3209" s="1"/>
      <c r="BA3209" s="6"/>
      <c r="BD3209" s="6"/>
      <c r="BG3209" s="1"/>
      <c r="BH3209" s="6"/>
      <c r="BJ3209" s="1"/>
      <c r="BN3209" s="1"/>
      <c r="BO3209" s="1"/>
    </row>
    <row r="3210" spans="1:67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6"/>
      <c r="N3210" s="1"/>
      <c r="Q3210" s="6"/>
      <c r="S3210" s="1"/>
      <c r="T3210" s="1"/>
      <c r="U3210" s="1"/>
      <c r="V3210" s="1"/>
      <c r="W3210" s="1"/>
      <c r="X3210" s="400"/>
      <c r="Y3210" s="6"/>
      <c r="AB3210" s="6"/>
      <c r="AE3210" s="6"/>
      <c r="AG3210" s="1"/>
      <c r="AM3210" s="6"/>
      <c r="AP3210" s="6"/>
      <c r="AS3210" s="6"/>
      <c r="AU3210" s="1"/>
      <c r="BA3210" s="6"/>
      <c r="BD3210" s="6"/>
      <c r="BG3210" s="1"/>
      <c r="BH3210" s="6"/>
      <c r="BJ3210" s="1"/>
      <c r="BN3210" s="1"/>
      <c r="BO3210" s="1"/>
    </row>
    <row r="3211" spans="1:67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6"/>
      <c r="N3211" s="1"/>
      <c r="Q3211" s="6"/>
      <c r="S3211" s="1"/>
      <c r="T3211" s="1"/>
      <c r="U3211" s="1"/>
      <c r="V3211" s="1"/>
      <c r="W3211" s="1"/>
      <c r="X3211" s="400"/>
      <c r="Y3211" s="6"/>
      <c r="AB3211" s="6"/>
      <c r="AE3211" s="6"/>
      <c r="AG3211" s="1"/>
      <c r="AM3211" s="6"/>
      <c r="AP3211" s="6"/>
      <c r="AS3211" s="6"/>
      <c r="AU3211" s="1"/>
      <c r="BA3211" s="6"/>
      <c r="BD3211" s="6"/>
      <c r="BG3211" s="1"/>
      <c r="BH3211" s="6"/>
      <c r="BJ3211" s="1"/>
      <c r="BN3211" s="1"/>
      <c r="BO3211" s="1"/>
    </row>
    <row r="3212" spans="1:67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6"/>
      <c r="N3212" s="1"/>
      <c r="Q3212" s="6"/>
      <c r="S3212" s="1"/>
      <c r="T3212" s="1"/>
      <c r="U3212" s="1"/>
      <c r="V3212" s="1"/>
      <c r="W3212" s="1"/>
      <c r="X3212" s="400"/>
      <c r="Y3212" s="6"/>
      <c r="AB3212" s="6"/>
      <c r="AE3212" s="6"/>
      <c r="AG3212" s="1"/>
      <c r="AM3212" s="6"/>
      <c r="AP3212" s="6"/>
      <c r="AS3212" s="6"/>
      <c r="AU3212" s="1"/>
      <c r="BA3212" s="6"/>
      <c r="BD3212" s="6"/>
      <c r="BG3212" s="1"/>
      <c r="BH3212" s="6"/>
      <c r="BJ3212" s="1"/>
      <c r="BN3212" s="1"/>
      <c r="BO3212" s="1"/>
    </row>
    <row r="3213" spans="1:67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6"/>
      <c r="N3213" s="1"/>
      <c r="Q3213" s="6"/>
      <c r="S3213" s="1"/>
      <c r="T3213" s="1"/>
      <c r="U3213" s="1"/>
      <c r="V3213" s="1"/>
      <c r="W3213" s="1"/>
      <c r="X3213" s="400"/>
      <c r="Y3213" s="6"/>
      <c r="AB3213" s="6"/>
      <c r="AE3213" s="6"/>
      <c r="AG3213" s="1"/>
      <c r="AM3213" s="6"/>
      <c r="AP3213" s="6"/>
      <c r="AS3213" s="6"/>
      <c r="AU3213" s="1"/>
      <c r="BA3213" s="6"/>
      <c r="BD3213" s="6"/>
      <c r="BG3213" s="1"/>
      <c r="BH3213" s="6"/>
      <c r="BJ3213" s="1"/>
      <c r="BN3213" s="1"/>
      <c r="BO3213" s="1"/>
    </row>
    <row r="3214" spans="1:67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6"/>
      <c r="N3214" s="1"/>
      <c r="Q3214" s="6"/>
      <c r="S3214" s="1"/>
      <c r="T3214" s="1"/>
      <c r="U3214" s="1"/>
      <c r="V3214" s="1"/>
      <c r="W3214" s="1"/>
      <c r="X3214" s="400"/>
      <c r="Y3214" s="6"/>
      <c r="AB3214" s="6"/>
      <c r="AE3214" s="6"/>
      <c r="AG3214" s="1"/>
      <c r="AM3214" s="6"/>
      <c r="AP3214" s="6"/>
      <c r="AS3214" s="6"/>
      <c r="AU3214" s="1"/>
      <c r="BA3214" s="6"/>
      <c r="BD3214" s="6"/>
      <c r="BG3214" s="1"/>
      <c r="BH3214" s="6"/>
      <c r="BJ3214" s="1"/>
      <c r="BN3214" s="1"/>
      <c r="BO3214" s="1"/>
    </row>
    <row r="3215" spans="1:67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6"/>
      <c r="N3215" s="1"/>
      <c r="Q3215" s="6"/>
      <c r="S3215" s="1"/>
      <c r="T3215" s="1"/>
      <c r="U3215" s="1"/>
      <c r="V3215" s="1"/>
      <c r="W3215" s="1"/>
      <c r="X3215" s="400"/>
      <c r="Y3215" s="6"/>
      <c r="AB3215" s="6"/>
      <c r="AE3215" s="6"/>
      <c r="AG3215" s="1"/>
      <c r="AM3215" s="6"/>
      <c r="AP3215" s="6"/>
      <c r="AS3215" s="6"/>
      <c r="AU3215" s="1"/>
      <c r="BA3215" s="6"/>
      <c r="BD3215" s="6"/>
      <c r="BG3215" s="1"/>
      <c r="BH3215" s="6"/>
      <c r="BJ3215" s="1"/>
      <c r="BN3215" s="1"/>
      <c r="BO3215" s="1"/>
    </row>
    <row r="3216" spans="1:67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6"/>
      <c r="N3216" s="1"/>
      <c r="Q3216" s="6"/>
      <c r="S3216" s="1"/>
      <c r="T3216" s="1"/>
      <c r="U3216" s="1"/>
      <c r="V3216" s="1"/>
      <c r="W3216" s="1"/>
      <c r="X3216" s="400"/>
      <c r="Y3216" s="6"/>
      <c r="AB3216" s="6"/>
      <c r="AE3216" s="6"/>
      <c r="AG3216" s="1"/>
      <c r="AM3216" s="6"/>
      <c r="AP3216" s="6"/>
      <c r="AS3216" s="6"/>
      <c r="AU3216" s="1"/>
      <c r="BA3216" s="6"/>
      <c r="BD3216" s="6"/>
      <c r="BG3216" s="1"/>
      <c r="BH3216" s="6"/>
      <c r="BJ3216" s="1"/>
      <c r="BN3216" s="1"/>
      <c r="BO3216" s="1"/>
    </row>
    <row r="3217" spans="1:67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6"/>
      <c r="N3217" s="1"/>
      <c r="Q3217" s="6"/>
      <c r="S3217" s="1"/>
      <c r="T3217" s="1"/>
      <c r="U3217" s="1"/>
      <c r="V3217" s="1"/>
      <c r="W3217" s="1"/>
      <c r="X3217" s="400"/>
      <c r="Y3217" s="6"/>
      <c r="AB3217" s="6"/>
      <c r="AE3217" s="6"/>
      <c r="AG3217" s="1"/>
      <c r="AM3217" s="6"/>
      <c r="AP3217" s="6"/>
      <c r="AS3217" s="6"/>
      <c r="AU3217" s="1"/>
      <c r="BA3217" s="6"/>
      <c r="BD3217" s="6"/>
      <c r="BG3217" s="1"/>
      <c r="BH3217" s="6"/>
      <c r="BJ3217" s="1"/>
      <c r="BN3217" s="1"/>
      <c r="BO3217" s="1"/>
    </row>
    <row r="3218" spans="1:67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6"/>
      <c r="N3218" s="1"/>
      <c r="Q3218" s="6"/>
      <c r="S3218" s="1"/>
      <c r="T3218" s="1"/>
      <c r="U3218" s="1"/>
      <c r="V3218" s="1"/>
      <c r="W3218" s="1"/>
      <c r="X3218" s="400"/>
      <c r="Y3218" s="6"/>
      <c r="AB3218" s="6"/>
      <c r="AE3218" s="6"/>
      <c r="AG3218" s="1"/>
      <c r="AM3218" s="6"/>
      <c r="AP3218" s="6"/>
      <c r="AS3218" s="6"/>
      <c r="AU3218" s="1"/>
      <c r="BA3218" s="6"/>
      <c r="BD3218" s="6"/>
      <c r="BG3218" s="1"/>
      <c r="BH3218" s="6"/>
      <c r="BJ3218" s="1"/>
      <c r="BN3218" s="1"/>
      <c r="BO3218" s="1"/>
    </row>
    <row r="3219" spans="1:67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6"/>
      <c r="N3219" s="1"/>
      <c r="Q3219" s="6"/>
      <c r="S3219" s="1"/>
      <c r="T3219" s="1"/>
      <c r="U3219" s="1"/>
      <c r="V3219" s="1"/>
      <c r="W3219" s="1"/>
      <c r="X3219" s="400"/>
      <c r="Y3219" s="6"/>
      <c r="AB3219" s="6"/>
      <c r="AE3219" s="6"/>
      <c r="AG3219" s="1"/>
      <c r="AM3219" s="6"/>
      <c r="AP3219" s="6"/>
      <c r="AS3219" s="6"/>
      <c r="AU3219" s="1"/>
      <c r="BA3219" s="6"/>
      <c r="BD3219" s="6"/>
      <c r="BG3219" s="1"/>
      <c r="BH3219" s="6"/>
      <c r="BJ3219" s="1"/>
      <c r="BN3219" s="1"/>
      <c r="BO3219" s="1"/>
    </row>
    <row r="3220" spans="1:67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6"/>
      <c r="N3220" s="1"/>
      <c r="Q3220" s="6"/>
      <c r="S3220" s="1"/>
      <c r="T3220" s="1"/>
      <c r="U3220" s="1"/>
      <c r="V3220" s="1"/>
      <c r="W3220" s="1"/>
      <c r="X3220" s="400"/>
      <c r="Y3220" s="6"/>
      <c r="AB3220" s="6"/>
      <c r="AE3220" s="6"/>
      <c r="AG3220" s="1"/>
      <c r="AM3220" s="6"/>
      <c r="AP3220" s="6"/>
      <c r="AS3220" s="6"/>
      <c r="AU3220" s="1"/>
      <c r="BA3220" s="6"/>
      <c r="BD3220" s="6"/>
      <c r="BG3220" s="1"/>
      <c r="BH3220" s="6"/>
      <c r="BJ3220" s="1"/>
      <c r="BN3220" s="1"/>
      <c r="BO3220" s="1"/>
    </row>
    <row r="3221" spans="1:67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6"/>
      <c r="N3221" s="1"/>
      <c r="Q3221" s="6"/>
      <c r="S3221" s="1"/>
      <c r="T3221" s="1"/>
      <c r="U3221" s="1"/>
      <c r="V3221" s="1"/>
      <c r="W3221" s="1"/>
      <c r="X3221" s="400"/>
      <c r="Y3221" s="6"/>
      <c r="AB3221" s="6"/>
      <c r="AE3221" s="6"/>
      <c r="AG3221" s="1"/>
      <c r="AM3221" s="6"/>
      <c r="AP3221" s="6"/>
      <c r="AS3221" s="6"/>
      <c r="AU3221" s="1"/>
      <c r="BA3221" s="6"/>
      <c r="BD3221" s="6"/>
      <c r="BG3221" s="1"/>
      <c r="BH3221" s="6"/>
      <c r="BJ3221" s="1"/>
      <c r="BN3221" s="1"/>
      <c r="BO3221" s="1"/>
    </row>
    <row r="3222" spans="1:67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6"/>
      <c r="N3222" s="1"/>
      <c r="Q3222" s="6"/>
      <c r="S3222" s="1"/>
      <c r="T3222" s="1"/>
      <c r="U3222" s="1"/>
      <c r="V3222" s="1"/>
      <c r="W3222" s="1"/>
      <c r="X3222" s="400"/>
      <c r="Y3222" s="6"/>
      <c r="AB3222" s="6"/>
      <c r="AE3222" s="6"/>
      <c r="AG3222" s="1"/>
      <c r="AM3222" s="6"/>
      <c r="AP3222" s="6"/>
      <c r="AS3222" s="6"/>
      <c r="AU3222" s="1"/>
      <c r="BA3222" s="6"/>
      <c r="BD3222" s="6"/>
      <c r="BG3222" s="1"/>
      <c r="BH3222" s="6"/>
      <c r="BJ3222" s="1"/>
      <c r="BN3222" s="1"/>
      <c r="BO3222" s="1"/>
    </row>
    <row r="3223" spans="1:67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6"/>
      <c r="N3223" s="1"/>
      <c r="Q3223" s="6"/>
      <c r="S3223" s="1"/>
      <c r="T3223" s="1"/>
      <c r="U3223" s="1"/>
      <c r="V3223" s="1"/>
      <c r="W3223" s="1"/>
      <c r="X3223" s="400"/>
      <c r="Y3223" s="6"/>
      <c r="AB3223" s="6"/>
      <c r="AE3223" s="6"/>
      <c r="AG3223" s="1"/>
      <c r="AM3223" s="6"/>
      <c r="AP3223" s="6"/>
      <c r="AS3223" s="6"/>
      <c r="AU3223" s="1"/>
      <c r="BA3223" s="6"/>
      <c r="BD3223" s="6"/>
      <c r="BG3223" s="1"/>
      <c r="BH3223" s="6"/>
      <c r="BJ3223" s="1"/>
      <c r="BN3223" s="1"/>
      <c r="BO3223" s="1"/>
    </row>
    <row r="3224" spans="1:67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6"/>
      <c r="N3224" s="1"/>
      <c r="Q3224" s="6"/>
      <c r="S3224" s="1"/>
      <c r="T3224" s="1"/>
      <c r="U3224" s="1"/>
      <c r="V3224" s="1"/>
      <c r="W3224" s="1"/>
      <c r="X3224" s="400"/>
      <c r="Y3224" s="6"/>
      <c r="AB3224" s="6"/>
      <c r="AE3224" s="6"/>
      <c r="AG3224" s="1"/>
      <c r="AM3224" s="6"/>
      <c r="AP3224" s="6"/>
      <c r="AS3224" s="6"/>
      <c r="AU3224" s="1"/>
      <c r="BA3224" s="6"/>
      <c r="BD3224" s="6"/>
      <c r="BG3224" s="1"/>
      <c r="BH3224" s="6"/>
      <c r="BJ3224" s="1"/>
      <c r="BN3224" s="1"/>
      <c r="BO3224" s="1"/>
    </row>
    <row r="3225" spans="1:67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6"/>
      <c r="N3225" s="1"/>
      <c r="Q3225" s="6"/>
      <c r="S3225" s="1"/>
      <c r="T3225" s="1"/>
      <c r="U3225" s="1"/>
      <c r="V3225" s="1"/>
      <c r="W3225" s="1"/>
      <c r="X3225" s="400"/>
      <c r="Y3225" s="6"/>
      <c r="AB3225" s="6"/>
      <c r="AE3225" s="6"/>
      <c r="AG3225" s="1"/>
      <c r="AM3225" s="6"/>
      <c r="AP3225" s="6"/>
      <c r="AS3225" s="6"/>
      <c r="AU3225" s="1"/>
      <c r="BA3225" s="6"/>
      <c r="BD3225" s="6"/>
      <c r="BG3225" s="1"/>
      <c r="BH3225" s="6"/>
      <c r="BJ3225" s="1"/>
      <c r="BN3225" s="1"/>
      <c r="BO3225" s="1"/>
    </row>
    <row r="3226" spans="1:67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6"/>
      <c r="N3226" s="1"/>
      <c r="Q3226" s="6"/>
      <c r="S3226" s="1"/>
      <c r="T3226" s="1"/>
      <c r="U3226" s="1"/>
      <c r="V3226" s="1"/>
      <c r="W3226" s="1"/>
      <c r="X3226" s="400"/>
      <c r="Y3226" s="6"/>
      <c r="AB3226" s="6"/>
      <c r="AE3226" s="6"/>
      <c r="AG3226" s="1"/>
      <c r="AM3226" s="6"/>
      <c r="AP3226" s="6"/>
      <c r="AS3226" s="6"/>
      <c r="AU3226" s="1"/>
      <c r="BA3226" s="6"/>
      <c r="BD3226" s="6"/>
      <c r="BG3226" s="1"/>
      <c r="BH3226" s="6"/>
      <c r="BJ3226" s="1"/>
      <c r="BN3226" s="1"/>
      <c r="BO3226" s="1"/>
    </row>
    <row r="3227" spans="1:67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6"/>
      <c r="N3227" s="1"/>
      <c r="Q3227" s="6"/>
      <c r="S3227" s="1"/>
      <c r="T3227" s="1"/>
      <c r="U3227" s="1"/>
      <c r="V3227" s="1"/>
      <c r="W3227" s="1"/>
      <c r="X3227" s="400"/>
      <c r="Y3227" s="6"/>
      <c r="AB3227" s="6"/>
      <c r="AE3227" s="6"/>
      <c r="AG3227" s="1"/>
      <c r="AM3227" s="6"/>
      <c r="AP3227" s="6"/>
      <c r="AS3227" s="6"/>
      <c r="AU3227" s="1"/>
      <c r="BA3227" s="6"/>
      <c r="BD3227" s="6"/>
      <c r="BG3227" s="1"/>
      <c r="BH3227" s="6"/>
      <c r="BJ3227" s="1"/>
      <c r="BN3227" s="1"/>
      <c r="BO3227" s="1"/>
    </row>
    <row r="3228" spans="1:67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6"/>
      <c r="N3228" s="1"/>
      <c r="Q3228" s="6"/>
      <c r="S3228" s="1"/>
      <c r="T3228" s="1"/>
      <c r="U3228" s="1"/>
      <c r="V3228" s="1"/>
      <c r="W3228" s="1"/>
      <c r="X3228" s="400"/>
      <c r="Y3228" s="6"/>
      <c r="AB3228" s="6"/>
      <c r="AE3228" s="6"/>
      <c r="AG3228" s="1"/>
      <c r="AM3228" s="6"/>
      <c r="AP3228" s="6"/>
      <c r="AS3228" s="6"/>
      <c r="AU3228" s="1"/>
      <c r="BA3228" s="6"/>
      <c r="BD3228" s="6"/>
      <c r="BG3228" s="1"/>
      <c r="BH3228" s="6"/>
      <c r="BJ3228" s="1"/>
      <c r="BN3228" s="1"/>
      <c r="BO3228" s="1"/>
    </row>
    <row r="3229" spans="1:67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6"/>
      <c r="N3229" s="1"/>
      <c r="Q3229" s="6"/>
      <c r="S3229" s="1"/>
      <c r="T3229" s="1"/>
      <c r="U3229" s="1"/>
      <c r="V3229" s="1"/>
      <c r="W3229" s="1"/>
      <c r="X3229" s="400"/>
      <c r="Y3229" s="6"/>
      <c r="AB3229" s="6"/>
      <c r="AE3229" s="6"/>
      <c r="AG3229" s="1"/>
      <c r="AM3229" s="6"/>
      <c r="AP3229" s="6"/>
      <c r="AS3229" s="6"/>
      <c r="AU3229" s="1"/>
      <c r="BA3229" s="6"/>
      <c r="BD3229" s="6"/>
      <c r="BG3229" s="1"/>
      <c r="BH3229" s="6"/>
      <c r="BJ3229" s="1"/>
      <c r="BN3229" s="1"/>
      <c r="BO3229" s="1"/>
    </row>
    <row r="3230" spans="1:67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6"/>
      <c r="N3230" s="1"/>
      <c r="Q3230" s="6"/>
      <c r="S3230" s="1"/>
      <c r="T3230" s="1"/>
      <c r="U3230" s="1"/>
      <c r="V3230" s="1"/>
      <c r="W3230" s="1"/>
      <c r="X3230" s="400"/>
      <c r="Y3230" s="6"/>
      <c r="AB3230" s="6"/>
      <c r="AE3230" s="6"/>
      <c r="AG3230" s="1"/>
      <c r="AM3230" s="6"/>
      <c r="AP3230" s="6"/>
      <c r="AS3230" s="6"/>
      <c r="AU3230" s="1"/>
      <c r="BA3230" s="6"/>
      <c r="BD3230" s="6"/>
      <c r="BG3230" s="1"/>
      <c r="BH3230" s="6"/>
      <c r="BJ3230" s="1"/>
      <c r="BN3230" s="1"/>
      <c r="BO3230" s="1"/>
    </row>
    <row r="3231" spans="1:67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6"/>
      <c r="N3231" s="1"/>
      <c r="Q3231" s="6"/>
      <c r="S3231" s="1"/>
      <c r="T3231" s="1"/>
      <c r="U3231" s="1"/>
      <c r="V3231" s="1"/>
      <c r="W3231" s="1"/>
      <c r="X3231" s="400"/>
      <c r="Y3231" s="6"/>
      <c r="AB3231" s="6"/>
      <c r="AE3231" s="6"/>
      <c r="AG3231" s="1"/>
      <c r="AM3231" s="6"/>
      <c r="AP3231" s="6"/>
      <c r="AS3231" s="6"/>
      <c r="AU3231" s="1"/>
      <c r="BA3231" s="6"/>
      <c r="BD3231" s="6"/>
      <c r="BG3231" s="1"/>
      <c r="BH3231" s="6"/>
      <c r="BJ3231" s="1"/>
      <c r="BN3231" s="1"/>
      <c r="BO3231" s="1"/>
    </row>
    <row r="3232" spans="1:67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6"/>
      <c r="N3232" s="1"/>
      <c r="Q3232" s="6"/>
      <c r="S3232" s="1"/>
      <c r="T3232" s="1"/>
      <c r="U3232" s="1"/>
      <c r="V3232" s="1"/>
      <c r="W3232" s="1"/>
      <c r="X3232" s="400"/>
      <c r="Y3232" s="6"/>
      <c r="AB3232" s="6"/>
      <c r="AE3232" s="6"/>
      <c r="AG3232" s="1"/>
      <c r="AM3232" s="6"/>
      <c r="AP3232" s="6"/>
      <c r="AS3232" s="6"/>
      <c r="AU3232" s="1"/>
      <c r="BA3232" s="6"/>
      <c r="BD3232" s="6"/>
      <c r="BG3232" s="1"/>
      <c r="BH3232" s="6"/>
      <c r="BJ3232" s="1"/>
      <c r="BN3232" s="1"/>
      <c r="BO3232" s="1"/>
    </row>
    <row r="3233" spans="1:67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6"/>
      <c r="N3233" s="1"/>
      <c r="Q3233" s="6"/>
      <c r="S3233" s="1"/>
      <c r="T3233" s="1"/>
      <c r="U3233" s="1"/>
      <c r="V3233" s="1"/>
      <c r="W3233" s="1"/>
      <c r="X3233" s="400"/>
      <c r="Y3233" s="6"/>
      <c r="AB3233" s="6"/>
      <c r="AE3233" s="6"/>
      <c r="AG3233" s="1"/>
      <c r="AM3233" s="6"/>
      <c r="AP3233" s="6"/>
      <c r="AS3233" s="6"/>
      <c r="AU3233" s="1"/>
      <c r="BA3233" s="6"/>
      <c r="BD3233" s="6"/>
      <c r="BG3233" s="1"/>
      <c r="BH3233" s="6"/>
      <c r="BJ3233" s="1"/>
      <c r="BN3233" s="1"/>
      <c r="BO3233" s="1"/>
    </row>
    <row r="3234" spans="1:67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6"/>
      <c r="N3234" s="1"/>
      <c r="Q3234" s="6"/>
      <c r="S3234" s="1"/>
      <c r="T3234" s="1"/>
      <c r="U3234" s="1"/>
      <c r="V3234" s="1"/>
      <c r="W3234" s="1"/>
      <c r="X3234" s="400"/>
      <c r="Y3234" s="6"/>
      <c r="AB3234" s="6"/>
      <c r="AE3234" s="6"/>
      <c r="AG3234" s="1"/>
      <c r="AM3234" s="6"/>
      <c r="AP3234" s="6"/>
      <c r="AS3234" s="6"/>
      <c r="AU3234" s="1"/>
      <c r="BA3234" s="6"/>
      <c r="BD3234" s="6"/>
      <c r="BG3234" s="1"/>
      <c r="BH3234" s="6"/>
      <c r="BJ3234" s="1"/>
      <c r="BN3234" s="1"/>
      <c r="BO3234" s="1"/>
    </row>
    <row r="3235" spans="1:67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6"/>
      <c r="N3235" s="1"/>
      <c r="Q3235" s="6"/>
      <c r="S3235" s="1"/>
      <c r="T3235" s="1"/>
      <c r="U3235" s="1"/>
      <c r="V3235" s="1"/>
      <c r="W3235" s="1"/>
      <c r="X3235" s="400"/>
      <c r="Y3235" s="6"/>
      <c r="AB3235" s="6"/>
      <c r="AE3235" s="6"/>
      <c r="AG3235" s="1"/>
      <c r="AM3235" s="6"/>
      <c r="AP3235" s="6"/>
      <c r="AS3235" s="6"/>
      <c r="AU3235" s="1"/>
      <c r="BA3235" s="6"/>
      <c r="BD3235" s="6"/>
      <c r="BG3235" s="1"/>
      <c r="BH3235" s="6"/>
      <c r="BJ3235" s="1"/>
      <c r="BN3235" s="1"/>
      <c r="BO3235" s="1"/>
    </row>
    <row r="3236" spans="1:67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6"/>
      <c r="N3236" s="1"/>
      <c r="Q3236" s="6"/>
      <c r="S3236" s="1"/>
      <c r="T3236" s="1"/>
      <c r="U3236" s="1"/>
      <c r="V3236" s="1"/>
      <c r="W3236" s="1"/>
      <c r="X3236" s="400"/>
      <c r="Y3236" s="6"/>
      <c r="AB3236" s="6"/>
      <c r="AE3236" s="6"/>
      <c r="AG3236" s="1"/>
      <c r="AM3236" s="6"/>
      <c r="AP3236" s="6"/>
      <c r="AS3236" s="6"/>
      <c r="AU3236" s="1"/>
      <c r="BA3236" s="6"/>
      <c r="BD3236" s="6"/>
      <c r="BG3236" s="1"/>
      <c r="BH3236" s="6"/>
      <c r="BJ3236" s="1"/>
      <c r="BN3236" s="1"/>
      <c r="BO3236" s="1"/>
    </row>
    <row r="3237" spans="1:67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6"/>
      <c r="N3237" s="1"/>
      <c r="Q3237" s="6"/>
      <c r="S3237" s="1"/>
      <c r="T3237" s="1"/>
      <c r="U3237" s="1"/>
      <c r="V3237" s="1"/>
      <c r="W3237" s="1"/>
      <c r="X3237" s="400"/>
      <c r="Y3237" s="6"/>
      <c r="AB3237" s="6"/>
      <c r="AE3237" s="6"/>
      <c r="AG3237" s="1"/>
      <c r="AM3237" s="6"/>
      <c r="AP3237" s="6"/>
      <c r="AS3237" s="6"/>
      <c r="AU3237" s="1"/>
      <c r="BA3237" s="6"/>
      <c r="BD3237" s="6"/>
      <c r="BG3237" s="1"/>
      <c r="BH3237" s="6"/>
      <c r="BJ3237" s="1"/>
      <c r="BN3237" s="1"/>
      <c r="BO3237" s="1"/>
    </row>
    <row r="3238" spans="1:67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6"/>
      <c r="N3238" s="1"/>
      <c r="Q3238" s="6"/>
      <c r="S3238" s="1"/>
      <c r="T3238" s="1"/>
      <c r="U3238" s="1"/>
      <c r="V3238" s="1"/>
      <c r="W3238" s="1"/>
      <c r="X3238" s="400"/>
      <c r="Y3238" s="6"/>
      <c r="AB3238" s="6"/>
      <c r="AE3238" s="6"/>
      <c r="AG3238" s="1"/>
      <c r="AM3238" s="6"/>
      <c r="AP3238" s="6"/>
      <c r="AS3238" s="6"/>
      <c r="AU3238" s="1"/>
      <c r="BA3238" s="6"/>
      <c r="BD3238" s="6"/>
      <c r="BG3238" s="1"/>
      <c r="BH3238" s="6"/>
      <c r="BJ3238" s="1"/>
      <c r="BN3238" s="1"/>
      <c r="BO3238" s="1"/>
    </row>
    <row r="3239" spans="1:67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6"/>
      <c r="N3239" s="1"/>
      <c r="Q3239" s="6"/>
      <c r="S3239" s="1"/>
      <c r="T3239" s="1"/>
      <c r="U3239" s="1"/>
      <c r="V3239" s="1"/>
      <c r="W3239" s="1"/>
      <c r="X3239" s="400"/>
      <c r="Y3239" s="6"/>
      <c r="AB3239" s="6"/>
      <c r="AE3239" s="6"/>
      <c r="AG3239" s="1"/>
      <c r="AM3239" s="6"/>
      <c r="AP3239" s="6"/>
      <c r="AS3239" s="6"/>
      <c r="AU3239" s="1"/>
      <c r="BA3239" s="6"/>
      <c r="BD3239" s="6"/>
      <c r="BG3239" s="1"/>
      <c r="BH3239" s="6"/>
      <c r="BJ3239" s="1"/>
      <c r="BN3239" s="1"/>
      <c r="BO3239" s="1"/>
    </row>
    <row r="3240" spans="1:67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6"/>
      <c r="N3240" s="1"/>
      <c r="Q3240" s="6"/>
      <c r="S3240" s="1"/>
      <c r="T3240" s="1"/>
      <c r="U3240" s="1"/>
      <c r="V3240" s="1"/>
      <c r="W3240" s="1"/>
      <c r="X3240" s="400"/>
      <c r="Y3240" s="6"/>
      <c r="AB3240" s="6"/>
      <c r="AE3240" s="6"/>
      <c r="AG3240" s="1"/>
      <c r="AM3240" s="6"/>
      <c r="AP3240" s="6"/>
      <c r="AS3240" s="6"/>
      <c r="AU3240" s="1"/>
      <c r="BA3240" s="6"/>
      <c r="BD3240" s="6"/>
      <c r="BG3240" s="1"/>
      <c r="BH3240" s="6"/>
      <c r="BJ3240" s="1"/>
      <c r="BN3240" s="1"/>
      <c r="BO3240" s="1"/>
    </row>
    <row r="3241" spans="1:67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6"/>
      <c r="N3241" s="1"/>
      <c r="Q3241" s="6"/>
      <c r="S3241" s="1"/>
      <c r="T3241" s="1"/>
      <c r="U3241" s="1"/>
      <c r="V3241" s="1"/>
      <c r="W3241" s="1"/>
      <c r="X3241" s="400"/>
      <c r="Y3241" s="6"/>
      <c r="AB3241" s="6"/>
      <c r="AE3241" s="6"/>
      <c r="AG3241" s="1"/>
      <c r="AM3241" s="6"/>
      <c r="AP3241" s="6"/>
      <c r="AS3241" s="6"/>
      <c r="AU3241" s="1"/>
      <c r="BA3241" s="6"/>
      <c r="BD3241" s="6"/>
      <c r="BG3241" s="1"/>
      <c r="BH3241" s="6"/>
      <c r="BJ3241" s="1"/>
      <c r="BN3241" s="1"/>
      <c r="BO3241" s="1"/>
    </row>
    <row r="3242" spans="1:67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6"/>
      <c r="N3242" s="1"/>
      <c r="Q3242" s="6"/>
      <c r="S3242" s="1"/>
      <c r="T3242" s="1"/>
      <c r="U3242" s="1"/>
      <c r="V3242" s="1"/>
      <c r="W3242" s="1"/>
      <c r="X3242" s="400"/>
      <c r="Y3242" s="6"/>
      <c r="AB3242" s="6"/>
      <c r="AE3242" s="6"/>
      <c r="AG3242" s="1"/>
      <c r="AM3242" s="6"/>
      <c r="AP3242" s="6"/>
      <c r="AS3242" s="6"/>
      <c r="AU3242" s="1"/>
      <c r="BA3242" s="6"/>
      <c r="BD3242" s="6"/>
      <c r="BG3242" s="1"/>
      <c r="BH3242" s="6"/>
      <c r="BJ3242" s="1"/>
      <c r="BN3242" s="1"/>
      <c r="BO3242" s="1"/>
    </row>
    <row r="3243" spans="1:67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6"/>
      <c r="N3243" s="1"/>
      <c r="Q3243" s="6"/>
      <c r="S3243" s="1"/>
      <c r="T3243" s="1"/>
      <c r="U3243" s="1"/>
      <c r="V3243" s="1"/>
      <c r="W3243" s="1"/>
      <c r="X3243" s="400"/>
      <c r="Y3243" s="6"/>
      <c r="AB3243" s="6"/>
      <c r="AE3243" s="6"/>
      <c r="AG3243" s="1"/>
      <c r="AM3243" s="6"/>
      <c r="AP3243" s="6"/>
      <c r="AS3243" s="6"/>
      <c r="AU3243" s="1"/>
      <c r="BA3243" s="6"/>
      <c r="BD3243" s="6"/>
      <c r="BG3243" s="1"/>
      <c r="BH3243" s="6"/>
      <c r="BJ3243" s="1"/>
      <c r="BN3243" s="1"/>
      <c r="BO3243" s="1"/>
    </row>
    <row r="3244" spans="1:67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6"/>
      <c r="N3244" s="1"/>
      <c r="Q3244" s="6"/>
      <c r="S3244" s="1"/>
      <c r="T3244" s="1"/>
      <c r="U3244" s="1"/>
      <c r="V3244" s="1"/>
      <c r="W3244" s="1"/>
      <c r="X3244" s="400"/>
      <c r="Y3244" s="6"/>
      <c r="AB3244" s="6"/>
      <c r="AE3244" s="6"/>
      <c r="AG3244" s="1"/>
      <c r="AM3244" s="6"/>
      <c r="AP3244" s="6"/>
      <c r="AS3244" s="6"/>
      <c r="AU3244" s="1"/>
      <c r="BA3244" s="6"/>
      <c r="BD3244" s="6"/>
      <c r="BG3244" s="1"/>
      <c r="BH3244" s="6"/>
      <c r="BJ3244" s="1"/>
      <c r="BN3244" s="1"/>
      <c r="BO3244" s="1"/>
    </row>
    <row r="3245" spans="1:67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6"/>
      <c r="N3245" s="1"/>
      <c r="Q3245" s="6"/>
      <c r="S3245" s="1"/>
      <c r="T3245" s="1"/>
      <c r="U3245" s="1"/>
      <c r="V3245" s="1"/>
      <c r="W3245" s="1"/>
      <c r="X3245" s="400"/>
      <c r="Y3245" s="6"/>
      <c r="AB3245" s="6"/>
      <c r="AE3245" s="6"/>
      <c r="AG3245" s="1"/>
      <c r="AM3245" s="6"/>
      <c r="AP3245" s="6"/>
      <c r="AS3245" s="6"/>
      <c r="AU3245" s="1"/>
      <c r="BA3245" s="6"/>
      <c r="BD3245" s="6"/>
      <c r="BG3245" s="1"/>
      <c r="BH3245" s="6"/>
      <c r="BJ3245" s="1"/>
      <c r="BN3245" s="1"/>
      <c r="BO3245" s="1"/>
    </row>
    <row r="3246" spans="1:67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6"/>
      <c r="N3246" s="1"/>
      <c r="Q3246" s="6"/>
      <c r="S3246" s="1"/>
      <c r="T3246" s="1"/>
      <c r="U3246" s="1"/>
      <c r="V3246" s="1"/>
      <c r="W3246" s="1"/>
      <c r="X3246" s="400"/>
      <c r="Y3246" s="6"/>
      <c r="AB3246" s="6"/>
      <c r="AE3246" s="6"/>
      <c r="AG3246" s="1"/>
      <c r="AM3246" s="6"/>
      <c r="AP3246" s="6"/>
      <c r="AS3246" s="6"/>
      <c r="AU3246" s="1"/>
      <c r="BA3246" s="6"/>
      <c r="BD3246" s="6"/>
      <c r="BG3246" s="1"/>
      <c r="BH3246" s="6"/>
      <c r="BJ3246" s="1"/>
      <c r="BN3246" s="1"/>
      <c r="BO3246" s="1"/>
    </row>
    <row r="3247" spans="1:67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6"/>
      <c r="N3247" s="1"/>
      <c r="Q3247" s="6"/>
      <c r="S3247" s="1"/>
      <c r="T3247" s="1"/>
      <c r="U3247" s="1"/>
      <c r="V3247" s="1"/>
      <c r="W3247" s="1"/>
      <c r="X3247" s="400"/>
      <c r="Y3247" s="6"/>
      <c r="AB3247" s="6"/>
      <c r="AE3247" s="6"/>
      <c r="AG3247" s="1"/>
      <c r="AM3247" s="6"/>
      <c r="AP3247" s="6"/>
      <c r="AS3247" s="6"/>
      <c r="AU3247" s="1"/>
      <c r="BA3247" s="6"/>
      <c r="BD3247" s="6"/>
      <c r="BG3247" s="1"/>
      <c r="BH3247" s="6"/>
      <c r="BJ3247" s="1"/>
      <c r="BN3247" s="1"/>
      <c r="BO3247" s="1"/>
    </row>
    <row r="3248" spans="1:67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6"/>
      <c r="N3248" s="1"/>
      <c r="Q3248" s="6"/>
      <c r="S3248" s="1"/>
      <c r="T3248" s="1"/>
      <c r="U3248" s="1"/>
      <c r="V3248" s="1"/>
      <c r="W3248" s="1"/>
      <c r="X3248" s="400"/>
      <c r="Y3248" s="6"/>
      <c r="AB3248" s="6"/>
      <c r="AE3248" s="6"/>
      <c r="AG3248" s="1"/>
      <c r="AM3248" s="6"/>
      <c r="AP3248" s="6"/>
      <c r="AS3248" s="6"/>
      <c r="AU3248" s="1"/>
      <c r="BA3248" s="6"/>
      <c r="BD3248" s="6"/>
      <c r="BG3248" s="1"/>
      <c r="BH3248" s="6"/>
      <c r="BJ3248" s="1"/>
      <c r="BN3248" s="1"/>
      <c r="BO3248" s="1"/>
    </row>
    <row r="3249" spans="1:67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6"/>
      <c r="N3249" s="1"/>
      <c r="Q3249" s="6"/>
      <c r="S3249" s="1"/>
      <c r="T3249" s="1"/>
      <c r="U3249" s="1"/>
      <c r="V3249" s="1"/>
      <c r="W3249" s="1"/>
      <c r="X3249" s="400"/>
      <c r="Y3249" s="6"/>
      <c r="AB3249" s="6"/>
      <c r="AE3249" s="6"/>
      <c r="AG3249" s="1"/>
      <c r="AM3249" s="6"/>
      <c r="AP3249" s="6"/>
      <c r="AS3249" s="6"/>
      <c r="AU3249" s="1"/>
      <c r="BA3249" s="6"/>
      <c r="BD3249" s="6"/>
      <c r="BG3249" s="1"/>
      <c r="BH3249" s="6"/>
      <c r="BJ3249" s="1"/>
      <c r="BN3249" s="1"/>
      <c r="BO3249" s="1"/>
    </row>
    <row r="3250" spans="1:67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6"/>
      <c r="N3250" s="1"/>
      <c r="Q3250" s="6"/>
      <c r="S3250" s="1"/>
      <c r="T3250" s="1"/>
      <c r="U3250" s="1"/>
      <c r="V3250" s="1"/>
      <c r="W3250" s="1"/>
      <c r="X3250" s="400"/>
      <c r="Y3250" s="6"/>
      <c r="AB3250" s="6"/>
      <c r="AE3250" s="6"/>
      <c r="AG3250" s="1"/>
      <c r="AM3250" s="6"/>
      <c r="AP3250" s="6"/>
      <c r="AS3250" s="6"/>
      <c r="AU3250" s="1"/>
      <c r="BA3250" s="6"/>
      <c r="BD3250" s="6"/>
      <c r="BG3250" s="1"/>
      <c r="BH3250" s="6"/>
      <c r="BJ3250" s="1"/>
      <c r="BN3250" s="1"/>
      <c r="BO3250" s="1"/>
    </row>
    <row r="3251" spans="1:67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6"/>
      <c r="N3251" s="1"/>
      <c r="Q3251" s="6"/>
      <c r="S3251" s="1"/>
      <c r="T3251" s="1"/>
      <c r="U3251" s="1"/>
      <c r="V3251" s="1"/>
      <c r="W3251" s="1"/>
      <c r="X3251" s="400"/>
      <c r="Y3251" s="6"/>
      <c r="AB3251" s="6"/>
      <c r="AE3251" s="6"/>
      <c r="AG3251" s="1"/>
      <c r="AM3251" s="6"/>
      <c r="AP3251" s="6"/>
      <c r="AS3251" s="6"/>
      <c r="AU3251" s="1"/>
      <c r="BA3251" s="6"/>
      <c r="BD3251" s="6"/>
      <c r="BG3251" s="1"/>
      <c r="BH3251" s="6"/>
      <c r="BJ3251" s="1"/>
      <c r="BN3251" s="1"/>
      <c r="BO3251" s="1"/>
    </row>
    <row r="3252" spans="1:67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6"/>
      <c r="N3252" s="1"/>
      <c r="Q3252" s="6"/>
      <c r="S3252" s="1"/>
      <c r="T3252" s="1"/>
      <c r="U3252" s="1"/>
      <c r="V3252" s="1"/>
      <c r="W3252" s="1"/>
      <c r="X3252" s="400"/>
      <c r="Y3252" s="6"/>
      <c r="AB3252" s="6"/>
      <c r="AE3252" s="6"/>
      <c r="AG3252" s="1"/>
      <c r="AM3252" s="6"/>
      <c r="AP3252" s="6"/>
      <c r="AS3252" s="6"/>
      <c r="AU3252" s="1"/>
      <c r="BA3252" s="6"/>
      <c r="BD3252" s="6"/>
      <c r="BG3252" s="1"/>
      <c r="BH3252" s="6"/>
      <c r="BJ3252" s="1"/>
      <c r="BN3252" s="1"/>
      <c r="BO3252" s="1"/>
    </row>
    <row r="3253" spans="1:67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6"/>
      <c r="N3253" s="1"/>
      <c r="Q3253" s="6"/>
      <c r="S3253" s="1"/>
      <c r="T3253" s="1"/>
      <c r="U3253" s="1"/>
      <c r="V3253" s="1"/>
      <c r="W3253" s="1"/>
      <c r="X3253" s="400"/>
      <c r="Y3253" s="6"/>
      <c r="AB3253" s="6"/>
      <c r="AE3253" s="6"/>
      <c r="AG3253" s="1"/>
      <c r="AM3253" s="6"/>
      <c r="AP3253" s="6"/>
      <c r="AS3253" s="6"/>
      <c r="AU3253" s="1"/>
      <c r="BA3253" s="6"/>
      <c r="BD3253" s="6"/>
      <c r="BG3253" s="1"/>
      <c r="BH3253" s="6"/>
      <c r="BJ3253" s="1"/>
      <c r="BN3253" s="1"/>
      <c r="BO3253" s="1"/>
    </row>
    <row r="3254" spans="1:67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6"/>
      <c r="N3254" s="1"/>
      <c r="Q3254" s="6"/>
      <c r="S3254" s="1"/>
      <c r="T3254" s="1"/>
      <c r="U3254" s="1"/>
      <c r="V3254" s="1"/>
      <c r="W3254" s="1"/>
      <c r="X3254" s="400"/>
      <c r="Y3254" s="6"/>
      <c r="AB3254" s="6"/>
      <c r="AE3254" s="6"/>
      <c r="AG3254" s="1"/>
      <c r="AM3254" s="6"/>
      <c r="AP3254" s="6"/>
      <c r="AS3254" s="6"/>
      <c r="AU3254" s="1"/>
      <c r="BA3254" s="6"/>
      <c r="BD3254" s="6"/>
      <c r="BG3254" s="1"/>
      <c r="BH3254" s="6"/>
      <c r="BJ3254" s="1"/>
      <c r="BN3254" s="1"/>
      <c r="BO3254" s="1"/>
    </row>
    <row r="3255" spans="1:67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6"/>
      <c r="N3255" s="1"/>
      <c r="Q3255" s="6"/>
      <c r="S3255" s="1"/>
      <c r="T3255" s="1"/>
      <c r="U3255" s="1"/>
      <c r="V3255" s="1"/>
      <c r="W3255" s="1"/>
      <c r="X3255" s="400"/>
      <c r="Y3255" s="6"/>
      <c r="AB3255" s="6"/>
      <c r="AE3255" s="6"/>
      <c r="AG3255" s="1"/>
      <c r="AM3255" s="6"/>
      <c r="AP3255" s="6"/>
      <c r="AS3255" s="6"/>
      <c r="AU3255" s="1"/>
      <c r="BA3255" s="6"/>
      <c r="BD3255" s="6"/>
      <c r="BG3255" s="1"/>
      <c r="BH3255" s="6"/>
      <c r="BJ3255" s="1"/>
      <c r="BN3255" s="1"/>
      <c r="BO3255" s="1"/>
    </row>
    <row r="3256" spans="1:67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6"/>
      <c r="N3256" s="1"/>
      <c r="Q3256" s="6"/>
      <c r="S3256" s="1"/>
      <c r="T3256" s="1"/>
      <c r="U3256" s="1"/>
      <c r="V3256" s="1"/>
      <c r="W3256" s="1"/>
      <c r="X3256" s="400"/>
      <c r="Y3256" s="6"/>
      <c r="AB3256" s="6"/>
      <c r="AE3256" s="6"/>
      <c r="AG3256" s="1"/>
      <c r="AM3256" s="6"/>
      <c r="AP3256" s="6"/>
      <c r="AS3256" s="6"/>
      <c r="AU3256" s="1"/>
      <c r="BA3256" s="6"/>
      <c r="BD3256" s="6"/>
      <c r="BG3256" s="1"/>
      <c r="BH3256" s="6"/>
      <c r="BJ3256" s="1"/>
      <c r="BN3256" s="1"/>
      <c r="BO3256" s="1"/>
    </row>
    <row r="3257" spans="1:67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6"/>
      <c r="N3257" s="1"/>
      <c r="Q3257" s="6"/>
      <c r="S3257" s="1"/>
      <c r="T3257" s="1"/>
      <c r="U3257" s="1"/>
      <c r="V3257" s="1"/>
      <c r="W3257" s="1"/>
      <c r="X3257" s="400"/>
      <c r="Y3257" s="6"/>
      <c r="AB3257" s="6"/>
      <c r="AE3257" s="6"/>
      <c r="AG3257" s="1"/>
      <c r="AM3257" s="6"/>
      <c r="AP3257" s="6"/>
      <c r="AS3257" s="6"/>
      <c r="AU3257" s="1"/>
      <c r="BA3257" s="6"/>
      <c r="BD3257" s="6"/>
      <c r="BG3257" s="1"/>
      <c r="BH3257" s="6"/>
      <c r="BJ3257" s="1"/>
      <c r="BN3257" s="1"/>
      <c r="BO3257" s="1"/>
    </row>
    <row r="3258" spans="1:67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6"/>
      <c r="N3258" s="1"/>
      <c r="Q3258" s="6"/>
      <c r="S3258" s="1"/>
      <c r="T3258" s="1"/>
      <c r="U3258" s="1"/>
      <c r="V3258" s="1"/>
      <c r="W3258" s="1"/>
      <c r="X3258" s="400"/>
      <c r="Y3258" s="6"/>
      <c r="AB3258" s="6"/>
      <c r="AE3258" s="6"/>
      <c r="AG3258" s="1"/>
      <c r="AM3258" s="6"/>
      <c r="AP3258" s="6"/>
      <c r="AS3258" s="6"/>
      <c r="AU3258" s="1"/>
      <c r="BA3258" s="6"/>
      <c r="BD3258" s="6"/>
      <c r="BG3258" s="1"/>
      <c r="BH3258" s="6"/>
      <c r="BJ3258" s="1"/>
      <c r="BN3258" s="1"/>
      <c r="BO3258" s="1"/>
    </row>
    <row r="3259" spans="1:67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6"/>
      <c r="N3259" s="1"/>
      <c r="Q3259" s="6"/>
      <c r="S3259" s="1"/>
      <c r="T3259" s="1"/>
      <c r="U3259" s="1"/>
      <c r="V3259" s="1"/>
      <c r="W3259" s="1"/>
      <c r="X3259" s="400"/>
      <c r="Y3259" s="6"/>
      <c r="AB3259" s="6"/>
      <c r="AE3259" s="6"/>
      <c r="AG3259" s="1"/>
      <c r="AM3259" s="6"/>
      <c r="AP3259" s="6"/>
      <c r="AS3259" s="6"/>
      <c r="AU3259" s="1"/>
      <c r="BA3259" s="6"/>
      <c r="BD3259" s="6"/>
      <c r="BG3259" s="1"/>
      <c r="BH3259" s="6"/>
      <c r="BJ3259" s="1"/>
      <c r="BN3259" s="1"/>
      <c r="BO3259" s="1"/>
    </row>
    <row r="3260" spans="1:67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6"/>
      <c r="N3260" s="1"/>
      <c r="Q3260" s="6"/>
      <c r="S3260" s="1"/>
      <c r="T3260" s="1"/>
      <c r="U3260" s="1"/>
      <c r="V3260" s="1"/>
      <c r="W3260" s="1"/>
      <c r="X3260" s="400"/>
      <c r="Y3260" s="6"/>
      <c r="AB3260" s="6"/>
      <c r="AE3260" s="6"/>
      <c r="AG3260" s="1"/>
      <c r="AM3260" s="6"/>
      <c r="AP3260" s="6"/>
      <c r="AS3260" s="6"/>
      <c r="AU3260" s="1"/>
      <c r="BA3260" s="6"/>
      <c r="BD3260" s="6"/>
      <c r="BG3260" s="1"/>
      <c r="BH3260" s="6"/>
      <c r="BJ3260" s="1"/>
      <c r="BN3260" s="1"/>
      <c r="BO3260" s="1"/>
    </row>
    <row r="3261" spans="1:67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6"/>
      <c r="N3261" s="1"/>
      <c r="Q3261" s="6"/>
      <c r="S3261" s="1"/>
      <c r="T3261" s="1"/>
      <c r="U3261" s="1"/>
      <c r="V3261" s="1"/>
      <c r="W3261" s="1"/>
      <c r="X3261" s="400"/>
      <c r="Y3261" s="6"/>
      <c r="AB3261" s="6"/>
      <c r="AE3261" s="6"/>
      <c r="AG3261" s="1"/>
      <c r="AM3261" s="6"/>
      <c r="AP3261" s="6"/>
      <c r="AS3261" s="6"/>
      <c r="AU3261" s="1"/>
      <c r="BA3261" s="6"/>
      <c r="BD3261" s="6"/>
      <c r="BG3261" s="1"/>
      <c r="BH3261" s="6"/>
      <c r="BJ3261" s="1"/>
      <c r="BN3261" s="1"/>
      <c r="BO3261" s="1"/>
    </row>
    <row r="3262" spans="1:67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6"/>
      <c r="N3262" s="1"/>
      <c r="Q3262" s="6"/>
      <c r="S3262" s="1"/>
      <c r="T3262" s="1"/>
      <c r="U3262" s="1"/>
      <c r="V3262" s="1"/>
      <c r="W3262" s="1"/>
      <c r="X3262" s="400"/>
      <c r="Y3262" s="6"/>
      <c r="AB3262" s="6"/>
      <c r="AE3262" s="6"/>
      <c r="AG3262" s="1"/>
      <c r="AM3262" s="6"/>
      <c r="AP3262" s="6"/>
      <c r="AS3262" s="6"/>
      <c r="AU3262" s="1"/>
      <c r="BA3262" s="6"/>
      <c r="BD3262" s="6"/>
      <c r="BG3262" s="1"/>
      <c r="BH3262" s="6"/>
      <c r="BJ3262" s="1"/>
      <c r="BN3262" s="1"/>
      <c r="BO3262" s="1"/>
    </row>
    <row r="3263" spans="1:67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6"/>
      <c r="N3263" s="1"/>
      <c r="Q3263" s="6"/>
      <c r="S3263" s="1"/>
      <c r="T3263" s="1"/>
      <c r="U3263" s="1"/>
      <c r="V3263" s="1"/>
      <c r="W3263" s="1"/>
      <c r="X3263" s="400"/>
      <c r="Y3263" s="6"/>
      <c r="AB3263" s="6"/>
      <c r="AE3263" s="6"/>
      <c r="AG3263" s="1"/>
      <c r="AM3263" s="6"/>
      <c r="AP3263" s="6"/>
      <c r="AS3263" s="6"/>
      <c r="AU3263" s="1"/>
      <c r="BA3263" s="6"/>
      <c r="BD3263" s="6"/>
      <c r="BG3263" s="1"/>
      <c r="BH3263" s="6"/>
      <c r="BJ3263" s="1"/>
      <c r="BN3263" s="1"/>
      <c r="BO3263" s="1"/>
    </row>
    <row r="3264" spans="1:67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6"/>
      <c r="N3264" s="1"/>
      <c r="Q3264" s="6"/>
      <c r="S3264" s="1"/>
      <c r="T3264" s="1"/>
      <c r="U3264" s="1"/>
      <c r="V3264" s="1"/>
      <c r="W3264" s="1"/>
      <c r="X3264" s="400"/>
      <c r="Y3264" s="6"/>
      <c r="AB3264" s="6"/>
      <c r="AE3264" s="6"/>
      <c r="AG3264" s="1"/>
      <c r="AM3264" s="6"/>
      <c r="AP3264" s="6"/>
      <c r="AS3264" s="6"/>
      <c r="AU3264" s="1"/>
      <c r="BA3264" s="6"/>
      <c r="BD3264" s="6"/>
      <c r="BG3264" s="1"/>
      <c r="BH3264" s="6"/>
      <c r="BJ3264" s="1"/>
      <c r="BN3264" s="1"/>
      <c r="BO3264" s="1"/>
    </row>
    <row r="3265" spans="1:67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6"/>
      <c r="N3265" s="1"/>
      <c r="Q3265" s="6"/>
      <c r="S3265" s="1"/>
      <c r="T3265" s="1"/>
      <c r="U3265" s="1"/>
      <c r="V3265" s="1"/>
      <c r="W3265" s="1"/>
      <c r="X3265" s="400"/>
      <c r="Y3265" s="6"/>
      <c r="AB3265" s="6"/>
      <c r="AE3265" s="6"/>
      <c r="AG3265" s="1"/>
      <c r="AM3265" s="6"/>
      <c r="AP3265" s="6"/>
      <c r="AS3265" s="6"/>
      <c r="AU3265" s="1"/>
      <c r="BA3265" s="6"/>
      <c r="BD3265" s="6"/>
      <c r="BG3265" s="1"/>
      <c r="BH3265" s="6"/>
      <c r="BJ3265" s="1"/>
      <c r="BN3265" s="1"/>
      <c r="BO3265" s="1"/>
    </row>
    <row r="3266" spans="1:67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6"/>
      <c r="N3266" s="1"/>
      <c r="Q3266" s="6"/>
      <c r="S3266" s="1"/>
      <c r="T3266" s="1"/>
      <c r="U3266" s="1"/>
      <c r="V3266" s="1"/>
      <c r="W3266" s="1"/>
      <c r="X3266" s="400"/>
      <c r="Y3266" s="6"/>
      <c r="AB3266" s="6"/>
      <c r="AE3266" s="6"/>
      <c r="AG3266" s="1"/>
      <c r="AM3266" s="6"/>
      <c r="AP3266" s="6"/>
      <c r="AS3266" s="6"/>
      <c r="AU3266" s="1"/>
      <c r="BA3266" s="6"/>
      <c r="BD3266" s="6"/>
      <c r="BG3266" s="1"/>
      <c r="BH3266" s="6"/>
      <c r="BJ3266" s="1"/>
      <c r="BN3266" s="1"/>
      <c r="BO3266" s="1"/>
    </row>
    <row r="3267" spans="1:67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6"/>
      <c r="N3267" s="1"/>
      <c r="Q3267" s="6"/>
      <c r="S3267" s="1"/>
      <c r="T3267" s="1"/>
      <c r="U3267" s="1"/>
      <c r="V3267" s="1"/>
      <c r="W3267" s="1"/>
      <c r="X3267" s="400"/>
      <c r="Y3267" s="6"/>
      <c r="AB3267" s="6"/>
      <c r="AE3267" s="6"/>
      <c r="AG3267" s="1"/>
      <c r="AM3267" s="6"/>
      <c r="AP3267" s="6"/>
      <c r="AS3267" s="6"/>
      <c r="AU3267" s="1"/>
      <c r="BA3267" s="6"/>
      <c r="BD3267" s="6"/>
      <c r="BG3267" s="1"/>
      <c r="BH3267" s="6"/>
      <c r="BJ3267" s="1"/>
      <c r="BN3267" s="1"/>
      <c r="BO3267" s="1"/>
    </row>
    <row r="3268" spans="1:67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6"/>
      <c r="N3268" s="1"/>
      <c r="Q3268" s="6"/>
      <c r="S3268" s="1"/>
      <c r="T3268" s="1"/>
      <c r="U3268" s="1"/>
      <c r="V3268" s="1"/>
      <c r="W3268" s="1"/>
      <c r="X3268" s="400"/>
      <c r="Y3268" s="6"/>
      <c r="AB3268" s="6"/>
      <c r="AE3268" s="6"/>
      <c r="AG3268" s="1"/>
      <c r="AM3268" s="6"/>
      <c r="AP3268" s="6"/>
      <c r="AS3268" s="6"/>
      <c r="AU3268" s="1"/>
      <c r="BA3268" s="6"/>
      <c r="BD3268" s="6"/>
      <c r="BG3268" s="1"/>
      <c r="BH3268" s="6"/>
      <c r="BJ3268" s="1"/>
      <c r="BN3268" s="1"/>
      <c r="BO3268" s="1"/>
    </row>
    <row r="3269" spans="1:67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6"/>
      <c r="N3269" s="1"/>
      <c r="Q3269" s="6"/>
      <c r="S3269" s="1"/>
      <c r="T3269" s="1"/>
      <c r="U3269" s="1"/>
      <c r="V3269" s="1"/>
      <c r="W3269" s="1"/>
      <c r="X3269" s="400"/>
      <c r="Y3269" s="6"/>
      <c r="AB3269" s="6"/>
      <c r="AE3269" s="6"/>
      <c r="AG3269" s="1"/>
      <c r="AM3269" s="6"/>
      <c r="AP3269" s="6"/>
      <c r="AS3269" s="6"/>
      <c r="AU3269" s="1"/>
      <c r="BA3269" s="6"/>
      <c r="BD3269" s="6"/>
      <c r="BG3269" s="1"/>
      <c r="BH3269" s="6"/>
      <c r="BJ3269" s="1"/>
      <c r="BN3269" s="1"/>
      <c r="BO3269" s="1"/>
    </row>
    <row r="3270" spans="1:67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6"/>
      <c r="N3270" s="1"/>
      <c r="Q3270" s="6"/>
      <c r="S3270" s="1"/>
      <c r="T3270" s="1"/>
      <c r="U3270" s="1"/>
      <c r="V3270" s="1"/>
      <c r="W3270" s="1"/>
      <c r="X3270" s="400"/>
      <c r="Y3270" s="6"/>
      <c r="AB3270" s="6"/>
      <c r="AE3270" s="6"/>
      <c r="AG3270" s="1"/>
      <c r="AM3270" s="6"/>
      <c r="AP3270" s="6"/>
      <c r="AS3270" s="6"/>
      <c r="AU3270" s="1"/>
      <c r="BA3270" s="6"/>
      <c r="BD3270" s="6"/>
      <c r="BG3270" s="1"/>
      <c r="BH3270" s="6"/>
      <c r="BJ3270" s="1"/>
      <c r="BN3270" s="1"/>
      <c r="BO3270" s="1"/>
    </row>
    <row r="3271" spans="1:67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6"/>
      <c r="N3271" s="1"/>
      <c r="Q3271" s="6"/>
      <c r="S3271" s="1"/>
      <c r="T3271" s="1"/>
      <c r="U3271" s="1"/>
      <c r="V3271" s="1"/>
      <c r="W3271" s="1"/>
      <c r="X3271" s="400"/>
      <c r="Y3271" s="6"/>
      <c r="AB3271" s="6"/>
      <c r="AE3271" s="6"/>
      <c r="AG3271" s="1"/>
      <c r="AM3271" s="6"/>
      <c r="AP3271" s="6"/>
      <c r="AS3271" s="6"/>
      <c r="AU3271" s="1"/>
      <c r="BA3271" s="6"/>
      <c r="BD3271" s="6"/>
      <c r="BG3271" s="1"/>
      <c r="BH3271" s="6"/>
      <c r="BJ3271" s="1"/>
      <c r="BN3271" s="1"/>
      <c r="BO3271" s="1"/>
    </row>
    <row r="3272" spans="1:67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6"/>
      <c r="N3272" s="1"/>
      <c r="Q3272" s="6"/>
      <c r="S3272" s="1"/>
      <c r="T3272" s="1"/>
      <c r="U3272" s="1"/>
      <c r="V3272" s="1"/>
      <c r="W3272" s="1"/>
      <c r="X3272" s="400"/>
      <c r="Y3272" s="6"/>
      <c r="AB3272" s="6"/>
      <c r="AE3272" s="6"/>
      <c r="AG3272" s="1"/>
      <c r="AM3272" s="6"/>
      <c r="AP3272" s="6"/>
      <c r="AS3272" s="6"/>
      <c r="AU3272" s="1"/>
      <c r="BA3272" s="6"/>
      <c r="BD3272" s="6"/>
      <c r="BG3272" s="1"/>
      <c r="BH3272" s="6"/>
      <c r="BJ3272" s="1"/>
      <c r="BN3272" s="1"/>
      <c r="BO3272" s="1"/>
    </row>
    <row r="3273" spans="1:67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6"/>
      <c r="N3273" s="1"/>
      <c r="Q3273" s="6"/>
      <c r="S3273" s="1"/>
      <c r="T3273" s="1"/>
      <c r="U3273" s="1"/>
      <c r="V3273" s="1"/>
      <c r="W3273" s="1"/>
      <c r="X3273" s="400"/>
      <c r="Y3273" s="6"/>
      <c r="AB3273" s="6"/>
      <c r="AE3273" s="6"/>
      <c r="AG3273" s="1"/>
      <c r="AM3273" s="6"/>
      <c r="AP3273" s="6"/>
      <c r="AS3273" s="6"/>
      <c r="AU3273" s="1"/>
      <c r="BA3273" s="6"/>
      <c r="BD3273" s="6"/>
      <c r="BG3273" s="1"/>
      <c r="BH3273" s="6"/>
      <c r="BJ3273" s="1"/>
      <c r="BN3273" s="1"/>
      <c r="BO3273" s="1"/>
    </row>
    <row r="3274" spans="1:67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6"/>
      <c r="N3274" s="1"/>
      <c r="Q3274" s="6"/>
      <c r="S3274" s="1"/>
      <c r="T3274" s="1"/>
      <c r="U3274" s="1"/>
      <c r="V3274" s="1"/>
      <c r="W3274" s="1"/>
      <c r="X3274" s="400"/>
      <c r="Y3274" s="6"/>
      <c r="AB3274" s="6"/>
      <c r="AE3274" s="6"/>
      <c r="AG3274" s="1"/>
      <c r="AM3274" s="6"/>
      <c r="AP3274" s="6"/>
      <c r="AS3274" s="6"/>
      <c r="AU3274" s="1"/>
      <c r="BA3274" s="6"/>
      <c r="BD3274" s="6"/>
      <c r="BG3274" s="1"/>
      <c r="BH3274" s="6"/>
      <c r="BJ3274" s="1"/>
      <c r="BN3274" s="1"/>
      <c r="BO3274" s="1"/>
    </row>
    <row r="3275" spans="1:67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6"/>
      <c r="N3275" s="1"/>
      <c r="Q3275" s="6"/>
      <c r="S3275" s="1"/>
      <c r="T3275" s="1"/>
      <c r="U3275" s="1"/>
      <c r="V3275" s="1"/>
      <c r="W3275" s="1"/>
      <c r="X3275" s="400"/>
      <c r="Y3275" s="6"/>
      <c r="AB3275" s="6"/>
      <c r="AE3275" s="6"/>
      <c r="AG3275" s="1"/>
      <c r="AM3275" s="6"/>
      <c r="AP3275" s="6"/>
      <c r="AS3275" s="6"/>
      <c r="AU3275" s="1"/>
      <c r="BA3275" s="6"/>
      <c r="BD3275" s="6"/>
      <c r="BG3275" s="1"/>
      <c r="BH3275" s="6"/>
      <c r="BJ3275" s="1"/>
      <c r="BN3275" s="1"/>
      <c r="BO3275" s="1"/>
    </row>
    <row r="3276" spans="1:67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6"/>
      <c r="N3276" s="1"/>
      <c r="Q3276" s="6"/>
      <c r="S3276" s="1"/>
      <c r="T3276" s="1"/>
      <c r="U3276" s="1"/>
      <c r="V3276" s="1"/>
      <c r="W3276" s="1"/>
      <c r="X3276" s="400"/>
      <c r="Y3276" s="6"/>
      <c r="AB3276" s="6"/>
      <c r="AE3276" s="6"/>
      <c r="AG3276" s="1"/>
      <c r="AM3276" s="6"/>
      <c r="AP3276" s="6"/>
      <c r="AS3276" s="6"/>
      <c r="AU3276" s="1"/>
      <c r="BA3276" s="6"/>
      <c r="BD3276" s="6"/>
      <c r="BG3276" s="1"/>
      <c r="BH3276" s="6"/>
      <c r="BJ3276" s="1"/>
      <c r="BN3276" s="1"/>
      <c r="BO3276" s="1"/>
    </row>
    <row r="3277" spans="1:67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6"/>
      <c r="N3277" s="1"/>
      <c r="Q3277" s="6"/>
      <c r="S3277" s="1"/>
      <c r="T3277" s="1"/>
      <c r="U3277" s="1"/>
      <c r="V3277" s="1"/>
      <c r="W3277" s="1"/>
      <c r="X3277" s="400"/>
      <c r="Y3277" s="6"/>
      <c r="AB3277" s="6"/>
      <c r="AE3277" s="6"/>
      <c r="AG3277" s="1"/>
      <c r="AM3277" s="6"/>
      <c r="AP3277" s="6"/>
      <c r="AS3277" s="6"/>
      <c r="AU3277" s="1"/>
      <c r="BA3277" s="6"/>
      <c r="BD3277" s="6"/>
      <c r="BG3277" s="1"/>
      <c r="BH3277" s="6"/>
      <c r="BJ3277" s="1"/>
      <c r="BN3277" s="1"/>
      <c r="BO3277" s="1"/>
    </row>
    <row r="3278" spans="1:67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6"/>
      <c r="N3278" s="1"/>
      <c r="Q3278" s="6"/>
      <c r="S3278" s="1"/>
      <c r="T3278" s="1"/>
      <c r="U3278" s="1"/>
      <c r="V3278" s="1"/>
      <c r="W3278" s="1"/>
      <c r="X3278" s="400"/>
      <c r="Y3278" s="6"/>
      <c r="AB3278" s="6"/>
      <c r="AE3278" s="6"/>
      <c r="AG3278" s="1"/>
      <c r="AM3278" s="6"/>
      <c r="AP3278" s="6"/>
      <c r="AS3278" s="6"/>
      <c r="AU3278" s="1"/>
      <c r="BA3278" s="6"/>
      <c r="BD3278" s="6"/>
      <c r="BG3278" s="1"/>
      <c r="BH3278" s="6"/>
      <c r="BJ3278" s="1"/>
      <c r="BN3278" s="1"/>
      <c r="BO3278" s="1"/>
    </row>
    <row r="3279" spans="1:67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6"/>
      <c r="N3279" s="1"/>
      <c r="Q3279" s="6"/>
      <c r="S3279" s="1"/>
      <c r="T3279" s="1"/>
      <c r="U3279" s="1"/>
      <c r="V3279" s="1"/>
      <c r="W3279" s="1"/>
      <c r="X3279" s="400"/>
      <c r="Y3279" s="6"/>
      <c r="AB3279" s="6"/>
      <c r="AE3279" s="6"/>
      <c r="AG3279" s="1"/>
      <c r="AM3279" s="6"/>
      <c r="AP3279" s="6"/>
      <c r="AS3279" s="6"/>
      <c r="AU3279" s="1"/>
      <c r="BA3279" s="6"/>
      <c r="BD3279" s="6"/>
      <c r="BG3279" s="1"/>
      <c r="BH3279" s="6"/>
      <c r="BJ3279" s="1"/>
      <c r="BN3279" s="1"/>
      <c r="BO3279" s="1"/>
    </row>
    <row r="3280" spans="1:67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6"/>
      <c r="N3280" s="1"/>
      <c r="Q3280" s="6"/>
      <c r="S3280" s="1"/>
      <c r="T3280" s="1"/>
      <c r="U3280" s="1"/>
      <c r="V3280" s="1"/>
      <c r="W3280" s="1"/>
      <c r="X3280" s="400"/>
      <c r="Y3280" s="6"/>
      <c r="AB3280" s="6"/>
      <c r="AE3280" s="6"/>
      <c r="AG3280" s="1"/>
      <c r="AM3280" s="6"/>
      <c r="AP3280" s="6"/>
      <c r="AS3280" s="6"/>
      <c r="AU3280" s="1"/>
      <c r="BA3280" s="6"/>
      <c r="BD3280" s="6"/>
      <c r="BG3280" s="1"/>
      <c r="BH3280" s="6"/>
      <c r="BJ3280" s="1"/>
      <c r="BN3280" s="1"/>
      <c r="BO3280" s="1"/>
    </row>
    <row r="3281" spans="1:67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6"/>
      <c r="N3281" s="1"/>
      <c r="Q3281" s="6"/>
      <c r="S3281" s="1"/>
      <c r="T3281" s="1"/>
      <c r="U3281" s="1"/>
      <c r="V3281" s="1"/>
      <c r="W3281" s="1"/>
      <c r="X3281" s="400"/>
      <c r="Y3281" s="6"/>
      <c r="AB3281" s="6"/>
      <c r="AE3281" s="6"/>
      <c r="AG3281" s="1"/>
      <c r="AM3281" s="6"/>
      <c r="AP3281" s="6"/>
      <c r="AS3281" s="6"/>
      <c r="AU3281" s="1"/>
      <c r="BA3281" s="6"/>
      <c r="BD3281" s="6"/>
      <c r="BG3281" s="1"/>
      <c r="BH3281" s="6"/>
      <c r="BJ3281" s="1"/>
      <c r="BN3281" s="1"/>
      <c r="BO3281" s="1"/>
    </row>
    <row r="3282" spans="1:67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6"/>
      <c r="N3282" s="1"/>
      <c r="Q3282" s="6"/>
      <c r="S3282" s="1"/>
      <c r="T3282" s="1"/>
      <c r="U3282" s="1"/>
      <c r="V3282" s="1"/>
      <c r="W3282" s="1"/>
      <c r="X3282" s="400"/>
      <c r="Y3282" s="6"/>
      <c r="AB3282" s="6"/>
      <c r="AE3282" s="6"/>
      <c r="AG3282" s="1"/>
      <c r="AM3282" s="6"/>
      <c r="AP3282" s="6"/>
      <c r="AS3282" s="6"/>
      <c r="AU3282" s="1"/>
      <c r="BA3282" s="6"/>
      <c r="BD3282" s="6"/>
      <c r="BG3282" s="1"/>
      <c r="BH3282" s="6"/>
      <c r="BJ3282" s="1"/>
      <c r="BN3282" s="1"/>
      <c r="BO3282" s="1"/>
    </row>
    <row r="3283" spans="1:67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6"/>
      <c r="N3283" s="1"/>
      <c r="Q3283" s="6"/>
      <c r="S3283" s="1"/>
      <c r="T3283" s="1"/>
      <c r="U3283" s="1"/>
      <c r="V3283" s="1"/>
      <c r="W3283" s="1"/>
      <c r="X3283" s="400"/>
      <c r="Y3283" s="6"/>
      <c r="AB3283" s="6"/>
      <c r="AE3283" s="6"/>
      <c r="AG3283" s="1"/>
      <c r="AM3283" s="6"/>
      <c r="AP3283" s="6"/>
      <c r="AS3283" s="6"/>
      <c r="AU3283" s="1"/>
      <c r="BA3283" s="6"/>
      <c r="BD3283" s="6"/>
      <c r="BG3283" s="1"/>
      <c r="BH3283" s="6"/>
      <c r="BJ3283" s="1"/>
      <c r="BN3283" s="1"/>
      <c r="BO3283" s="1"/>
    </row>
    <row r="3284" spans="1:67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6"/>
      <c r="N3284" s="1"/>
      <c r="Q3284" s="6"/>
      <c r="S3284" s="1"/>
      <c r="T3284" s="1"/>
      <c r="U3284" s="1"/>
      <c r="V3284" s="1"/>
      <c r="W3284" s="1"/>
      <c r="X3284" s="400"/>
      <c r="Y3284" s="6"/>
      <c r="AB3284" s="6"/>
      <c r="AE3284" s="6"/>
      <c r="AG3284" s="1"/>
      <c r="AM3284" s="6"/>
      <c r="AP3284" s="6"/>
      <c r="AS3284" s="6"/>
      <c r="AU3284" s="1"/>
      <c r="BA3284" s="6"/>
      <c r="BD3284" s="6"/>
      <c r="BG3284" s="1"/>
      <c r="BH3284" s="6"/>
      <c r="BJ3284" s="1"/>
      <c r="BN3284" s="1"/>
      <c r="BO3284" s="1"/>
    </row>
    <row r="3285" spans="1:67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6"/>
      <c r="N3285" s="1"/>
      <c r="Q3285" s="6"/>
      <c r="S3285" s="1"/>
      <c r="T3285" s="1"/>
      <c r="U3285" s="1"/>
      <c r="V3285" s="1"/>
      <c r="W3285" s="1"/>
      <c r="X3285" s="400"/>
      <c r="Y3285" s="6"/>
      <c r="AB3285" s="6"/>
      <c r="AE3285" s="6"/>
      <c r="AG3285" s="1"/>
      <c r="AM3285" s="6"/>
      <c r="AP3285" s="6"/>
      <c r="AS3285" s="6"/>
      <c r="AU3285" s="1"/>
      <c r="BA3285" s="6"/>
      <c r="BD3285" s="6"/>
      <c r="BG3285" s="1"/>
      <c r="BH3285" s="6"/>
      <c r="BJ3285" s="1"/>
      <c r="BN3285" s="1"/>
      <c r="BO3285" s="1"/>
    </row>
    <row r="3286" spans="1:67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6"/>
      <c r="N3286" s="1"/>
      <c r="Q3286" s="6"/>
      <c r="S3286" s="1"/>
      <c r="T3286" s="1"/>
      <c r="U3286" s="1"/>
      <c r="V3286" s="1"/>
      <c r="W3286" s="1"/>
      <c r="X3286" s="400"/>
      <c r="Y3286" s="6"/>
      <c r="AB3286" s="6"/>
      <c r="AE3286" s="6"/>
      <c r="AG3286" s="1"/>
      <c r="AM3286" s="6"/>
      <c r="AP3286" s="6"/>
      <c r="AS3286" s="6"/>
      <c r="AU3286" s="1"/>
      <c r="BA3286" s="6"/>
      <c r="BD3286" s="6"/>
      <c r="BG3286" s="1"/>
      <c r="BH3286" s="6"/>
      <c r="BJ3286" s="1"/>
      <c r="BN3286" s="1"/>
      <c r="BO3286" s="1"/>
    </row>
    <row r="3287" spans="1:67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6"/>
      <c r="N3287" s="1"/>
      <c r="Q3287" s="6"/>
      <c r="S3287" s="1"/>
      <c r="T3287" s="1"/>
      <c r="U3287" s="1"/>
      <c r="V3287" s="1"/>
      <c r="W3287" s="1"/>
      <c r="X3287" s="400"/>
      <c r="Y3287" s="6"/>
      <c r="AB3287" s="6"/>
      <c r="AE3287" s="6"/>
      <c r="AG3287" s="1"/>
      <c r="AM3287" s="6"/>
      <c r="AP3287" s="6"/>
      <c r="AS3287" s="6"/>
      <c r="AU3287" s="1"/>
      <c r="BA3287" s="6"/>
      <c r="BD3287" s="6"/>
      <c r="BG3287" s="1"/>
      <c r="BH3287" s="6"/>
      <c r="BJ3287" s="1"/>
      <c r="BN3287" s="1"/>
      <c r="BO3287" s="1"/>
    </row>
    <row r="3288" spans="1:67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6"/>
      <c r="N3288" s="1"/>
      <c r="Q3288" s="6"/>
      <c r="S3288" s="1"/>
      <c r="T3288" s="1"/>
      <c r="U3288" s="1"/>
      <c r="V3288" s="1"/>
      <c r="W3288" s="1"/>
      <c r="X3288" s="400"/>
      <c r="Y3288" s="6"/>
      <c r="AB3288" s="6"/>
      <c r="AE3288" s="6"/>
      <c r="AG3288" s="1"/>
      <c r="AM3288" s="6"/>
      <c r="AP3288" s="6"/>
      <c r="AS3288" s="6"/>
      <c r="AU3288" s="1"/>
      <c r="BA3288" s="6"/>
      <c r="BD3288" s="6"/>
      <c r="BG3288" s="1"/>
      <c r="BH3288" s="6"/>
      <c r="BJ3288" s="1"/>
      <c r="BN3288" s="1"/>
      <c r="BO3288" s="1"/>
    </row>
    <row r="3289" spans="1:67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6"/>
      <c r="N3289" s="1"/>
      <c r="Q3289" s="6"/>
      <c r="S3289" s="1"/>
      <c r="T3289" s="1"/>
      <c r="U3289" s="1"/>
      <c r="V3289" s="1"/>
      <c r="W3289" s="1"/>
      <c r="X3289" s="400"/>
      <c r="Y3289" s="6"/>
      <c r="AB3289" s="6"/>
      <c r="AE3289" s="6"/>
      <c r="AG3289" s="1"/>
      <c r="AM3289" s="6"/>
      <c r="AP3289" s="6"/>
      <c r="AS3289" s="6"/>
      <c r="AU3289" s="1"/>
      <c r="BA3289" s="6"/>
      <c r="BD3289" s="6"/>
      <c r="BG3289" s="1"/>
      <c r="BH3289" s="6"/>
      <c r="BJ3289" s="1"/>
      <c r="BN3289" s="1"/>
      <c r="BO3289" s="1"/>
    </row>
    <row r="3290" spans="1:67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6"/>
      <c r="N3290" s="1"/>
      <c r="Q3290" s="6"/>
      <c r="S3290" s="1"/>
      <c r="T3290" s="1"/>
      <c r="U3290" s="1"/>
      <c r="V3290" s="1"/>
      <c r="W3290" s="1"/>
      <c r="X3290" s="400"/>
      <c r="Y3290" s="6"/>
      <c r="AB3290" s="6"/>
      <c r="AE3290" s="6"/>
      <c r="AG3290" s="1"/>
      <c r="AM3290" s="6"/>
      <c r="AP3290" s="6"/>
      <c r="AS3290" s="6"/>
      <c r="AU3290" s="1"/>
      <c r="BA3290" s="6"/>
      <c r="BD3290" s="6"/>
      <c r="BG3290" s="1"/>
      <c r="BH3290" s="6"/>
      <c r="BJ3290" s="1"/>
      <c r="BN3290" s="1"/>
      <c r="BO3290" s="1"/>
    </row>
    <row r="3291" spans="1:67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6"/>
      <c r="N3291" s="1"/>
      <c r="Q3291" s="6"/>
      <c r="S3291" s="1"/>
      <c r="T3291" s="1"/>
      <c r="U3291" s="1"/>
      <c r="V3291" s="1"/>
      <c r="W3291" s="1"/>
      <c r="X3291" s="400"/>
      <c r="Y3291" s="6"/>
      <c r="AB3291" s="6"/>
      <c r="AE3291" s="6"/>
      <c r="AG3291" s="1"/>
      <c r="AM3291" s="6"/>
      <c r="AP3291" s="6"/>
      <c r="AS3291" s="6"/>
      <c r="AU3291" s="1"/>
      <c r="BA3291" s="6"/>
      <c r="BD3291" s="6"/>
      <c r="BG3291" s="1"/>
      <c r="BH3291" s="6"/>
      <c r="BJ3291" s="1"/>
      <c r="BN3291" s="1"/>
      <c r="BO3291" s="1"/>
    </row>
    <row r="3292" spans="1:67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6"/>
      <c r="N3292" s="1"/>
      <c r="Q3292" s="6"/>
      <c r="S3292" s="1"/>
      <c r="T3292" s="1"/>
      <c r="U3292" s="1"/>
      <c r="V3292" s="1"/>
      <c r="W3292" s="1"/>
      <c r="X3292" s="400"/>
      <c r="Y3292" s="6"/>
      <c r="AB3292" s="6"/>
      <c r="AE3292" s="6"/>
      <c r="AG3292" s="1"/>
      <c r="AM3292" s="6"/>
      <c r="AP3292" s="6"/>
      <c r="AS3292" s="6"/>
      <c r="AU3292" s="1"/>
      <c r="BA3292" s="6"/>
      <c r="BD3292" s="6"/>
      <c r="BG3292" s="1"/>
      <c r="BH3292" s="6"/>
      <c r="BJ3292" s="1"/>
      <c r="BN3292" s="1"/>
      <c r="BO3292" s="1"/>
    </row>
    <row r="3293" spans="1:67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6"/>
      <c r="N3293" s="1"/>
      <c r="Q3293" s="6"/>
      <c r="S3293" s="1"/>
      <c r="T3293" s="1"/>
      <c r="U3293" s="1"/>
      <c r="V3293" s="1"/>
      <c r="W3293" s="1"/>
      <c r="X3293" s="400"/>
      <c r="Y3293" s="6"/>
      <c r="AB3293" s="6"/>
      <c r="AE3293" s="6"/>
      <c r="AG3293" s="1"/>
      <c r="AM3293" s="6"/>
      <c r="AP3293" s="6"/>
      <c r="AS3293" s="6"/>
      <c r="AU3293" s="1"/>
      <c r="BA3293" s="6"/>
      <c r="BD3293" s="6"/>
      <c r="BG3293" s="1"/>
      <c r="BH3293" s="6"/>
      <c r="BJ3293" s="1"/>
      <c r="BN3293" s="1"/>
      <c r="BO3293" s="1"/>
    </row>
    <row r="3294" spans="1:67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6"/>
      <c r="N3294" s="1"/>
      <c r="Q3294" s="6"/>
      <c r="S3294" s="1"/>
      <c r="T3294" s="1"/>
      <c r="U3294" s="1"/>
      <c r="V3294" s="1"/>
      <c r="W3294" s="1"/>
      <c r="X3294" s="400"/>
      <c r="Y3294" s="6"/>
      <c r="AB3294" s="6"/>
      <c r="AE3294" s="6"/>
      <c r="AG3294" s="1"/>
      <c r="AM3294" s="6"/>
      <c r="AP3294" s="6"/>
      <c r="AS3294" s="6"/>
      <c r="AU3294" s="1"/>
      <c r="BA3294" s="6"/>
      <c r="BD3294" s="6"/>
      <c r="BG3294" s="1"/>
      <c r="BH3294" s="6"/>
      <c r="BJ3294" s="1"/>
      <c r="BN3294" s="1"/>
      <c r="BO3294" s="1"/>
    </row>
    <row r="3295" spans="1:67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6"/>
      <c r="N3295" s="1"/>
      <c r="Q3295" s="6"/>
      <c r="S3295" s="1"/>
      <c r="T3295" s="1"/>
      <c r="U3295" s="1"/>
      <c r="V3295" s="1"/>
      <c r="W3295" s="1"/>
      <c r="X3295" s="400"/>
      <c r="Y3295" s="6"/>
      <c r="AB3295" s="6"/>
      <c r="AE3295" s="6"/>
      <c r="AG3295" s="1"/>
      <c r="AM3295" s="6"/>
      <c r="AP3295" s="6"/>
      <c r="AS3295" s="6"/>
      <c r="AU3295" s="1"/>
      <c r="BA3295" s="6"/>
      <c r="BD3295" s="6"/>
      <c r="BG3295" s="1"/>
      <c r="BH3295" s="6"/>
      <c r="BJ3295" s="1"/>
      <c r="BN3295" s="1"/>
      <c r="BO3295" s="1"/>
    </row>
    <row r="3296" spans="1:67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6"/>
      <c r="N3296" s="1"/>
      <c r="Q3296" s="6"/>
      <c r="S3296" s="1"/>
      <c r="T3296" s="1"/>
      <c r="U3296" s="1"/>
      <c r="V3296" s="1"/>
      <c r="W3296" s="1"/>
      <c r="X3296" s="400"/>
      <c r="Y3296" s="6"/>
      <c r="AB3296" s="6"/>
      <c r="AE3296" s="6"/>
      <c r="AG3296" s="1"/>
      <c r="AM3296" s="6"/>
      <c r="AP3296" s="6"/>
      <c r="AS3296" s="6"/>
      <c r="AU3296" s="1"/>
      <c r="BA3296" s="6"/>
      <c r="BD3296" s="6"/>
      <c r="BG3296" s="1"/>
      <c r="BH3296" s="6"/>
      <c r="BJ3296" s="1"/>
      <c r="BN3296" s="1"/>
      <c r="BO3296" s="1"/>
    </row>
    <row r="3297" spans="1:67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6"/>
      <c r="N3297" s="1"/>
      <c r="Q3297" s="6"/>
      <c r="S3297" s="1"/>
      <c r="T3297" s="1"/>
      <c r="U3297" s="1"/>
      <c r="V3297" s="1"/>
      <c r="W3297" s="1"/>
      <c r="X3297" s="400"/>
      <c r="Y3297" s="6"/>
      <c r="AB3297" s="6"/>
      <c r="AE3297" s="6"/>
      <c r="AG3297" s="1"/>
      <c r="AM3297" s="6"/>
      <c r="AP3297" s="6"/>
      <c r="AS3297" s="6"/>
      <c r="AU3297" s="1"/>
      <c r="BA3297" s="6"/>
      <c r="BD3297" s="6"/>
      <c r="BG3297" s="1"/>
      <c r="BH3297" s="6"/>
      <c r="BJ3297" s="1"/>
      <c r="BN3297" s="1"/>
      <c r="BO3297" s="1"/>
    </row>
    <row r="3298" spans="1:67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6"/>
      <c r="N3298" s="1"/>
      <c r="Q3298" s="6"/>
      <c r="S3298" s="1"/>
      <c r="T3298" s="1"/>
      <c r="U3298" s="1"/>
      <c r="V3298" s="1"/>
      <c r="W3298" s="1"/>
      <c r="X3298" s="400"/>
      <c r="Y3298" s="6"/>
      <c r="AB3298" s="6"/>
      <c r="AE3298" s="6"/>
      <c r="AG3298" s="1"/>
      <c r="AM3298" s="6"/>
      <c r="AP3298" s="6"/>
      <c r="AS3298" s="6"/>
      <c r="AU3298" s="1"/>
      <c r="BA3298" s="6"/>
      <c r="BD3298" s="6"/>
      <c r="BG3298" s="1"/>
      <c r="BH3298" s="6"/>
      <c r="BJ3298" s="1"/>
      <c r="BN3298" s="1"/>
      <c r="BO3298" s="1"/>
    </row>
    <row r="3299" spans="1:67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6"/>
      <c r="N3299" s="1"/>
      <c r="Q3299" s="6"/>
      <c r="S3299" s="1"/>
      <c r="T3299" s="1"/>
      <c r="U3299" s="1"/>
      <c r="V3299" s="1"/>
      <c r="W3299" s="1"/>
      <c r="X3299" s="400"/>
      <c r="Y3299" s="6"/>
      <c r="AB3299" s="6"/>
      <c r="AE3299" s="6"/>
      <c r="AG3299" s="1"/>
      <c r="AM3299" s="6"/>
      <c r="AP3299" s="6"/>
      <c r="AS3299" s="6"/>
      <c r="AU3299" s="1"/>
      <c r="BA3299" s="6"/>
      <c r="BD3299" s="6"/>
      <c r="BG3299" s="1"/>
      <c r="BH3299" s="6"/>
      <c r="BJ3299" s="1"/>
      <c r="BN3299" s="1"/>
      <c r="BO3299" s="1"/>
    </row>
    <row r="3300" spans="1:67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6"/>
      <c r="N3300" s="1"/>
      <c r="Q3300" s="6"/>
      <c r="S3300" s="1"/>
      <c r="T3300" s="1"/>
      <c r="U3300" s="1"/>
      <c r="V3300" s="1"/>
      <c r="W3300" s="1"/>
      <c r="X3300" s="400"/>
      <c r="Y3300" s="6"/>
      <c r="AB3300" s="6"/>
      <c r="AE3300" s="6"/>
      <c r="AG3300" s="1"/>
      <c r="AM3300" s="6"/>
      <c r="AP3300" s="6"/>
      <c r="AS3300" s="6"/>
      <c r="AU3300" s="1"/>
      <c r="BA3300" s="6"/>
      <c r="BD3300" s="6"/>
      <c r="BG3300" s="1"/>
      <c r="BH3300" s="6"/>
      <c r="BJ3300" s="1"/>
      <c r="BN3300" s="1"/>
      <c r="BO3300" s="1"/>
    </row>
    <row r="3301" spans="1:67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6"/>
      <c r="N3301" s="1"/>
      <c r="Q3301" s="6"/>
      <c r="S3301" s="1"/>
      <c r="T3301" s="1"/>
      <c r="U3301" s="1"/>
      <c r="V3301" s="1"/>
      <c r="W3301" s="1"/>
      <c r="X3301" s="400"/>
      <c r="Y3301" s="6"/>
      <c r="AB3301" s="6"/>
      <c r="AE3301" s="6"/>
      <c r="AG3301" s="1"/>
      <c r="AM3301" s="6"/>
      <c r="AP3301" s="6"/>
      <c r="AS3301" s="6"/>
      <c r="AU3301" s="1"/>
      <c r="BA3301" s="6"/>
      <c r="BD3301" s="6"/>
      <c r="BG3301" s="1"/>
      <c r="BH3301" s="6"/>
      <c r="BJ3301" s="1"/>
      <c r="BN3301" s="1"/>
      <c r="BO3301" s="1"/>
    </row>
    <row r="3302" spans="1:67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6"/>
      <c r="N3302" s="1"/>
      <c r="Q3302" s="6"/>
      <c r="S3302" s="1"/>
      <c r="T3302" s="1"/>
      <c r="U3302" s="1"/>
      <c r="V3302" s="1"/>
      <c r="W3302" s="1"/>
      <c r="X3302" s="400"/>
      <c r="Y3302" s="6"/>
      <c r="AB3302" s="6"/>
      <c r="AE3302" s="6"/>
      <c r="AG3302" s="1"/>
      <c r="AM3302" s="6"/>
      <c r="AP3302" s="6"/>
      <c r="AS3302" s="6"/>
      <c r="AU3302" s="1"/>
      <c r="BA3302" s="6"/>
      <c r="BD3302" s="6"/>
      <c r="BG3302" s="1"/>
      <c r="BH3302" s="6"/>
      <c r="BJ3302" s="1"/>
      <c r="BN3302" s="1"/>
      <c r="BO3302" s="1"/>
    </row>
    <row r="3303" spans="1:67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6"/>
      <c r="N3303" s="1"/>
      <c r="Q3303" s="6"/>
      <c r="S3303" s="1"/>
      <c r="T3303" s="1"/>
      <c r="U3303" s="1"/>
      <c r="V3303" s="1"/>
      <c r="W3303" s="1"/>
      <c r="X3303" s="400"/>
      <c r="Y3303" s="6"/>
      <c r="AB3303" s="6"/>
      <c r="AE3303" s="6"/>
      <c r="AG3303" s="1"/>
      <c r="AM3303" s="6"/>
      <c r="AP3303" s="6"/>
      <c r="AS3303" s="6"/>
      <c r="AU3303" s="1"/>
      <c r="BA3303" s="6"/>
      <c r="BD3303" s="6"/>
      <c r="BG3303" s="1"/>
      <c r="BH3303" s="6"/>
      <c r="BJ3303" s="1"/>
      <c r="BN3303" s="1"/>
      <c r="BO3303" s="1"/>
    </row>
    <row r="3304" spans="1:67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6"/>
      <c r="N3304" s="1"/>
      <c r="Q3304" s="6"/>
      <c r="S3304" s="1"/>
      <c r="T3304" s="1"/>
      <c r="U3304" s="1"/>
      <c r="V3304" s="1"/>
      <c r="W3304" s="1"/>
      <c r="X3304" s="400"/>
      <c r="Y3304" s="6"/>
      <c r="AB3304" s="6"/>
      <c r="AE3304" s="6"/>
      <c r="AG3304" s="1"/>
      <c r="AM3304" s="6"/>
      <c r="AP3304" s="6"/>
      <c r="AS3304" s="6"/>
      <c r="AU3304" s="1"/>
      <c r="BA3304" s="6"/>
      <c r="BD3304" s="6"/>
      <c r="BG3304" s="1"/>
      <c r="BH3304" s="6"/>
      <c r="BJ3304" s="1"/>
      <c r="BN3304" s="1"/>
      <c r="BO3304" s="1"/>
    </row>
    <row r="3305" spans="1:67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6"/>
      <c r="N3305" s="1"/>
      <c r="Q3305" s="6"/>
      <c r="S3305" s="1"/>
      <c r="T3305" s="1"/>
      <c r="U3305" s="1"/>
      <c r="V3305" s="1"/>
      <c r="W3305" s="1"/>
      <c r="X3305" s="400"/>
      <c r="Y3305" s="6"/>
      <c r="AB3305" s="6"/>
      <c r="AE3305" s="6"/>
      <c r="AG3305" s="1"/>
      <c r="AM3305" s="6"/>
      <c r="AP3305" s="6"/>
      <c r="AS3305" s="6"/>
      <c r="AU3305" s="1"/>
      <c r="BA3305" s="6"/>
      <c r="BD3305" s="6"/>
      <c r="BG3305" s="1"/>
      <c r="BH3305" s="6"/>
      <c r="BJ3305" s="1"/>
      <c r="BN3305" s="1"/>
      <c r="BO3305" s="1"/>
    </row>
    <row r="3306" spans="1:67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6"/>
      <c r="N3306" s="1"/>
      <c r="Q3306" s="6"/>
      <c r="S3306" s="1"/>
      <c r="T3306" s="1"/>
      <c r="U3306" s="1"/>
      <c r="V3306" s="1"/>
      <c r="W3306" s="1"/>
      <c r="X3306" s="400"/>
      <c r="Y3306" s="6"/>
      <c r="AB3306" s="6"/>
      <c r="AE3306" s="6"/>
      <c r="AG3306" s="1"/>
      <c r="AM3306" s="6"/>
      <c r="AP3306" s="6"/>
      <c r="AS3306" s="6"/>
      <c r="AU3306" s="1"/>
      <c r="BA3306" s="6"/>
      <c r="BD3306" s="6"/>
      <c r="BG3306" s="1"/>
      <c r="BH3306" s="6"/>
      <c r="BJ3306" s="1"/>
      <c r="BN3306" s="1"/>
      <c r="BO3306" s="1"/>
    </row>
    <row r="3307" spans="1:67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6"/>
      <c r="N3307" s="1"/>
      <c r="Q3307" s="6"/>
      <c r="S3307" s="1"/>
      <c r="T3307" s="1"/>
      <c r="U3307" s="1"/>
      <c r="V3307" s="1"/>
      <c r="W3307" s="1"/>
      <c r="X3307" s="400"/>
      <c r="Y3307" s="6"/>
      <c r="AB3307" s="6"/>
      <c r="AE3307" s="6"/>
      <c r="AG3307" s="1"/>
      <c r="AM3307" s="6"/>
      <c r="AP3307" s="6"/>
      <c r="AS3307" s="6"/>
      <c r="AU3307" s="1"/>
      <c r="BA3307" s="6"/>
      <c r="BD3307" s="6"/>
      <c r="BG3307" s="1"/>
      <c r="BH3307" s="6"/>
      <c r="BJ3307" s="1"/>
      <c r="BN3307" s="1"/>
      <c r="BO3307" s="1"/>
    </row>
    <row r="3308" spans="1:67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6"/>
      <c r="N3308" s="1"/>
      <c r="Q3308" s="6"/>
      <c r="S3308" s="1"/>
      <c r="T3308" s="1"/>
      <c r="U3308" s="1"/>
      <c r="V3308" s="1"/>
      <c r="W3308" s="1"/>
      <c r="X3308" s="400"/>
      <c r="Y3308" s="6"/>
      <c r="AB3308" s="6"/>
      <c r="AE3308" s="6"/>
      <c r="AG3308" s="1"/>
      <c r="AM3308" s="6"/>
      <c r="AP3308" s="6"/>
      <c r="AS3308" s="6"/>
      <c r="AU3308" s="1"/>
      <c r="BA3308" s="6"/>
      <c r="BD3308" s="6"/>
      <c r="BG3308" s="1"/>
      <c r="BH3308" s="6"/>
      <c r="BJ3308" s="1"/>
      <c r="BN3308" s="1"/>
      <c r="BO3308" s="1"/>
    </row>
    <row r="3309" spans="1:67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6"/>
      <c r="N3309" s="1"/>
      <c r="Q3309" s="6"/>
      <c r="S3309" s="1"/>
      <c r="T3309" s="1"/>
      <c r="U3309" s="1"/>
      <c r="V3309" s="1"/>
      <c r="W3309" s="1"/>
      <c r="X3309" s="400"/>
      <c r="Y3309" s="6"/>
      <c r="AB3309" s="6"/>
      <c r="AE3309" s="6"/>
      <c r="AG3309" s="1"/>
      <c r="AM3309" s="6"/>
      <c r="AP3309" s="6"/>
      <c r="AS3309" s="6"/>
      <c r="AU3309" s="1"/>
      <c r="BA3309" s="6"/>
      <c r="BD3309" s="6"/>
      <c r="BG3309" s="1"/>
      <c r="BH3309" s="6"/>
      <c r="BJ3309" s="1"/>
      <c r="BN3309" s="1"/>
      <c r="BO3309" s="1"/>
    </row>
    <row r="3310" spans="1:67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6"/>
      <c r="N3310" s="1"/>
      <c r="Q3310" s="6"/>
      <c r="S3310" s="1"/>
      <c r="T3310" s="1"/>
      <c r="U3310" s="1"/>
      <c r="V3310" s="1"/>
      <c r="W3310" s="1"/>
      <c r="X3310" s="400"/>
      <c r="Y3310" s="6"/>
      <c r="AB3310" s="6"/>
      <c r="AE3310" s="6"/>
      <c r="AG3310" s="1"/>
      <c r="AM3310" s="6"/>
      <c r="AP3310" s="6"/>
      <c r="AS3310" s="6"/>
      <c r="AU3310" s="1"/>
      <c r="BA3310" s="6"/>
      <c r="BD3310" s="6"/>
      <c r="BG3310" s="1"/>
      <c r="BH3310" s="6"/>
      <c r="BJ3310" s="1"/>
      <c r="BN3310" s="1"/>
      <c r="BO3310" s="1"/>
    </row>
    <row r="3311" spans="1:67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6"/>
      <c r="N3311" s="1"/>
      <c r="Q3311" s="6"/>
      <c r="S3311" s="1"/>
      <c r="T3311" s="1"/>
      <c r="U3311" s="1"/>
      <c r="V3311" s="1"/>
      <c r="W3311" s="1"/>
      <c r="X3311" s="400"/>
      <c r="Y3311" s="6"/>
      <c r="AB3311" s="6"/>
      <c r="AE3311" s="6"/>
      <c r="AG3311" s="1"/>
      <c r="AM3311" s="6"/>
      <c r="AP3311" s="6"/>
      <c r="AS3311" s="6"/>
      <c r="AU3311" s="1"/>
      <c r="BA3311" s="6"/>
      <c r="BD3311" s="6"/>
      <c r="BG3311" s="1"/>
      <c r="BH3311" s="6"/>
      <c r="BJ3311" s="1"/>
      <c r="BN3311" s="1"/>
      <c r="BO3311" s="1"/>
    </row>
    <row r="3312" spans="1:67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6"/>
      <c r="N3312" s="1"/>
      <c r="Q3312" s="6"/>
      <c r="S3312" s="1"/>
      <c r="T3312" s="1"/>
      <c r="U3312" s="1"/>
      <c r="V3312" s="1"/>
      <c r="W3312" s="1"/>
      <c r="X3312" s="400"/>
      <c r="Y3312" s="6"/>
      <c r="AB3312" s="6"/>
      <c r="AE3312" s="6"/>
      <c r="AG3312" s="1"/>
      <c r="AM3312" s="6"/>
      <c r="AP3312" s="6"/>
      <c r="AS3312" s="6"/>
      <c r="AU3312" s="1"/>
      <c r="BA3312" s="6"/>
      <c r="BD3312" s="6"/>
      <c r="BG3312" s="1"/>
      <c r="BH3312" s="6"/>
      <c r="BJ3312" s="1"/>
      <c r="BN3312" s="1"/>
      <c r="BO3312" s="1"/>
    </row>
    <row r="3313" spans="1:67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6"/>
      <c r="N3313" s="1"/>
      <c r="Q3313" s="6"/>
      <c r="S3313" s="1"/>
      <c r="T3313" s="1"/>
      <c r="U3313" s="1"/>
      <c r="V3313" s="1"/>
      <c r="W3313" s="1"/>
      <c r="X3313" s="400"/>
      <c r="Y3313" s="6"/>
      <c r="AB3313" s="6"/>
      <c r="AE3313" s="6"/>
      <c r="AG3313" s="1"/>
      <c r="AM3313" s="6"/>
      <c r="AP3313" s="6"/>
      <c r="AS3313" s="6"/>
      <c r="AU3313" s="1"/>
      <c r="BA3313" s="6"/>
      <c r="BD3313" s="6"/>
      <c r="BG3313" s="1"/>
      <c r="BH3313" s="6"/>
      <c r="BJ3313" s="1"/>
      <c r="BN3313" s="1"/>
      <c r="BO3313" s="1"/>
    </row>
    <row r="3314" spans="1:67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6"/>
      <c r="N3314" s="1"/>
      <c r="Q3314" s="6"/>
      <c r="S3314" s="1"/>
      <c r="T3314" s="1"/>
      <c r="U3314" s="1"/>
      <c r="V3314" s="1"/>
      <c r="W3314" s="1"/>
      <c r="X3314" s="400"/>
      <c r="Y3314" s="6"/>
      <c r="AB3314" s="6"/>
      <c r="AE3314" s="6"/>
      <c r="AG3314" s="1"/>
      <c r="AM3314" s="6"/>
      <c r="AP3314" s="6"/>
      <c r="AS3314" s="6"/>
      <c r="AU3314" s="1"/>
      <c r="BA3314" s="6"/>
      <c r="BD3314" s="6"/>
      <c r="BG3314" s="1"/>
      <c r="BH3314" s="6"/>
      <c r="BJ3314" s="1"/>
      <c r="BN3314" s="1"/>
      <c r="BO3314" s="1"/>
    </row>
    <row r="3315" spans="1:67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6"/>
      <c r="N3315" s="1"/>
      <c r="Q3315" s="6"/>
      <c r="S3315" s="1"/>
      <c r="T3315" s="1"/>
      <c r="U3315" s="1"/>
      <c r="V3315" s="1"/>
      <c r="W3315" s="1"/>
      <c r="X3315" s="400"/>
      <c r="Y3315" s="6"/>
      <c r="AB3315" s="6"/>
      <c r="AE3315" s="6"/>
      <c r="AG3315" s="1"/>
      <c r="AM3315" s="6"/>
      <c r="AP3315" s="6"/>
      <c r="AS3315" s="6"/>
      <c r="AU3315" s="1"/>
      <c r="BA3315" s="6"/>
      <c r="BD3315" s="6"/>
      <c r="BG3315" s="1"/>
      <c r="BH3315" s="6"/>
      <c r="BJ3315" s="1"/>
      <c r="BN3315" s="1"/>
      <c r="BO3315" s="1"/>
    </row>
    <row r="3316" spans="1:67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6"/>
      <c r="N3316" s="1"/>
      <c r="Q3316" s="6"/>
      <c r="S3316" s="1"/>
      <c r="T3316" s="1"/>
      <c r="U3316" s="1"/>
      <c r="V3316" s="1"/>
      <c r="W3316" s="1"/>
      <c r="X3316" s="400"/>
      <c r="Y3316" s="6"/>
      <c r="AB3316" s="6"/>
      <c r="AE3316" s="6"/>
      <c r="AG3316" s="1"/>
      <c r="AM3316" s="6"/>
      <c r="AP3316" s="6"/>
      <c r="AS3316" s="6"/>
      <c r="AU3316" s="1"/>
      <c r="BA3316" s="6"/>
      <c r="BD3316" s="6"/>
      <c r="BG3316" s="1"/>
      <c r="BH3316" s="6"/>
      <c r="BJ3316" s="1"/>
      <c r="BN3316" s="1"/>
      <c r="BO3316" s="1"/>
    </row>
    <row r="3317" spans="1:67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6"/>
      <c r="N3317" s="1"/>
      <c r="Q3317" s="6"/>
      <c r="S3317" s="1"/>
      <c r="T3317" s="1"/>
      <c r="U3317" s="1"/>
      <c r="V3317" s="1"/>
      <c r="W3317" s="1"/>
      <c r="X3317" s="400"/>
      <c r="Y3317" s="6"/>
      <c r="AB3317" s="6"/>
      <c r="AE3317" s="6"/>
      <c r="AG3317" s="1"/>
      <c r="AM3317" s="6"/>
      <c r="AP3317" s="6"/>
      <c r="AS3317" s="6"/>
      <c r="AU3317" s="1"/>
      <c r="BA3317" s="6"/>
      <c r="BD3317" s="6"/>
      <c r="BG3317" s="1"/>
      <c r="BH3317" s="6"/>
      <c r="BJ3317" s="1"/>
      <c r="BN3317" s="1"/>
      <c r="BO3317" s="1"/>
    </row>
    <row r="3318" spans="1:67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6"/>
      <c r="N3318" s="1"/>
      <c r="Q3318" s="6"/>
      <c r="S3318" s="1"/>
      <c r="T3318" s="1"/>
      <c r="U3318" s="1"/>
      <c r="V3318" s="1"/>
      <c r="W3318" s="1"/>
      <c r="X3318" s="400"/>
      <c r="Y3318" s="6"/>
      <c r="AB3318" s="6"/>
      <c r="AE3318" s="6"/>
      <c r="AG3318" s="1"/>
      <c r="AM3318" s="6"/>
      <c r="AP3318" s="6"/>
      <c r="AS3318" s="6"/>
      <c r="AU3318" s="1"/>
      <c r="BA3318" s="6"/>
      <c r="BD3318" s="6"/>
      <c r="BG3318" s="1"/>
      <c r="BH3318" s="6"/>
      <c r="BJ3318" s="1"/>
      <c r="BN3318" s="1"/>
      <c r="BO3318" s="1"/>
    </row>
    <row r="3319" spans="1:67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6"/>
      <c r="N3319" s="1"/>
      <c r="Q3319" s="6"/>
      <c r="S3319" s="1"/>
      <c r="T3319" s="1"/>
      <c r="U3319" s="1"/>
      <c r="V3319" s="1"/>
      <c r="W3319" s="1"/>
      <c r="X3319" s="400"/>
      <c r="Y3319" s="6"/>
      <c r="AB3319" s="6"/>
      <c r="AE3319" s="6"/>
      <c r="AG3319" s="1"/>
      <c r="AM3319" s="6"/>
      <c r="AP3319" s="6"/>
      <c r="AS3319" s="6"/>
      <c r="AU3319" s="1"/>
      <c r="BA3319" s="6"/>
      <c r="BD3319" s="6"/>
      <c r="BG3319" s="1"/>
      <c r="BH3319" s="6"/>
      <c r="BJ3319" s="1"/>
      <c r="BN3319" s="1"/>
      <c r="BO3319" s="1"/>
    </row>
    <row r="3320" spans="1:67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6"/>
      <c r="N3320" s="1"/>
      <c r="Q3320" s="6"/>
      <c r="S3320" s="1"/>
      <c r="T3320" s="1"/>
      <c r="U3320" s="1"/>
      <c r="V3320" s="1"/>
      <c r="W3320" s="1"/>
      <c r="X3320" s="400"/>
      <c r="Y3320" s="6"/>
      <c r="AB3320" s="6"/>
      <c r="AE3320" s="6"/>
      <c r="AG3320" s="1"/>
      <c r="AM3320" s="6"/>
      <c r="AP3320" s="6"/>
      <c r="AS3320" s="6"/>
      <c r="AU3320" s="1"/>
      <c r="BA3320" s="6"/>
      <c r="BD3320" s="6"/>
      <c r="BG3320" s="1"/>
      <c r="BH3320" s="6"/>
      <c r="BJ3320" s="1"/>
      <c r="BN3320" s="1"/>
      <c r="BO3320" s="1"/>
    </row>
    <row r="3321" spans="1:67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6"/>
      <c r="N3321" s="1"/>
      <c r="Q3321" s="6"/>
      <c r="S3321" s="1"/>
      <c r="T3321" s="1"/>
      <c r="U3321" s="1"/>
      <c r="V3321" s="1"/>
      <c r="W3321" s="1"/>
      <c r="X3321" s="400"/>
      <c r="Y3321" s="6"/>
      <c r="AB3321" s="6"/>
      <c r="AE3321" s="6"/>
      <c r="AG3321" s="1"/>
      <c r="AM3321" s="6"/>
      <c r="AP3321" s="6"/>
      <c r="AS3321" s="6"/>
      <c r="AU3321" s="1"/>
      <c r="BA3321" s="6"/>
      <c r="BD3321" s="6"/>
      <c r="BG3321" s="1"/>
      <c r="BH3321" s="6"/>
      <c r="BJ3321" s="1"/>
      <c r="BN3321" s="1"/>
      <c r="BO3321" s="1"/>
    </row>
    <row r="3322" spans="1:67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6"/>
      <c r="N3322" s="1"/>
      <c r="Q3322" s="6"/>
      <c r="S3322" s="1"/>
      <c r="T3322" s="1"/>
      <c r="U3322" s="1"/>
      <c r="V3322" s="1"/>
      <c r="W3322" s="1"/>
      <c r="X3322" s="400"/>
      <c r="Y3322" s="6"/>
      <c r="AB3322" s="6"/>
      <c r="AE3322" s="6"/>
      <c r="AG3322" s="1"/>
      <c r="AM3322" s="6"/>
      <c r="AP3322" s="6"/>
      <c r="AS3322" s="6"/>
      <c r="AU3322" s="1"/>
      <c r="BA3322" s="6"/>
      <c r="BD3322" s="6"/>
      <c r="BG3322" s="1"/>
      <c r="BH3322" s="6"/>
      <c r="BJ3322" s="1"/>
      <c r="BN3322" s="1"/>
      <c r="BO3322" s="1"/>
    </row>
    <row r="3323" spans="1:67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6"/>
      <c r="N3323" s="1"/>
      <c r="Q3323" s="6"/>
      <c r="S3323" s="1"/>
      <c r="T3323" s="1"/>
      <c r="U3323" s="1"/>
      <c r="V3323" s="1"/>
      <c r="W3323" s="1"/>
      <c r="X3323" s="400"/>
      <c r="Y3323" s="6"/>
      <c r="AB3323" s="6"/>
      <c r="AE3323" s="6"/>
      <c r="AG3323" s="1"/>
      <c r="AM3323" s="6"/>
      <c r="AP3323" s="6"/>
      <c r="AS3323" s="6"/>
      <c r="AU3323" s="1"/>
      <c r="BA3323" s="6"/>
      <c r="BD3323" s="6"/>
      <c r="BG3323" s="1"/>
      <c r="BH3323" s="6"/>
      <c r="BJ3323" s="1"/>
      <c r="BN3323" s="1"/>
      <c r="BO3323" s="1"/>
    </row>
    <row r="3324" spans="1:67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6"/>
      <c r="N3324" s="1"/>
      <c r="Q3324" s="6"/>
      <c r="S3324" s="1"/>
      <c r="T3324" s="1"/>
      <c r="U3324" s="1"/>
      <c r="V3324" s="1"/>
      <c r="W3324" s="1"/>
      <c r="X3324" s="400"/>
      <c r="Y3324" s="6"/>
      <c r="AB3324" s="6"/>
      <c r="AE3324" s="6"/>
      <c r="AG3324" s="1"/>
      <c r="AM3324" s="6"/>
      <c r="AP3324" s="6"/>
      <c r="AS3324" s="6"/>
      <c r="AU3324" s="1"/>
      <c r="BA3324" s="6"/>
      <c r="BD3324" s="6"/>
      <c r="BG3324" s="1"/>
      <c r="BH3324" s="6"/>
      <c r="BJ3324" s="1"/>
      <c r="BN3324" s="1"/>
      <c r="BO3324" s="1"/>
    </row>
    <row r="3325" spans="1:67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6"/>
      <c r="N3325" s="1"/>
      <c r="Q3325" s="6"/>
      <c r="S3325" s="1"/>
      <c r="T3325" s="1"/>
      <c r="U3325" s="1"/>
      <c r="V3325" s="1"/>
      <c r="W3325" s="1"/>
      <c r="X3325" s="400"/>
      <c r="Y3325" s="6"/>
      <c r="AB3325" s="6"/>
      <c r="AE3325" s="6"/>
      <c r="AG3325" s="1"/>
      <c r="AM3325" s="6"/>
      <c r="AP3325" s="6"/>
      <c r="AS3325" s="6"/>
      <c r="AU3325" s="1"/>
      <c r="BA3325" s="6"/>
      <c r="BD3325" s="6"/>
      <c r="BG3325" s="1"/>
      <c r="BH3325" s="6"/>
      <c r="BJ3325" s="1"/>
      <c r="BN3325" s="1"/>
      <c r="BO3325" s="1"/>
    </row>
    <row r="3326" spans="1:67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6"/>
      <c r="N3326" s="1"/>
      <c r="Q3326" s="6"/>
      <c r="S3326" s="1"/>
      <c r="T3326" s="1"/>
      <c r="U3326" s="1"/>
      <c r="V3326" s="1"/>
      <c r="W3326" s="1"/>
      <c r="X3326" s="400"/>
      <c r="Y3326" s="6"/>
      <c r="AB3326" s="6"/>
      <c r="AE3326" s="6"/>
      <c r="AG3326" s="1"/>
      <c r="AM3326" s="6"/>
      <c r="AP3326" s="6"/>
      <c r="AS3326" s="6"/>
      <c r="AU3326" s="1"/>
      <c r="BA3326" s="6"/>
      <c r="BD3326" s="6"/>
      <c r="BG3326" s="1"/>
      <c r="BH3326" s="6"/>
      <c r="BJ3326" s="1"/>
      <c r="BN3326" s="1"/>
      <c r="BO3326" s="1"/>
    </row>
    <row r="3327" spans="1:67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6"/>
      <c r="N3327" s="1"/>
      <c r="Q3327" s="6"/>
      <c r="S3327" s="1"/>
      <c r="T3327" s="1"/>
      <c r="U3327" s="1"/>
      <c r="V3327" s="1"/>
      <c r="W3327" s="1"/>
      <c r="X3327" s="400"/>
      <c r="Y3327" s="6"/>
      <c r="AB3327" s="6"/>
      <c r="AE3327" s="6"/>
      <c r="AG3327" s="1"/>
      <c r="AM3327" s="6"/>
      <c r="AP3327" s="6"/>
      <c r="AS3327" s="6"/>
      <c r="AU3327" s="1"/>
      <c r="BA3327" s="6"/>
      <c r="BD3327" s="6"/>
      <c r="BG3327" s="1"/>
      <c r="BH3327" s="6"/>
      <c r="BJ3327" s="1"/>
      <c r="BN3327" s="1"/>
      <c r="BO3327" s="1"/>
    </row>
    <row r="3328" spans="1:67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6"/>
      <c r="N3328" s="1"/>
      <c r="Q3328" s="6"/>
      <c r="S3328" s="1"/>
      <c r="T3328" s="1"/>
      <c r="U3328" s="1"/>
      <c r="V3328" s="1"/>
      <c r="W3328" s="1"/>
      <c r="X3328" s="400"/>
      <c r="Y3328" s="6"/>
      <c r="AB3328" s="6"/>
      <c r="AE3328" s="6"/>
      <c r="AG3328" s="1"/>
      <c r="AM3328" s="6"/>
      <c r="AP3328" s="6"/>
      <c r="AS3328" s="6"/>
      <c r="AU3328" s="1"/>
      <c r="BA3328" s="6"/>
      <c r="BD3328" s="6"/>
      <c r="BG3328" s="1"/>
      <c r="BH3328" s="6"/>
      <c r="BJ3328" s="1"/>
      <c r="BN3328" s="1"/>
      <c r="BO3328" s="1"/>
    </row>
    <row r="3329" spans="1:67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6"/>
      <c r="N3329" s="1"/>
      <c r="Q3329" s="6"/>
      <c r="S3329" s="1"/>
      <c r="T3329" s="1"/>
      <c r="U3329" s="1"/>
      <c r="V3329" s="1"/>
      <c r="W3329" s="1"/>
      <c r="X3329" s="400"/>
      <c r="Y3329" s="6"/>
      <c r="AB3329" s="6"/>
      <c r="AE3329" s="6"/>
      <c r="AG3329" s="1"/>
      <c r="AM3329" s="6"/>
      <c r="AP3329" s="6"/>
      <c r="AS3329" s="6"/>
      <c r="AU3329" s="1"/>
      <c r="BA3329" s="6"/>
      <c r="BD3329" s="6"/>
      <c r="BG3329" s="1"/>
      <c r="BH3329" s="6"/>
      <c r="BJ3329" s="1"/>
      <c r="BN3329" s="1"/>
      <c r="BO3329" s="1"/>
    </row>
    <row r="3330" spans="1:67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6"/>
      <c r="N3330" s="1"/>
      <c r="Q3330" s="6"/>
      <c r="S3330" s="1"/>
      <c r="T3330" s="1"/>
      <c r="U3330" s="1"/>
      <c r="V3330" s="1"/>
      <c r="W3330" s="1"/>
      <c r="X3330" s="400"/>
      <c r="Y3330" s="6"/>
      <c r="AB3330" s="6"/>
      <c r="AE3330" s="6"/>
      <c r="AG3330" s="1"/>
      <c r="AM3330" s="6"/>
      <c r="AP3330" s="6"/>
      <c r="AS3330" s="6"/>
      <c r="AU3330" s="1"/>
      <c r="BA3330" s="6"/>
      <c r="BD3330" s="6"/>
      <c r="BG3330" s="1"/>
      <c r="BH3330" s="6"/>
      <c r="BJ3330" s="1"/>
      <c r="BN3330" s="1"/>
      <c r="BO3330" s="1"/>
    </row>
    <row r="3331" spans="1:67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6"/>
      <c r="N3331" s="1"/>
      <c r="Q3331" s="6"/>
      <c r="S3331" s="1"/>
      <c r="T3331" s="1"/>
      <c r="U3331" s="1"/>
      <c r="V3331" s="1"/>
      <c r="W3331" s="1"/>
      <c r="X3331" s="400"/>
      <c r="Y3331" s="6"/>
      <c r="AB3331" s="6"/>
      <c r="AE3331" s="6"/>
      <c r="AG3331" s="1"/>
      <c r="AM3331" s="6"/>
      <c r="AP3331" s="6"/>
      <c r="AS3331" s="6"/>
      <c r="AU3331" s="1"/>
      <c r="BA3331" s="6"/>
      <c r="BD3331" s="6"/>
      <c r="BG3331" s="1"/>
      <c r="BH3331" s="6"/>
      <c r="BJ3331" s="1"/>
      <c r="BN3331" s="1"/>
      <c r="BO3331" s="1"/>
    </row>
    <row r="3332" spans="1:67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6"/>
      <c r="N3332" s="1"/>
      <c r="Q3332" s="6"/>
      <c r="S3332" s="1"/>
      <c r="T3332" s="1"/>
      <c r="U3332" s="1"/>
      <c r="V3332" s="1"/>
      <c r="W3332" s="1"/>
      <c r="X3332" s="400"/>
      <c r="Y3332" s="6"/>
      <c r="AB3332" s="6"/>
      <c r="AE3332" s="6"/>
      <c r="AG3332" s="1"/>
      <c r="AM3332" s="6"/>
      <c r="AP3332" s="6"/>
      <c r="AS3332" s="6"/>
      <c r="AU3332" s="1"/>
      <c r="BA3332" s="6"/>
      <c r="BD3332" s="6"/>
      <c r="BG3332" s="1"/>
      <c r="BH3332" s="6"/>
      <c r="BJ3332" s="1"/>
      <c r="BN3332" s="1"/>
      <c r="BO3332" s="1"/>
    </row>
    <row r="3333" spans="1:67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6"/>
      <c r="N3333" s="1"/>
      <c r="Q3333" s="6"/>
      <c r="S3333" s="1"/>
      <c r="T3333" s="1"/>
      <c r="U3333" s="1"/>
      <c r="V3333" s="1"/>
      <c r="W3333" s="1"/>
      <c r="X3333" s="400"/>
      <c r="Y3333" s="6"/>
      <c r="AB3333" s="6"/>
      <c r="AE3333" s="6"/>
      <c r="AG3333" s="1"/>
      <c r="AM3333" s="6"/>
      <c r="AP3333" s="6"/>
      <c r="AS3333" s="6"/>
      <c r="AU3333" s="1"/>
      <c r="BA3333" s="6"/>
      <c r="BD3333" s="6"/>
      <c r="BG3333" s="1"/>
      <c r="BH3333" s="6"/>
      <c r="BJ3333" s="1"/>
      <c r="BN3333" s="1"/>
      <c r="BO3333" s="1"/>
    </row>
    <row r="3334" spans="1:67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6"/>
      <c r="N3334" s="1"/>
      <c r="Q3334" s="6"/>
      <c r="S3334" s="1"/>
      <c r="T3334" s="1"/>
      <c r="U3334" s="1"/>
      <c r="V3334" s="1"/>
      <c r="W3334" s="1"/>
      <c r="X3334" s="400"/>
      <c r="Y3334" s="6"/>
      <c r="AB3334" s="6"/>
      <c r="AE3334" s="6"/>
      <c r="AG3334" s="1"/>
      <c r="AM3334" s="6"/>
      <c r="AP3334" s="6"/>
      <c r="AS3334" s="6"/>
      <c r="AU3334" s="1"/>
      <c r="BA3334" s="6"/>
      <c r="BD3334" s="6"/>
      <c r="BG3334" s="1"/>
      <c r="BH3334" s="6"/>
      <c r="BJ3334" s="1"/>
      <c r="BN3334" s="1"/>
      <c r="BO3334" s="1"/>
    </row>
    <row r="3335" spans="1:67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6"/>
      <c r="N3335" s="1"/>
      <c r="Q3335" s="6"/>
      <c r="S3335" s="1"/>
      <c r="T3335" s="1"/>
      <c r="U3335" s="1"/>
      <c r="V3335" s="1"/>
      <c r="W3335" s="1"/>
      <c r="X3335" s="400"/>
      <c r="Y3335" s="6"/>
      <c r="AB3335" s="6"/>
      <c r="AE3335" s="6"/>
      <c r="AG3335" s="1"/>
      <c r="AM3335" s="6"/>
      <c r="AP3335" s="6"/>
      <c r="AS3335" s="6"/>
      <c r="AU3335" s="1"/>
      <c r="BA3335" s="6"/>
      <c r="BD3335" s="6"/>
      <c r="BG3335" s="1"/>
      <c r="BH3335" s="6"/>
      <c r="BJ3335" s="1"/>
      <c r="BN3335" s="1"/>
      <c r="BO3335" s="1"/>
    </row>
    <row r="3336" spans="1:67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6"/>
      <c r="N3336" s="1"/>
      <c r="Q3336" s="6"/>
      <c r="S3336" s="1"/>
      <c r="T3336" s="1"/>
      <c r="U3336" s="1"/>
      <c r="V3336" s="1"/>
      <c r="W3336" s="1"/>
      <c r="X3336" s="400"/>
      <c r="Y3336" s="6"/>
      <c r="AB3336" s="6"/>
      <c r="AE3336" s="6"/>
      <c r="AG3336" s="1"/>
      <c r="AM3336" s="6"/>
      <c r="AP3336" s="6"/>
      <c r="AS3336" s="6"/>
      <c r="AU3336" s="1"/>
      <c r="BA3336" s="6"/>
      <c r="BD3336" s="6"/>
      <c r="BG3336" s="1"/>
      <c r="BH3336" s="6"/>
      <c r="BJ3336" s="1"/>
      <c r="BN3336" s="1"/>
      <c r="BO3336" s="1"/>
    </row>
    <row r="3337" spans="1:67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6"/>
      <c r="N3337" s="1"/>
      <c r="Q3337" s="6"/>
      <c r="S3337" s="1"/>
      <c r="T3337" s="1"/>
      <c r="U3337" s="1"/>
      <c r="V3337" s="1"/>
      <c r="W3337" s="1"/>
      <c r="X3337" s="400"/>
      <c r="Y3337" s="6"/>
      <c r="AB3337" s="6"/>
      <c r="AE3337" s="6"/>
      <c r="AG3337" s="1"/>
      <c r="AM3337" s="6"/>
      <c r="AP3337" s="6"/>
      <c r="AS3337" s="6"/>
      <c r="AU3337" s="1"/>
      <c r="BA3337" s="6"/>
      <c r="BD3337" s="6"/>
      <c r="BG3337" s="1"/>
      <c r="BH3337" s="6"/>
      <c r="BJ3337" s="1"/>
      <c r="BN3337" s="1"/>
      <c r="BO3337" s="1"/>
    </row>
    <row r="3338" spans="1:67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6"/>
      <c r="N3338" s="1"/>
      <c r="Q3338" s="6"/>
      <c r="S3338" s="1"/>
      <c r="T3338" s="1"/>
      <c r="U3338" s="1"/>
      <c r="V3338" s="1"/>
      <c r="W3338" s="1"/>
      <c r="X3338" s="400"/>
      <c r="Y3338" s="6"/>
      <c r="AB3338" s="6"/>
      <c r="AE3338" s="6"/>
      <c r="AG3338" s="1"/>
      <c r="AM3338" s="6"/>
      <c r="AP3338" s="6"/>
      <c r="AS3338" s="6"/>
      <c r="AU3338" s="1"/>
      <c r="BA3338" s="6"/>
      <c r="BD3338" s="6"/>
      <c r="BG3338" s="1"/>
      <c r="BH3338" s="6"/>
      <c r="BJ3338" s="1"/>
      <c r="BN3338" s="1"/>
      <c r="BO3338" s="1"/>
    </row>
    <row r="3339" spans="1:67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6"/>
      <c r="N3339" s="1"/>
      <c r="Q3339" s="6"/>
      <c r="S3339" s="1"/>
      <c r="T3339" s="1"/>
      <c r="U3339" s="1"/>
      <c r="V3339" s="1"/>
      <c r="W3339" s="1"/>
      <c r="X3339" s="400"/>
      <c r="Y3339" s="6"/>
      <c r="AB3339" s="6"/>
      <c r="AE3339" s="6"/>
      <c r="AG3339" s="1"/>
      <c r="AM3339" s="6"/>
      <c r="AP3339" s="6"/>
      <c r="AS3339" s="6"/>
      <c r="AU3339" s="1"/>
      <c r="BA3339" s="6"/>
      <c r="BD3339" s="6"/>
      <c r="BG3339" s="1"/>
      <c r="BH3339" s="6"/>
      <c r="BJ3339" s="1"/>
      <c r="BN3339" s="1"/>
      <c r="BO3339" s="1"/>
    </row>
    <row r="3340" spans="1:67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6"/>
      <c r="N3340" s="1"/>
      <c r="Q3340" s="6"/>
      <c r="S3340" s="1"/>
      <c r="T3340" s="1"/>
      <c r="U3340" s="1"/>
      <c r="V3340" s="1"/>
      <c r="W3340" s="1"/>
      <c r="X3340" s="400"/>
      <c r="Y3340" s="6"/>
      <c r="AB3340" s="6"/>
      <c r="AE3340" s="6"/>
      <c r="AG3340" s="1"/>
      <c r="AM3340" s="6"/>
      <c r="AP3340" s="6"/>
      <c r="AS3340" s="6"/>
      <c r="AU3340" s="1"/>
      <c r="BA3340" s="6"/>
      <c r="BD3340" s="6"/>
      <c r="BG3340" s="1"/>
      <c r="BH3340" s="6"/>
      <c r="BJ3340" s="1"/>
      <c r="BN3340" s="1"/>
      <c r="BO3340" s="1"/>
    </row>
    <row r="3341" spans="1:67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6"/>
      <c r="N3341" s="1"/>
      <c r="Q3341" s="6"/>
      <c r="S3341" s="1"/>
      <c r="T3341" s="1"/>
      <c r="U3341" s="1"/>
      <c r="V3341" s="1"/>
      <c r="W3341" s="1"/>
      <c r="X3341" s="400"/>
      <c r="Y3341" s="6"/>
      <c r="AB3341" s="6"/>
      <c r="AE3341" s="6"/>
      <c r="AG3341" s="1"/>
      <c r="AM3341" s="6"/>
      <c r="AP3341" s="6"/>
      <c r="AS3341" s="6"/>
      <c r="AU3341" s="1"/>
      <c r="BA3341" s="6"/>
      <c r="BD3341" s="6"/>
      <c r="BG3341" s="1"/>
      <c r="BH3341" s="6"/>
      <c r="BJ3341" s="1"/>
      <c r="BN3341" s="1"/>
      <c r="BO3341" s="1"/>
    </row>
    <row r="3342" spans="1:67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6"/>
      <c r="N3342" s="1"/>
      <c r="Q3342" s="6"/>
      <c r="S3342" s="1"/>
      <c r="T3342" s="1"/>
      <c r="U3342" s="1"/>
      <c r="V3342" s="1"/>
      <c r="W3342" s="1"/>
      <c r="X3342" s="400"/>
      <c r="Y3342" s="6"/>
      <c r="AB3342" s="6"/>
      <c r="AE3342" s="6"/>
      <c r="AG3342" s="1"/>
      <c r="AM3342" s="6"/>
      <c r="AP3342" s="6"/>
      <c r="AS3342" s="6"/>
      <c r="AU3342" s="1"/>
      <c r="BA3342" s="6"/>
      <c r="BD3342" s="6"/>
      <c r="BG3342" s="1"/>
      <c r="BH3342" s="6"/>
      <c r="BJ3342" s="1"/>
      <c r="BN3342" s="1"/>
      <c r="BO3342" s="1"/>
    </row>
    <row r="3343" spans="1:67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6"/>
      <c r="N3343" s="1"/>
      <c r="Q3343" s="6"/>
      <c r="S3343" s="1"/>
      <c r="T3343" s="1"/>
      <c r="U3343" s="1"/>
      <c r="V3343" s="1"/>
      <c r="W3343" s="1"/>
      <c r="X3343" s="400"/>
      <c r="Y3343" s="6"/>
      <c r="AB3343" s="6"/>
      <c r="AE3343" s="6"/>
      <c r="AG3343" s="1"/>
      <c r="AM3343" s="6"/>
      <c r="AP3343" s="6"/>
      <c r="AS3343" s="6"/>
      <c r="AU3343" s="1"/>
      <c r="BA3343" s="6"/>
      <c r="BD3343" s="6"/>
      <c r="BG3343" s="1"/>
      <c r="BH3343" s="6"/>
      <c r="BJ3343" s="1"/>
      <c r="BN3343" s="1"/>
      <c r="BO3343" s="1"/>
    </row>
    <row r="3344" spans="1:67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6"/>
      <c r="N3344" s="1"/>
      <c r="Q3344" s="6"/>
      <c r="S3344" s="1"/>
      <c r="T3344" s="1"/>
      <c r="U3344" s="1"/>
      <c r="V3344" s="1"/>
      <c r="W3344" s="1"/>
      <c r="X3344" s="400"/>
      <c r="Y3344" s="6"/>
      <c r="AB3344" s="6"/>
      <c r="AE3344" s="6"/>
      <c r="AG3344" s="1"/>
      <c r="AM3344" s="6"/>
      <c r="AP3344" s="6"/>
      <c r="AS3344" s="6"/>
      <c r="AU3344" s="1"/>
      <c r="BA3344" s="6"/>
      <c r="BD3344" s="6"/>
      <c r="BG3344" s="1"/>
      <c r="BH3344" s="6"/>
      <c r="BJ3344" s="1"/>
      <c r="BN3344" s="1"/>
      <c r="BO3344" s="1"/>
    </row>
    <row r="3345" spans="1:67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6"/>
      <c r="N3345" s="1"/>
      <c r="Q3345" s="6"/>
      <c r="S3345" s="1"/>
      <c r="T3345" s="1"/>
      <c r="U3345" s="1"/>
      <c r="V3345" s="1"/>
      <c r="W3345" s="1"/>
      <c r="X3345" s="400"/>
      <c r="Y3345" s="6"/>
      <c r="AB3345" s="6"/>
      <c r="AE3345" s="6"/>
      <c r="AG3345" s="1"/>
      <c r="AM3345" s="6"/>
      <c r="AP3345" s="6"/>
      <c r="AS3345" s="6"/>
      <c r="AU3345" s="1"/>
      <c r="BA3345" s="6"/>
      <c r="BD3345" s="6"/>
      <c r="BG3345" s="1"/>
      <c r="BH3345" s="6"/>
      <c r="BJ3345" s="1"/>
      <c r="BN3345" s="1"/>
      <c r="BO3345" s="1"/>
    </row>
    <row r="3346" spans="1:67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6"/>
      <c r="N3346" s="1"/>
      <c r="Q3346" s="6"/>
      <c r="S3346" s="1"/>
      <c r="T3346" s="1"/>
      <c r="U3346" s="1"/>
      <c r="V3346" s="1"/>
      <c r="W3346" s="1"/>
      <c r="X3346" s="400"/>
      <c r="Y3346" s="6"/>
      <c r="AB3346" s="6"/>
      <c r="AE3346" s="6"/>
      <c r="AG3346" s="1"/>
      <c r="AM3346" s="6"/>
      <c r="AP3346" s="6"/>
      <c r="AS3346" s="6"/>
      <c r="AU3346" s="1"/>
      <c r="BA3346" s="6"/>
      <c r="BD3346" s="6"/>
      <c r="BG3346" s="1"/>
      <c r="BH3346" s="6"/>
      <c r="BJ3346" s="1"/>
      <c r="BN3346" s="1"/>
      <c r="BO3346" s="1"/>
    </row>
    <row r="3347" spans="1:67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6"/>
      <c r="N3347" s="1"/>
      <c r="Q3347" s="6"/>
      <c r="S3347" s="1"/>
      <c r="T3347" s="1"/>
      <c r="U3347" s="1"/>
      <c r="V3347" s="1"/>
      <c r="W3347" s="1"/>
      <c r="X3347" s="400"/>
      <c r="Y3347" s="6"/>
      <c r="AB3347" s="6"/>
      <c r="AE3347" s="6"/>
      <c r="AG3347" s="1"/>
      <c r="AM3347" s="6"/>
      <c r="AP3347" s="6"/>
      <c r="AS3347" s="6"/>
      <c r="AU3347" s="1"/>
      <c r="BA3347" s="6"/>
      <c r="BD3347" s="6"/>
      <c r="BG3347" s="1"/>
      <c r="BH3347" s="6"/>
      <c r="BJ3347" s="1"/>
      <c r="BN3347" s="1"/>
      <c r="BO3347" s="1"/>
    </row>
    <row r="3348" spans="1:67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6"/>
      <c r="N3348" s="1"/>
      <c r="Q3348" s="6"/>
      <c r="S3348" s="1"/>
      <c r="T3348" s="1"/>
      <c r="U3348" s="1"/>
      <c r="V3348" s="1"/>
      <c r="W3348" s="1"/>
      <c r="X3348" s="400"/>
      <c r="Y3348" s="6"/>
      <c r="AB3348" s="6"/>
      <c r="AE3348" s="6"/>
      <c r="AG3348" s="1"/>
      <c r="AM3348" s="6"/>
      <c r="AP3348" s="6"/>
      <c r="AS3348" s="6"/>
      <c r="AU3348" s="1"/>
      <c r="BA3348" s="6"/>
      <c r="BD3348" s="6"/>
      <c r="BG3348" s="1"/>
      <c r="BH3348" s="6"/>
      <c r="BJ3348" s="1"/>
      <c r="BN3348" s="1"/>
      <c r="BO3348" s="1"/>
    </row>
    <row r="3349" spans="1:67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6"/>
      <c r="N3349" s="1"/>
      <c r="Q3349" s="6"/>
      <c r="S3349" s="1"/>
      <c r="T3349" s="1"/>
      <c r="U3349" s="1"/>
      <c r="V3349" s="1"/>
      <c r="W3349" s="1"/>
      <c r="X3349" s="400"/>
      <c r="Y3349" s="6"/>
      <c r="AB3349" s="6"/>
      <c r="AE3349" s="6"/>
      <c r="AG3349" s="1"/>
      <c r="AM3349" s="6"/>
      <c r="AP3349" s="6"/>
      <c r="AS3349" s="6"/>
      <c r="AU3349" s="1"/>
      <c r="BA3349" s="6"/>
      <c r="BD3349" s="6"/>
      <c r="BG3349" s="1"/>
      <c r="BH3349" s="6"/>
      <c r="BJ3349" s="1"/>
      <c r="BN3349" s="1"/>
      <c r="BO3349" s="1"/>
    </row>
    <row r="3350" spans="1:67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6"/>
      <c r="N3350" s="1"/>
      <c r="Q3350" s="6"/>
      <c r="S3350" s="1"/>
      <c r="T3350" s="1"/>
      <c r="U3350" s="1"/>
      <c r="V3350" s="1"/>
      <c r="W3350" s="1"/>
      <c r="X3350" s="400"/>
      <c r="Y3350" s="6"/>
      <c r="AB3350" s="6"/>
      <c r="AE3350" s="6"/>
      <c r="AG3350" s="1"/>
      <c r="AM3350" s="6"/>
      <c r="AP3350" s="6"/>
      <c r="AS3350" s="6"/>
      <c r="AU3350" s="1"/>
      <c r="BA3350" s="6"/>
      <c r="BD3350" s="6"/>
      <c r="BG3350" s="1"/>
      <c r="BH3350" s="6"/>
      <c r="BJ3350" s="1"/>
      <c r="BN3350" s="1"/>
      <c r="BO3350" s="1"/>
    </row>
    <row r="3351" spans="1:67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6"/>
      <c r="N3351" s="1"/>
      <c r="Q3351" s="6"/>
      <c r="S3351" s="1"/>
      <c r="T3351" s="1"/>
      <c r="U3351" s="1"/>
      <c r="V3351" s="1"/>
      <c r="W3351" s="1"/>
      <c r="X3351" s="400"/>
      <c r="Y3351" s="6"/>
      <c r="AB3351" s="6"/>
      <c r="AE3351" s="6"/>
      <c r="AG3351" s="1"/>
      <c r="AM3351" s="6"/>
      <c r="AP3351" s="6"/>
      <c r="AS3351" s="6"/>
      <c r="AU3351" s="1"/>
      <c r="BA3351" s="6"/>
      <c r="BD3351" s="6"/>
      <c r="BG3351" s="1"/>
      <c r="BH3351" s="6"/>
      <c r="BJ3351" s="1"/>
      <c r="BN3351" s="1"/>
      <c r="BO3351" s="1"/>
    </row>
    <row r="3352" spans="1:67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6"/>
      <c r="N3352" s="1"/>
      <c r="Q3352" s="6"/>
      <c r="S3352" s="1"/>
      <c r="T3352" s="1"/>
      <c r="U3352" s="1"/>
      <c r="V3352" s="1"/>
      <c r="W3352" s="1"/>
      <c r="X3352" s="400"/>
      <c r="Y3352" s="6"/>
      <c r="AB3352" s="6"/>
      <c r="AE3352" s="6"/>
      <c r="AG3352" s="1"/>
      <c r="AM3352" s="6"/>
      <c r="AP3352" s="6"/>
      <c r="AS3352" s="6"/>
      <c r="AU3352" s="1"/>
      <c r="BA3352" s="6"/>
      <c r="BD3352" s="6"/>
      <c r="BG3352" s="1"/>
      <c r="BH3352" s="6"/>
      <c r="BJ3352" s="1"/>
      <c r="BN3352" s="1"/>
      <c r="BO3352" s="1"/>
    </row>
    <row r="3353" spans="1:67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6"/>
      <c r="N3353" s="1"/>
      <c r="Q3353" s="6"/>
      <c r="S3353" s="1"/>
      <c r="T3353" s="1"/>
      <c r="U3353" s="1"/>
      <c r="V3353" s="1"/>
      <c r="W3353" s="1"/>
      <c r="X3353" s="400"/>
      <c r="Y3353" s="6"/>
      <c r="AB3353" s="6"/>
      <c r="AE3353" s="6"/>
      <c r="AG3353" s="1"/>
      <c r="AM3353" s="6"/>
      <c r="AP3353" s="6"/>
      <c r="AS3353" s="6"/>
      <c r="AU3353" s="1"/>
      <c r="BA3353" s="6"/>
      <c r="BD3353" s="6"/>
      <c r="BG3353" s="1"/>
      <c r="BH3353" s="6"/>
      <c r="BJ3353" s="1"/>
      <c r="BN3353" s="1"/>
      <c r="BO3353" s="1"/>
    </row>
    <row r="3354" spans="1:67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6"/>
      <c r="N3354" s="1"/>
      <c r="Q3354" s="6"/>
      <c r="S3354" s="1"/>
      <c r="T3354" s="1"/>
      <c r="U3354" s="1"/>
      <c r="V3354" s="1"/>
      <c r="W3354" s="1"/>
      <c r="X3354" s="400"/>
      <c r="Y3354" s="6"/>
      <c r="AB3354" s="6"/>
      <c r="AE3354" s="6"/>
      <c r="AG3354" s="1"/>
      <c r="AM3354" s="6"/>
      <c r="AP3354" s="6"/>
      <c r="AS3354" s="6"/>
      <c r="AU3354" s="1"/>
      <c r="BA3354" s="6"/>
      <c r="BD3354" s="6"/>
      <c r="BG3354" s="1"/>
      <c r="BH3354" s="6"/>
      <c r="BJ3354" s="1"/>
      <c r="BN3354" s="1"/>
      <c r="BO3354" s="1"/>
    </row>
    <row r="3355" spans="1:67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6"/>
      <c r="N3355" s="1"/>
      <c r="Q3355" s="6"/>
      <c r="S3355" s="1"/>
      <c r="T3355" s="1"/>
      <c r="U3355" s="1"/>
      <c r="V3355" s="1"/>
      <c r="W3355" s="1"/>
      <c r="X3355" s="400"/>
      <c r="Y3355" s="6"/>
      <c r="AB3355" s="6"/>
      <c r="AE3355" s="6"/>
      <c r="AG3355" s="1"/>
      <c r="AM3355" s="6"/>
      <c r="AP3355" s="6"/>
      <c r="AS3355" s="6"/>
      <c r="AU3355" s="1"/>
      <c r="BA3355" s="6"/>
      <c r="BD3355" s="6"/>
      <c r="BG3355" s="1"/>
      <c r="BH3355" s="6"/>
      <c r="BJ3355" s="1"/>
      <c r="BN3355" s="1"/>
      <c r="BO3355" s="1"/>
    </row>
    <row r="3356" spans="1:67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6"/>
      <c r="N3356" s="1"/>
      <c r="Q3356" s="6"/>
      <c r="S3356" s="1"/>
      <c r="T3356" s="1"/>
      <c r="U3356" s="1"/>
      <c r="V3356" s="1"/>
      <c r="W3356" s="1"/>
      <c r="X3356" s="400"/>
      <c r="Y3356" s="6"/>
      <c r="AB3356" s="6"/>
      <c r="AE3356" s="6"/>
      <c r="AG3356" s="1"/>
      <c r="AM3356" s="6"/>
      <c r="AP3356" s="6"/>
      <c r="AS3356" s="6"/>
      <c r="AU3356" s="1"/>
      <c r="BA3356" s="6"/>
      <c r="BD3356" s="6"/>
      <c r="BG3356" s="1"/>
      <c r="BH3356" s="6"/>
      <c r="BJ3356" s="1"/>
      <c r="BN3356" s="1"/>
      <c r="BO3356" s="1"/>
    </row>
    <row r="3357" spans="1:67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6"/>
      <c r="N3357" s="1"/>
      <c r="Q3357" s="6"/>
      <c r="S3357" s="1"/>
      <c r="T3357" s="1"/>
      <c r="U3357" s="1"/>
      <c r="V3357" s="1"/>
      <c r="W3357" s="1"/>
      <c r="X3357" s="400"/>
      <c r="Y3357" s="6"/>
      <c r="AB3357" s="6"/>
      <c r="AE3357" s="6"/>
      <c r="AG3357" s="1"/>
      <c r="AM3357" s="6"/>
      <c r="AP3357" s="6"/>
      <c r="AS3357" s="6"/>
      <c r="AU3357" s="1"/>
      <c r="BA3357" s="6"/>
      <c r="BD3357" s="6"/>
      <c r="BG3357" s="1"/>
      <c r="BH3357" s="6"/>
      <c r="BJ3357" s="1"/>
      <c r="BN3357" s="1"/>
      <c r="BO3357" s="1"/>
    </row>
    <row r="3358" spans="1:67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6"/>
      <c r="N3358" s="1"/>
      <c r="Q3358" s="6"/>
      <c r="S3358" s="1"/>
      <c r="T3358" s="1"/>
      <c r="U3358" s="1"/>
      <c r="V3358" s="1"/>
      <c r="W3358" s="1"/>
      <c r="X3358" s="400"/>
      <c r="Y3358" s="6"/>
      <c r="AB3358" s="6"/>
      <c r="AE3358" s="6"/>
      <c r="AG3358" s="1"/>
      <c r="AM3358" s="6"/>
      <c r="AP3358" s="6"/>
      <c r="AS3358" s="6"/>
      <c r="AU3358" s="1"/>
      <c r="BA3358" s="6"/>
      <c r="BD3358" s="6"/>
      <c r="BG3358" s="1"/>
      <c r="BH3358" s="6"/>
      <c r="BJ3358" s="1"/>
      <c r="BN3358" s="1"/>
      <c r="BO3358" s="1"/>
    </row>
    <row r="3359" spans="1:67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6"/>
      <c r="N3359" s="1"/>
      <c r="Q3359" s="6"/>
      <c r="S3359" s="1"/>
      <c r="T3359" s="1"/>
      <c r="U3359" s="1"/>
      <c r="V3359" s="1"/>
      <c r="W3359" s="1"/>
      <c r="X3359" s="400"/>
      <c r="Y3359" s="6"/>
      <c r="AB3359" s="6"/>
      <c r="AE3359" s="6"/>
      <c r="AG3359" s="1"/>
      <c r="AM3359" s="6"/>
      <c r="AP3359" s="6"/>
      <c r="AS3359" s="6"/>
      <c r="AU3359" s="1"/>
      <c r="BA3359" s="6"/>
      <c r="BD3359" s="6"/>
      <c r="BG3359" s="1"/>
      <c r="BH3359" s="6"/>
      <c r="BJ3359" s="1"/>
      <c r="BN3359" s="1"/>
      <c r="BO3359" s="1"/>
    </row>
    <row r="3360" spans="1:67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6"/>
      <c r="N3360" s="1"/>
      <c r="Q3360" s="6"/>
      <c r="S3360" s="1"/>
      <c r="T3360" s="1"/>
      <c r="U3360" s="1"/>
      <c r="V3360" s="1"/>
      <c r="W3360" s="1"/>
      <c r="X3360" s="400"/>
      <c r="Y3360" s="6"/>
      <c r="AB3360" s="6"/>
      <c r="AE3360" s="6"/>
      <c r="AG3360" s="1"/>
      <c r="AM3360" s="6"/>
      <c r="AP3360" s="6"/>
      <c r="AS3360" s="6"/>
      <c r="AU3360" s="1"/>
      <c r="BA3360" s="6"/>
      <c r="BD3360" s="6"/>
      <c r="BG3360" s="1"/>
      <c r="BH3360" s="6"/>
      <c r="BJ3360" s="1"/>
      <c r="BN3360" s="1"/>
      <c r="BO3360" s="1"/>
    </row>
    <row r="3361" spans="1:67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6"/>
      <c r="N3361" s="1"/>
      <c r="Q3361" s="6"/>
      <c r="S3361" s="1"/>
      <c r="T3361" s="1"/>
      <c r="U3361" s="1"/>
      <c r="V3361" s="1"/>
      <c r="W3361" s="1"/>
      <c r="X3361" s="400"/>
      <c r="Y3361" s="6"/>
      <c r="AB3361" s="6"/>
      <c r="AE3361" s="6"/>
      <c r="AG3361" s="1"/>
      <c r="AM3361" s="6"/>
      <c r="AP3361" s="6"/>
      <c r="AS3361" s="6"/>
      <c r="AU3361" s="1"/>
      <c r="BA3361" s="6"/>
      <c r="BD3361" s="6"/>
      <c r="BG3361" s="1"/>
      <c r="BH3361" s="6"/>
      <c r="BJ3361" s="1"/>
      <c r="BN3361" s="1"/>
      <c r="BO3361" s="1"/>
    </row>
    <row r="3362" spans="1:67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6"/>
      <c r="N3362" s="1"/>
      <c r="Q3362" s="6"/>
      <c r="S3362" s="1"/>
      <c r="T3362" s="1"/>
      <c r="U3362" s="1"/>
      <c r="V3362" s="1"/>
      <c r="W3362" s="1"/>
      <c r="X3362" s="400"/>
      <c r="Y3362" s="6"/>
      <c r="AB3362" s="6"/>
      <c r="AE3362" s="6"/>
      <c r="AG3362" s="1"/>
      <c r="AM3362" s="6"/>
      <c r="AP3362" s="6"/>
      <c r="AS3362" s="6"/>
      <c r="AU3362" s="1"/>
      <c r="BA3362" s="6"/>
      <c r="BD3362" s="6"/>
      <c r="BG3362" s="1"/>
      <c r="BH3362" s="6"/>
      <c r="BJ3362" s="1"/>
      <c r="BN3362" s="1"/>
      <c r="BO3362" s="1"/>
    </row>
    <row r="3363" spans="1:67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6"/>
      <c r="N3363" s="1"/>
      <c r="Q3363" s="6"/>
      <c r="S3363" s="1"/>
      <c r="T3363" s="1"/>
      <c r="U3363" s="1"/>
      <c r="V3363" s="1"/>
      <c r="W3363" s="1"/>
      <c r="X3363" s="400"/>
      <c r="Y3363" s="6"/>
      <c r="AB3363" s="6"/>
      <c r="AE3363" s="6"/>
      <c r="AG3363" s="1"/>
      <c r="AM3363" s="6"/>
      <c r="AP3363" s="6"/>
      <c r="AS3363" s="6"/>
      <c r="AU3363" s="1"/>
      <c r="BA3363" s="6"/>
      <c r="BD3363" s="6"/>
      <c r="BG3363" s="1"/>
      <c r="BH3363" s="6"/>
      <c r="BJ3363" s="1"/>
      <c r="BN3363" s="1"/>
      <c r="BO3363" s="1"/>
    </row>
    <row r="3364" spans="1:67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6"/>
      <c r="N3364" s="1"/>
      <c r="Q3364" s="6"/>
      <c r="S3364" s="1"/>
      <c r="T3364" s="1"/>
      <c r="U3364" s="1"/>
      <c r="V3364" s="1"/>
      <c r="W3364" s="1"/>
      <c r="X3364" s="400"/>
      <c r="Y3364" s="6"/>
      <c r="AB3364" s="6"/>
      <c r="AE3364" s="6"/>
      <c r="AG3364" s="1"/>
      <c r="AM3364" s="6"/>
      <c r="AP3364" s="6"/>
      <c r="AS3364" s="6"/>
      <c r="AU3364" s="1"/>
      <c r="BA3364" s="6"/>
      <c r="BD3364" s="6"/>
      <c r="BG3364" s="1"/>
      <c r="BH3364" s="6"/>
      <c r="BJ3364" s="1"/>
      <c r="BN3364" s="1"/>
      <c r="BO3364" s="1"/>
    </row>
    <row r="3365" spans="1:67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6"/>
      <c r="N3365" s="1"/>
      <c r="Q3365" s="6"/>
      <c r="S3365" s="1"/>
      <c r="T3365" s="1"/>
      <c r="U3365" s="1"/>
      <c r="V3365" s="1"/>
      <c r="W3365" s="1"/>
      <c r="X3365" s="400"/>
      <c r="Y3365" s="6"/>
      <c r="AB3365" s="6"/>
      <c r="AE3365" s="6"/>
      <c r="AG3365" s="1"/>
      <c r="AM3365" s="6"/>
      <c r="AP3365" s="6"/>
      <c r="AS3365" s="6"/>
      <c r="AU3365" s="1"/>
      <c r="BA3365" s="6"/>
      <c r="BD3365" s="6"/>
      <c r="BG3365" s="1"/>
      <c r="BH3365" s="6"/>
      <c r="BJ3365" s="1"/>
      <c r="BN3365" s="1"/>
      <c r="BO3365" s="1"/>
    </row>
    <row r="3366" spans="1:67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6"/>
      <c r="N3366" s="1"/>
      <c r="Q3366" s="6"/>
      <c r="S3366" s="1"/>
      <c r="T3366" s="1"/>
      <c r="U3366" s="1"/>
      <c r="V3366" s="1"/>
      <c r="W3366" s="1"/>
      <c r="X3366" s="400"/>
      <c r="Y3366" s="6"/>
      <c r="AB3366" s="6"/>
      <c r="AE3366" s="6"/>
      <c r="AG3366" s="1"/>
      <c r="AM3366" s="6"/>
      <c r="AP3366" s="6"/>
      <c r="AS3366" s="6"/>
      <c r="AU3366" s="1"/>
      <c r="BA3366" s="6"/>
      <c r="BD3366" s="6"/>
      <c r="BG3366" s="1"/>
      <c r="BH3366" s="6"/>
      <c r="BJ3366" s="1"/>
      <c r="BN3366" s="1"/>
      <c r="BO3366" s="1"/>
    </row>
    <row r="3367" spans="1:67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6"/>
      <c r="N3367" s="1"/>
      <c r="Q3367" s="6"/>
      <c r="S3367" s="1"/>
      <c r="T3367" s="1"/>
      <c r="U3367" s="1"/>
      <c r="V3367" s="1"/>
      <c r="W3367" s="1"/>
      <c r="X3367" s="400"/>
      <c r="Y3367" s="6"/>
      <c r="AB3367" s="6"/>
      <c r="AE3367" s="6"/>
      <c r="AG3367" s="1"/>
      <c r="AM3367" s="6"/>
      <c r="AP3367" s="6"/>
      <c r="AS3367" s="6"/>
      <c r="AU3367" s="1"/>
      <c r="BA3367" s="6"/>
      <c r="BD3367" s="6"/>
      <c r="BG3367" s="1"/>
      <c r="BH3367" s="6"/>
      <c r="BJ3367" s="1"/>
      <c r="BN3367" s="1"/>
      <c r="BO3367" s="1"/>
    </row>
    <row r="3368" spans="1:67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6"/>
      <c r="N3368" s="1"/>
      <c r="Q3368" s="6"/>
      <c r="S3368" s="1"/>
      <c r="T3368" s="1"/>
      <c r="U3368" s="1"/>
      <c r="V3368" s="1"/>
      <c r="W3368" s="1"/>
      <c r="X3368" s="400"/>
      <c r="Y3368" s="6"/>
      <c r="AB3368" s="6"/>
      <c r="AE3368" s="6"/>
      <c r="AG3368" s="1"/>
      <c r="AM3368" s="6"/>
      <c r="AP3368" s="6"/>
      <c r="AS3368" s="6"/>
      <c r="AU3368" s="1"/>
      <c r="BA3368" s="6"/>
      <c r="BD3368" s="6"/>
      <c r="BG3368" s="1"/>
      <c r="BH3368" s="6"/>
      <c r="BJ3368" s="1"/>
      <c r="BN3368" s="1"/>
      <c r="BO3368" s="1"/>
    </row>
    <row r="3369" spans="1:67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6"/>
      <c r="N3369" s="1"/>
      <c r="Q3369" s="6"/>
      <c r="S3369" s="1"/>
      <c r="T3369" s="1"/>
      <c r="U3369" s="1"/>
      <c r="V3369" s="1"/>
      <c r="W3369" s="1"/>
      <c r="X3369" s="400"/>
      <c r="Y3369" s="6"/>
      <c r="AB3369" s="6"/>
      <c r="AE3369" s="6"/>
      <c r="AG3369" s="1"/>
      <c r="AM3369" s="6"/>
      <c r="AP3369" s="6"/>
      <c r="AS3369" s="6"/>
      <c r="AU3369" s="1"/>
      <c r="BA3369" s="6"/>
      <c r="BD3369" s="6"/>
      <c r="BG3369" s="1"/>
      <c r="BH3369" s="6"/>
      <c r="BJ3369" s="1"/>
      <c r="BN3369" s="1"/>
      <c r="BO3369" s="1"/>
    </row>
    <row r="3370" spans="1:67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6"/>
      <c r="N3370" s="1"/>
      <c r="Q3370" s="6"/>
      <c r="S3370" s="1"/>
      <c r="T3370" s="1"/>
      <c r="U3370" s="1"/>
      <c r="V3370" s="1"/>
      <c r="W3370" s="1"/>
      <c r="X3370" s="400"/>
      <c r="Y3370" s="6"/>
      <c r="AB3370" s="6"/>
      <c r="AE3370" s="6"/>
      <c r="AG3370" s="1"/>
      <c r="AM3370" s="6"/>
      <c r="AP3370" s="6"/>
      <c r="AS3370" s="6"/>
      <c r="AU3370" s="1"/>
      <c r="BA3370" s="6"/>
      <c r="BD3370" s="6"/>
      <c r="BG3370" s="1"/>
      <c r="BH3370" s="6"/>
      <c r="BJ3370" s="1"/>
      <c r="BN3370" s="1"/>
      <c r="BO3370" s="1"/>
    </row>
    <row r="3371" spans="1:67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6"/>
      <c r="N3371" s="1"/>
      <c r="Q3371" s="6"/>
      <c r="S3371" s="1"/>
      <c r="T3371" s="1"/>
      <c r="U3371" s="1"/>
      <c r="V3371" s="1"/>
      <c r="W3371" s="1"/>
      <c r="X3371" s="400"/>
      <c r="Y3371" s="6"/>
      <c r="AB3371" s="6"/>
      <c r="AE3371" s="6"/>
      <c r="AG3371" s="1"/>
      <c r="AM3371" s="6"/>
      <c r="AP3371" s="6"/>
      <c r="AS3371" s="6"/>
      <c r="AU3371" s="1"/>
      <c r="BA3371" s="6"/>
      <c r="BD3371" s="6"/>
      <c r="BG3371" s="1"/>
      <c r="BH3371" s="6"/>
      <c r="BJ3371" s="1"/>
      <c r="BN3371" s="1"/>
      <c r="BO3371" s="1"/>
    </row>
    <row r="3372" spans="1:67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6"/>
      <c r="N3372" s="1"/>
      <c r="Q3372" s="6"/>
      <c r="S3372" s="1"/>
      <c r="T3372" s="1"/>
      <c r="U3372" s="1"/>
      <c r="V3372" s="1"/>
      <c r="W3372" s="1"/>
      <c r="X3372" s="400"/>
      <c r="Y3372" s="6"/>
      <c r="AB3372" s="6"/>
      <c r="AE3372" s="6"/>
      <c r="AG3372" s="1"/>
      <c r="AM3372" s="6"/>
      <c r="AP3372" s="6"/>
      <c r="AS3372" s="6"/>
      <c r="AU3372" s="1"/>
      <c r="BA3372" s="6"/>
      <c r="BD3372" s="6"/>
      <c r="BG3372" s="1"/>
      <c r="BH3372" s="6"/>
      <c r="BJ3372" s="1"/>
      <c r="BN3372" s="1"/>
      <c r="BO3372" s="1"/>
    </row>
    <row r="3373" spans="1:67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6"/>
      <c r="N3373" s="1"/>
      <c r="Q3373" s="6"/>
      <c r="S3373" s="1"/>
      <c r="T3373" s="1"/>
      <c r="U3373" s="1"/>
      <c r="V3373" s="1"/>
      <c r="W3373" s="1"/>
      <c r="X3373" s="400"/>
      <c r="Y3373" s="6"/>
      <c r="AB3373" s="6"/>
      <c r="AE3373" s="6"/>
      <c r="AG3373" s="1"/>
      <c r="AM3373" s="6"/>
      <c r="AP3373" s="6"/>
      <c r="AS3373" s="6"/>
      <c r="AU3373" s="1"/>
      <c r="BA3373" s="6"/>
      <c r="BD3373" s="6"/>
      <c r="BG3373" s="1"/>
      <c r="BH3373" s="6"/>
      <c r="BJ3373" s="1"/>
      <c r="BN3373" s="1"/>
      <c r="BO3373" s="1"/>
    </row>
    <row r="3374" spans="1:67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6"/>
      <c r="N3374" s="1"/>
      <c r="Q3374" s="6"/>
      <c r="S3374" s="1"/>
      <c r="T3374" s="1"/>
      <c r="U3374" s="1"/>
      <c r="V3374" s="1"/>
      <c r="W3374" s="1"/>
      <c r="X3374" s="400"/>
      <c r="Y3374" s="6"/>
      <c r="AB3374" s="6"/>
      <c r="AE3374" s="6"/>
      <c r="AG3374" s="1"/>
      <c r="AM3374" s="6"/>
      <c r="AP3374" s="6"/>
      <c r="AS3374" s="6"/>
      <c r="AU3374" s="1"/>
      <c r="BA3374" s="6"/>
      <c r="BD3374" s="6"/>
      <c r="BG3374" s="1"/>
      <c r="BH3374" s="6"/>
      <c r="BJ3374" s="1"/>
      <c r="BN3374" s="1"/>
      <c r="BO3374" s="1"/>
    </row>
    <row r="3375" spans="1:67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6"/>
      <c r="N3375" s="1"/>
      <c r="Q3375" s="6"/>
      <c r="S3375" s="1"/>
      <c r="T3375" s="1"/>
      <c r="U3375" s="1"/>
      <c r="V3375" s="1"/>
      <c r="W3375" s="1"/>
      <c r="X3375" s="400"/>
      <c r="Y3375" s="6"/>
      <c r="AB3375" s="6"/>
      <c r="AE3375" s="6"/>
      <c r="AG3375" s="1"/>
      <c r="AM3375" s="6"/>
      <c r="AP3375" s="6"/>
      <c r="AS3375" s="6"/>
      <c r="AU3375" s="1"/>
      <c r="BA3375" s="6"/>
      <c r="BD3375" s="6"/>
      <c r="BG3375" s="1"/>
      <c r="BH3375" s="6"/>
      <c r="BJ3375" s="1"/>
      <c r="BN3375" s="1"/>
      <c r="BO3375" s="1"/>
    </row>
    <row r="3376" spans="1:67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6"/>
      <c r="N3376" s="1"/>
      <c r="Q3376" s="6"/>
      <c r="S3376" s="1"/>
      <c r="T3376" s="1"/>
      <c r="U3376" s="1"/>
      <c r="V3376" s="1"/>
      <c r="W3376" s="1"/>
      <c r="X3376" s="400"/>
      <c r="Y3376" s="6"/>
      <c r="AB3376" s="6"/>
      <c r="AE3376" s="6"/>
      <c r="AG3376" s="1"/>
      <c r="AM3376" s="6"/>
      <c r="AP3376" s="6"/>
      <c r="AS3376" s="6"/>
      <c r="AU3376" s="1"/>
      <c r="BA3376" s="6"/>
      <c r="BD3376" s="6"/>
      <c r="BG3376" s="1"/>
      <c r="BH3376" s="6"/>
      <c r="BJ3376" s="1"/>
      <c r="BN3376" s="1"/>
      <c r="BO3376" s="1"/>
    </row>
    <row r="3377" spans="1:67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6"/>
      <c r="N3377" s="1"/>
      <c r="Q3377" s="6"/>
      <c r="S3377" s="1"/>
      <c r="T3377" s="1"/>
      <c r="U3377" s="1"/>
      <c r="V3377" s="1"/>
      <c r="W3377" s="1"/>
      <c r="X3377" s="400"/>
      <c r="Y3377" s="6"/>
      <c r="AB3377" s="6"/>
      <c r="AE3377" s="6"/>
      <c r="AG3377" s="1"/>
      <c r="AM3377" s="6"/>
      <c r="AP3377" s="6"/>
      <c r="AS3377" s="6"/>
      <c r="AU3377" s="1"/>
      <c r="BA3377" s="6"/>
      <c r="BD3377" s="6"/>
      <c r="BG3377" s="1"/>
      <c r="BH3377" s="6"/>
      <c r="BJ3377" s="1"/>
      <c r="BN3377" s="1"/>
      <c r="BO3377" s="1"/>
    </row>
    <row r="3378" spans="1:67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6"/>
      <c r="N3378" s="1"/>
      <c r="Q3378" s="6"/>
      <c r="S3378" s="1"/>
      <c r="T3378" s="1"/>
      <c r="U3378" s="1"/>
      <c r="V3378" s="1"/>
      <c r="W3378" s="1"/>
      <c r="X3378" s="400"/>
      <c r="Y3378" s="6"/>
      <c r="AB3378" s="6"/>
      <c r="AE3378" s="6"/>
      <c r="AG3378" s="1"/>
      <c r="AM3378" s="6"/>
      <c r="AP3378" s="6"/>
      <c r="AS3378" s="6"/>
      <c r="AU3378" s="1"/>
      <c r="BA3378" s="6"/>
      <c r="BD3378" s="6"/>
      <c r="BG3378" s="1"/>
      <c r="BH3378" s="6"/>
      <c r="BJ3378" s="1"/>
      <c r="BN3378" s="1"/>
      <c r="BO3378" s="1"/>
    </row>
    <row r="3379" spans="1:67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6"/>
      <c r="N3379" s="1"/>
      <c r="Q3379" s="6"/>
      <c r="S3379" s="1"/>
      <c r="T3379" s="1"/>
      <c r="U3379" s="1"/>
      <c r="V3379" s="1"/>
      <c r="W3379" s="1"/>
      <c r="X3379" s="400"/>
      <c r="Y3379" s="6"/>
      <c r="AB3379" s="6"/>
      <c r="AE3379" s="6"/>
      <c r="AG3379" s="1"/>
      <c r="AM3379" s="6"/>
      <c r="AP3379" s="6"/>
      <c r="AS3379" s="6"/>
      <c r="AU3379" s="1"/>
      <c r="BA3379" s="6"/>
      <c r="BD3379" s="6"/>
      <c r="BG3379" s="1"/>
      <c r="BH3379" s="6"/>
      <c r="BJ3379" s="1"/>
      <c r="BN3379" s="1"/>
      <c r="BO3379" s="1"/>
    </row>
    <row r="3380" spans="1:67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6"/>
      <c r="N3380" s="1"/>
      <c r="Q3380" s="6"/>
      <c r="S3380" s="1"/>
      <c r="T3380" s="1"/>
      <c r="U3380" s="1"/>
      <c r="V3380" s="1"/>
      <c r="W3380" s="1"/>
      <c r="X3380" s="400"/>
      <c r="Y3380" s="6"/>
      <c r="AB3380" s="6"/>
      <c r="AE3380" s="6"/>
      <c r="AG3380" s="1"/>
      <c r="AM3380" s="6"/>
      <c r="AP3380" s="6"/>
      <c r="AS3380" s="6"/>
      <c r="AU3380" s="1"/>
      <c r="BA3380" s="6"/>
      <c r="BD3380" s="6"/>
      <c r="BG3380" s="1"/>
      <c r="BH3380" s="6"/>
      <c r="BJ3380" s="1"/>
      <c r="BN3380" s="1"/>
      <c r="BO3380" s="1"/>
    </row>
    <row r="3381" spans="1:67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6"/>
      <c r="N3381" s="1"/>
      <c r="Q3381" s="6"/>
      <c r="S3381" s="1"/>
      <c r="T3381" s="1"/>
      <c r="U3381" s="1"/>
      <c r="V3381" s="1"/>
      <c r="W3381" s="1"/>
      <c r="X3381" s="400"/>
      <c r="Y3381" s="6"/>
      <c r="AB3381" s="6"/>
      <c r="AE3381" s="6"/>
      <c r="AG3381" s="1"/>
      <c r="AM3381" s="6"/>
      <c r="AP3381" s="6"/>
      <c r="AS3381" s="6"/>
      <c r="AU3381" s="1"/>
      <c r="BA3381" s="6"/>
      <c r="BD3381" s="6"/>
      <c r="BG3381" s="1"/>
      <c r="BH3381" s="6"/>
      <c r="BJ3381" s="1"/>
      <c r="BN3381" s="1"/>
      <c r="BO3381" s="1"/>
    </row>
    <row r="3382" spans="1:67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6"/>
      <c r="N3382" s="1"/>
      <c r="Q3382" s="6"/>
      <c r="S3382" s="1"/>
      <c r="T3382" s="1"/>
      <c r="U3382" s="1"/>
      <c r="V3382" s="1"/>
      <c r="W3382" s="1"/>
      <c r="X3382" s="400"/>
      <c r="Y3382" s="6"/>
      <c r="AB3382" s="6"/>
      <c r="AE3382" s="6"/>
      <c r="AG3382" s="1"/>
      <c r="AM3382" s="6"/>
      <c r="AP3382" s="6"/>
      <c r="AS3382" s="6"/>
      <c r="AU3382" s="1"/>
      <c r="BA3382" s="6"/>
      <c r="BD3382" s="6"/>
      <c r="BG3382" s="1"/>
      <c r="BH3382" s="6"/>
      <c r="BJ3382" s="1"/>
      <c r="BN3382" s="1"/>
      <c r="BO3382" s="1"/>
    </row>
    <row r="3383" spans="1:67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6"/>
      <c r="N3383" s="1"/>
      <c r="Q3383" s="6"/>
      <c r="S3383" s="1"/>
      <c r="T3383" s="1"/>
      <c r="U3383" s="1"/>
      <c r="V3383" s="1"/>
      <c r="W3383" s="1"/>
      <c r="X3383" s="400"/>
      <c r="Y3383" s="6"/>
      <c r="AB3383" s="6"/>
      <c r="AE3383" s="6"/>
      <c r="AG3383" s="1"/>
      <c r="AM3383" s="6"/>
      <c r="AP3383" s="6"/>
      <c r="AS3383" s="6"/>
      <c r="AU3383" s="1"/>
      <c r="BA3383" s="6"/>
      <c r="BD3383" s="6"/>
      <c r="BG3383" s="1"/>
      <c r="BH3383" s="6"/>
      <c r="BJ3383" s="1"/>
      <c r="BN3383" s="1"/>
      <c r="BO3383" s="1"/>
    </row>
    <row r="3384" spans="1:67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6"/>
      <c r="N3384" s="1"/>
      <c r="Q3384" s="6"/>
      <c r="S3384" s="1"/>
      <c r="T3384" s="1"/>
      <c r="U3384" s="1"/>
      <c r="V3384" s="1"/>
      <c r="W3384" s="1"/>
      <c r="X3384" s="400"/>
      <c r="Y3384" s="6"/>
      <c r="AB3384" s="6"/>
      <c r="AE3384" s="6"/>
      <c r="AG3384" s="1"/>
      <c r="AM3384" s="6"/>
      <c r="AP3384" s="6"/>
      <c r="AS3384" s="6"/>
      <c r="AU3384" s="1"/>
      <c r="BA3384" s="6"/>
      <c r="BD3384" s="6"/>
      <c r="BG3384" s="1"/>
      <c r="BH3384" s="6"/>
      <c r="BJ3384" s="1"/>
      <c r="BN3384" s="1"/>
      <c r="BO3384" s="1"/>
    </row>
    <row r="3385" spans="1:67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6"/>
      <c r="N3385" s="1"/>
      <c r="Q3385" s="6"/>
      <c r="S3385" s="1"/>
      <c r="T3385" s="1"/>
      <c r="U3385" s="1"/>
      <c r="V3385" s="1"/>
      <c r="W3385" s="1"/>
      <c r="X3385" s="400"/>
      <c r="Y3385" s="6"/>
      <c r="AB3385" s="6"/>
      <c r="AE3385" s="6"/>
      <c r="AG3385" s="1"/>
      <c r="AM3385" s="6"/>
      <c r="AP3385" s="6"/>
      <c r="AS3385" s="6"/>
      <c r="AU3385" s="1"/>
      <c r="BA3385" s="6"/>
      <c r="BD3385" s="6"/>
      <c r="BG3385" s="1"/>
      <c r="BH3385" s="6"/>
      <c r="BJ3385" s="1"/>
      <c r="BN3385" s="1"/>
      <c r="BO3385" s="1"/>
    </row>
    <row r="3386" spans="1:67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6"/>
      <c r="N3386" s="1"/>
      <c r="Q3386" s="6"/>
      <c r="S3386" s="1"/>
      <c r="T3386" s="1"/>
      <c r="U3386" s="1"/>
      <c r="V3386" s="1"/>
      <c r="W3386" s="1"/>
      <c r="X3386" s="400"/>
      <c r="Y3386" s="6"/>
      <c r="AB3386" s="6"/>
      <c r="AE3386" s="6"/>
      <c r="AG3386" s="1"/>
      <c r="AM3386" s="6"/>
      <c r="AP3386" s="6"/>
      <c r="AS3386" s="6"/>
      <c r="AU3386" s="1"/>
      <c r="BA3386" s="6"/>
      <c r="BD3386" s="6"/>
      <c r="BG3386" s="1"/>
      <c r="BH3386" s="6"/>
      <c r="BJ3386" s="1"/>
      <c r="BN3386" s="1"/>
      <c r="BO3386" s="1"/>
    </row>
    <row r="3387" spans="1:67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6"/>
      <c r="N3387" s="1"/>
      <c r="Q3387" s="6"/>
      <c r="S3387" s="1"/>
      <c r="T3387" s="1"/>
      <c r="U3387" s="1"/>
      <c r="V3387" s="1"/>
      <c r="W3387" s="1"/>
      <c r="X3387" s="400"/>
      <c r="Y3387" s="6"/>
      <c r="AB3387" s="6"/>
      <c r="AE3387" s="6"/>
      <c r="AG3387" s="1"/>
      <c r="AM3387" s="6"/>
      <c r="AP3387" s="6"/>
      <c r="AS3387" s="6"/>
      <c r="AU3387" s="1"/>
      <c r="BA3387" s="6"/>
      <c r="BD3387" s="6"/>
      <c r="BG3387" s="1"/>
      <c r="BH3387" s="6"/>
      <c r="BJ3387" s="1"/>
      <c r="BN3387" s="1"/>
      <c r="BO3387" s="1"/>
    </row>
    <row r="3388" spans="1:67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6"/>
      <c r="N3388" s="1"/>
      <c r="Q3388" s="6"/>
      <c r="S3388" s="1"/>
      <c r="T3388" s="1"/>
      <c r="U3388" s="1"/>
      <c r="V3388" s="1"/>
      <c r="W3388" s="1"/>
      <c r="X3388" s="400"/>
      <c r="Y3388" s="6"/>
      <c r="AB3388" s="6"/>
      <c r="AE3388" s="6"/>
      <c r="AG3388" s="1"/>
      <c r="AM3388" s="6"/>
      <c r="AP3388" s="6"/>
      <c r="AS3388" s="6"/>
      <c r="AU3388" s="1"/>
      <c r="BA3388" s="6"/>
      <c r="BD3388" s="6"/>
      <c r="BG3388" s="1"/>
      <c r="BH3388" s="6"/>
      <c r="BJ3388" s="1"/>
      <c r="BN3388" s="1"/>
      <c r="BO3388" s="1"/>
    </row>
    <row r="3389" spans="1:67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6"/>
      <c r="N3389" s="1"/>
      <c r="Q3389" s="6"/>
      <c r="S3389" s="1"/>
      <c r="T3389" s="1"/>
      <c r="U3389" s="1"/>
      <c r="V3389" s="1"/>
      <c r="W3389" s="1"/>
      <c r="X3389" s="400"/>
      <c r="Y3389" s="6"/>
      <c r="AB3389" s="6"/>
      <c r="AE3389" s="6"/>
      <c r="AG3389" s="1"/>
      <c r="AM3389" s="6"/>
      <c r="AP3389" s="6"/>
      <c r="AS3389" s="6"/>
      <c r="AU3389" s="1"/>
      <c r="BA3389" s="6"/>
      <c r="BD3389" s="6"/>
      <c r="BG3389" s="1"/>
      <c r="BH3389" s="6"/>
      <c r="BJ3389" s="1"/>
      <c r="BN3389" s="1"/>
      <c r="BO3389" s="1"/>
    </row>
    <row r="3390" spans="1:67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6"/>
      <c r="N3390" s="1"/>
      <c r="Q3390" s="6"/>
      <c r="S3390" s="1"/>
      <c r="T3390" s="1"/>
      <c r="U3390" s="1"/>
      <c r="V3390" s="1"/>
      <c r="W3390" s="1"/>
      <c r="X3390" s="400"/>
      <c r="Y3390" s="6"/>
      <c r="AB3390" s="6"/>
      <c r="AE3390" s="6"/>
      <c r="AG3390" s="1"/>
      <c r="AM3390" s="6"/>
      <c r="AP3390" s="6"/>
      <c r="AS3390" s="6"/>
      <c r="AU3390" s="1"/>
      <c r="BA3390" s="6"/>
      <c r="BD3390" s="6"/>
      <c r="BG3390" s="1"/>
      <c r="BH3390" s="6"/>
      <c r="BJ3390" s="1"/>
      <c r="BN3390" s="1"/>
      <c r="BO3390" s="1"/>
    </row>
    <row r="3391" spans="1:67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6"/>
      <c r="N3391" s="1"/>
      <c r="Q3391" s="6"/>
      <c r="S3391" s="1"/>
      <c r="T3391" s="1"/>
      <c r="U3391" s="1"/>
      <c r="V3391" s="1"/>
      <c r="W3391" s="1"/>
      <c r="X3391" s="400"/>
      <c r="Y3391" s="6"/>
      <c r="AB3391" s="6"/>
      <c r="AE3391" s="6"/>
      <c r="AG3391" s="1"/>
      <c r="AM3391" s="6"/>
      <c r="AP3391" s="6"/>
      <c r="AS3391" s="6"/>
      <c r="AU3391" s="1"/>
      <c r="BA3391" s="6"/>
      <c r="BD3391" s="6"/>
      <c r="BG3391" s="1"/>
      <c r="BH3391" s="6"/>
      <c r="BJ3391" s="1"/>
      <c r="BN3391" s="1"/>
      <c r="BO3391" s="1"/>
    </row>
    <row r="3392" spans="1:67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6"/>
      <c r="N3392" s="1"/>
      <c r="Q3392" s="6"/>
      <c r="S3392" s="1"/>
      <c r="T3392" s="1"/>
      <c r="U3392" s="1"/>
      <c r="V3392" s="1"/>
      <c r="W3392" s="1"/>
      <c r="X3392" s="400"/>
      <c r="Y3392" s="6"/>
      <c r="AB3392" s="6"/>
      <c r="AE3392" s="6"/>
      <c r="AG3392" s="1"/>
      <c r="AM3392" s="6"/>
      <c r="AP3392" s="6"/>
      <c r="AS3392" s="6"/>
      <c r="AU3392" s="1"/>
      <c r="BA3392" s="6"/>
      <c r="BD3392" s="6"/>
      <c r="BG3392" s="1"/>
      <c r="BH3392" s="6"/>
      <c r="BJ3392" s="1"/>
      <c r="BN3392" s="1"/>
      <c r="BO3392" s="1"/>
    </row>
    <row r="3393" spans="1:67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6"/>
      <c r="N3393" s="1"/>
      <c r="Q3393" s="6"/>
      <c r="S3393" s="1"/>
      <c r="T3393" s="1"/>
      <c r="U3393" s="1"/>
      <c r="V3393" s="1"/>
      <c r="W3393" s="1"/>
      <c r="X3393" s="400"/>
      <c r="Y3393" s="6"/>
      <c r="AB3393" s="6"/>
      <c r="AE3393" s="6"/>
      <c r="AG3393" s="1"/>
      <c r="AM3393" s="6"/>
      <c r="AP3393" s="6"/>
      <c r="AS3393" s="6"/>
      <c r="AU3393" s="1"/>
      <c r="BA3393" s="6"/>
      <c r="BD3393" s="6"/>
      <c r="BG3393" s="1"/>
      <c r="BH3393" s="6"/>
      <c r="BJ3393" s="1"/>
      <c r="BN3393" s="1"/>
      <c r="BO3393" s="1"/>
    </row>
    <row r="3394" spans="1:67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6"/>
      <c r="N3394" s="1"/>
      <c r="Q3394" s="6"/>
      <c r="S3394" s="1"/>
      <c r="T3394" s="1"/>
      <c r="U3394" s="1"/>
      <c r="V3394" s="1"/>
      <c r="W3394" s="1"/>
      <c r="X3394" s="400"/>
      <c r="Y3394" s="6"/>
      <c r="AB3394" s="6"/>
      <c r="AE3394" s="6"/>
      <c r="AG3394" s="1"/>
      <c r="AM3394" s="6"/>
      <c r="AP3394" s="6"/>
      <c r="AS3394" s="6"/>
      <c r="AU3394" s="1"/>
      <c r="BA3394" s="6"/>
      <c r="BD3394" s="6"/>
      <c r="BG3394" s="1"/>
      <c r="BH3394" s="6"/>
      <c r="BJ3394" s="1"/>
      <c r="BN3394" s="1"/>
      <c r="BO3394" s="1"/>
    </row>
    <row r="3395" spans="1:67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6"/>
      <c r="N3395" s="1"/>
      <c r="Q3395" s="6"/>
      <c r="S3395" s="1"/>
      <c r="T3395" s="1"/>
      <c r="U3395" s="1"/>
      <c r="V3395" s="1"/>
      <c r="W3395" s="1"/>
      <c r="X3395" s="400"/>
      <c r="Y3395" s="6"/>
      <c r="AB3395" s="6"/>
      <c r="AE3395" s="6"/>
      <c r="AG3395" s="1"/>
      <c r="AM3395" s="6"/>
      <c r="AP3395" s="6"/>
      <c r="AS3395" s="6"/>
      <c r="AU3395" s="1"/>
      <c r="BA3395" s="6"/>
      <c r="BD3395" s="6"/>
      <c r="BG3395" s="1"/>
      <c r="BH3395" s="6"/>
      <c r="BJ3395" s="1"/>
      <c r="BN3395" s="1"/>
      <c r="BO3395" s="1"/>
    </row>
    <row r="3396" spans="1:67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6"/>
      <c r="N3396" s="1"/>
      <c r="Q3396" s="6"/>
      <c r="S3396" s="1"/>
      <c r="T3396" s="1"/>
      <c r="U3396" s="1"/>
      <c r="V3396" s="1"/>
      <c r="W3396" s="1"/>
      <c r="X3396" s="400"/>
      <c r="Y3396" s="6"/>
      <c r="AB3396" s="6"/>
      <c r="AE3396" s="6"/>
      <c r="AG3396" s="1"/>
      <c r="AM3396" s="6"/>
      <c r="AP3396" s="6"/>
      <c r="AS3396" s="6"/>
      <c r="AU3396" s="1"/>
      <c r="BA3396" s="6"/>
      <c r="BD3396" s="6"/>
      <c r="BG3396" s="1"/>
      <c r="BH3396" s="6"/>
      <c r="BJ3396" s="1"/>
      <c r="BN3396" s="1"/>
      <c r="BO3396" s="1"/>
    </row>
    <row r="3397" spans="1:67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6"/>
      <c r="N3397" s="1"/>
      <c r="Q3397" s="6"/>
      <c r="S3397" s="1"/>
      <c r="T3397" s="1"/>
      <c r="U3397" s="1"/>
      <c r="V3397" s="1"/>
      <c r="W3397" s="1"/>
      <c r="X3397" s="400"/>
      <c r="Y3397" s="6"/>
      <c r="AB3397" s="6"/>
      <c r="AE3397" s="6"/>
      <c r="AG3397" s="1"/>
      <c r="AM3397" s="6"/>
      <c r="AP3397" s="6"/>
      <c r="AS3397" s="6"/>
      <c r="AU3397" s="1"/>
      <c r="BA3397" s="6"/>
      <c r="BD3397" s="6"/>
      <c r="BG3397" s="1"/>
      <c r="BH3397" s="6"/>
      <c r="BJ3397" s="1"/>
      <c r="BN3397" s="1"/>
      <c r="BO3397" s="1"/>
    </row>
    <row r="3398" spans="1:67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6"/>
      <c r="N3398" s="1"/>
      <c r="Q3398" s="6"/>
      <c r="S3398" s="1"/>
      <c r="T3398" s="1"/>
      <c r="U3398" s="1"/>
      <c r="V3398" s="1"/>
      <c r="W3398" s="1"/>
      <c r="X3398" s="400"/>
      <c r="Y3398" s="6"/>
      <c r="AB3398" s="6"/>
      <c r="AE3398" s="6"/>
      <c r="AG3398" s="1"/>
      <c r="AM3398" s="6"/>
      <c r="AP3398" s="6"/>
      <c r="AS3398" s="6"/>
      <c r="AU3398" s="1"/>
      <c r="BA3398" s="6"/>
      <c r="BD3398" s="6"/>
      <c r="BG3398" s="1"/>
      <c r="BH3398" s="6"/>
      <c r="BJ3398" s="1"/>
      <c r="BN3398" s="1"/>
      <c r="BO3398" s="1"/>
    </row>
    <row r="3399" spans="1:67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6"/>
      <c r="N3399" s="1"/>
      <c r="Q3399" s="6"/>
      <c r="S3399" s="1"/>
      <c r="T3399" s="1"/>
      <c r="U3399" s="1"/>
      <c r="V3399" s="1"/>
      <c r="W3399" s="1"/>
      <c r="X3399" s="400"/>
      <c r="Y3399" s="6"/>
      <c r="AB3399" s="6"/>
      <c r="AE3399" s="6"/>
      <c r="AG3399" s="1"/>
      <c r="AM3399" s="6"/>
      <c r="AP3399" s="6"/>
      <c r="AS3399" s="6"/>
      <c r="AU3399" s="1"/>
      <c r="BA3399" s="6"/>
      <c r="BD3399" s="6"/>
      <c r="BG3399" s="1"/>
      <c r="BH3399" s="6"/>
      <c r="BJ3399" s="1"/>
      <c r="BN3399" s="1"/>
      <c r="BO3399" s="1"/>
    </row>
    <row r="3400" spans="1:67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6"/>
      <c r="N3400" s="1"/>
      <c r="Q3400" s="6"/>
      <c r="S3400" s="1"/>
      <c r="T3400" s="1"/>
      <c r="U3400" s="1"/>
      <c r="V3400" s="1"/>
      <c r="W3400" s="1"/>
      <c r="X3400" s="400"/>
      <c r="Y3400" s="6"/>
      <c r="AB3400" s="6"/>
      <c r="AE3400" s="6"/>
      <c r="AG3400" s="1"/>
      <c r="AM3400" s="6"/>
      <c r="AP3400" s="6"/>
      <c r="AS3400" s="6"/>
      <c r="AU3400" s="1"/>
      <c r="BA3400" s="6"/>
      <c r="BD3400" s="6"/>
      <c r="BG3400" s="1"/>
      <c r="BH3400" s="6"/>
      <c r="BJ3400" s="1"/>
      <c r="BN3400" s="1"/>
      <c r="BO3400" s="1"/>
    </row>
    <row r="3401" spans="1:67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6"/>
      <c r="N3401" s="1"/>
      <c r="Q3401" s="6"/>
      <c r="S3401" s="1"/>
      <c r="T3401" s="1"/>
      <c r="U3401" s="1"/>
      <c r="V3401" s="1"/>
      <c r="W3401" s="1"/>
      <c r="X3401" s="400"/>
      <c r="Y3401" s="6"/>
      <c r="AB3401" s="6"/>
      <c r="AE3401" s="6"/>
      <c r="AG3401" s="1"/>
      <c r="AM3401" s="6"/>
      <c r="AP3401" s="6"/>
      <c r="AS3401" s="6"/>
      <c r="AU3401" s="1"/>
      <c r="BA3401" s="6"/>
      <c r="BD3401" s="6"/>
      <c r="BG3401" s="1"/>
      <c r="BH3401" s="6"/>
      <c r="BJ3401" s="1"/>
      <c r="BN3401" s="1"/>
      <c r="BO3401" s="1"/>
    </row>
    <row r="3402" spans="1:67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6"/>
      <c r="N3402" s="1"/>
      <c r="Q3402" s="6"/>
      <c r="S3402" s="1"/>
      <c r="T3402" s="1"/>
      <c r="U3402" s="1"/>
      <c r="V3402" s="1"/>
      <c r="W3402" s="1"/>
      <c r="X3402" s="400"/>
      <c r="Y3402" s="6"/>
      <c r="AB3402" s="6"/>
      <c r="AE3402" s="6"/>
      <c r="AG3402" s="1"/>
      <c r="AM3402" s="6"/>
      <c r="AP3402" s="6"/>
      <c r="AS3402" s="6"/>
      <c r="AU3402" s="1"/>
      <c r="BA3402" s="6"/>
      <c r="BD3402" s="6"/>
      <c r="BG3402" s="1"/>
      <c r="BH3402" s="6"/>
      <c r="BJ3402" s="1"/>
      <c r="BN3402" s="1"/>
      <c r="BO3402" s="1"/>
    </row>
    <row r="3403" spans="1:67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6"/>
      <c r="N3403" s="1"/>
      <c r="Q3403" s="6"/>
      <c r="S3403" s="1"/>
      <c r="T3403" s="1"/>
      <c r="U3403" s="1"/>
      <c r="V3403" s="1"/>
      <c r="W3403" s="1"/>
      <c r="X3403" s="400"/>
      <c r="Y3403" s="6"/>
      <c r="AB3403" s="6"/>
      <c r="AE3403" s="6"/>
      <c r="AG3403" s="1"/>
      <c r="AM3403" s="6"/>
      <c r="AP3403" s="6"/>
      <c r="AS3403" s="6"/>
      <c r="AU3403" s="1"/>
      <c r="BA3403" s="6"/>
      <c r="BD3403" s="6"/>
      <c r="BG3403" s="1"/>
      <c r="BH3403" s="6"/>
      <c r="BJ3403" s="1"/>
      <c r="BN3403" s="1"/>
      <c r="BO3403" s="1"/>
    </row>
    <row r="3404" spans="1:67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6"/>
      <c r="N3404" s="1"/>
      <c r="Q3404" s="6"/>
      <c r="S3404" s="1"/>
      <c r="T3404" s="1"/>
      <c r="U3404" s="1"/>
      <c r="V3404" s="1"/>
      <c r="W3404" s="1"/>
      <c r="X3404" s="400"/>
      <c r="Y3404" s="6"/>
      <c r="AB3404" s="6"/>
      <c r="AE3404" s="6"/>
      <c r="AG3404" s="1"/>
      <c r="AM3404" s="6"/>
      <c r="AP3404" s="6"/>
      <c r="AS3404" s="6"/>
      <c r="AU3404" s="1"/>
      <c r="BA3404" s="6"/>
      <c r="BD3404" s="6"/>
      <c r="BG3404" s="1"/>
      <c r="BH3404" s="6"/>
      <c r="BJ3404" s="1"/>
      <c r="BN3404" s="1"/>
      <c r="BO3404" s="1"/>
    </row>
    <row r="3405" spans="1:67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6"/>
      <c r="N3405" s="1"/>
      <c r="Q3405" s="6"/>
      <c r="S3405" s="1"/>
      <c r="T3405" s="1"/>
      <c r="U3405" s="1"/>
      <c r="V3405" s="1"/>
      <c r="W3405" s="1"/>
      <c r="X3405" s="400"/>
      <c r="Y3405" s="6"/>
      <c r="AB3405" s="6"/>
      <c r="AE3405" s="6"/>
      <c r="AG3405" s="1"/>
      <c r="AM3405" s="6"/>
      <c r="AP3405" s="6"/>
      <c r="AS3405" s="6"/>
      <c r="AU3405" s="1"/>
      <c r="BA3405" s="6"/>
      <c r="BD3405" s="6"/>
      <c r="BG3405" s="1"/>
      <c r="BH3405" s="6"/>
      <c r="BJ3405" s="1"/>
      <c r="BN3405" s="1"/>
      <c r="BO3405" s="1"/>
    </row>
    <row r="3406" spans="1:67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6"/>
      <c r="N3406" s="1"/>
      <c r="Q3406" s="6"/>
      <c r="S3406" s="1"/>
      <c r="T3406" s="1"/>
      <c r="U3406" s="1"/>
      <c r="V3406" s="1"/>
      <c r="W3406" s="1"/>
      <c r="X3406" s="400"/>
      <c r="Y3406" s="6"/>
      <c r="AB3406" s="6"/>
      <c r="AE3406" s="6"/>
      <c r="AG3406" s="1"/>
      <c r="AM3406" s="6"/>
      <c r="AP3406" s="6"/>
      <c r="AS3406" s="6"/>
      <c r="AU3406" s="1"/>
      <c r="BA3406" s="6"/>
      <c r="BD3406" s="6"/>
      <c r="BG3406" s="1"/>
      <c r="BH3406" s="6"/>
      <c r="BJ3406" s="1"/>
      <c r="BN3406" s="1"/>
      <c r="BO3406" s="1"/>
    </row>
    <row r="3407" spans="1:67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6"/>
      <c r="N3407" s="1"/>
      <c r="Q3407" s="6"/>
      <c r="S3407" s="1"/>
      <c r="T3407" s="1"/>
      <c r="U3407" s="1"/>
      <c r="V3407" s="1"/>
      <c r="W3407" s="1"/>
      <c r="X3407" s="400"/>
      <c r="Y3407" s="6"/>
      <c r="AB3407" s="6"/>
      <c r="AE3407" s="6"/>
      <c r="AG3407" s="1"/>
      <c r="AM3407" s="6"/>
      <c r="AP3407" s="6"/>
      <c r="AS3407" s="6"/>
      <c r="AU3407" s="1"/>
      <c r="BA3407" s="6"/>
      <c r="BD3407" s="6"/>
      <c r="BG3407" s="1"/>
      <c r="BH3407" s="6"/>
      <c r="BJ3407" s="1"/>
      <c r="BN3407" s="1"/>
      <c r="BO3407" s="1"/>
    </row>
    <row r="3408" spans="1:67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6"/>
      <c r="N3408" s="1"/>
      <c r="Q3408" s="6"/>
      <c r="S3408" s="1"/>
      <c r="T3408" s="1"/>
      <c r="U3408" s="1"/>
      <c r="V3408" s="1"/>
      <c r="W3408" s="1"/>
      <c r="X3408" s="400"/>
      <c r="Y3408" s="6"/>
      <c r="AB3408" s="6"/>
      <c r="AE3408" s="6"/>
      <c r="AG3408" s="1"/>
      <c r="AM3408" s="6"/>
      <c r="AP3408" s="6"/>
      <c r="AS3408" s="6"/>
      <c r="AU3408" s="1"/>
      <c r="BA3408" s="6"/>
      <c r="BD3408" s="6"/>
      <c r="BG3408" s="1"/>
      <c r="BH3408" s="6"/>
      <c r="BJ3408" s="1"/>
      <c r="BN3408" s="1"/>
      <c r="BO3408" s="1"/>
    </row>
    <row r="3409" spans="1:67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6"/>
      <c r="N3409" s="1"/>
      <c r="Q3409" s="6"/>
      <c r="S3409" s="1"/>
      <c r="T3409" s="1"/>
      <c r="U3409" s="1"/>
      <c r="V3409" s="1"/>
      <c r="W3409" s="1"/>
      <c r="X3409" s="400"/>
      <c r="Y3409" s="6"/>
      <c r="AB3409" s="6"/>
      <c r="AE3409" s="6"/>
      <c r="AG3409" s="1"/>
      <c r="AM3409" s="6"/>
      <c r="AP3409" s="6"/>
      <c r="AS3409" s="6"/>
      <c r="AU3409" s="1"/>
      <c r="BA3409" s="6"/>
      <c r="BD3409" s="6"/>
      <c r="BG3409" s="1"/>
      <c r="BH3409" s="6"/>
      <c r="BJ3409" s="1"/>
      <c r="BN3409" s="1"/>
      <c r="BO3409" s="1"/>
    </row>
    <row r="3410" spans="1:67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6"/>
      <c r="N3410" s="1"/>
      <c r="Q3410" s="6"/>
      <c r="S3410" s="1"/>
      <c r="T3410" s="1"/>
      <c r="U3410" s="1"/>
      <c r="V3410" s="1"/>
      <c r="W3410" s="1"/>
      <c r="X3410" s="400"/>
      <c r="Y3410" s="6"/>
      <c r="AB3410" s="6"/>
      <c r="AE3410" s="6"/>
      <c r="AG3410" s="1"/>
      <c r="AM3410" s="6"/>
      <c r="AP3410" s="6"/>
      <c r="AS3410" s="6"/>
      <c r="AU3410" s="1"/>
      <c r="BA3410" s="6"/>
      <c r="BD3410" s="6"/>
      <c r="BG3410" s="1"/>
      <c r="BH3410" s="6"/>
      <c r="BJ3410" s="1"/>
      <c r="BN3410" s="1"/>
      <c r="BO3410" s="1"/>
    </row>
    <row r="3411" spans="1:67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6"/>
      <c r="N3411" s="1"/>
      <c r="Q3411" s="6"/>
      <c r="S3411" s="1"/>
      <c r="T3411" s="1"/>
      <c r="U3411" s="1"/>
      <c r="V3411" s="1"/>
      <c r="W3411" s="1"/>
      <c r="X3411" s="400"/>
      <c r="Y3411" s="6"/>
      <c r="AB3411" s="6"/>
      <c r="AE3411" s="6"/>
      <c r="AG3411" s="1"/>
      <c r="AM3411" s="6"/>
      <c r="AP3411" s="6"/>
      <c r="AS3411" s="6"/>
      <c r="AU3411" s="1"/>
      <c r="BA3411" s="6"/>
      <c r="BD3411" s="6"/>
      <c r="BG3411" s="1"/>
      <c r="BH3411" s="6"/>
      <c r="BJ3411" s="1"/>
      <c r="BN3411" s="1"/>
      <c r="BO3411" s="1"/>
    </row>
    <row r="3412" spans="1:67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6"/>
      <c r="N3412" s="1"/>
      <c r="Q3412" s="6"/>
      <c r="S3412" s="1"/>
      <c r="T3412" s="1"/>
      <c r="U3412" s="1"/>
      <c r="V3412" s="1"/>
      <c r="W3412" s="1"/>
      <c r="X3412" s="400"/>
      <c r="Y3412" s="6"/>
      <c r="AB3412" s="6"/>
      <c r="AE3412" s="6"/>
      <c r="AG3412" s="1"/>
      <c r="AM3412" s="6"/>
      <c r="AP3412" s="6"/>
      <c r="AS3412" s="6"/>
      <c r="AU3412" s="1"/>
      <c r="BA3412" s="6"/>
      <c r="BD3412" s="6"/>
      <c r="BG3412" s="1"/>
      <c r="BH3412" s="6"/>
      <c r="BJ3412" s="1"/>
      <c r="BN3412" s="1"/>
      <c r="BO3412" s="1"/>
    </row>
    <row r="3413" spans="1:67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6"/>
      <c r="N3413" s="1"/>
      <c r="Q3413" s="6"/>
      <c r="S3413" s="1"/>
      <c r="T3413" s="1"/>
      <c r="U3413" s="1"/>
      <c r="V3413" s="1"/>
      <c r="W3413" s="1"/>
      <c r="X3413" s="400"/>
      <c r="Y3413" s="6"/>
      <c r="AB3413" s="6"/>
      <c r="AE3413" s="6"/>
      <c r="AG3413" s="1"/>
      <c r="AM3413" s="6"/>
      <c r="AP3413" s="6"/>
      <c r="AS3413" s="6"/>
      <c r="AU3413" s="1"/>
      <c r="BA3413" s="6"/>
      <c r="BD3413" s="6"/>
      <c r="BG3413" s="1"/>
      <c r="BH3413" s="6"/>
      <c r="BJ3413" s="1"/>
      <c r="BN3413" s="1"/>
      <c r="BO3413" s="1"/>
    </row>
    <row r="3414" spans="1:67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6"/>
      <c r="N3414" s="1"/>
      <c r="Q3414" s="6"/>
      <c r="S3414" s="1"/>
      <c r="T3414" s="1"/>
      <c r="U3414" s="1"/>
      <c r="V3414" s="1"/>
      <c r="W3414" s="1"/>
      <c r="X3414" s="400"/>
      <c r="Y3414" s="6"/>
      <c r="AB3414" s="6"/>
      <c r="AE3414" s="6"/>
      <c r="AG3414" s="1"/>
      <c r="AM3414" s="6"/>
      <c r="AP3414" s="6"/>
      <c r="AS3414" s="6"/>
      <c r="AU3414" s="1"/>
      <c r="BA3414" s="6"/>
      <c r="BD3414" s="6"/>
      <c r="BG3414" s="1"/>
      <c r="BH3414" s="6"/>
      <c r="BJ3414" s="1"/>
      <c r="BN3414" s="1"/>
      <c r="BO3414" s="1"/>
    </row>
    <row r="3415" spans="1:67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6"/>
      <c r="N3415" s="1"/>
      <c r="Q3415" s="6"/>
      <c r="S3415" s="1"/>
      <c r="T3415" s="1"/>
      <c r="U3415" s="1"/>
      <c r="V3415" s="1"/>
      <c r="W3415" s="1"/>
      <c r="X3415" s="400"/>
      <c r="Y3415" s="6"/>
      <c r="AB3415" s="6"/>
      <c r="AE3415" s="6"/>
      <c r="AG3415" s="1"/>
      <c r="AM3415" s="6"/>
      <c r="AP3415" s="6"/>
      <c r="AS3415" s="6"/>
      <c r="AU3415" s="1"/>
      <c r="BA3415" s="6"/>
      <c r="BD3415" s="6"/>
      <c r="BG3415" s="1"/>
      <c r="BH3415" s="6"/>
      <c r="BJ3415" s="1"/>
      <c r="BN3415" s="1"/>
      <c r="BO3415" s="1"/>
    </row>
    <row r="3416" spans="1:67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6"/>
      <c r="N3416" s="1"/>
      <c r="Q3416" s="6"/>
      <c r="S3416" s="1"/>
      <c r="T3416" s="1"/>
      <c r="U3416" s="1"/>
      <c r="V3416" s="1"/>
      <c r="W3416" s="1"/>
      <c r="X3416" s="400"/>
      <c r="Y3416" s="6"/>
      <c r="AB3416" s="6"/>
      <c r="AE3416" s="6"/>
      <c r="AG3416" s="1"/>
      <c r="AM3416" s="6"/>
      <c r="AP3416" s="6"/>
      <c r="AS3416" s="6"/>
      <c r="AU3416" s="1"/>
      <c r="BA3416" s="6"/>
      <c r="BD3416" s="6"/>
      <c r="BG3416" s="1"/>
      <c r="BH3416" s="6"/>
      <c r="BJ3416" s="1"/>
      <c r="BN3416" s="1"/>
      <c r="BO3416" s="1"/>
    </row>
    <row r="3417" spans="1:67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6"/>
      <c r="N3417" s="1"/>
      <c r="Q3417" s="6"/>
      <c r="S3417" s="1"/>
      <c r="T3417" s="1"/>
      <c r="U3417" s="1"/>
      <c r="V3417" s="1"/>
      <c r="W3417" s="1"/>
      <c r="X3417" s="400"/>
      <c r="Y3417" s="6"/>
      <c r="AB3417" s="6"/>
      <c r="AE3417" s="6"/>
      <c r="AG3417" s="1"/>
      <c r="AM3417" s="6"/>
      <c r="AP3417" s="6"/>
      <c r="AS3417" s="6"/>
      <c r="AU3417" s="1"/>
      <c r="BA3417" s="6"/>
      <c r="BD3417" s="6"/>
      <c r="BG3417" s="1"/>
      <c r="BH3417" s="6"/>
      <c r="BJ3417" s="1"/>
      <c r="BN3417" s="1"/>
      <c r="BO3417" s="1"/>
    </row>
    <row r="3418" spans="1:67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6"/>
      <c r="N3418" s="1"/>
      <c r="Q3418" s="6"/>
      <c r="S3418" s="1"/>
      <c r="T3418" s="1"/>
      <c r="U3418" s="1"/>
      <c r="V3418" s="1"/>
      <c r="W3418" s="1"/>
      <c r="X3418" s="400"/>
      <c r="Y3418" s="6"/>
      <c r="AB3418" s="6"/>
      <c r="AE3418" s="6"/>
      <c r="AG3418" s="1"/>
      <c r="AM3418" s="6"/>
      <c r="AP3418" s="6"/>
      <c r="AS3418" s="6"/>
      <c r="AU3418" s="1"/>
      <c r="BA3418" s="6"/>
      <c r="BD3418" s="6"/>
      <c r="BG3418" s="1"/>
      <c r="BH3418" s="6"/>
      <c r="BJ3418" s="1"/>
      <c r="BN3418" s="1"/>
      <c r="BO3418" s="1"/>
    </row>
    <row r="3419" spans="1:67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6"/>
      <c r="N3419" s="1"/>
      <c r="Q3419" s="6"/>
      <c r="S3419" s="1"/>
      <c r="T3419" s="1"/>
      <c r="U3419" s="1"/>
      <c r="V3419" s="1"/>
      <c r="W3419" s="1"/>
      <c r="X3419" s="400"/>
      <c r="Y3419" s="6"/>
      <c r="AB3419" s="6"/>
      <c r="AE3419" s="6"/>
      <c r="AG3419" s="1"/>
      <c r="AM3419" s="6"/>
      <c r="AP3419" s="6"/>
      <c r="AS3419" s="6"/>
      <c r="AU3419" s="1"/>
      <c r="BA3419" s="6"/>
      <c r="BD3419" s="6"/>
      <c r="BG3419" s="1"/>
      <c r="BH3419" s="6"/>
      <c r="BJ3419" s="1"/>
      <c r="BN3419" s="1"/>
      <c r="BO3419" s="1"/>
    </row>
    <row r="3420" spans="1:67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6"/>
      <c r="N3420" s="1"/>
      <c r="Q3420" s="6"/>
      <c r="S3420" s="1"/>
      <c r="T3420" s="1"/>
      <c r="U3420" s="1"/>
      <c r="V3420" s="1"/>
      <c r="W3420" s="1"/>
      <c r="X3420" s="400"/>
      <c r="Y3420" s="6"/>
      <c r="AB3420" s="6"/>
      <c r="AE3420" s="6"/>
      <c r="AG3420" s="1"/>
      <c r="AM3420" s="6"/>
      <c r="AP3420" s="6"/>
      <c r="AS3420" s="6"/>
      <c r="AU3420" s="1"/>
      <c r="BA3420" s="6"/>
      <c r="BD3420" s="6"/>
      <c r="BG3420" s="1"/>
      <c r="BH3420" s="6"/>
      <c r="BJ3420" s="1"/>
      <c r="BN3420" s="1"/>
      <c r="BO3420" s="1"/>
    </row>
    <row r="3421" spans="1:67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6"/>
      <c r="N3421" s="1"/>
      <c r="Q3421" s="6"/>
      <c r="S3421" s="1"/>
      <c r="T3421" s="1"/>
      <c r="U3421" s="1"/>
      <c r="V3421" s="1"/>
      <c r="W3421" s="1"/>
      <c r="X3421" s="400"/>
      <c r="Y3421" s="6"/>
      <c r="AB3421" s="6"/>
      <c r="AE3421" s="6"/>
      <c r="AG3421" s="1"/>
      <c r="AM3421" s="6"/>
      <c r="AP3421" s="6"/>
      <c r="AS3421" s="6"/>
      <c r="AU3421" s="1"/>
      <c r="BA3421" s="6"/>
      <c r="BD3421" s="6"/>
      <c r="BG3421" s="1"/>
      <c r="BH3421" s="6"/>
      <c r="BJ3421" s="1"/>
      <c r="BN3421" s="1"/>
      <c r="BO3421" s="1"/>
    </row>
    <row r="3422" spans="1:67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6"/>
      <c r="N3422" s="1"/>
      <c r="Q3422" s="6"/>
      <c r="S3422" s="1"/>
      <c r="T3422" s="1"/>
      <c r="U3422" s="1"/>
      <c r="V3422" s="1"/>
      <c r="W3422" s="1"/>
      <c r="X3422" s="400"/>
      <c r="Y3422" s="6"/>
      <c r="AB3422" s="6"/>
      <c r="AE3422" s="6"/>
      <c r="AG3422" s="1"/>
      <c r="AM3422" s="6"/>
      <c r="AP3422" s="6"/>
      <c r="AS3422" s="6"/>
      <c r="AU3422" s="1"/>
      <c r="BA3422" s="6"/>
      <c r="BD3422" s="6"/>
      <c r="BG3422" s="1"/>
      <c r="BH3422" s="6"/>
      <c r="BJ3422" s="1"/>
      <c r="BN3422" s="1"/>
      <c r="BO3422" s="1"/>
    </row>
    <row r="3423" spans="1:67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6"/>
      <c r="N3423" s="1"/>
      <c r="Q3423" s="6"/>
      <c r="S3423" s="1"/>
      <c r="T3423" s="1"/>
      <c r="U3423" s="1"/>
      <c r="V3423" s="1"/>
      <c r="W3423" s="1"/>
      <c r="X3423" s="400"/>
      <c r="Y3423" s="6"/>
      <c r="AB3423" s="6"/>
      <c r="AE3423" s="6"/>
      <c r="AG3423" s="1"/>
      <c r="AM3423" s="6"/>
      <c r="AP3423" s="6"/>
      <c r="AS3423" s="6"/>
      <c r="AU3423" s="1"/>
      <c r="BA3423" s="6"/>
      <c r="BD3423" s="6"/>
      <c r="BG3423" s="1"/>
      <c r="BH3423" s="6"/>
      <c r="BJ3423" s="1"/>
      <c r="BN3423" s="1"/>
      <c r="BO3423" s="1"/>
    </row>
    <row r="3424" spans="1:67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6"/>
      <c r="N3424" s="1"/>
      <c r="Q3424" s="6"/>
      <c r="S3424" s="1"/>
      <c r="T3424" s="1"/>
      <c r="U3424" s="1"/>
      <c r="V3424" s="1"/>
      <c r="W3424" s="1"/>
      <c r="X3424" s="400"/>
      <c r="Y3424" s="6"/>
      <c r="AB3424" s="6"/>
      <c r="AE3424" s="6"/>
      <c r="AG3424" s="1"/>
      <c r="AM3424" s="6"/>
      <c r="AP3424" s="6"/>
      <c r="AS3424" s="6"/>
      <c r="AU3424" s="1"/>
      <c r="BA3424" s="6"/>
      <c r="BD3424" s="6"/>
      <c r="BG3424" s="1"/>
      <c r="BH3424" s="6"/>
      <c r="BJ3424" s="1"/>
      <c r="BN3424" s="1"/>
      <c r="BO3424" s="1"/>
    </row>
    <row r="3425" spans="1:67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6"/>
      <c r="N3425" s="1"/>
      <c r="Q3425" s="6"/>
      <c r="S3425" s="1"/>
      <c r="T3425" s="1"/>
      <c r="U3425" s="1"/>
      <c r="V3425" s="1"/>
      <c r="W3425" s="1"/>
      <c r="X3425" s="400"/>
      <c r="Y3425" s="6"/>
      <c r="AB3425" s="6"/>
      <c r="AE3425" s="6"/>
      <c r="AG3425" s="1"/>
      <c r="AM3425" s="6"/>
      <c r="AP3425" s="6"/>
      <c r="AS3425" s="6"/>
      <c r="AU3425" s="1"/>
      <c r="BA3425" s="6"/>
      <c r="BD3425" s="6"/>
      <c r="BG3425" s="1"/>
      <c r="BH3425" s="6"/>
      <c r="BJ3425" s="1"/>
      <c r="BN3425" s="1"/>
      <c r="BO3425" s="1"/>
    </row>
    <row r="3426" spans="1:67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6"/>
      <c r="N3426" s="1"/>
      <c r="Q3426" s="6"/>
      <c r="S3426" s="1"/>
      <c r="T3426" s="1"/>
      <c r="U3426" s="1"/>
      <c r="V3426" s="1"/>
      <c r="W3426" s="1"/>
      <c r="X3426" s="400"/>
      <c r="Y3426" s="6"/>
      <c r="AB3426" s="6"/>
      <c r="AE3426" s="6"/>
      <c r="AG3426" s="1"/>
      <c r="AM3426" s="6"/>
      <c r="AP3426" s="6"/>
      <c r="AS3426" s="6"/>
      <c r="AU3426" s="1"/>
      <c r="BA3426" s="6"/>
      <c r="BD3426" s="6"/>
      <c r="BG3426" s="1"/>
      <c r="BH3426" s="6"/>
      <c r="BJ3426" s="1"/>
      <c r="BN3426" s="1"/>
      <c r="BO3426" s="1"/>
    </row>
    <row r="3427" spans="1:67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6"/>
      <c r="N3427" s="1"/>
      <c r="Q3427" s="6"/>
      <c r="S3427" s="1"/>
      <c r="T3427" s="1"/>
      <c r="U3427" s="1"/>
      <c r="V3427" s="1"/>
      <c r="W3427" s="1"/>
      <c r="X3427" s="400"/>
      <c r="Y3427" s="6"/>
      <c r="AB3427" s="6"/>
      <c r="AE3427" s="6"/>
      <c r="AG3427" s="1"/>
      <c r="AM3427" s="6"/>
      <c r="AP3427" s="6"/>
      <c r="AS3427" s="6"/>
      <c r="AU3427" s="1"/>
      <c r="BA3427" s="6"/>
      <c r="BD3427" s="6"/>
      <c r="BG3427" s="1"/>
      <c r="BH3427" s="6"/>
      <c r="BJ3427" s="1"/>
      <c r="BN3427" s="1"/>
      <c r="BO3427" s="1"/>
    </row>
    <row r="3428" spans="1:67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6"/>
      <c r="N3428" s="1"/>
      <c r="Q3428" s="6"/>
      <c r="S3428" s="1"/>
      <c r="T3428" s="1"/>
      <c r="U3428" s="1"/>
      <c r="V3428" s="1"/>
      <c r="W3428" s="1"/>
      <c r="X3428" s="400"/>
      <c r="Y3428" s="6"/>
      <c r="AB3428" s="6"/>
      <c r="AE3428" s="6"/>
      <c r="AG3428" s="1"/>
      <c r="AM3428" s="6"/>
      <c r="AP3428" s="6"/>
      <c r="AS3428" s="6"/>
      <c r="AU3428" s="1"/>
      <c r="BA3428" s="6"/>
      <c r="BD3428" s="6"/>
      <c r="BG3428" s="1"/>
      <c r="BH3428" s="6"/>
      <c r="BJ3428" s="1"/>
      <c r="BN3428" s="1"/>
      <c r="BO3428" s="1"/>
    </row>
    <row r="3429" spans="1:67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6"/>
      <c r="N3429" s="1"/>
      <c r="Q3429" s="6"/>
      <c r="S3429" s="1"/>
      <c r="T3429" s="1"/>
      <c r="U3429" s="1"/>
      <c r="V3429" s="1"/>
      <c r="W3429" s="1"/>
      <c r="X3429" s="400"/>
      <c r="Y3429" s="6"/>
      <c r="AB3429" s="6"/>
      <c r="AE3429" s="6"/>
      <c r="AG3429" s="1"/>
      <c r="AM3429" s="6"/>
      <c r="AP3429" s="6"/>
      <c r="AS3429" s="6"/>
      <c r="AU3429" s="1"/>
      <c r="BA3429" s="6"/>
      <c r="BD3429" s="6"/>
      <c r="BG3429" s="1"/>
      <c r="BH3429" s="6"/>
      <c r="BJ3429" s="1"/>
      <c r="BN3429" s="1"/>
      <c r="BO3429" s="1"/>
    </row>
    <row r="3430" spans="1:67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6"/>
      <c r="N3430" s="1"/>
      <c r="Q3430" s="6"/>
      <c r="S3430" s="1"/>
      <c r="T3430" s="1"/>
      <c r="U3430" s="1"/>
      <c r="V3430" s="1"/>
      <c r="W3430" s="1"/>
      <c r="X3430" s="400"/>
      <c r="Y3430" s="6"/>
      <c r="AB3430" s="6"/>
      <c r="AE3430" s="6"/>
      <c r="AG3430" s="1"/>
      <c r="AM3430" s="6"/>
      <c r="AP3430" s="6"/>
      <c r="AS3430" s="6"/>
      <c r="AU3430" s="1"/>
      <c r="BA3430" s="6"/>
      <c r="BD3430" s="6"/>
      <c r="BG3430" s="1"/>
      <c r="BH3430" s="6"/>
      <c r="BJ3430" s="1"/>
      <c r="BN3430" s="1"/>
      <c r="BO3430" s="1"/>
    </row>
    <row r="3431" spans="1:67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6"/>
      <c r="N3431" s="1"/>
      <c r="Q3431" s="6"/>
      <c r="S3431" s="1"/>
      <c r="T3431" s="1"/>
      <c r="U3431" s="1"/>
      <c r="V3431" s="1"/>
      <c r="W3431" s="1"/>
      <c r="X3431" s="400"/>
      <c r="Y3431" s="6"/>
      <c r="AB3431" s="6"/>
      <c r="AE3431" s="6"/>
      <c r="AG3431" s="1"/>
      <c r="AM3431" s="6"/>
      <c r="AP3431" s="6"/>
      <c r="AS3431" s="6"/>
      <c r="AU3431" s="1"/>
      <c r="BA3431" s="6"/>
      <c r="BD3431" s="6"/>
      <c r="BG3431" s="1"/>
      <c r="BH3431" s="6"/>
      <c r="BJ3431" s="1"/>
      <c r="BN3431" s="1"/>
      <c r="BO3431" s="1"/>
    </row>
    <row r="3432" spans="1:67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6"/>
      <c r="N3432" s="1"/>
      <c r="Q3432" s="6"/>
      <c r="S3432" s="1"/>
      <c r="T3432" s="1"/>
      <c r="U3432" s="1"/>
      <c r="V3432" s="1"/>
      <c r="W3432" s="1"/>
      <c r="X3432" s="400"/>
      <c r="Y3432" s="6"/>
      <c r="AB3432" s="6"/>
      <c r="AE3432" s="6"/>
      <c r="AG3432" s="1"/>
      <c r="AM3432" s="6"/>
      <c r="AP3432" s="6"/>
      <c r="AS3432" s="6"/>
      <c r="AU3432" s="1"/>
      <c r="BA3432" s="6"/>
      <c r="BD3432" s="6"/>
      <c r="BG3432" s="1"/>
      <c r="BH3432" s="6"/>
      <c r="BJ3432" s="1"/>
      <c r="BN3432" s="1"/>
      <c r="BO3432" s="1"/>
    </row>
    <row r="3433" spans="1:67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6"/>
      <c r="N3433" s="1"/>
      <c r="Q3433" s="6"/>
      <c r="S3433" s="1"/>
      <c r="T3433" s="1"/>
      <c r="U3433" s="1"/>
      <c r="V3433" s="1"/>
      <c r="W3433" s="1"/>
      <c r="X3433" s="400"/>
      <c r="Y3433" s="6"/>
      <c r="AB3433" s="6"/>
      <c r="AE3433" s="6"/>
      <c r="AG3433" s="1"/>
      <c r="AM3433" s="6"/>
      <c r="AP3433" s="6"/>
      <c r="AS3433" s="6"/>
      <c r="AU3433" s="1"/>
      <c r="BA3433" s="6"/>
      <c r="BD3433" s="6"/>
      <c r="BG3433" s="1"/>
      <c r="BH3433" s="6"/>
      <c r="BJ3433" s="1"/>
      <c r="BN3433" s="1"/>
      <c r="BO3433" s="1"/>
    </row>
    <row r="3434" spans="1:67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6"/>
      <c r="N3434" s="1"/>
      <c r="Q3434" s="6"/>
      <c r="S3434" s="1"/>
      <c r="T3434" s="1"/>
      <c r="U3434" s="1"/>
      <c r="V3434" s="1"/>
      <c r="W3434" s="1"/>
      <c r="X3434" s="400"/>
      <c r="Y3434" s="6"/>
      <c r="AB3434" s="6"/>
      <c r="AE3434" s="6"/>
      <c r="AG3434" s="1"/>
      <c r="AM3434" s="6"/>
      <c r="AP3434" s="6"/>
      <c r="AS3434" s="6"/>
      <c r="AU3434" s="1"/>
      <c r="BA3434" s="6"/>
      <c r="BD3434" s="6"/>
      <c r="BG3434" s="1"/>
      <c r="BH3434" s="6"/>
      <c r="BJ3434" s="1"/>
      <c r="BN3434" s="1"/>
      <c r="BO3434" s="1"/>
    </row>
    <row r="3435" spans="1:67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6"/>
      <c r="N3435" s="1"/>
      <c r="Q3435" s="6"/>
      <c r="S3435" s="1"/>
      <c r="T3435" s="1"/>
      <c r="U3435" s="1"/>
      <c r="V3435" s="1"/>
      <c r="W3435" s="1"/>
      <c r="X3435" s="400"/>
      <c r="Y3435" s="6"/>
      <c r="AB3435" s="6"/>
      <c r="AE3435" s="6"/>
      <c r="AG3435" s="1"/>
      <c r="AM3435" s="6"/>
      <c r="AP3435" s="6"/>
      <c r="AS3435" s="6"/>
      <c r="AU3435" s="1"/>
      <c r="BA3435" s="6"/>
      <c r="BD3435" s="6"/>
      <c r="BG3435" s="1"/>
      <c r="BH3435" s="6"/>
      <c r="BJ3435" s="1"/>
      <c r="BN3435" s="1"/>
      <c r="BO3435" s="1"/>
    </row>
    <row r="3436" spans="1:67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6"/>
      <c r="N3436" s="1"/>
      <c r="Q3436" s="6"/>
      <c r="S3436" s="1"/>
      <c r="T3436" s="1"/>
      <c r="U3436" s="1"/>
      <c r="V3436" s="1"/>
      <c r="W3436" s="1"/>
      <c r="X3436" s="400"/>
      <c r="Y3436" s="6"/>
      <c r="AB3436" s="6"/>
      <c r="AE3436" s="6"/>
      <c r="AG3436" s="1"/>
      <c r="AM3436" s="6"/>
      <c r="AP3436" s="6"/>
      <c r="AS3436" s="6"/>
      <c r="AU3436" s="1"/>
      <c r="BA3436" s="6"/>
      <c r="BD3436" s="6"/>
      <c r="BG3436" s="1"/>
      <c r="BH3436" s="6"/>
      <c r="BJ3436" s="1"/>
      <c r="BN3436" s="1"/>
      <c r="BO3436" s="1"/>
    </row>
    <row r="3437" spans="1:67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6"/>
      <c r="N3437" s="1"/>
      <c r="Q3437" s="6"/>
      <c r="S3437" s="1"/>
      <c r="T3437" s="1"/>
      <c r="U3437" s="1"/>
      <c r="V3437" s="1"/>
      <c r="W3437" s="1"/>
      <c r="X3437" s="400"/>
      <c r="Y3437" s="6"/>
      <c r="AB3437" s="6"/>
      <c r="AE3437" s="6"/>
      <c r="AG3437" s="1"/>
      <c r="AM3437" s="6"/>
      <c r="AP3437" s="6"/>
      <c r="AS3437" s="6"/>
      <c r="AU3437" s="1"/>
      <c r="BA3437" s="6"/>
      <c r="BD3437" s="6"/>
      <c r="BG3437" s="1"/>
      <c r="BH3437" s="6"/>
      <c r="BJ3437" s="1"/>
      <c r="BN3437" s="1"/>
      <c r="BO3437" s="1"/>
    </row>
    <row r="3438" spans="1:67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6"/>
      <c r="N3438" s="1"/>
      <c r="Q3438" s="6"/>
      <c r="S3438" s="1"/>
      <c r="T3438" s="1"/>
      <c r="U3438" s="1"/>
      <c r="V3438" s="1"/>
      <c r="W3438" s="1"/>
      <c r="X3438" s="400"/>
      <c r="Y3438" s="6"/>
      <c r="AB3438" s="6"/>
      <c r="AE3438" s="6"/>
      <c r="AG3438" s="1"/>
      <c r="AM3438" s="6"/>
      <c r="AP3438" s="6"/>
      <c r="AS3438" s="6"/>
      <c r="AU3438" s="1"/>
      <c r="BA3438" s="6"/>
      <c r="BD3438" s="6"/>
      <c r="BG3438" s="1"/>
      <c r="BH3438" s="6"/>
      <c r="BJ3438" s="1"/>
      <c r="BN3438" s="1"/>
      <c r="BO3438" s="1"/>
    </row>
    <row r="3439" spans="1:67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6"/>
      <c r="N3439" s="1"/>
      <c r="Q3439" s="6"/>
      <c r="S3439" s="1"/>
      <c r="T3439" s="1"/>
      <c r="U3439" s="1"/>
      <c r="V3439" s="1"/>
      <c r="W3439" s="1"/>
      <c r="X3439" s="400"/>
      <c r="Y3439" s="6"/>
      <c r="AB3439" s="6"/>
      <c r="AE3439" s="6"/>
      <c r="AG3439" s="1"/>
      <c r="AM3439" s="6"/>
      <c r="AP3439" s="6"/>
      <c r="AS3439" s="6"/>
      <c r="AU3439" s="1"/>
      <c r="BA3439" s="6"/>
      <c r="BD3439" s="6"/>
      <c r="BG3439" s="1"/>
      <c r="BH3439" s="6"/>
      <c r="BJ3439" s="1"/>
      <c r="BN3439" s="1"/>
      <c r="BO3439" s="1"/>
    </row>
    <row r="3440" spans="1:67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6"/>
      <c r="N3440" s="1"/>
      <c r="Q3440" s="6"/>
      <c r="S3440" s="1"/>
      <c r="T3440" s="1"/>
      <c r="U3440" s="1"/>
      <c r="V3440" s="1"/>
      <c r="W3440" s="1"/>
      <c r="X3440" s="400"/>
      <c r="Y3440" s="6"/>
      <c r="AB3440" s="6"/>
      <c r="AE3440" s="6"/>
      <c r="AG3440" s="1"/>
      <c r="AM3440" s="6"/>
      <c r="AP3440" s="6"/>
      <c r="AS3440" s="6"/>
      <c r="AU3440" s="1"/>
      <c r="BA3440" s="6"/>
      <c r="BD3440" s="6"/>
      <c r="BG3440" s="1"/>
      <c r="BH3440" s="6"/>
      <c r="BJ3440" s="1"/>
      <c r="BN3440" s="1"/>
      <c r="BO3440" s="1"/>
    </row>
    <row r="3441" spans="1:67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6"/>
      <c r="N3441" s="1"/>
      <c r="Q3441" s="6"/>
      <c r="S3441" s="1"/>
      <c r="T3441" s="1"/>
      <c r="U3441" s="1"/>
      <c r="V3441" s="1"/>
      <c r="W3441" s="1"/>
      <c r="X3441" s="400"/>
      <c r="Y3441" s="6"/>
      <c r="AB3441" s="6"/>
      <c r="AE3441" s="6"/>
      <c r="AG3441" s="1"/>
      <c r="AM3441" s="6"/>
      <c r="AP3441" s="6"/>
      <c r="AS3441" s="6"/>
      <c r="AU3441" s="1"/>
      <c r="BA3441" s="6"/>
      <c r="BD3441" s="6"/>
      <c r="BG3441" s="1"/>
      <c r="BH3441" s="6"/>
      <c r="BJ3441" s="1"/>
      <c r="BN3441" s="1"/>
      <c r="BO3441" s="1"/>
    </row>
    <row r="3442" spans="1:67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6"/>
      <c r="N3442" s="1"/>
      <c r="Q3442" s="6"/>
      <c r="S3442" s="1"/>
      <c r="T3442" s="1"/>
      <c r="U3442" s="1"/>
      <c r="V3442" s="1"/>
      <c r="W3442" s="1"/>
      <c r="X3442" s="400"/>
      <c r="Y3442" s="6"/>
      <c r="AB3442" s="6"/>
      <c r="AE3442" s="6"/>
      <c r="AG3442" s="1"/>
      <c r="AM3442" s="6"/>
      <c r="AP3442" s="6"/>
      <c r="AS3442" s="6"/>
      <c r="AU3442" s="1"/>
      <c r="BA3442" s="6"/>
      <c r="BD3442" s="6"/>
      <c r="BG3442" s="1"/>
      <c r="BH3442" s="6"/>
      <c r="BJ3442" s="1"/>
      <c r="BN3442" s="1"/>
      <c r="BO3442" s="1"/>
    </row>
    <row r="3443" spans="1:67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6"/>
      <c r="N3443" s="1"/>
      <c r="Q3443" s="6"/>
      <c r="S3443" s="1"/>
      <c r="T3443" s="1"/>
      <c r="U3443" s="1"/>
      <c r="V3443" s="1"/>
      <c r="W3443" s="1"/>
      <c r="X3443" s="400"/>
      <c r="Y3443" s="6"/>
      <c r="AB3443" s="6"/>
      <c r="AE3443" s="6"/>
      <c r="AG3443" s="1"/>
      <c r="AM3443" s="6"/>
      <c r="AP3443" s="6"/>
      <c r="AS3443" s="6"/>
      <c r="AU3443" s="1"/>
      <c r="BA3443" s="6"/>
      <c r="BD3443" s="6"/>
      <c r="BG3443" s="1"/>
      <c r="BH3443" s="6"/>
      <c r="BJ3443" s="1"/>
      <c r="BN3443" s="1"/>
      <c r="BO3443" s="1"/>
    </row>
    <row r="3444" spans="1:67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6"/>
      <c r="N3444" s="1"/>
      <c r="Q3444" s="6"/>
      <c r="S3444" s="1"/>
      <c r="T3444" s="1"/>
      <c r="U3444" s="1"/>
      <c r="V3444" s="1"/>
      <c r="W3444" s="1"/>
      <c r="X3444" s="400"/>
      <c r="Y3444" s="6"/>
      <c r="AB3444" s="6"/>
      <c r="AE3444" s="6"/>
      <c r="AG3444" s="1"/>
      <c r="AM3444" s="6"/>
      <c r="AP3444" s="6"/>
      <c r="AS3444" s="6"/>
      <c r="AU3444" s="1"/>
      <c r="BA3444" s="6"/>
      <c r="BD3444" s="6"/>
      <c r="BG3444" s="1"/>
      <c r="BH3444" s="6"/>
      <c r="BJ3444" s="1"/>
      <c r="BN3444" s="1"/>
      <c r="BO3444" s="1"/>
    </row>
    <row r="3445" spans="1:67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6"/>
      <c r="N3445" s="1"/>
      <c r="Q3445" s="6"/>
      <c r="S3445" s="1"/>
      <c r="T3445" s="1"/>
      <c r="U3445" s="1"/>
      <c r="V3445" s="1"/>
      <c r="W3445" s="1"/>
      <c r="X3445" s="400"/>
      <c r="Y3445" s="6"/>
      <c r="AB3445" s="6"/>
      <c r="AE3445" s="6"/>
      <c r="AG3445" s="1"/>
      <c r="AM3445" s="6"/>
      <c r="AP3445" s="6"/>
      <c r="AS3445" s="6"/>
      <c r="AU3445" s="1"/>
      <c r="BA3445" s="6"/>
      <c r="BD3445" s="6"/>
      <c r="BG3445" s="1"/>
      <c r="BH3445" s="6"/>
      <c r="BJ3445" s="1"/>
      <c r="BN3445" s="1"/>
      <c r="BO3445" s="1"/>
    </row>
    <row r="3446" spans="1:67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6"/>
      <c r="N3446" s="1"/>
      <c r="Q3446" s="6"/>
      <c r="S3446" s="1"/>
      <c r="T3446" s="1"/>
      <c r="U3446" s="1"/>
      <c r="V3446" s="1"/>
      <c r="W3446" s="1"/>
      <c r="X3446" s="400"/>
      <c r="Y3446" s="6"/>
      <c r="AB3446" s="6"/>
      <c r="AE3446" s="6"/>
      <c r="AG3446" s="1"/>
      <c r="AM3446" s="6"/>
      <c r="AP3446" s="6"/>
      <c r="AS3446" s="6"/>
      <c r="AU3446" s="1"/>
      <c r="BA3446" s="6"/>
      <c r="BD3446" s="6"/>
      <c r="BG3446" s="1"/>
      <c r="BH3446" s="6"/>
      <c r="BJ3446" s="1"/>
      <c r="BN3446" s="1"/>
      <c r="BO3446" s="1"/>
    </row>
    <row r="3447" spans="1:67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6"/>
      <c r="N3447" s="1"/>
      <c r="Q3447" s="6"/>
      <c r="S3447" s="1"/>
      <c r="T3447" s="1"/>
      <c r="U3447" s="1"/>
      <c r="V3447" s="1"/>
      <c r="W3447" s="1"/>
      <c r="X3447" s="400"/>
      <c r="Y3447" s="6"/>
      <c r="AB3447" s="6"/>
      <c r="AE3447" s="6"/>
      <c r="AG3447" s="1"/>
      <c r="AM3447" s="6"/>
      <c r="AP3447" s="6"/>
      <c r="AS3447" s="6"/>
      <c r="AU3447" s="1"/>
      <c r="BA3447" s="6"/>
      <c r="BD3447" s="6"/>
      <c r="BG3447" s="1"/>
      <c r="BH3447" s="6"/>
      <c r="BJ3447" s="1"/>
      <c r="BN3447" s="1"/>
      <c r="BO3447" s="1"/>
    </row>
    <row r="3448" spans="1:67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6"/>
      <c r="N3448" s="1"/>
      <c r="Q3448" s="6"/>
      <c r="S3448" s="1"/>
      <c r="T3448" s="1"/>
      <c r="U3448" s="1"/>
      <c r="V3448" s="1"/>
      <c r="W3448" s="1"/>
      <c r="X3448" s="400"/>
      <c r="Y3448" s="6"/>
      <c r="AB3448" s="6"/>
      <c r="AE3448" s="6"/>
      <c r="AG3448" s="1"/>
      <c r="AM3448" s="6"/>
      <c r="AP3448" s="6"/>
      <c r="AS3448" s="6"/>
      <c r="AU3448" s="1"/>
      <c r="BA3448" s="6"/>
      <c r="BD3448" s="6"/>
      <c r="BG3448" s="1"/>
      <c r="BH3448" s="6"/>
      <c r="BJ3448" s="1"/>
      <c r="BN3448" s="1"/>
      <c r="BO3448" s="1"/>
    </row>
    <row r="3449" spans="1:67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6"/>
      <c r="N3449" s="1"/>
      <c r="Q3449" s="6"/>
      <c r="S3449" s="1"/>
      <c r="T3449" s="1"/>
      <c r="U3449" s="1"/>
      <c r="V3449" s="1"/>
      <c r="W3449" s="1"/>
      <c r="X3449" s="400"/>
      <c r="Y3449" s="6"/>
      <c r="AB3449" s="6"/>
      <c r="AE3449" s="6"/>
      <c r="AG3449" s="1"/>
      <c r="AM3449" s="6"/>
      <c r="AP3449" s="6"/>
      <c r="AS3449" s="6"/>
      <c r="AU3449" s="1"/>
      <c r="BA3449" s="6"/>
      <c r="BD3449" s="6"/>
      <c r="BG3449" s="1"/>
      <c r="BH3449" s="6"/>
      <c r="BJ3449" s="1"/>
      <c r="BN3449" s="1"/>
      <c r="BO3449" s="1"/>
    </row>
    <row r="3450" spans="1:67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6"/>
      <c r="N3450" s="1"/>
      <c r="Q3450" s="6"/>
      <c r="S3450" s="1"/>
      <c r="T3450" s="1"/>
      <c r="U3450" s="1"/>
      <c r="V3450" s="1"/>
      <c r="W3450" s="1"/>
      <c r="X3450" s="400"/>
      <c r="Y3450" s="6"/>
      <c r="AB3450" s="6"/>
      <c r="AE3450" s="6"/>
      <c r="AG3450" s="1"/>
      <c r="AM3450" s="6"/>
      <c r="AP3450" s="6"/>
      <c r="AS3450" s="6"/>
      <c r="AU3450" s="1"/>
      <c r="BA3450" s="6"/>
      <c r="BD3450" s="6"/>
      <c r="BG3450" s="1"/>
      <c r="BH3450" s="6"/>
      <c r="BJ3450" s="1"/>
      <c r="BN3450" s="1"/>
      <c r="BO3450" s="1"/>
    </row>
    <row r="3451" spans="1:67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6"/>
      <c r="N3451" s="1"/>
      <c r="Q3451" s="6"/>
      <c r="S3451" s="1"/>
      <c r="T3451" s="1"/>
      <c r="U3451" s="1"/>
      <c r="V3451" s="1"/>
      <c r="W3451" s="1"/>
      <c r="X3451" s="400"/>
      <c r="Y3451" s="6"/>
      <c r="AB3451" s="6"/>
      <c r="AE3451" s="6"/>
      <c r="AG3451" s="1"/>
      <c r="AM3451" s="6"/>
      <c r="AP3451" s="6"/>
      <c r="AS3451" s="6"/>
      <c r="AU3451" s="1"/>
      <c r="BA3451" s="6"/>
      <c r="BD3451" s="6"/>
      <c r="BG3451" s="1"/>
      <c r="BH3451" s="6"/>
      <c r="BJ3451" s="1"/>
      <c r="BN3451" s="1"/>
      <c r="BO3451" s="1"/>
    </row>
    <row r="3452" spans="1:67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6"/>
      <c r="N3452" s="1"/>
      <c r="Q3452" s="6"/>
      <c r="S3452" s="1"/>
      <c r="T3452" s="1"/>
      <c r="U3452" s="1"/>
      <c r="V3452" s="1"/>
      <c r="W3452" s="1"/>
      <c r="X3452" s="400"/>
      <c r="Y3452" s="6"/>
      <c r="AB3452" s="6"/>
      <c r="AE3452" s="6"/>
      <c r="AG3452" s="1"/>
      <c r="AM3452" s="6"/>
      <c r="AP3452" s="6"/>
      <c r="AS3452" s="6"/>
      <c r="AU3452" s="1"/>
      <c r="BA3452" s="6"/>
      <c r="BD3452" s="6"/>
      <c r="BG3452" s="1"/>
      <c r="BH3452" s="6"/>
      <c r="BJ3452" s="1"/>
      <c r="BN3452" s="1"/>
      <c r="BO3452" s="1"/>
    </row>
    <row r="3453" spans="1:67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6"/>
      <c r="N3453" s="1"/>
      <c r="Q3453" s="6"/>
      <c r="S3453" s="1"/>
      <c r="T3453" s="1"/>
      <c r="U3453" s="1"/>
      <c r="V3453" s="1"/>
      <c r="W3453" s="1"/>
      <c r="X3453" s="400"/>
      <c r="Y3453" s="6"/>
      <c r="AB3453" s="6"/>
      <c r="AE3453" s="6"/>
      <c r="AG3453" s="1"/>
      <c r="AM3453" s="6"/>
      <c r="AP3453" s="6"/>
      <c r="AS3453" s="6"/>
      <c r="AU3453" s="1"/>
      <c r="BA3453" s="6"/>
      <c r="BD3453" s="6"/>
      <c r="BG3453" s="1"/>
      <c r="BH3453" s="6"/>
      <c r="BJ3453" s="1"/>
      <c r="BN3453" s="1"/>
      <c r="BO3453" s="1"/>
    </row>
    <row r="3454" spans="1:67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6"/>
      <c r="N3454" s="1"/>
      <c r="Q3454" s="6"/>
      <c r="S3454" s="1"/>
      <c r="T3454" s="1"/>
      <c r="U3454" s="1"/>
      <c r="V3454" s="1"/>
      <c r="W3454" s="1"/>
      <c r="X3454" s="400"/>
      <c r="Y3454" s="6"/>
      <c r="AB3454" s="6"/>
      <c r="AE3454" s="6"/>
      <c r="AG3454" s="1"/>
      <c r="AM3454" s="6"/>
      <c r="AP3454" s="6"/>
      <c r="AS3454" s="6"/>
      <c r="AU3454" s="1"/>
      <c r="BA3454" s="6"/>
      <c r="BD3454" s="6"/>
      <c r="BG3454" s="1"/>
      <c r="BH3454" s="6"/>
      <c r="BJ3454" s="1"/>
      <c r="BN3454" s="1"/>
      <c r="BO3454" s="1"/>
    </row>
    <row r="3455" spans="1:67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6"/>
      <c r="N3455" s="1"/>
      <c r="Q3455" s="6"/>
      <c r="S3455" s="1"/>
      <c r="T3455" s="1"/>
      <c r="U3455" s="1"/>
      <c r="V3455" s="1"/>
      <c r="W3455" s="1"/>
      <c r="X3455" s="400"/>
      <c r="Y3455" s="6"/>
      <c r="AB3455" s="6"/>
      <c r="AE3455" s="6"/>
      <c r="AG3455" s="1"/>
      <c r="AM3455" s="6"/>
      <c r="AP3455" s="6"/>
      <c r="AS3455" s="6"/>
      <c r="AU3455" s="1"/>
      <c r="BA3455" s="6"/>
      <c r="BD3455" s="6"/>
      <c r="BG3455" s="1"/>
      <c r="BH3455" s="6"/>
      <c r="BJ3455" s="1"/>
      <c r="BN3455" s="1"/>
      <c r="BO3455" s="1"/>
    </row>
    <row r="3456" spans="1:67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6"/>
      <c r="N3456" s="1"/>
      <c r="Q3456" s="6"/>
      <c r="S3456" s="1"/>
      <c r="T3456" s="1"/>
      <c r="U3456" s="1"/>
      <c r="V3456" s="1"/>
      <c r="W3456" s="1"/>
      <c r="X3456" s="400"/>
      <c r="Y3456" s="6"/>
      <c r="AB3456" s="6"/>
      <c r="AE3456" s="6"/>
      <c r="AG3456" s="1"/>
      <c r="AM3456" s="6"/>
      <c r="AP3456" s="6"/>
      <c r="AS3456" s="6"/>
      <c r="AU3456" s="1"/>
      <c r="BA3456" s="6"/>
      <c r="BD3456" s="6"/>
      <c r="BG3456" s="1"/>
      <c r="BH3456" s="6"/>
      <c r="BJ3456" s="1"/>
      <c r="BN3456" s="1"/>
      <c r="BO3456" s="1"/>
    </row>
    <row r="3457" spans="1:67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6"/>
      <c r="N3457" s="1"/>
      <c r="Q3457" s="6"/>
      <c r="S3457" s="1"/>
      <c r="T3457" s="1"/>
      <c r="U3457" s="1"/>
      <c r="V3457" s="1"/>
      <c r="W3457" s="1"/>
      <c r="X3457" s="400"/>
      <c r="Y3457" s="6"/>
      <c r="AB3457" s="6"/>
      <c r="AE3457" s="6"/>
      <c r="AG3457" s="1"/>
      <c r="AM3457" s="6"/>
      <c r="AP3457" s="6"/>
      <c r="AS3457" s="6"/>
      <c r="AU3457" s="1"/>
      <c r="BA3457" s="6"/>
      <c r="BD3457" s="6"/>
      <c r="BG3457" s="1"/>
      <c r="BH3457" s="6"/>
      <c r="BJ3457" s="1"/>
      <c r="BN3457" s="1"/>
      <c r="BO3457" s="1"/>
    </row>
    <row r="3458" spans="1:67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6"/>
      <c r="N3458" s="1"/>
      <c r="Q3458" s="6"/>
      <c r="S3458" s="1"/>
      <c r="T3458" s="1"/>
      <c r="U3458" s="1"/>
      <c r="V3458" s="1"/>
      <c r="W3458" s="1"/>
      <c r="X3458" s="400"/>
      <c r="Y3458" s="6"/>
      <c r="AB3458" s="6"/>
      <c r="AE3458" s="6"/>
      <c r="AG3458" s="1"/>
      <c r="AM3458" s="6"/>
      <c r="AP3458" s="6"/>
      <c r="AS3458" s="6"/>
      <c r="AU3458" s="1"/>
      <c r="BA3458" s="6"/>
      <c r="BD3458" s="6"/>
      <c r="BG3458" s="1"/>
      <c r="BH3458" s="6"/>
      <c r="BJ3458" s="1"/>
      <c r="BN3458" s="1"/>
      <c r="BO3458" s="1"/>
    </row>
    <row r="3459" spans="1:67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6"/>
      <c r="N3459" s="1"/>
      <c r="Q3459" s="6"/>
      <c r="S3459" s="1"/>
      <c r="T3459" s="1"/>
      <c r="U3459" s="1"/>
      <c r="V3459" s="1"/>
      <c r="W3459" s="1"/>
      <c r="X3459" s="400"/>
      <c r="Y3459" s="6"/>
      <c r="AB3459" s="6"/>
      <c r="AE3459" s="6"/>
      <c r="AG3459" s="1"/>
      <c r="AM3459" s="6"/>
      <c r="AP3459" s="6"/>
      <c r="AS3459" s="6"/>
      <c r="AU3459" s="1"/>
      <c r="BA3459" s="6"/>
      <c r="BD3459" s="6"/>
      <c r="BG3459" s="1"/>
      <c r="BH3459" s="6"/>
      <c r="BJ3459" s="1"/>
      <c r="BN3459" s="1"/>
      <c r="BO3459" s="1"/>
    </row>
    <row r="3460" spans="1:67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6"/>
      <c r="N3460" s="1"/>
      <c r="Q3460" s="6"/>
      <c r="S3460" s="1"/>
      <c r="T3460" s="1"/>
      <c r="U3460" s="1"/>
      <c r="V3460" s="1"/>
      <c r="W3460" s="1"/>
      <c r="X3460" s="400"/>
      <c r="Y3460" s="6"/>
      <c r="AB3460" s="6"/>
      <c r="AE3460" s="6"/>
      <c r="AG3460" s="1"/>
      <c r="AM3460" s="6"/>
      <c r="AP3460" s="6"/>
      <c r="AS3460" s="6"/>
      <c r="AU3460" s="1"/>
      <c r="BA3460" s="6"/>
      <c r="BD3460" s="6"/>
      <c r="BG3460" s="1"/>
      <c r="BH3460" s="6"/>
      <c r="BJ3460" s="1"/>
      <c r="BN3460" s="1"/>
      <c r="BO3460" s="1"/>
    </row>
    <row r="3461" spans="1:67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6"/>
      <c r="N3461" s="1"/>
      <c r="Q3461" s="6"/>
      <c r="S3461" s="1"/>
      <c r="T3461" s="1"/>
      <c r="U3461" s="1"/>
      <c r="V3461" s="1"/>
      <c r="W3461" s="1"/>
      <c r="X3461" s="400"/>
      <c r="Y3461" s="6"/>
      <c r="AB3461" s="6"/>
      <c r="AE3461" s="6"/>
      <c r="AG3461" s="1"/>
      <c r="AM3461" s="6"/>
      <c r="AP3461" s="6"/>
      <c r="AS3461" s="6"/>
      <c r="AU3461" s="1"/>
      <c r="BA3461" s="6"/>
      <c r="BD3461" s="6"/>
      <c r="BG3461" s="1"/>
      <c r="BH3461" s="6"/>
      <c r="BJ3461" s="1"/>
      <c r="BN3461" s="1"/>
      <c r="BO3461" s="1"/>
    </row>
    <row r="3462" spans="1:67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6"/>
      <c r="N3462" s="1"/>
      <c r="Q3462" s="6"/>
      <c r="S3462" s="1"/>
      <c r="T3462" s="1"/>
      <c r="U3462" s="1"/>
      <c r="V3462" s="1"/>
      <c r="W3462" s="1"/>
      <c r="X3462" s="400"/>
      <c r="Y3462" s="6"/>
      <c r="AB3462" s="6"/>
      <c r="AE3462" s="6"/>
      <c r="AG3462" s="1"/>
      <c r="AM3462" s="6"/>
      <c r="AP3462" s="6"/>
      <c r="AS3462" s="6"/>
      <c r="AU3462" s="1"/>
      <c r="BA3462" s="6"/>
      <c r="BD3462" s="6"/>
      <c r="BG3462" s="1"/>
      <c r="BH3462" s="6"/>
      <c r="BJ3462" s="1"/>
      <c r="BN3462" s="1"/>
      <c r="BO3462" s="1"/>
    </row>
    <row r="3463" spans="1:67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6"/>
      <c r="N3463" s="1"/>
      <c r="Q3463" s="6"/>
      <c r="S3463" s="1"/>
      <c r="T3463" s="1"/>
      <c r="U3463" s="1"/>
      <c r="V3463" s="1"/>
      <c r="W3463" s="1"/>
      <c r="X3463" s="400"/>
      <c r="Y3463" s="6"/>
      <c r="AB3463" s="6"/>
      <c r="AE3463" s="6"/>
      <c r="AG3463" s="1"/>
      <c r="AM3463" s="6"/>
      <c r="AP3463" s="6"/>
      <c r="AS3463" s="6"/>
      <c r="AU3463" s="1"/>
      <c r="BA3463" s="6"/>
      <c r="BD3463" s="6"/>
      <c r="BG3463" s="1"/>
      <c r="BH3463" s="6"/>
      <c r="BJ3463" s="1"/>
      <c r="BN3463" s="1"/>
      <c r="BO3463" s="1"/>
    </row>
    <row r="3464" spans="1:67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6"/>
      <c r="N3464" s="1"/>
      <c r="Q3464" s="6"/>
      <c r="S3464" s="1"/>
      <c r="T3464" s="1"/>
      <c r="U3464" s="1"/>
      <c r="V3464" s="1"/>
      <c r="W3464" s="1"/>
      <c r="X3464" s="400"/>
      <c r="Y3464" s="6"/>
      <c r="AB3464" s="6"/>
      <c r="AE3464" s="6"/>
      <c r="AG3464" s="1"/>
      <c r="AM3464" s="6"/>
      <c r="AP3464" s="6"/>
      <c r="AS3464" s="6"/>
      <c r="AU3464" s="1"/>
      <c r="BA3464" s="6"/>
      <c r="BD3464" s="6"/>
      <c r="BG3464" s="1"/>
      <c r="BH3464" s="6"/>
      <c r="BJ3464" s="1"/>
      <c r="BN3464" s="1"/>
      <c r="BO3464" s="1"/>
    </row>
    <row r="3465" spans="1:67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6"/>
      <c r="N3465" s="1"/>
      <c r="Q3465" s="6"/>
      <c r="S3465" s="1"/>
      <c r="T3465" s="1"/>
      <c r="U3465" s="1"/>
      <c r="V3465" s="1"/>
      <c r="W3465" s="1"/>
      <c r="X3465" s="400"/>
      <c r="Y3465" s="6"/>
      <c r="AB3465" s="6"/>
      <c r="AE3465" s="6"/>
      <c r="AG3465" s="1"/>
      <c r="AM3465" s="6"/>
      <c r="AP3465" s="6"/>
      <c r="AS3465" s="6"/>
      <c r="AU3465" s="1"/>
      <c r="BA3465" s="6"/>
      <c r="BD3465" s="6"/>
      <c r="BG3465" s="1"/>
      <c r="BH3465" s="6"/>
      <c r="BJ3465" s="1"/>
      <c r="BN3465" s="1"/>
      <c r="BO3465" s="1"/>
    </row>
    <row r="3466" spans="1:67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6"/>
      <c r="N3466" s="1"/>
      <c r="Q3466" s="6"/>
      <c r="S3466" s="1"/>
      <c r="T3466" s="1"/>
      <c r="U3466" s="1"/>
      <c r="V3466" s="1"/>
      <c r="W3466" s="1"/>
      <c r="X3466" s="400"/>
      <c r="Y3466" s="6"/>
      <c r="AB3466" s="6"/>
      <c r="AE3466" s="6"/>
      <c r="AG3466" s="1"/>
      <c r="AM3466" s="6"/>
      <c r="AP3466" s="6"/>
      <c r="AS3466" s="6"/>
      <c r="AU3466" s="1"/>
      <c r="BA3466" s="6"/>
      <c r="BD3466" s="6"/>
      <c r="BG3466" s="1"/>
      <c r="BH3466" s="6"/>
      <c r="BJ3466" s="1"/>
      <c r="BN3466" s="1"/>
      <c r="BO3466" s="1"/>
    </row>
    <row r="3467" spans="1:67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6"/>
      <c r="N3467" s="1"/>
      <c r="Q3467" s="6"/>
      <c r="S3467" s="1"/>
      <c r="T3467" s="1"/>
      <c r="U3467" s="1"/>
      <c r="V3467" s="1"/>
      <c r="W3467" s="1"/>
      <c r="X3467" s="400"/>
      <c r="Y3467" s="6"/>
      <c r="AB3467" s="6"/>
      <c r="AE3467" s="6"/>
      <c r="AG3467" s="1"/>
      <c r="AM3467" s="6"/>
      <c r="AP3467" s="6"/>
      <c r="AS3467" s="6"/>
      <c r="AU3467" s="1"/>
      <c r="BA3467" s="6"/>
      <c r="BD3467" s="6"/>
      <c r="BG3467" s="1"/>
      <c r="BH3467" s="6"/>
      <c r="BJ3467" s="1"/>
      <c r="BN3467" s="1"/>
      <c r="BO3467" s="1"/>
    </row>
    <row r="3468" spans="1:67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6"/>
      <c r="N3468" s="1"/>
      <c r="Q3468" s="6"/>
      <c r="S3468" s="1"/>
      <c r="T3468" s="1"/>
      <c r="U3468" s="1"/>
      <c r="V3468" s="1"/>
      <c r="W3468" s="1"/>
      <c r="X3468" s="400"/>
      <c r="Y3468" s="6"/>
      <c r="AB3468" s="6"/>
      <c r="AE3468" s="6"/>
      <c r="AG3468" s="1"/>
      <c r="AM3468" s="6"/>
      <c r="AP3468" s="6"/>
      <c r="AS3468" s="6"/>
      <c r="AU3468" s="1"/>
      <c r="BA3468" s="6"/>
      <c r="BD3468" s="6"/>
      <c r="BG3468" s="1"/>
      <c r="BH3468" s="6"/>
      <c r="BJ3468" s="1"/>
      <c r="BN3468" s="1"/>
      <c r="BO3468" s="1"/>
    </row>
    <row r="3469" spans="1:67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6"/>
      <c r="N3469" s="1"/>
      <c r="Q3469" s="6"/>
      <c r="S3469" s="1"/>
      <c r="T3469" s="1"/>
      <c r="U3469" s="1"/>
      <c r="V3469" s="1"/>
      <c r="W3469" s="1"/>
      <c r="X3469" s="400"/>
      <c r="Y3469" s="6"/>
      <c r="AB3469" s="6"/>
      <c r="AE3469" s="6"/>
      <c r="AG3469" s="1"/>
      <c r="AM3469" s="6"/>
      <c r="AP3469" s="6"/>
      <c r="AS3469" s="6"/>
      <c r="AU3469" s="1"/>
      <c r="BA3469" s="6"/>
      <c r="BD3469" s="6"/>
      <c r="BG3469" s="1"/>
      <c r="BH3469" s="6"/>
      <c r="BJ3469" s="1"/>
      <c r="BN3469" s="1"/>
      <c r="BO3469" s="1"/>
    </row>
    <row r="3470" spans="1:67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6"/>
      <c r="N3470" s="1"/>
      <c r="Q3470" s="6"/>
      <c r="S3470" s="1"/>
      <c r="T3470" s="1"/>
      <c r="U3470" s="1"/>
      <c r="V3470" s="1"/>
      <c r="W3470" s="1"/>
      <c r="X3470" s="400"/>
      <c r="Y3470" s="6"/>
      <c r="AB3470" s="6"/>
      <c r="AE3470" s="6"/>
      <c r="AG3470" s="1"/>
      <c r="AM3470" s="6"/>
      <c r="AP3470" s="6"/>
      <c r="AS3470" s="6"/>
      <c r="AU3470" s="1"/>
      <c r="BA3470" s="6"/>
      <c r="BD3470" s="6"/>
      <c r="BG3470" s="1"/>
      <c r="BH3470" s="6"/>
      <c r="BJ3470" s="1"/>
      <c r="BN3470" s="1"/>
      <c r="BO3470" s="1"/>
    </row>
    <row r="3471" spans="1:67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6"/>
      <c r="N3471" s="1"/>
      <c r="Q3471" s="6"/>
      <c r="S3471" s="1"/>
      <c r="T3471" s="1"/>
      <c r="U3471" s="1"/>
      <c r="V3471" s="1"/>
      <c r="W3471" s="1"/>
      <c r="X3471" s="400"/>
      <c r="Y3471" s="6"/>
      <c r="AB3471" s="6"/>
      <c r="AE3471" s="6"/>
      <c r="AG3471" s="1"/>
      <c r="AM3471" s="6"/>
      <c r="AP3471" s="6"/>
      <c r="AS3471" s="6"/>
      <c r="AU3471" s="1"/>
      <c r="BA3471" s="6"/>
      <c r="BD3471" s="6"/>
      <c r="BG3471" s="1"/>
      <c r="BH3471" s="6"/>
      <c r="BJ3471" s="1"/>
      <c r="BN3471" s="1"/>
      <c r="BO3471" s="1"/>
    </row>
    <row r="3472" spans="1:67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6"/>
      <c r="N3472" s="1"/>
      <c r="Q3472" s="6"/>
      <c r="S3472" s="1"/>
      <c r="T3472" s="1"/>
      <c r="U3472" s="1"/>
      <c r="V3472" s="1"/>
      <c r="W3472" s="1"/>
      <c r="X3472" s="400"/>
      <c r="Y3472" s="6"/>
      <c r="AB3472" s="6"/>
      <c r="AE3472" s="6"/>
      <c r="AG3472" s="1"/>
      <c r="AM3472" s="6"/>
      <c r="AP3472" s="6"/>
      <c r="AS3472" s="6"/>
      <c r="AU3472" s="1"/>
      <c r="BA3472" s="6"/>
      <c r="BD3472" s="6"/>
      <c r="BG3472" s="1"/>
      <c r="BH3472" s="6"/>
      <c r="BJ3472" s="1"/>
      <c r="BN3472" s="1"/>
      <c r="BO3472" s="1"/>
    </row>
    <row r="3473" spans="1:67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6"/>
      <c r="N3473" s="1"/>
      <c r="Q3473" s="6"/>
      <c r="S3473" s="1"/>
      <c r="T3473" s="1"/>
      <c r="U3473" s="1"/>
      <c r="V3473" s="1"/>
      <c r="W3473" s="1"/>
      <c r="X3473" s="400"/>
      <c r="Y3473" s="6"/>
      <c r="AB3473" s="6"/>
      <c r="AE3473" s="6"/>
      <c r="AG3473" s="1"/>
      <c r="AM3473" s="6"/>
      <c r="AP3473" s="6"/>
      <c r="AS3473" s="6"/>
      <c r="AU3473" s="1"/>
      <c r="BA3473" s="6"/>
      <c r="BD3473" s="6"/>
      <c r="BG3473" s="1"/>
      <c r="BH3473" s="6"/>
      <c r="BJ3473" s="1"/>
      <c r="BN3473" s="1"/>
      <c r="BO3473" s="1"/>
    </row>
    <row r="3474" spans="1:67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6"/>
      <c r="N3474" s="1"/>
      <c r="Q3474" s="6"/>
      <c r="S3474" s="1"/>
      <c r="T3474" s="1"/>
      <c r="U3474" s="1"/>
      <c r="V3474" s="1"/>
      <c r="W3474" s="1"/>
      <c r="X3474" s="400"/>
      <c r="Y3474" s="6"/>
      <c r="AB3474" s="6"/>
      <c r="AE3474" s="6"/>
      <c r="AG3474" s="1"/>
      <c r="AM3474" s="6"/>
      <c r="AP3474" s="6"/>
      <c r="AS3474" s="6"/>
      <c r="AU3474" s="1"/>
      <c r="BA3474" s="6"/>
      <c r="BD3474" s="6"/>
      <c r="BG3474" s="1"/>
      <c r="BH3474" s="6"/>
      <c r="BJ3474" s="1"/>
      <c r="BN3474" s="1"/>
      <c r="BO3474" s="1"/>
    </row>
    <row r="3475" spans="1:67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6"/>
      <c r="N3475" s="1"/>
      <c r="Q3475" s="6"/>
      <c r="S3475" s="1"/>
      <c r="T3475" s="1"/>
      <c r="U3475" s="1"/>
      <c r="V3475" s="1"/>
      <c r="W3475" s="1"/>
      <c r="X3475" s="400"/>
      <c r="Y3475" s="6"/>
      <c r="AB3475" s="6"/>
      <c r="AE3475" s="6"/>
      <c r="AG3475" s="1"/>
      <c r="AM3475" s="6"/>
      <c r="AP3475" s="6"/>
      <c r="AS3475" s="6"/>
      <c r="AU3475" s="1"/>
      <c r="BA3475" s="6"/>
      <c r="BD3475" s="6"/>
      <c r="BG3475" s="1"/>
      <c r="BH3475" s="6"/>
      <c r="BJ3475" s="1"/>
      <c r="BN3475" s="1"/>
      <c r="BO3475" s="1"/>
    </row>
    <row r="3476" spans="1:67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6"/>
      <c r="N3476" s="1"/>
      <c r="Q3476" s="6"/>
      <c r="S3476" s="1"/>
      <c r="T3476" s="1"/>
      <c r="U3476" s="1"/>
      <c r="V3476" s="1"/>
      <c r="W3476" s="1"/>
      <c r="X3476" s="400"/>
      <c r="Y3476" s="6"/>
      <c r="AB3476" s="6"/>
      <c r="AE3476" s="6"/>
      <c r="AG3476" s="1"/>
      <c r="AM3476" s="6"/>
      <c r="AP3476" s="6"/>
      <c r="AS3476" s="6"/>
      <c r="AU3476" s="1"/>
      <c r="BA3476" s="6"/>
      <c r="BD3476" s="6"/>
      <c r="BG3476" s="1"/>
      <c r="BH3476" s="6"/>
      <c r="BJ3476" s="1"/>
      <c r="BN3476" s="1"/>
      <c r="BO3476" s="1"/>
    </row>
    <row r="3477" spans="1:67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6"/>
      <c r="N3477" s="1"/>
      <c r="Q3477" s="6"/>
      <c r="S3477" s="1"/>
      <c r="T3477" s="1"/>
      <c r="U3477" s="1"/>
      <c r="V3477" s="1"/>
      <c r="W3477" s="1"/>
      <c r="X3477" s="400"/>
      <c r="Y3477" s="6"/>
      <c r="AB3477" s="6"/>
      <c r="AE3477" s="6"/>
      <c r="AG3477" s="1"/>
      <c r="AM3477" s="6"/>
      <c r="AP3477" s="6"/>
      <c r="AS3477" s="6"/>
      <c r="AU3477" s="1"/>
      <c r="BA3477" s="6"/>
      <c r="BD3477" s="6"/>
      <c r="BG3477" s="1"/>
      <c r="BH3477" s="6"/>
      <c r="BJ3477" s="1"/>
      <c r="BN3477" s="1"/>
      <c r="BO3477" s="1"/>
    </row>
    <row r="3478" spans="1:67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6"/>
      <c r="N3478" s="1"/>
      <c r="Q3478" s="6"/>
      <c r="S3478" s="1"/>
      <c r="T3478" s="1"/>
      <c r="U3478" s="1"/>
      <c r="V3478" s="1"/>
      <c r="W3478" s="1"/>
      <c r="X3478" s="400"/>
      <c r="Y3478" s="6"/>
      <c r="AB3478" s="6"/>
      <c r="AE3478" s="6"/>
      <c r="AG3478" s="1"/>
      <c r="AM3478" s="6"/>
      <c r="AP3478" s="6"/>
      <c r="AS3478" s="6"/>
      <c r="AU3478" s="1"/>
      <c r="BA3478" s="6"/>
      <c r="BD3478" s="6"/>
      <c r="BG3478" s="1"/>
      <c r="BH3478" s="6"/>
      <c r="BJ3478" s="1"/>
      <c r="BN3478" s="1"/>
      <c r="BO3478" s="1"/>
    </row>
    <row r="3479" spans="1:67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6"/>
      <c r="N3479" s="1"/>
      <c r="Q3479" s="6"/>
      <c r="S3479" s="1"/>
      <c r="T3479" s="1"/>
      <c r="U3479" s="1"/>
      <c r="V3479" s="1"/>
      <c r="W3479" s="1"/>
      <c r="X3479" s="400"/>
      <c r="Y3479" s="6"/>
      <c r="AB3479" s="6"/>
      <c r="AE3479" s="6"/>
      <c r="AG3479" s="1"/>
      <c r="AM3479" s="6"/>
      <c r="AP3479" s="6"/>
      <c r="AS3479" s="6"/>
      <c r="AU3479" s="1"/>
      <c r="BA3479" s="6"/>
      <c r="BD3479" s="6"/>
      <c r="BG3479" s="1"/>
      <c r="BH3479" s="6"/>
      <c r="BJ3479" s="1"/>
      <c r="BN3479" s="1"/>
      <c r="BO3479" s="1"/>
    </row>
    <row r="3480" spans="1:67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6"/>
      <c r="N3480" s="1"/>
      <c r="Q3480" s="6"/>
      <c r="S3480" s="1"/>
      <c r="T3480" s="1"/>
      <c r="U3480" s="1"/>
      <c r="V3480" s="1"/>
      <c r="W3480" s="1"/>
      <c r="X3480" s="400"/>
      <c r="Y3480" s="6"/>
      <c r="AB3480" s="6"/>
      <c r="AE3480" s="6"/>
      <c r="AG3480" s="1"/>
      <c r="AM3480" s="6"/>
      <c r="AP3480" s="6"/>
      <c r="AS3480" s="6"/>
      <c r="AU3480" s="1"/>
      <c r="BA3480" s="6"/>
      <c r="BD3480" s="6"/>
      <c r="BG3480" s="1"/>
      <c r="BH3480" s="6"/>
      <c r="BJ3480" s="1"/>
      <c r="BN3480" s="1"/>
      <c r="BO3480" s="1"/>
    </row>
    <row r="3481" spans="1:67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6"/>
      <c r="N3481" s="1"/>
      <c r="Q3481" s="6"/>
      <c r="S3481" s="1"/>
      <c r="T3481" s="1"/>
      <c r="U3481" s="1"/>
      <c r="V3481" s="1"/>
      <c r="W3481" s="1"/>
      <c r="X3481" s="400"/>
      <c r="Y3481" s="6"/>
      <c r="AB3481" s="6"/>
      <c r="AE3481" s="6"/>
      <c r="AG3481" s="1"/>
      <c r="AM3481" s="6"/>
      <c r="AP3481" s="6"/>
      <c r="AS3481" s="6"/>
      <c r="AU3481" s="1"/>
      <c r="BA3481" s="6"/>
      <c r="BD3481" s="6"/>
      <c r="BG3481" s="1"/>
      <c r="BH3481" s="6"/>
      <c r="BJ3481" s="1"/>
      <c r="BN3481" s="1"/>
      <c r="BO3481" s="1"/>
    </row>
    <row r="3482" spans="1:67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6"/>
      <c r="N3482" s="1"/>
      <c r="Q3482" s="6"/>
      <c r="S3482" s="1"/>
      <c r="T3482" s="1"/>
      <c r="U3482" s="1"/>
      <c r="V3482" s="1"/>
      <c r="W3482" s="1"/>
      <c r="X3482" s="400"/>
      <c r="Y3482" s="6"/>
      <c r="AB3482" s="6"/>
      <c r="AE3482" s="6"/>
      <c r="AG3482" s="1"/>
      <c r="AM3482" s="6"/>
      <c r="AP3482" s="6"/>
      <c r="AS3482" s="6"/>
      <c r="AU3482" s="1"/>
      <c r="BA3482" s="6"/>
      <c r="BD3482" s="6"/>
      <c r="BG3482" s="1"/>
      <c r="BH3482" s="6"/>
      <c r="BJ3482" s="1"/>
      <c r="BN3482" s="1"/>
      <c r="BO3482" s="1"/>
    </row>
    <row r="3483" spans="1:67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6"/>
      <c r="N3483" s="1"/>
      <c r="Q3483" s="6"/>
      <c r="S3483" s="1"/>
      <c r="T3483" s="1"/>
      <c r="U3483" s="1"/>
      <c r="V3483" s="1"/>
      <c r="W3483" s="1"/>
      <c r="X3483" s="400"/>
      <c r="Y3483" s="6"/>
      <c r="AB3483" s="6"/>
      <c r="AE3483" s="6"/>
      <c r="AG3483" s="1"/>
      <c r="AM3483" s="6"/>
      <c r="AP3483" s="6"/>
      <c r="AS3483" s="6"/>
      <c r="AU3483" s="1"/>
      <c r="BA3483" s="6"/>
      <c r="BD3483" s="6"/>
      <c r="BG3483" s="1"/>
      <c r="BH3483" s="6"/>
      <c r="BJ3483" s="1"/>
      <c r="BN3483" s="1"/>
      <c r="BO3483" s="1"/>
    </row>
    <row r="3484" spans="1:67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6"/>
      <c r="N3484" s="1"/>
      <c r="Q3484" s="6"/>
      <c r="S3484" s="1"/>
      <c r="T3484" s="1"/>
      <c r="U3484" s="1"/>
      <c r="V3484" s="1"/>
      <c r="W3484" s="1"/>
      <c r="X3484" s="400"/>
      <c r="Y3484" s="6"/>
      <c r="AB3484" s="6"/>
      <c r="AE3484" s="6"/>
      <c r="AG3484" s="1"/>
      <c r="AM3484" s="6"/>
      <c r="AP3484" s="6"/>
      <c r="AS3484" s="6"/>
      <c r="AU3484" s="1"/>
      <c r="BA3484" s="6"/>
      <c r="BD3484" s="6"/>
      <c r="BG3484" s="1"/>
      <c r="BH3484" s="6"/>
      <c r="BJ3484" s="1"/>
      <c r="BN3484" s="1"/>
      <c r="BO3484" s="1"/>
    </row>
    <row r="3485" spans="1:67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6"/>
      <c r="N3485" s="1"/>
      <c r="Q3485" s="6"/>
      <c r="S3485" s="1"/>
      <c r="T3485" s="1"/>
      <c r="U3485" s="1"/>
      <c r="V3485" s="1"/>
      <c r="W3485" s="1"/>
      <c r="X3485" s="400"/>
      <c r="Y3485" s="6"/>
      <c r="AB3485" s="6"/>
      <c r="AE3485" s="6"/>
      <c r="AG3485" s="1"/>
      <c r="AM3485" s="6"/>
      <c r="AP3485" s="6"/>
      <c r="AS3485" s="6"/>
      <c r="AU3485" s="1"/>
      <c r="BA3485" s="6"/>
      <c r="BD3485" s="6"/>
      <c r="BG3485" s="1"/>
      <c r="BH3485" s="6"/>
      <c r="BJ3485" s="1"/>
      <c r="BN3485" s="1"/>
      <c r="BO3485" s="1"/>
    </row>
    <row r="3486" spans="1:67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6"/>
      <c r="N3486" s="1"/>
      <c r="Q3486" s="6"/>
      <c r="S3486" s="1"/>
      <c r="T3486" s="1"/>
      <c r="U3486" s="1"/>
      <c r="V3486" s="1"/>
      <c r="W3486" s="1"/>
      <c r="X3486" s="400"/>
      <c r="Y3486" s="6"/>
      <c r="AB3486" s="6"/>
      <c r="AE3486" s="6"/>
      <c r="AG3486" s="1"/>
      <c r="AM3486" s="6"/>
      <c r="AP3486" s="6"/>
      <c r="AS3486" s="6"/>
      <c r="AU3486" s="1"/>
      <c r="BA3486" s="6"/>
      <c r="BD3486" s="6"/>
      <c r="BG3486" s="1"/>
      <c r="BH3486" s="6"/>
      <c r="BJ3486" s="1"/>
      <c r="BN3486" s="1"/>
      <c r="BO3486" s="1"/>
    </row>
    <row r="3487" spans="1:67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6"/>
      <c r="N3487" s="1"/>
      <c r="Q3487" s="6"/>
      <c r="S3487" s="1"/>
      <c r="T3487" s="1"/>
      <c r="U3487" s="1"/>
      <c r="V3487" s="1"/>
      <c r="W3487" s="1"/>
      <c r="X3487" s="400"/>
      <c r="Y3487" s="6"/>
      <c r="AB3487" s="6"/>
      <c r="AE3487" s="6"/>
      <c r="AG3487" s="1"/>
      <c r="AM3487" s="6"/>
      <c r="AP3487" s="6"/>
      <c r="AS3487" s="6"/>
      <c r="AU3487" s="1"/>
      <c r="BA3487" s="6"/>
      <c r="BD3487" s="6"/>
      <c r="BG3487" s="1"/>
      <c r="BH3487" s="6"/>
      <c r="BJ3487" s="1"/>
      <c r="BN3487" s="1"/>
      <c r="BO3487" s="1"/>
    </row>
    <row r="3488" spans="1:67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6"/>
      <c r="N3488" s="1"/>
      <c r="Q3488" s="6"/>
      <c r="S3488" s="1"/>
      <c r="T3488" s="1"/>
      <c r="U3488" s="1"/>
      <c r="V3488" s="1"/>
      <c r="W3488" s="1"/>
      <c r="X3488" s="400"/>
      <c r="Y3488" s="6"/>
      <c r="AB3488" s="6"/>
      <c r="AE3488" s="6"/>
      <c r="AG3488" s="1"/>
      <c r="AM3488" s="6"/>
      <c r="AP3488" s="6"/>
      <c r="AS3488" s="6"/>
      <c r="AU3488" s="1"/>
      <c r="BA3488" s="6"/>
      <c r="BD3488" s="6"/>
      <c r="BG3488" s="1"/>
      <c r="BH3488" s="6"/>
      <c r="BJ3488" s="1"/>
      <c r="BN3488" s="1"/>
      <c r="BO3488" s="1"/>
    </row>
    <row r="3489" spans="1:67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6"/>
      <c r="N3489" s="1"/>
      <c r="Q3489" s="6"/>
      <c r="S3489" s="1"/>
      <c r="T3489" s="1"/>
      <c r="U3489" s="1"/>
      <c r="V3489" s="1"/>
      <c r="W3489" s="1"/>
      <c r="X3489" s="400"/>
      <c r="Y3489" s="6"/>
      <c r="AB3489" s="6"/>
      <c r="AE3489" s="6"/>
      <c r="AG3489" s="1"/>
      <c r="AM3489" s="6"/>
      <c r="AP3489" s="6"/>
      <c r="AS3489" s="6"/>
      <c r="AU3489" s="1"/>
      <c r="BA3489" s="6"/>
      <c r="BD3489" s="6"/>
      <c r="BG3489" s="1"/>
      <c r="BH3489" s="6"/>
      <c r="BJ3489" s="1"/>
      <c r="BN3489" s="1"/>
      <c r="BO3489" s="1"/>
    </row>
    <row r="3490" spans="1:67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6"/>
      <c r="N3490" s="1"/>
      <c r="Q3490" s="6"/>
      <c r="S3490" s="1"/>
      <c r="T3490" s="1"/>
      <c r="U3490" s="1"/>
      <c r="V3490" s="1"/>
      <c r="W3490" s="1"/>
      <c r="X3490" s="400"/>
      <c r="Y3490" s="6"/>
      <c r="AB3490" s="6"/>
      <c r="AE3490" s="6"/>
      <c r="AG3490" s="1"/>
      <c r="AM3490" s="6"/>
      <c r="AP3490" s="6"/>
      <c r="AS3490" s="6"/>
      <c r="AU3490" s="1"/>
      <c r="BA3490" s="6"/>
      <c r="BD3490" s="6"/>
      <c r="BG3490" s="1"/>
      <c r="BH3490" s="6"/>
      <c r="BJ3490" s="1"/>
      <c r="BN3490" s="1"/>
      <c r="BO3490" s="1"/>
    </row>
    <row r="3491" spans="1:67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6"/>
      <c r="N3491" s="1"/>
      <c r="Q3491" s="6"/>
      <c r="S3491" s="1"/>
      <c r="T3491" s="1"/>
      <c r="U3491" s="1"/>
      <c r="V3491" s="1"/>
      <c r="W3491" s="1"/>
      <c r="X3491" s="400"/>
      <c r="Y3491" s="6"/>
      <c r="AB3491" s="6"/>
      <c r="AE3491" s="6"/>
      <c r="AG3491" s="1"/>
      <c r="AM3491" s="6"/>
      <c r="AP3491" s="6"/>
      <c r="AS3491" s="6"/>
      <c r="AU3491" s="1"/>
      <c r="BA3491" s="6"/>
      <c r="BD3491" s="6"/>
      <c r="BG3491" s="1"/>
      <c r="BH3491" s="6"/>
      <c r="BJ3491" s="1"/>
      <c r="BN3491" s="1"/>
      <c r="BO3491" s="1"/>
    </row>
    <row r="3492" spans="1:67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6"/>
      <c r="N3492" s="1"/>
      <c r="Q3492" s="6"/>
      <c r="S3492" s="1"/>
      <c r="T3492" s="1"/>
      <c r="U3492" s="1"/>
      <c r="V3492" s="1"/>
      <c r="W3492" s="1"/>
      <c r="X3492" s="400"/>
      <c r="Y3492" s="6"/>
      <c r="AB3492" s="6"/>
      <c r="AE3492" s="6"/>
      <c r="AG3492" s="1"/>
      <c r="AM3492" s="6"/>
      <c r="AP3492" s="6"/>
      <c r="AS3492" s="6"/>
      <c r="AU3492" s="1"/>
      <c r="BA3492" s="6"/>
      <c r="BD3492" s="6"/>
      <c r="BG3492" s="1"/>
      <c r="BH3492" s="6"/>
      <c r="BJ3492" s="1"/>
      <c r="BN3492" s="1"/>
      <c r="BO3492" s="1"/>
    </row>
    <row r="3493" spans="1:67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6"/>
      <c r="N3493" s="1"/>
      <c r="Q3493" s="6"/>
      <c r="S3493" s="1"/>
      <c r="T3493" s="1"/>
      <c r="U3493" s="1"/>
      <c r="V3493" s="1"/>
      <c r="W3493" s="1"/>
      <c r="X3493" s="400"/>
      <c r="Y3493" s="6"/>
      <c r="AB3493" s="6"/>
      <c r="AE3493" s="6"/>
      <c r="AG3493" s="1"/>
      <c r="AM3493" s="6"/>
      <c r="AP3493" s="6"/>
      <c r="AS3493" s="6"/>
      <c r="AU3493" s="1"/>
      <c r="BA3493" s="6"/>
      <c r="BD3493" s="6"/>
      <c r="BG3493" s="1"/>
      <c r="BH3493" s="6"/>
      <c r="BJ3493" s="1"/>
      <c r="BN3493" s="1"/>
      <c r="BO3493" s="1"/>
    </row>
    <row r="3494" spans="1:67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6"/>
      <c r="N3494" s="1"/>
      <c r="Q3494" s="6"/>
      <c r="S3494" s="1"/>
      <c r="T3494" s="1"/>
      <c r="U3494" s="1"/>
      <c r="V3494" s="1"/>
      <c r="W3494" s="1"/>
      <c r="X3494" s="400"/>
      <c r="Y3494" s="6"/>
      <c r="AB3494" s="6"/>
      <c r="AE3494" s="6"/>
      <c r="AG3494" s="1"/>
      <c r="AM3494" s="6"/>
      <c r="AP3494" s="6"/>
      <c r="AS3494" s="6"/>
      <c r="AU3494" s="1"/>
      <c r="BA3494" s="6"/>
      <c r="BD3494" s="6"/>
      <c r="BG3494" s="1"/>
      <c r="BH3494" s="6"/>
      <c r="BJ3494" s="1"/>
      <c r="BN3494" s="1"/>
      <c r="BO3494" s="1"/>
    </row>
    <row r="3495" spans="1:67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6"/>
      <c r="N3495" s="1"/>
      <c r="Q3495" s="6"/>
      <c r="S3495" s="1"/>
      <c r="T3495" s="1"/>
      <c r="U3495" s="1"/>
      <c r="V3495" s="1"/>
      <c r="W3495" s="1"/>
      <c r="X3495" s="400"/>
      <c r="Y3495" s="6"/>
      <c r="AB3495" s="6"/>
      <c r="AE3495" s="6"/>
      <c r="AG3495" s="1"/>
      <c r="AM3495" s="6"/>
      <c r="AP3495" s="6"/>
      <c r="AS3495" s="6"/>
      <c r="AU3495" s="1"/>
      <c r="BA3495" s="6"/>
      <c r="BD3495" s="6"/>
      <c r="BG3495" s="1"/>
      <c r="BH3495" s="6"/>
      <c r="BJ3495" s="1"/>
      <c r="BN3495" s="1"/>
      <c r="BO3495" s="1"/>
    </row>
    <row r="3496" spans="1:67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6"/>
      <c r="N3496" s="1"/>
      <c r="Q3496" s="6"/>
      <c r="S3496" s="1"/>
      <c r="T3496" s="1"/>
      <c r="U3496" s="1"/>
      <c r="V3496" s="1"/>
      <c r="W3496" s="1"/>
      <c r="X3496" s="400"/>
      <c r="Y3496" s="6"/>
      <c r="AB3496" s="6"/>
      <c r="AE3496" s="6"/>
      <c r="AG3496" s="1"/>
      <c r="AM3496" s="6"/>
      <c r="AP3496" s="6"/>
      <c r="AS3496" s="6"/>
      <c r="AU3496" s="1"/>
      <c r="BA3496" s="6"/>
      <c r="BD3496" s="6"/>
      <c r="BG3496" s="1"/>
      <c r="BH3496" s="6"/>
      <c r="BJ3496" s="1"/>
      <c r="BN3496" s="1"/>
      <c r="BO3496" s="1"/>
    </row>
    <row r="3497" spans="1:67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6"/>
      <c r="N3497" s="1"/>
      <c r="Q3497" s="6"/>
      <c r="S3497" s="1"/>
      <c r="T3497" s="1"/>
      <c r="U3497" s="1"/>
      <c r="V3497" s="1"/>
      <c r="W3497" s="1"/>
      <c r="X3497" s="400"/>
      <c r="Y3497" s="6"/>
      <c r="AB3497" s="6"/>
      <c r="AE3497" s="6"/>
      <c r="AG3497" s="1"/>
      <c r="AM3497" s="6"/>
      <c r="AP3497" s="6"/>
      <c r="AS3497" s="6"/>
      <c r="AU3497" s="1"/>
      <c r="BA3497" s="6"/>
      <c r="BD3497" s="6"/>
      <c r="BG3497" s="1"/>
      <c r="BH3497" s="6"/>
      <c r="BJ3497" s="1"/>
      <c r="BN3497" s="1"/>
      <c r="BO3497" s="1"/>
    </row>
    <row r="3498" spans="1:67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6"/>
      <c r="N3498" s="1"/>
      <c r="Q3498" s="6"/>
      <c r="S3498" s="1"/>
      <c r="T3498" s="1"/>
      <c r="U3498" s="1"/>
      <c r="V3498" s="1"/>
      <c r="W3498" s="1"/>
      <c r="X3498" s="400"/>
      <c r="Y3498" s="6"/>
      <c r="AB3498" s="6"/>
      <c r="AE3498" s="6"/>
      <c r="AG3498" s="1"/>
      <c r="AM3498" s="6"/>
      <c r="AP3498" s="6"/>
      <c r="AS3498" s="6"/>
      <c r="AU3498" s="1"/>
      <c r="BA3498" s="6"/>
      <c r="BD3498" s="6"/>
      <c r="BG3498" s="1"/>
      <c r="BH3498" s="6"/>
      <c r="BJ3498" s="1"/>
      <c r="BN3498" s="1"/>
      <c r="BO3498" s="1"/>
    </row>
    <row r="3499" spans="1:67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6"/>
      <c r="N3499" s="1"/>
      <c r="Q3499" s="6"/>
      <c r="S3499" s="1"/>
      <c r="T3499" s="1"/>
      <c r="U3499" s="1"/>
      <c r="V3499" s="1"/>
      <c r="W3499" s="1"/>
      <c r="X3499" s="400"/>
      <c r="Y3499" s="6"/>
      <c r="AB3499" s="6"/>
      <c r="AE3499" s="6"/>
      <c r="AG3499" s="1"/>
      <c r="AM3499" s="6"/>
      <c r="AP3499" s="6"/>
      <c r="AS3499" s="6"/>
      <c r="AU3499" s="1"/>
      <c r="BA3499" s="6"/>
      <c r="BD3499" s="6"/>
      <c r="BG3499" s="1"/>
      <c r="BH3499" s="6"/>
      <c r="BJ3499" s="1"/>
      <c r="BN3499" s="1"/>
      <c r="BO3499" s="1"/>
    </row>
    <row r="3500" spans="1:67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6"/>
      <c r="N3500" s="1"/>
      <c r="Q3500" s="6"/>
      <c r="S3500" s="1"/>
      <c r="T3500" s="1"/>
      <c r="U3500" s="1"/>
      <c r="V3500" s="1"/>
      <c r="W3500" s="1"/>
      <c r="X3500" s="400"/>
      <c r="Y3500" s="6"/>
      <c r="AB3500" s="6"/>
      <c r="AE3500" s="6"/>
      <c r="AG3500" s="1"/>
      <c r="AM3500" s="6"/>
      <c r="AP3500" s="6"/>
      <c r="AS3500" s="6"/>
      <c r="AU3500" s="1"/>
      <c r="BA3500" s="6"/>
      <c r="BD3500" s="6"/>
      <c r="BG3500" s="1"/>
      <c r="BH3500" s="6"/>
      <c r="BJ3500" s="1"/>
      <c r="BN3500" s="1"/>
      <c r="BO3500" s="1"/>
    </row>
    <row r="3501" spans="1:67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6"/>
      <c r="N3501" s="1"/>
      <c r="Q3501" s="6"/>
      <c r="S3501" s="1"/>
      <c r="T3501" s="1"/>
      <c r="U3501" s="1"/>
      <c r="V3501" s="1"/>
      <c r="W3501" s="1"/>
      <c r="X3501" s="400"/>
      <c r="Y3501" s="6"/>
      <c r="AB3501" s="6"/>
      <c r="AE3501" s="6"/>
      <c r="AG3501" s="1"/>
      <c r="AM3501" s="6"/>
      <c r="AP3501" s="6"/>
      <c r="AS3501" s="6"/>
      <c r="AU3501" s="1"/>
      <c r="BA3501" s="6"/>
      <c r="BD3501" s="6"/>
      <c r="BG3501" s="1"/>
      <c r="BH3501" s="6"/>
      <c r="BJ3501" s="1"/>
      <c r="BN3501" s="1"/>
      <c r="BO3501" s="1"/>
    </row>
    <row r="3502" spans="1:67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6"/>
      <c r="N3502" s="1"/>
      <c r="Q3502" s="6"/>
      <c r="S3502" s="1"/>
      <c r="T3502" s="1"/>
      <c r="U3502" s="1"/>
      <c r="V3502" s="1"/>
      <c r="W3502" s="1"/>
      <c r="X3502" s="400"/>
      <c r="Y3502" s="6"/>
      <c r="AB3502" s="6"/>
      <c r="AE3502" s="6"/>
      <c r="AG3502" s="1"/>
      <c r="AM3502" s="6"/>
      <c r="AP3502" s="6"/>
      <c r="AS3502" s="6"/>
      <c r="AU3502" s="1"/>
      <c r="BA3502" s="6"/>
      <c r="BD3502" s="6"/>
      <c r="BG3502" s="1"/>
      <c r="BH3502" s="6"/>
      <c r="BJ3502" s="1"/>
      <c r="BN3502" s="1"/>
      <c r="BO3502" s="1"/>
    </row>
    <row r="3503" spans="1:67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6"/>
      <c r="N3503" s="1"/>
      <c r="Q3503" s="6"/>
      <c r="S3503" s="1"/>
      <c r="T3503" s="1"/>
      <c r="U3503" s="1"/>
      <c r="V3503" s="1"/>
      <c r="W3503" s="1"/>
      <c r="X3503" s="400"/>
      <c r="Y3503" s="6"/>
      <c r="AB3503" s="6"/>
      <c r="AE3503" s="6"/>
      <c r="AG3503" s="1"/>
      <c r="AM3503" s="6"/>
      <c r="AP3503" s="6"/>
      <c r="AS3503" s="6"/>
      <c r="AU3503" s="1"/>
      <c r="BA3503" s="6"/>
      <c r="BD3503" s="6"/>
      <c r="BG3503" s="1"/>
      <c r="BH3503" s="6"/>
      <c r="BJ3503" s="1"/>
      <c r="BN3503" s="1"/>
      <c r="BO3503" s="1"/>
    </row>
    <row r="3504" spans="1:67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6"/>
      <c r="N3504" s="1"/>
      <c r="Q3504" s="6"/>
      <c r="S3504" s="1"/>
      <c r="T3504" s="1"/>
      <c r="U3504" s="1"/>
      <c r="V3504" s="1"/>
      <c r="W3504" s="1"/>
      <c r="X3504" s="400"/>
      <c r="Y3504" s="6"/>
      <c r="AB3504" s="6"/>
      <c r="AE3504" s="6"/>
      <c r="AG3504" s="1"/>
      <c r="AM3504" s="6"/>
      <c r="AP3504" s="6"/>
      <c r="AS3504" s="6"/>
      <c r="AU3504" s="1"/>
      <c r="BA3504" s="6"/>
      <c r="BD3504" s="6"/>
      <c r="BG3504" s="1"/>
      <c r="BH3504" s="6"/>
      <c r="BJ3504" s="1"/>
      <c r="BN3504" s="1"/>
      <c r="BO3504" s="1"/>
    </row>
    <row r="3505" spans="1:67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6"/>
      <c r="N3505" s="1"/>
      <c r="Q3505" s="6"/>
      <c r="S3505" s="1"/>
      <c r="T3505" s="1"/>
      <c r="U3505" s="1"/>
      <c r="V3505" s="1"/>
      <c r="W3505" s="1"/>
      <c r="X3505" s="400"/>
      <c r="Y3505" s="6"/>
      <c r="AB3505" s="6"/>
      <c r="AE3505" s="6"/>
      <c r="AG3505" s="1"/>
      <c r="AM3505" s="6"/>
      <c r="AP3505" s="6"/>
      <c r="AS3505" s="6"/>
      <c r="AU3505" s="1"/>
      <c r="BA3505" s="6"/>
      <c r="BD3505" s="6"/>
      <c r="BG3505" s="1"/>
      <c r="BH3505" s="6"/>
      <c r="BJ3505" s="1"/>
      <c r="BN3505" s="1"/>
      <c r="BO3505" s="1"/>
    </row>
    <row r="3506" spans="1:67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6"/>
      <c r="N3506" s="1"/>
      <c r="Q3506" s="6"/>
      <c r="S3506" s="1"/>
      <c r="T3506" s="1"/>
      <c r="U3506" s="1"/>
      <c r="V3506" s="1"/>
      <c r="W3506" s="1"/>
      <c r="X3506" s="400"/>
      <c r="Y3506" s="6"/>
      <c r="AB3506" s="6"/>
      <c r="AE3506" s="6"/>
      <c r="AG3506" s="1"/>
      <c r="AM3506" s="6"/>
      <c r="AP3506" s="6"/>
      <c r="AS3506" s="6"/>
      <c r="AU3506" s="1"/>
      <c r="BA3506" s="6"/>
      <c r="BD3506" s="6"/>
      <c r="BG3506" s="1"/>
      <c r="BH3506" s="6"/>
      <c r="BJ3506" s="1"/>
      <c r="BN3506" s="1"/>
      <c r="BO3506" s="1"/>
    </row>
    <row r="3507" spans="1:67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6"/>
      <c r="N3507" s="1"/>
      <c r="Q3507" s="6"/>
      <c r="S3507" s="1"/>
      <c r="T3507" s="1"/>
      <c r="U3507" s="1"/>
      <c r="V3507" s="1"/>
      <c r="W3507" s="1"/>
      <c r="X3507" s="400"/>
      <c r="Y3507" s="6"/>
      <c r="AB3507" s="6"/>
      <c r="AE3507" s="6"/>
      <c r="AG3507" s="1"/>
      <c r="AM3507" s="6"/>
      <c r="AP3507" s="6"/>
      <c r="AS3507" s="6"/>
      <c r="AU3507" s="1"/>
      <c r="BA3507" s="6"/>
      <c r="BD3507" s="6"/>
      <c r="BG3507" s="1"/>
      <c r="BH3507" s="6"/>
      <c r="BJ3507" s="1"/>
      <c r="BN3507" s="1"/>
      <c r="BO3507" s="1"/>
    </row>
    <row r="3508" spans="1:67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6"/>
      <c r="N3508" s="1"/>
      <c r="Q3508" s="6"/>
      <c r="S3508" s="1"/>
      <c r="T3508" s="1"/>
      <c r="U3508" s="1"/>
      <c r="V3508" s="1"/>
      <c r="W3508" s="1"/>
      <c r="X3508" s="400"/>
      <c r="Y3508" s="6"/>
      <c r="AB3508" s="6"/>
      <c r="AE3508" s="6"/>
      <c r="AG3508" s="1"/>
      <c r="AM3508" s="6"/>
      <c r="AP3508" s="6"/>
      <c r="AS3508" s="6"/>
      <c r="AU3508" s="1"/>
      <c r="BA3508" s="6"/>
      <c r="BD3508" s="6"/>
      <c r="BG3508" s="1"/>
      <c r="BH3508" s="6"/>
      <c r="BJ3508" s="1"/>
      <c r="BN3508" s="1"/>
      <c r="BO3508" s="1"/>
    </row>
    <row r="3509" spans="1:67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6"/>
      <c r="N3509" s="1"/>
      <c r="Q3509" s="6"/>
      <c r="S3509" s="1"/>
      <c r="T3509" s="1"/>
      <c r="U3509" s="1"/>
      <c r="V3509" s="1"/>
      <c r="W3509" s="1"/>
      <c r="X3509" s="400"/>
      <c r="Y3509" s="6"/>
      <c r="AB3509" s="6"/>
      <c r="AE3509" s="6"/>
      <c r="AG3509" s="1"/>
      <c r="AM3509" s="6"/>
      <c r="AP3509" s="6"/>
      <c r="AS3509" s="6"/>
      <c r="AU3509" s="1"/>
      <c r="BA3509" s="6"/>
      <c r="BD3509" s="6"/>
      <c r="BG3509" s="1"/>
      <c r="BH3509" s="6"/>
      <c r="BJ3509" s="1"/>
      <c r="BN3509" s="1"/>
      <c r="BO3509" s="1"/>
    </row>
    <row r="3510" spans="1:67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6"/>
      <c r="N3510" s="1"/>
      <c r="Q3510" s="6"/>
      <c r="S3510" s="1"/>
      <c r="T3510" s="1"/>
      <c r="U3510" s="1"/>
      <c r="V3510" s="1"/>
      <c r="W3510" s="1"/>
      <c r="X3510" s="400"/>
      <c r="Y3510" s="6"/>
      <c r="AB3510" s="6"/>
      <c r="AE3510" s="6"/>
      <c r="AG3510" s="1"/>
      <c r="AM3510" s="6"/>
      <c r="AP3510" s="6"/>
      <c r="AS3510" s="6"/>
      <c r="AU3510" s="1"/>
      <c r="BA3510" s="6"/>
      <c r="BD3510" s="6"/>
      <c r="BG3510" s="1"/>
      <c r="BH3510" s="6"/>
      <c r="BJ3510" s="1"/>
      <c r="BN3510" s="1"/>
      <c r="BO3510" s="1"/>
    </row>
    <row r="3511" spans="1:67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6"/>
      <c r="N3511" s="1"/>
      <c r="Q3511" s="6"/>
      <c r="S3511" s="1"/>
      <c r="T3511" s="1"/>
      <c r="U3511" s="1"/>
      <c r="V3511" s="1"/>
      <c r="W3511" s="1"/>
      <c r="X3511" s="400"/>
      <c r="Y3511" s="6"/>
      <c r="AB3511" s="6"/>
      <c r="AE3511" s="6"/>
      <c r="AG3511" s="1"/>
      <c r="AM3511" s="6"/>
      <c r="AP3511" s="6"/>
      <c r="AS3511" s="6"/>
      <c r="AU3511" s="1"/>
      <c r="BA3511" s="6"/>
      <c r="BD3511" s="6"/>
      <c r="BG3511" s="1"/>
      <c r="BH3511" s="6"/>
      <c r="BJ3511" s="1"/>
      <c r="BN3511" s="1"/>
      <c r="BO3511" s="1"/>
    </row>
    <row r="3512" spans="1:67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6"/>
      <c r="N3512" s="1"/>
      <c r="Q3512" s="6"/>
      <c r="S3512" s="1"/>
      <c r="T3512" s="1"/>
      <c r="U3512" s="1"/>
      <c r="V3512" s="1"/>
      <c r="W3512" s="1"/>
      <c r="X3512" s="400"/>
      <c r="Y3512" s="6"/>
      <c r="AB3512" s="6"/>
      <c r="AE3512" s="6"/>
      <c r="AG3512" s="1"/>
      <c r="AM3512" s="6"/>
      <c r="AP3512" s="6"/>
      <c r="AS3512" s="6"/>
      <c r="AU3512" s="1"/>
      <c r="BA3512" s="6"/>
      <c r="BD3512" s="6"/>
      <c r="BG3512" s="1"/>
      <c r="BH3512" s="6"/>
      <c r="BJ3512" s="1"/>
      <c r="BN3512" s="1"/>
      <c r="BO3512" s="1"/>
    </row>
    <row r="3513" spans="1:67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6"/>
      <c r="N3513" s="1"/>
      <c r="Q3513" s="6"/>
      <c r="S3513" s="1"/>
      <c r="T3513" s="1"/>
      <c r="U3513" s="1"/>
      <c r="V3513" s="1"/>
      <c r="W3513" s="1"/>
      <c r="X3513" s="400"/>
      <c r="Y3513" s="6"/>
      <c r="AB3513" s="6"/>
      <c r="AE3513" s="6"/>
      <c r="AG3513" s="1"/>
      <c r="AM3513" s="6"/>
      <c r="AP3513" s="6"/>
      <c r="AS3513" s="6"/>
      <c r="AU3513" s="1"/>
      <c r="BA3513" s="6"/>
      <c r="BD3513" s="6"/>
      <c r="BG3513" s="1"/>
      <c r="BH3513" s="6"/>
      <c r="BJ3513" s="1"/>
      <c r="BN3513" s="1"/>
      <c r="BO3513" s="1"/>
    </row>
    <row r="3514" spans="1:67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6"/>
      <c r="N3514" s="1"/>
      <c r="Q3514" s="6"/>
      <c r="S3514" s="1"/>
      <c r="T3514" s="1"/>
      <c r="U3514" s="1"/>
      <c r="V3514" s="1"/>
      <c r="W3514" s="1"/>
      <c r="X3514" s="400"/>
      <c r="Y3514" s="6"/>
      <c r="AB3514" s="6"/>
      <c r="AE3514" s="6"/>
      <c r="AG3514" s="1"/>
      <c r="AM3514" s="6"/>
      <c r="AP3514" s="6"/>
      <c r="AS3514" s="6"/>
      <c r="AU3514" s="1"/>
      <c r="BA3514" s="6"/>
      <c r="BD3514" s="6"/>
      <c r="BG3514" s="1"/>
      <c r="BH3514" s="6"/>
      <c r="BJ3514" s="1"/>
      <c r="BN3514" s="1"/>
      <c r="BO3514" s="1"/>
    </row>
    <row r="3515" spans="1:67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6"/>
      <c r="N3515" s="1"/>
      <c r="Q3515" s="6"/>
      <c r="S3515" s="1"/>
      <c r="T3515" s="1"/>
      <c r="U3515" s="1"/>
      <c r="V3515" s="1"/>
      <c r="W3515" s="1"/>
      <c r="X3515" s="400"/>
      <c r="Y3515" s="6"/>
      <c r="AB3515" s="6"/>
      <c r="AE3515" s="6"/>
      <c r="AG3515" s="1"/>
      <c r="AM3515" s="6"/>
      <c r="AP3515" s="6"/>
      <c r="AS3515" s="6"/>
      <c r="AU3515" s="1"/>
      <c r="BA3515" s="6"/>
      <c r="BD3515" s="6"/>
      <c r="BG3515" s="1"/>
      <c r="BH3515" s="6"/>
      <c r="BJ3515" s="1"/>
      <c r="BN3515" s="1"/>
      <c r="BO3515" s="1"/>
    </row>
    <row r="3516" spans="1:67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6"/>
      <c r="N3516" s="1"/>
      <c r="Q3516" s="6"/>
      <c r="S3516" s="1"/>
      <c r="T3516" s="1"/>
      <c r="U3516" s="1"/>
      <c r="V3516" s="1"/>
      <c r="W3516" s="1"/>
      <c r="X3516" s="400"/>
      <c r="Y3516" s="6"/>
      <c r="AB3516" s="6"/>
      <c r="AE3516" s="6"/>
      <c r="AG3516" s="1"/>
      <c r="AM3516" s="6"/>
      <c r="AP3516" s="6"/>
      <c r="AS3516" s="6"/>
      <c r="AU3516" s="1"/>
      <c r="BA3516" s="6"/>
      <c r="BD3516" s="6"/>
      <c r="BG3516" s="1"/>
      <c r="BH3516" s="6"/>
      <c r="BJ3516" s="1"/>
      <c r="BN3516" s="1"/>
      <c r="BO3516" s="1"/>
    </row>
    <row r="3517" spans="1:67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6"/>
      <c r="N3517" s="1"/>
      <c r="Q3517" s="6"/>
      <c r="S3517" s="1"/>
      <c r="T3517" s="1"/>
      <c r="U3517" s="1"/>
      <c r="V3517" s="1"/>
      <c r="W3517" s="1"/>
      <c r="X3517" s="400"/>
      <c r="Y3517" s="6"/>
      <c r="AB3517" s="6"/>
      <c r="AE3517" s="6"/>
      <c r="AG3517" s="1"/>
      <c r="AM3517" s="6"/>
      <c r="AP3517" s="6"/>
      <c r="AS3517" s="6"/>
      <c r="AU3517" s="1"/>
      <c r="BA3517" s="6"/>
      <c r="BD3517" s="6"/>
      <c r="BG3517" s="1"/>
      <c r="BH3517" s="6"/>
      <c r="BJ3517" s="1"/>
      <c r="BN3517" s="1"/>
      <c r="BO3517" s="1"/>
    </row>
    <row r="3518" spans="1:67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6"/>
      <c r="N3518" s="1"/>
      <c r="Q3518" s="6"/>
      <c r="S3518" s="1"/>
      <c r="T3518" s="1"/>
      <c r="U3518" s="1"/>
      <c r="V3518" s="1"/>
      <c r="W3518" s="1"/>
      <c r="X3518" s="400"/>
      <c r="Y3518" s="6"/>
      <c r="AB3518" s="6"/>
      <c r="AE3518" s="6"/>
      <c r="AG3518" s="1"/>
      <c r="AM3518" s="6"/>
      <c r="AP3518" s="6"/>
      <c r="AS3518" s="6"/>
      <c r="AU3518" s="1"/>
      <c r="BA3518" s="6"/>
      <c r="BD3518" s="6"/>
      <c r="BG3518" s="1"/>
      <c r="BH3518" s="6"/>
      <c r="BJ3518" s="1"/>
      <c r="BN3518" s="1"/>
      <c r="BO3518" s="1"/>
    </row>
    <row r="3519" spans="1:67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6"/>
      <c r="N3519" s="1"/>
      <c r="Q3519" s="6"/>
      <c r="S3519" s="1"/>
      <c r="T3519" s="1"/>
      <c r="U3519" s="1"/>
      <c r="V3519" s="1"/>
      <c r="W3519" s="1"/>
      <c r="X3519" s="400"/>
      <c r="Y3519" s="6"/>
      <c r="AB3519" s="6"/>
      <c r="AE3519" s="6"/>
      <c r="AG3519" s="1"/>
      <c r="AM3519" s="6"/>
      <c r="AP3519" s="6"/>
      <c r="AS3519" s="6"/>
      <c r="AU3519" s="1"/>
      <c r="BA3519" s="6"/>
      <c r="BD3519" s="6"/>
      <c r="BG3519" s="1"/>
      <c r="BH3519" s="6"/>
      <c r="BJ3519" s="1"/>
      <c r="BN3519" s="1"/>
      <c r="BO3519" s="1"/>
    </row>
    <row r="3520" spans="1:67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6"/>
      <c r="N3520" s="1"/>
      <c r="Q3520" s="6"/>
      <c r="S3520" s="1"/>
      <c r="T3520" s="1"/>
      <c r="U3520" s="1"/>
      <c r="V3520" s="1"/>
      <c r="W3520" s="1"/>
      <c r="X3520" s="400"/>
      <c r="Y3520" s="6"/>
      <c r="AB3520" s="6"/>
      <c r="AE3520" s="6"/>
      <c r="AG3520" s="1"/>
      <c r="AM3520" s="6"/>
      <c r="AP3520" s="6"/>
      <c r="AS3520" s="6"/>
      <c r="AU3520" s="1"/>
      <c r="BA3520" s="6"/>
      <c r="BD3520" s="6"/>
      <c r="BG3520" s="1"/>
      <c r="BH3520" s="6"/>
      <c r="BJ3520" s="1"/>
      <c r="BN3520" s="1"/>
      <c r="BO3520" s="1"/>
    </row>
    <row r="3521" spans="1:67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6"/>
      <c r="N3521" s="1"/>
      <c r="Q3521" s="6"/>
      <c r="S3521" s="1"/>
      <c r="T3521" s="1"/>
      <c r="U3521" s="1"/>
      <c r="V3521" s="1"/>
      <c r="W3521" s="1"/>
      <c r="X3521" s="400"/>
      <c r="Y3521" s="6"/>
      <c r="AB3521" s="6"/>
      <c r="AE3521" s="6"/>
      <c r="AG3521" s="1"/>
      <c r="AM3521" s="6"/>
      <c r="AP3521" s="6"/>
      <c r="AS3521" s="6"/>
      <c r="AU3521" s="1"/>
      <c r="BA3521" s="6"/>
      <c r="BD3521" s="6"/>
      <c r="BG3521" s="1"/>
      <c r="BH3521" s="6"/>
      <c r="BJ3521" s="1"/>
      <c r="BN3521" s="1"/>
      <c r="BO3521" s="1"/>
    </row>
    <row r="3522" spans="1:67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6"/>
      <c r="N3522" s="1"/>
      <c r="Q3522" s="6"/>
      <c r="S3522" s="1"/>
      <c r="T3522" s="1"/>
      <c r="U3522" s="1"/>
      <c r="V3522" s="1"/>
      <c r="W3522" s="1"/>
      <c r="X3522" s="400"/>
      <c r="Y3522" s="6"/>
      <c r="AB3522" s="6"/>
      <c r="AE3522" s="6"/>
      <c r="AG3522" s="1"/>
      <c r="AM3522" s="6"/>
      <c r="AP3522" s="6"/>
      <c r="AS3522" s="6"/>
      <c r="AU3522" s="1"/>
      <c r="BA3522" s="6"/>
      <c r="BD3522" s="6"/>
      <c r="BG3522" s="1"/>
      <c r="BH3522" s="6"/>
      <c r="BJ3522" s="1"/>
      <c r="BN3522" s="1"/>
      <c r="BO3522" s="1"/>
    </row>
    <row r="3523" spans="1:67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6"/>
      <c r="N3523" s="1"/>
      <c r="Q3523" s="6"/>
      <c r="S3523" s="1"/>
      <c r="T3523" s="1"/>
      <c r="U3523" s="1"/>
      <c r="V3523" s="1"/>
      <c r="W3523" s="1"/>
      <c r="X3523" s="400"/>
      <c r="Y3523" s="6"/>
      <c r="AB3523" s="6"/>
      <c r="AE3523" s="6"/>
      <c r="AG3523" s="1"/>
      <c r="AM3523" s="6"/>
      <c r="AP3523" s="6"/>
      <c r="AS3523" s="6"/>
      <c r="AU3523" s="1"/>
      <c r="BA3523" s="6"/>
      <c r="BD3523" s="6"/>
      <c r="BG3523" s="1"/>
      <c r="BH3523" s="6"/>
      <c r="BJ3523" s="1"/>
      <c r="BN3523" s="1"/>
      <c r="BO3523" s="1"/>
    </row>
    <row r="3524" spans="1:67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6"/>
      <c r="N3524" s="1"/>
      <c r="Q3524" s="6"/>
      <c r="S3524" s="1"/>
      <c r="T3524" s="1"/>
      <c r="U3524" s="1"/>
      <c r="V3524" s="1"/>
      <c r="W3524" s="1"/>
      <c r="X3524" s="400"/>
      <c r="Y3524" s="6"/>
      <c r="AB3524" s="6"/>
      <c r="AE3524" s="6"/>
      <c r="AG3524" s="1"/>
      <c r="AM3524" s="6"/>
      <c r="AP3524" s="6"/>
      <c r="AS3524" s="6"/>
      <c r="AU3524" s="1"/>
      <c r="BA3524" s="6"/>
      <c r="BD3524" s="6"/>
      <c r="BG3524" s="1"/>
      <c r="BH3524" s="6"/>
      <c r="BJ3524" s="1"/>
      <c r="BN3524" s="1"/>
      <c r="BO3524" s="1"/>
    </row>
    <row r="3525" spans="1:67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6"/>
      <c r="N3525" s="1"/>
      <c r="Q3525" s="6"/>
      <c r="S3525" s="1"/>
      <c r="T3525" s="1"/>
      <c r="U3525" s="1"/>
      <c r="V3525" s="1"/>
      <c r="W3525" s="1"/>
      <c r="X3525" s="400"/>
      <c r="Y3525" s="6"/>
      <c r="AB3525" s="6"/>
      <c r="AE3525" s="6"/>
      <c r="AG3525" s="1"/>
      <c r="AM3525" s="6"/>
      <c r="AP3525" s="6"/>
      <c r="AS3525" s="6"/>
      <c r="AU3525" s="1"/>
      <c r="BA3525" s="6"/>
      <c r="BD3525" s="6"/>
      <c r="BG3525" s="1"/>
      <c r="BH3525" s="6"/>
      <c r="BJ3525" s="1"/>
      <c r="BN3525" s="1"/>
      <c r="BO3525" s="1"/>
    </row>
    <row r="3526" spans="1:67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6"/>
      <c r="N3526" s="1"/>
      <c r="Q3526" s="6"/>
      <c r="S3526" s="1"/>
      <c r="T3526" s="1"/>
      <c r="U3526" s="1"/>
      <c r="V3526" s="1"/>
      <c r="W3526" s="1"/>
      <c r="X3526" s="400"/>
      <c r="Y3526" s="6"/>
      <c r="AB3526" s="6"/>
      <c r="AE3526" s="6"/>
      <c r="AG3526" s="1"/>
      <c r="AM3526" s="6"/>
      <c r="AP3526" s="6"/>
      <c r="AS3526" s="6"/>
      <c r="AU3526" s="1"/>
      <c r="BA3526" s="6"/>
      <c r="BD3526" s="6"/>
      <c r="BG3526" s="1"/>
      <c r="BH3526" s="6"/>
      <c r="BJ3526" s="1"/>
      <c r="BN3526" s="1"/>
      <c r="BO3526" s="1"/>
    </row>
    <row r="3527" spans="1:67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6"/>
      <c r="N3527" s="1"/>
      <c r="Q3527" s="6"/>
      <c r="S3527" s="1"/>
      <c r="T3527" s="1"/>
      <c r="U3527" s="1"/>
      <c r="V3527" s="1"/>
      <c r="W3527" s="1"/>
      <c r="X3527" s="400"/>
      <c r="Y3527" s="6"/>
      <c r="AB3527" s="6"/>
      <c r="AE3527" s="6"/>
      <c r="AG3527" s="1"/>
      <c r="AM3527" s="6"/>
      <c r="AP3527" s="6"/>
      <c r="AS3527" s="6"/>
      <c r="AU3527" s="1"/>
      <c r="BA3527" s="6"/>
      <c r="BD3527" s="6"/>
      <c r="BG3527" s="1"/>
      <c r="BH3527" s="6"/>
      <c r="BJ3527" s="1"/>
      <c r="BN3527" s="1"/>
      <c r="BO3527" s="1"/>
    </row>
    <row r="3528" spans="1:67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6"/>
      <c r="N3528" s="1"/>
      <c r="Q3528" s="6"/>
      <c r="S3528" s="1"/>
      <c r="T3528" s="1"/>
      <c r="U3528" s="1"/>
      <c r="V3528" s="1"/>
      <c r="W3528" s="1"/>
      <c r="X3528" s="400"/>
      <c r="Y3528" s="6"/>
      <c r="AB3528" s="6"/>
      <c r="AE3528" s="6"/>
      <c r="AG3528" s="1"/>
      <c r="AM3528" s="6"/>
      <c r="AP3528" s="6"/>
      <c r="AS3528" s="6"/>
      <c r="AU3528" s="1"/>
      <c r="BA3528" s="6"/>
      <c r="BD3528" s="6"/>
      <c r="BG3528" s="1"/>
      <c r="BH3528" s="6"/>
      <c r="BJ3528" s="1"/>
      <c r="BN3528" s="1"/>
      <c r="BO3528" s="1"/>
    </row>
    <row r="3529" spans="1:67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6"/>
      <c r="N3529" s="1"/>
      <c r="Q3529" s="6"/>
      <c r="S3529" s="1"/>
      <c r="T3529" s="1"/>
      <c r="U3529" s="1"/>
      <c r="V3529" s="1"/>
      <c r="W3529" s="1"/>
      <c r="X3529" s="400"/>
      <c r="Y3529" s="6"/>
      <c r="AB3529" s="6"/>
      <c r="AE3529" s="6"/>
      <c r="AG3529" s="1"/>
      <c r="AM3529" s="6"/>
      <c r="AP3529" s="6"/>
      <c r="AS3529" s="6"/>
      <c r="AU3529" s="1"/>
      <c r="BA3529" s="6"/>
      <c r="BD3529" s="6"/>
      <c r="BG3529" s="1"/>
      <c r="BH3529" s="6"/>
      <c r="BJ3529" s="1"/>
      <c r="BN3529" s="1"/>
      <c r="BO3529" s="1"/>
    </row>
    <row r="3530" spans="1:67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6"/>
      <c r="N3530" s="1"/>
      <c r="Q3530" s="6"/>
      <c r="S3530" s="1"/>
      <c r="T3530" s="1"/>
      <c r="U3530" s="1"/>
      <c r="V3530" s="1"/>
      <c r="W3530" s="1"/>
      <c r="X3530" s="400"/>
      <c r="Y3530" s="6"/>
      <c r="AB3530" s="6"/>
      <c r="AE3530" s="6"/>
      <c r="AG3530" s="1"/>
      <c r="AM3530" s="6"/>
      <c r="AP3530" s="6"/>
      <c r="AS3530" s="6"/>
      <c r="AU3530" s="1"/>
      <c r="BA3530" s="6"/>
      <c r="BD3530" s="6"/>
      <c r="BG3530" s="1"/>
      <c r="BH3530" s="6"/>
      <c r="BJ3530" s="1"/>
      <c r="BN3530" s="1"/>
      <c r="BO3530" s="1"/>
    </row>
    <row r="3531" spans="1:67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6"/>
      <c r="N3531" s="1"/>
      <c r="Q3531" s="6"/>
      <c r="S3531" s="1"/>
      <c r="T3531" s="1"/>
      <c r="U3531" s="1"/>
      <c r="V3531" s="1"/>
      <c r="W3531" s="1"/>
      <c r="X3531" s="400"/>
      <c r="Y3531" s="6"/>
      <c r="AB3531" s="6"/>
      <c r="AE3531" s="6"/>
      <c r="AG3531" s="1"/>
      <c r="AM3531" s="6"/>
      <c r="AP3531" s="6"/>
      <c r="AS3531" s="6"/>
      <c r="AU3531" s="1"/>
      <c r="BA3531" s="6"/>
      <c r="BD3531" s="6"/>
      <c r="BG3531" s="1"/>
      <c r="BH3531" s="6"/>
      <c r="BJ3531" s="1"/>
      <c r="BN3531" s="1"/>
      <c r="BO3531" s="1"/>
    </row>
    <row r="3532" spans="1:67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6"/>
      <c r="N3532" s="1"/>
      <c r="Q3532" s="6"/>
      <c r="S3532" s="1"/>
      <c r="T3532" s="1"/>
      <c r="U3532" s="1"/>
      <c r="V3532" s="1"/>
      <c r="W3532" s="1"/>
      <c r="X3532" s="400"/>
      <c r="Y3532" s="6"/>
      <c r="AB3532" s="6"/>
      <c r="AE3532" s="6"/>
      <c r="AG3532" s="1"/>
      <c r="AM3532" s="6"/>
      <c r="AP3532" s="6"/>
      <c r="AS3532" s="6"/>
      <c r="AU3532" s="1"/>
      <c r="BA3532" s="6"/>
      <c r="BD3532" s="6"/>
      <c r="BG3532" s="1"/>
      <c r="BH3532" s="6"/>
      <c r="BJ3532" s="1"/>
      <c r="BN3532" s="1"/>
      <c r="BO3532" s="1"/>
    </row>
    <row r="3533" spans="1:67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6"/>
      <c r="N3533" s="1"/>
      <c r="Q3533" s="6"/>
      <c r="S3533" s="1"/>
      <c r="T3533" s="1"/>
      <c r="U3533" s="1"/>
      <c r="V3533" s="1"/>
      <c r="W3533" s="1"/>
      <c r="X3533" s="400"/>
      <c r="Y3533" s="6"/>
      <c r="AB3533" s="6"/>
      <c r="AE3533" s="6"/>
      <c r="AG3533" s="1"/>
      <c r="AM3533" s="6"/>
      <c r="AP3533" s="6"/>
      <c r="AS3533" s="6"/>
      <c r="AU3533" s="1"/>
      <c r="BA3533" s="6"/>
      <c r="BD3533" s="6"/>
      <c r="BG3533" s="1"/>
      <c r="BH3533" s="6"/>
      <c r="BJ3533" s="1"/>
      <c r="BN3533" s="1"/>
      <c r="BO3533" s="1"/>
    </row>
    <row r="3534" spans="1:67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6"/>
      <c r="N3534" s="1"/>
      <c r="Q3534" s="6"/>
      <c r="S3534" s="1"/>
      <c r="T3534" s="1"/>
      <c r="U3534" s="1"/>
      <c r="V3534" s="1"/>
      <c r="W3534" s="1"/>
      <c r="X3534" s="400"/>
      <c r="Y3534" s="6"/>
      <c r="AB3534" s="6"/>
      <c r="AE3534" s="6"/>
      <c r="AG3534" s="1"/>
      <c r="AM3534" s="6"/>
      <c r="AP3534" s="6"/>
      <c r="AS3534" s="6"/>
      <c r="AU3534" s="1"/>
      <c r="BA3534" s="6"/>
      <c r="BD3534" s="6"/>
      <c r="BG3534" s="1"/>
      <c r="BH3534" s="6"/>
      <c r="BJ3534" s="1"/>
      <c r="BN3534" s="1"/>
      <c r="BO3534" s="1"/>
    </row>
    <row r="3535" spans="1:67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6"/>
      <c r="N3535" s="1"/>
      <c r="Q3535" s="6"/>
      <c r="S3535" s="1"/>
      <c r="T3535" s="1"/>
      <c r="U3535" s="1"/>
      <c r="V3535" s="1"/>
      <c r="W3535" s="1"/>
      <c r="X3535" s="400"/>
      <c r="Y3535" s="6"/>
      <c r="AB3535" s="6"/>
      <c r="AE3535" s="6"/>
      <c r="AG3535" s="1"/>
      <c r="AM3535" s="6"/>
      <c r="AP3535" s="6"/>
      <c r="AS3535" s="6"/>
      <c r="AU3535" s="1"/>
      <c r="BA3535" s="6"/>
      <c r="BD3535" s="6"/>
      <c r="BG3535" s="1"/>
      <c r="BH3535" s="6"/>
      <c r="BJ3535" s="1"/>
      <c r="BN3535" s="1"/>
      <c r="BO3535" s="1"/>
    </row>
    <row r="3536" spans="1:67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6"/>
      <c r="N3536" s="1"/>
      <c r="Q3536" s="6"/>
      <c r="S3536" s="1"/>
      <c r="T3536" s="1"/>
      <c r="U3536" s="1"/>
      <c r="V3536" s="1"/>
      <c r="W3536" s="1"/>
      <c r="X3536" s="400"/>
      <c r="Y3536" s="6"/>
      <c r="AB3536" s="6"/>
      <c r="AE3536" s="6"/>
      <c r="AG3536" s="1"/>
      <c r="AM3536" s="6"/>
      <c r="AP3536" s="6"/>
      <c r="AS3536" s="6"/>
      <c r="AU3536" s="1"/>
      <c r="BA3536" s="6"/>
      <c r="BD3536" s="6"/>
      <c r="BG3536" s="1"/>
      <c r="BH3536" s="6"/>
      <c r="BJ3536" s="1"/>
      <c r="BN3536" s="1"/>
      <c r="BO3536" s="1"/>
    </row>
    <row r="3537" spans="1:67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6"/>
      <c r="N3537" s="1"/>
      <c r="Q3537" s="6"/>
      <c r="S3537" s="1"/>
      <c r="T3537" s="1"/>
      <c r="U3537" s="1"/>
      <c r="V3537" s="1"/>
      <c r="W3537" s="1"/>
      <c r="X3537" s="400"/>
      <c r="Y3537" s="6"/>
      <c r="AB3537" s="6"/>
      <c r="AE3537" s="6"/>
      <c r="AG3537" s="1"/>
      <c r="AM3537" s="6"/>
      <c r="AP3537" s="6"/>
      <c r="AS3537" s="6"/>
      <c r="AU3537" s="1"/>
      <c r="BA3537" s="6"/>
      <c r="BD3537" s="6"/>
      <c r="BG3537" s="1"/>
      <c r="BH3537" s="6"/>
      <c r="BJ3537" s="1"/>
      <c r="BN3537" s="1"/>
      <c r="BO3537" s="1"/>
    </row>
    <row r="3538" spans="1:67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6"/>
      <c r="N3538" s="1"/>
      <c r="Q3538" s="6"/>
      <c r="S3538" s="1"/>
      <c r="T3538" s="1"/>
      <c r="U3538" s="1"/>
      <c r="V3538" s="1"/>
      <c r="W3538" s="1"/>
      <c r="X3538" s="400"/>
      <c r="Y3538" s="6"/>
      <c r="AB3538" s="6"/>
      <c r="AE3538" s="6"/>
      <c r="AG3538" s="1"/>
      <c r="AM3538" s="6"/>
      <c r="AP3538" s="6"/>
      <c r="AS3538" s="6"/>
      <c r="AU3538" s="1"/>
      <c r="BA3538" s="6"/>
      <c r="BD3538" s="6"/>
      <c r="BG3538" s="1"/>
      <c r="BH3538" s="6"/>
      <c r="BJ3538" s="1"/>
      <c r="BN3538" s="1"/>
      <c r="BO3538" s="1"/>
    </row>
    <row r="3539" spans="1:67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6"/>
      <c r="N3539" s="1"/>
      <c r="Q3539" s="6"/>
      <c r="S3539" s="1"/>
      <c r="T3539" s="1"/>
      <c r="U3539" s="1"/>
      <c r="V3539" s="1"/>
      <c r="W3539" s="1"/>
      <c r="X3539" s="400"/>
      <c r="Y3539" s="6"/>
      <c r="AB3539" s="6"/>
      <c r="AE3539" s="6"/>
      <c r="AG3539" s="1"/>
      <c r="AM3539" s="6"/>
      <c r="AP3539" s="6"/>
      <c r="AS3539" s="6"/>
      <c r="AU3539" s="1"/>
      <c r="BA3539" s="6"/>
      <c r="BD3539" s="6"/>
      <c r="BG3539" s="1"/>
      <c r="BH3539" s="6"/>
      <c r="BJ3539" s="1"/>
      <c r="BN3539" s="1"/>
      <c r="BO3539" s="1"/>
    </row>
    <row r="3540" spans="1:67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6"/>
      <c r="N3540" s="1"/>
      <c r="Q3540" s="6"/>
      <c r="S3540" s="1"/>
      <c r="T3540" s="1"/>
      <c r="U3540" s="1"/>
      <c r="V3540" s="1"/>
      <c r="W3540" s="1"/>
      <c r="X3540" s="400"/>
      <c r="Y3540" s="6"/>
      <c r="AB3540" s="6"/>
      <c r="AE3540" s="6"/>
      <c r="AG3540" s="1"/>
      <c r="AM3540" s="6"/>
      <c r="AP3540" s="6"/>
      <c r="AS3540" s="6"/>
      <c r="AU3540" s="1"/>
      <c r="BA3540" s="6"/>
      <c r="BD3540" s="6"/>
      <c r="BG3540" s="1"/>
      <c r="BH3540" s="6"/>
      <c r="BJ3540" s="1"/>
      <c r="BN3540" s="1"/>
      <c r="BO3540" s="1"/>
    </row>
    <row r="3541" spans="1:67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6"/>
      <c r="N3541" s="1"/>
      <c r="Q3541" s="6"/>
      <c r="S3541" s="1"/>
      <c r="T3541" s="1"/>
      <c r="U3541" s="1"/>
      <c r="V3541" s="1"/>
      <c r="W3541" s="1"/>
      <c r="X3541" s="400"/>
      <c r="Y3541" s="6"/>
      <c r="AB3541" s="6"/>
      <c r="AE3541" s="6"/>
      <c r="AG3541" s="1"/>
      <c r="AM3541" s="6"/>
      <c r="AP3541" s="6"/>
      <c r="AS3541" s="6"/>
      <c r="AU3541" s="1"/>
      <c r="BA3541" s="6"/>
      <c r="BD3541" s="6"/>
      <c r="BG3541" s="1"/>
      <c r="BH3541" s="6"/>
      <c r="BJ3541" s="1"/>
      <c r="BN3541" s="1"/>
      <c r="BO3541" s="1"/>
    </row>
    <row r="3542" spans="1:67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6"/>
      <c r="N3542" s="1"/>
      <c r="Q3542" s="6"/>
      <c r="S3542" s="1"/>
      <c r="T3542" s="1"/>
      <c r="U3542" s="1"/>
      <c r="V3542" s="1"/>
      <c r="W3542" s="1"/>
      <c r="X3542" s="400"/>
      <c r="Y3542" s="6"/>
      <c r="AB3542" s="6"/>
      <c r="AE3542" s="6"/>
      <c r="AG3542" s="1"/>
      <c r="AM3542" s="6"/>
      <c r="AP3542" s="6"/>
      <c r="AS3542" s="6"/>
      <c r="AU3542" s="1"/>
      <c r="BA3542" s="6"/>
      <c r="BD3542" s="6"/>
      <c r="BG3542" s="1"/>
      <c r="BH3542" s="6"/>
      <c r="BJ3542" s="1"/>
      <c r="BN3542" s="1"/>
      <c r="BO3542" s="1"/>
    </row>
    <row r="3543" spans="1:67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6"/>
      <c r="N3543" s="1"/>
      <c r="Q3543" s="6"/>
      <c r="S3543" s="1"/>
      <c r="T3543" s="1"/>
      <c r="U3543" s="1"/>
      <c r="V3543" s="1"/>
      <c r="W3543" s="1"/>
      <c r="X3543" s="400"/>
      <c r="Y3543" s="6"/>
      <c r="AB3543" s="6"/>
      <c r="AE3543" s="6"/>
      <c r="AG3543" s="1"/>
      <c r="AM3543" s="6"/>
      <c r="AP3543" s="6"/>
      <c r="AS3543" s="6"/>
      <c r="AU3543" s="1"/>
      <c r="BA3543" s="6"/>
      <c r="BD3543" s="6"/>
      <c r="BG3543" s="1"/>
      <c r="BH3543" s="6"/>
      <c r="BJ3543" s="1"/>
      <c r="BN3543" s="1"/>
      <c r="BO3543" s="1"/>
    </row>
    <row r="3544" spans="1:67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6"/>
      <c r="N3544" s="1"/>
      <c r="Q3544" s="6"/>
      <c r="S3544" s="1"/>
      <c r="T3544" s="1"/>
      <c r="U3544" s="1"/>
      <c r="V3544" s="1"/>
      <c r="W3544" s="1"/>
      <c r="X3544" s="400"/>
      <c r="Y3544" s="6"/>
      <c r="AB3544" s="6"/>
      <c r="AE3544" s="6"/>
      <c r="AG3544" s="1"/>
      <c r="AM3544" s="6"/>
      <c r="AP3544" s="6"/>
      <c r="AS3544" s="6"/>
      <c r="AU3544" s="1"/>
      <c r="BA3544" s="6"/>
      <c r="BD3544" s="6"/>
      <c r="BG3544" s="1"/>
      <c r="BH3544" s="6"/>
      <c r="BJ3544" s="1"/>
      <c r="BN3544" s="1"/>
      <c r="BO3544" s="1"/>
    </row>
    <row r="3545" spans="1:67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6"/>
      <c r="N3545" s="1"/>
      <c r="Q3545" s="6"/>
      <c r="S3545" s="1"/>
      <c r="T3545" s="1"/>
      <c r="U3545" s="1"/>
      <c r="V3545" s="1"/>
      <c r="W3545" s="1"/>
      <c r="X3545" s="400"/>
      <c r="Y3545" s="6"/>
      <c r="AB3545" s="6"/>
      <c r="AE3545" s="6"/>
      <c r="AG3545" s="1"/>
      <c r="AM3545" s="6"/>
      <c r="AP3545" s="6"/>
      <c r="AS3545" s="6"/>
      <c r="AU3545" s="1"/>
      <c r="BA3545" s="6"/>
      <c r="BD3545" s="6"/>
      <c r="BG3545" s="1"/>
      <c r="BH3545" s="6"/>
      <c r="BJ3545" s="1"/>
      <c r="BN3545" s="1"/>
      <c r="BO3545" s="1"/>
    </row>
    <row r="3546" spans="1:67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6"/>
      <c r="N3546" s="1"/>
      <c r="Q3546" s="6"/>
      <c r="S3546" s="1"/>
      <c r="T3546" s="1"/>
      <c r="U3546" s="1"/>
      <c r="V3546" s="1"/>
      <c r="W3546" s="1"/>
      <c r="X3546" s="400"/>
      <c r="Y3546" s="6"/>
      <c r="AB3546" s="6"/>
      <c r="AE3546" s="6"/>
      <c r="AG3546" s="1"/>
      <c r="AM3546" s="6"/>
      <c r="AP3546" s="6"/>
      <c r="AS3546" s="6"/>
      <c r="AU3546" s="1"/>
      <c r="BA3546" s="6"/>
      <c r="BD3546" s="6"/>
      <c r="BG3546" s="1"/>
      <c r="BH3546" s="6"/>
      <c r="BJ3546" s="1"/>
      <c r="BN3546" s="1"/>
      <c r="BO3546" s="1"/>
    </row>
    <row r="3547" spans="1:67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6"/>
      <c r="N3547" s="1"/>
      <c r="Q3547" s="6"/>
      <c r="S3547" s="1"/>
      <c r="T3547" s="1"/>
      <c r="U3547" s="1"/>
      <c r="V3547" s="1"/>
      <c r="W3547" s="1"/>
      <c r="X3547" s="400"/>
      <c r="Y3547" s="6"/>
      <c r="AB3547" s="6"/>
      <c r="AE3547" s="6"/>
      <c r="AG3547" s="1"/>
      <c r="AM3547" s="6"/>
      <c r="AP3547" s="6"/>
      <c r="AS3547" s="6"/>
      <c r="AU3547" s="1"/>
      <c r="BA3547" s="6"/>
      <c r="BD3547" s="6"/>
      <c r="BG3547" s="1"/>
      <c r="BH3547" s="6"/>
      <c r="BJ3547" s="1"/>
      <c r="BN3547" s="1"/>
      <c r="BO3547" s="1"/>
    </row>
    <row r="3548" spans="1:67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6"/>
      <c r="N3548" s="1"/>
      <c r="Q3548" s="6"/>
      <c r="S3548" s="1"/>
      <c r="T3548" s="1"/>
      <c r="U3548" s="1"/>
      <c r="V3548" s="1"/>
      <c r="W3548" s="1"/>
      <c r="X3548" s="400"/>
      <c r="Y3548" s="6"/>
      <c r="AB3548" s="6"/>
      <c r="AE3548" s="6"/>
      <c r="AG3548" s="1"/>
      <c r="AM3548" s="6"/>
      <c r="AP3548" s="6"/>
      <c r="AS3548" s="6"/>
      <c r="AU3548" s="1"/>
      <c r="BA3548" s="6"/>
      <c r="BD3548" s="6"/>
      <c r="BG3548" s="1"/>
      <c r="BH3548" s="6"/>
      <c r="BJ3548" s="1"/>
      <c r="BN3548" s="1"/>
      <c r="BO3548" s="1"/>
    </row>
    <row r="3549" spans="1:67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6"/>
      <c r="N3549" s="1"/>
      <c r="Q3549" s="6"/>
      <c r="S3549" s="1"/>
      <c r="T3549" s="1"/>
      <c r="U3549" s="1"/>
      <c r="V3549" s="1"/>
      <c r="W3549" s="1"/>
      <c r="X3549" s="400"/>
      <c r="Y3549" s="6"/>
      <c r="AB3549" s="6"/>
      <c r="AE3549" s="6"/>
      <c r="AG3549" s="1"/>
      <c r="AM3549" s="6"/>
      <c r="AP3549" s="6"/>
      <c r="AS3549" s="6"/>
      <c r="AU3549" s="1"/>
      <c r="BA3549" s="6"/>
      <c r="BD3549" s="6"/>
      <c r="BG3549" s="1"/>
      <c r="BH3549" s="6"/>
      <c r="BJ3549" s="1"/>
      <c r="BN3549" s="1"/>
      <c r="BO3549" s="1"/>
    </row>
    <row r="3550" spans="1:67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6"/>
      <c r="N3550" s="1"/>
      <c r="Q3550" s="6"/>
      <c r="S3550" s="1"/>
      <c r="T3550" s="1"/>
      <c r="U3550" s="1"/>
      <c r="V3550" s="1"/>
      <c r="W3550" s="1"/>
      <c r="X3550" s="400"/>
      <c r="Y3550" s="6"/>
      <c r="AB3550" s="6"/>
      <c r="AE3550" s="6"/>
      <c r="AG3550" s="1"/>
      <c r="AM3550" s="6"/>
      <c r="AP3550" s="6"/>
      <c r="AS3550" s="6"/>
      <c r="AU3550" s="1"/>
      <c r="BA3550" s="6"/>
      <c r="BD3550" s="6"/>
      <c r="BG3550" s="1"/>
      <c r="BH3550" s="6"/>
      <c r="BJ3550" s="1"/>
      <c r="BN3550" s="1"/>
      <c r="BO3550" s="1"/>
    </row>
    <row r="3551" spans="1:67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6"/>
      <c r="N3551" s="1"/>
      <c r="Q3551" s="6"/>
      <c r="S3551" s="1"/>
      <c r="T3551" s="1"/>
      <c r="U3551" s="1"/>
      <c r="V3551" s="1"/>
      <c r="W3551" s="1"/>
      <c r="X3551" s="400"/>
      <c r="Y3551" s="6"/>
      <c r="AB3551" s="6"/>
      <c r="AE3551" s="6"/>
      <c r="AG3551" s="1"/>
      <c r="AM3551" s="6"/>
      <c r="AP3551" s="6"/>
      <c r="AS3551" s="6"/>
      <c r="AU3551" s="1"/>
      <c r="BA3551" s="6"/>
      <c r="BD3551" s="6"/>
      <c r="BG3551" s="1"/>
      <c r="BH3551" s="6"/>
      <c r="BJ3551" s="1"/>
      <c r="BN3551" s="1"/>
      <c r="BO3551" s="1"/>
    </row>
    <row r="3552" spans="1:67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6"/>
      <c r="N3552" s="1"/>
      <c r="Q3552" s="6"/>
      <c r="S3552" s="1"/>
      <c r="T3552" s="1"/>
      <c r="U3552" s="1"/>
      <c r="V3552" s="1"/>
      <c r="W3552" s="1"/>
      <c r="X3552" s="400"/>
      <c r="Y3552" s="6"/>
      <c r="AB3552" s="6"/>
      <c r="AE3552" s="6"/>
      <c r="AG3552" s="1"/>
      <c r="AM3552" s="6"/>
      <c r="AP3552" s="6"/>
      <c r="AS3552" s="6"/>
      <c r="AU3552" s="1"/>
      <c r="BA3552" s="6"/>
      <c r="BD3552" s="6"/>
      <c r="BG3552" s="1"/>
      <c r="BH3552" s="6"/>
      <c r="BJ3552" s="1"/>
      <c r="BN3552" s="1"/>
      <c r="BO3552" s="1"/>
    </row>
    <row r="3553" spans="1:67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6"/>
      <c r="N3553" s="1"/>
      <c r="Q3553" s="6"/>
      <c r="S3553" s="1"/>
      <c r="T3553" s="1"/>
      <c r="U3553" s="1"/>
      <c r="V3553" s="1"/>
      <c r="W3553" s="1"/>
      <c r="X3553" s="400"/>
      <c r="Y3553" s="6"/>
      <c r="AB3553" s="6"/>
      <c r="AE3553" s="6"/>
      <c r="AG3553" s="1"/>
      <c r="AM3553" s="6"/>
      <c r="AP3553" s="6"/>
      <c r="AS3553" s="6"/>
      <c r="AU3553" s="1"/>
      <c r="BA3553" s="6"/>
      <c r="BD3553" s="6"/>
      <c r="BG3553" s="1"/>
      <c r="BH3553" s="6"/>
      <c r="BJ3553" s="1"/>
      <c r="BN3553" s="1"/>
      <c r="BO3553" s="1"/>
    </row>
    <row r="3554" spans="1:67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6"/>
      <c r="N3554" s="1"/>
      <c r="Q3554" s="6"/>
      <c r="S3554" s="1"/>
      <c r="T3554" s="1"/>
      <c r="U3554" s="1"/>
      <c r="V3554" s="1"/>
      <c r="W3554" s="1"/>
      <c r="X3554" s="400"/>
      <c r="Y3554" s="6"/>
      <c r="AB3554" s="6"/>
      <c r="AE3554" s="6"/>
      <c r="AG3554" s="1"/>
      <c r="AM3554" s="6"/>
      <c r="AP3554" s="6"/>
      <c r="AS3554" s="6"/>
      <c r="AU3554" s="1"/>
      <c r="BA3554" s="6"/>
      <c r="BD3554" s="6"/>
      <c r="BG3554" s="1"/>
      <c r="BH3554" s="6"/>
      <c r="BJ3554" s="1"/>
      <c r="BN3554" s="1"/>
      <c r="BO3554" s="1"/>
    </row>
    <row r="3555" spans="1:67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6"/>
      <c r="N3555" s="1"/>
      <c r="Q3555" s="6"/>
      <c r="S3555" s="1"/>
      <c r="T3555" s="1"/>
      <c r="U3555" s="1"/>
      <c r="V3555" s="1"/>
      <c r="W3555" s="1"/>
      <c r="X3555" s="400"/>
      <c r="Y3555" s="6"/>
      <c r="AB3555" s="6"/>
      <c r="AE3555" s="6"/>
      <c r="AG3555" s="1"/>
      <c r="AM3555" s="6"/>
      <c r="AP3555" s="6"/>
      <c r="AS3555" s="6"/>
      <c r="AU3555" s="1"/>
      <c r="BA3555" s="6"/>
      <c r="BD3555" s="6"/>
      <c r="BG3555" s="1"/>
      <c r="BH3555" s="6"/>
      <c r="BJ3555" s="1"/>
      <c r="BN3555" s="1"/>
      <c r="BO3555" s="1"/>
    </row>
    <row r="3556" spans="1:67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6"/>
      <c r="N3556" s="1"/>
      <c r="Q3556" s="6"/>
      <c r="S3556" s="1"/>
      <c r="T3556" s="1"/>
      <c r="U3556" s="1"/>
      <c r="V3556" s="1"/>
      <c r="W3556" s="1"/>
      <c r="X3556" s="400"/>
      <c r="Y3556" s="6"/>
      <c r="AB3556" s="6"/>
      <c r="AE3556" s="6"/>
      <c r="AG3556" s="1"/>
      <c r="AM3556" s="6"/>
      <c r="AP3556" s="6"/>
      <c r="AS3556" s="6"/>
      <c r="AU3556" s="1"/>
      <c r="BA3556" s="6"/>
      <c r="BD3556" s="6"/>
      <c r="BG3556" s="1"/>
      <c r="BH3556" s="6"/>
      <c r="BJ3556" s="1"/>
      <c r="BN3556" s="1"/>
      <c r="BO3556" s="1"/>
    </row>
    <row r="3557" spans="1:67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6"/>
      <c r="N3557" s="1"/>
      <c r="Q3557" s="6"/>
      <c r="S3557" s="1"/>
      <c r="T3557" s="1"/>
      <c r="U3557" s="1"/>
      <c r="V3557" s="1"/>
      <c r="W3557" s="1"/>
      <c r="X3557" s="400"/>
      <c r="Y3557" s="6"/>
      <c r="AB3557" s="6"/>
      <c r="AE3557" s="6"/>
      <c r="AG3557" s="1"/>
      <c r="AM3557" s="6"/>
      <c r="AP3557" s="6"/>
      <c r="AS3557" s="6"/>
      <c r="AU3557" s="1"/>
      <c r="BA3557" s="6"/>
      <c r="BD3557" s="6"/>
      <c r="BG3557" s="1"/>
      <c r="BH3557" s="6"/>
      <c r="BJ3557" s="1"/>
      <c r="BN3557" s="1"/>
      <c r="BO3557" s="1"/>
    </row>
    <row r="3558" spans="1:67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6"/>
      <c r="N3558" s="1"/>
      <c r="Q3558" s="6"/>
      <c r="S3558" s="1"/>
      <c r="T3558" s="1"/>
      <c r="U3558" s="1"/>
      <c r="V3558" s="1"/>
      <c r="W3558" s="1"/>
      <c r="X3558" s="400"/>
      <c r="Y3558" s="6"/>
      <c r="AB3558" s="6"/>
      <c r="AE3558" s="6"/>
      <c r="AG3558" s="1"/>
      <c r="AM3558" s="6"/>
      <c r="AP3558" s="6"/>
      <c r="AS3558" s="6"/>
      <c r="AU3558" s="1"/>
      <c r="BA3558" s="6"/>
      <c r="BD3558" s="6"/>
      <c r="BG3558" s="1"/>
      <c r="BH3558" s="6"/>
      <c r="BJ3558" s="1"/>
      <c r="BN3558" s="1"/>
      <c r="BO3558" s="1"/>
    </row>
    <row r="3559" spans="1:67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6"/>
      <c r="N3559" s="1"/>
      <c r="Q3559" s="6"/>
      <c r="S3559" s="1"/>
      <c r="T3559" s="1"/>
      <c r="U3559" s="1"/>
      <c r="V3559" s="1"/>
      <c r="W3559" s="1"/>
      <c r="X3559" s="400"/>
      <c r="Y3559" s="6"/>
      <c r="AB3559" s="6"/>
      <c r="AE3559" s="6"/>
      <c r="AG3559" s="1"/>
      <c r="AM3559" s="6"/>
      <c r="AP3559" s="6"/>
      <c r="AS3559" s="6"/>
      <c r="AU3559" s="1"/>
      <c r="BA3559" s="6"/>
      <c r="BD3559" s="6"/>
      <c r="BG3559" s="1"/>
      <c r="BH3559" s="6"/>
      <c r="BJ3559" s="1"/>
      <c r="BN3559" s="1"/>
      <c r="BO3559" s="1"/>
    </row>
    <row r="3560" spans="1:67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6"/>
      <c r="N3560" s="1"/>
      <c r="Q3560" s="6"/>
      <c r="S3560" s="1"/>
      <c r="T3560" s="1"/>
      <c r="U3560" s="1"/>
      <c r="V3560" s="1"/>
      <c r="W3560" s="1"/>
      <c r="X3560" s="400"/>
      <c r="Y3560" s="6"/>
      <c r="AB3560" s="6"/>
      <c r="AE3560" s="6"/>
      <c r="AG3560" s="1"/>
      <c r="AM3560" s="6"/>
      <c r="AP3560" s="6"/>
      <c r="AS3560" s="6"/>
      <c r="AU3560" s="1"/>
      <c r="BA3560" s="6"/>
      <c r="BD3560" s="6"/>
      <c r="BG3560" s="1"/>
      <c r="BH3560" s="6"/>
      <c r="BJ3560" s="1"/>
      <c r="BN3560" s="1"/>
      <c r="BO3560" s="1"/>
    </row>
    <row r="3561" spans="1:67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6"/>
      <c r="N3561" s="1"/>
      <c r="Q3561" s="6"/>
      <c r="S3561" s="1"/>
      <c r="T3561" s="1"/>
      <c r="U3561" s="1"/>
      <c r="V3561" s="1"/>
      <c r="W3561" s="1"/>
      <c r="X3561" s="400"/>
      <c r="Y3561" s="6"/>
      <c r="AB3561" s="6"/>
      <c r="AE3561" s="6"/>
      <c r="AG3561" s="1"/>
      <c r="AM3561" s="6"/>
      <c r="AP3561" s="6"/>
      <c r="AS3561" s="6"/>
      <c r="AU3561" s="1"/>
      <c r="BA3561" s="6"/>
      <c r="BD3561" s="6"/>
      <c r="BG3561" s="1"/>
      <c r="BH3561" s="6"/>
      <c r="BJ3561" s="1"/>
      <c r="BN3561" s="1"/>
      <c r="BO3561" s="1"/>
    </row>
    <row r="3562" spans="1:67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6"/>
      <c r="N3562" s="1"/>
      <c r="Q3562" s="6"/>
      <c r="S3562" s="1"/>
      <c r="T3562" s="1"/>
      <c r="U3562" s="1"/>
      <c r="V3562" s="1"/>
      <c r="W3562" s="1"/>
      <c r="X3562" s="400"/>
      <c r="Y3562" s="6"/>
      <c r="AB3562" s="6"/>
      <c r="AE3562" s="6"/>
      <c r="AG3562" s="1"/>
      <c r="AM3562" s="6"/>
      <c r="AP3562" s="6"/>
      <c r="AS3562" s="6"/>
      <c r="AU3562" s="1"/>
      <c r="BA3562" s="6"/>
      <c r="BD3562" s="6"/>
      <c r="BG3562" s="1"/>
      <c r="BH3562" s="6"/>
      <c r="BJ3562" s="1"/>
      <c r="BN3562" s="1"/>
      <c r="BO3562" s="1"/>
    </row>
    <row r="3563" spans="1:67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6"/>
      <c r="N3563" s="1"/>
      <c r="Q3563" s="6"/>
      <c r="S3563" s="1"/>
      <c r="T3563" s="1"/>
      <c r="U3563" s="1"/>
      <c r="V3563" s="1"/>
      <c r="W3563" s="1"/>
      <c r="X3563" s="400"/>
      <c r="Y3563" s="6"/>
      <c r="AB3563" s="6"/>
      <c r="AE3563" s="6"/>
      <c r="AG3563" s="1"/>
      <c r="AM3563" s="6"/>
      <c r="AP3563" s="6"/>
      <c r="AS3563" s="6"/>
      <c r="AU3563" s="1"/>
      <c r="BA3563" s="6"/>
      <c r="BD3563" s="6"/>
      <c r="BG3563" s="1"/>
      <c r="BH3563" s="6"/>
      <c r="BJ3563" s="1"/>
      <c r="BN3563" s="1"/>
      <c r="BO3563" s="1"/>
    </row>
    <row r="3564" spans="1:67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6"/>
      <c r="N3564" s="1"/>
      <c r="Q3564" s="6"/>
      <c r="S3564" s="1"/>
      <c r="T3564" s="1"/>
      <c r="U3564" s="1"/>
      <c r="V3564" s="1"/>
      <c r="W3564" s="1"/>
      <c r="X3564" s="400"/>
      <c r="Y3564" s="6"/>
      <c r="AB3564" s="6"/>
      <c r="AE3564" s="6"/>
      <c r="AG3564" s="1"/>
      <c r="AM3564" s="6"/>
      <c r="AP3564" s="6"/>
      <c r="AS3564" s="6"/>
      <c r="AU3564" s="1"/>
      <c r="BA3564" s="6"/>
      <c r="BD3564" s="6"/>
      <c r="BG3564" s="1"/>
      <c r="BH3564" s="6"/>
      <c r="BJ3564" s="1"/>
      <c r="BN3564" s="1"/>
      <c r="BO3564" s="1"/>
    </row>
    <row r="3565" spans="1:67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6"/>
      <c r="N3565" s="1"/>
      <c r="Q3565" s="6"/>
      <c r="S3565" s="1"/>
      <c r="T3565" s="1"/>
      <c r="U3565" s="1"/>
      <c r="V3565" s="1"/>
      <c r="W3565" s="1"/>
      <c r="X3565" s="400"/>
      <c r="Y3565" s="6"/>
      <c r="AB3565" s="6"/>
      <c r="AE3565" s="6"/>
      <c r="AG3565" s="1"/>
      <c r="AM3565" s="6"/>
      <c r="AP3565" s="6"/>
      <c r="AS3565" s="6"/>
      <c r="AU3565" s="1"/>
      <c r="BA3565" s="6"/>
      <c r="BD3565" s="6"/>
      <c r="BG3565" s="1"/>
      <c r="BH3565" s="6"/>
      <c r="BJ3565" s="1"/>
      <c r="BN3565" s="1"/>
      <c r="BO3565" s="1"/>
    </row>
    <row r="3566" spans="1:67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6"/>
      <c r="N3566" s="1"/>
      <c r="Q3566" s="6"/>
      <c r="S3566" s="1"/>
      <c r="T3566" s="1"/>
      <c r="U3566" s="1"/>
      <c r="V3566" s="1"/>
      <c r="W3566" s="1"/>
      <c r="X3566" s="400"/>
      <c r="Y3566" s="6"/>
      <c r="AB3566" s="6"/>
      <c r="AE3566" s="6"/>
      <c r="AG3566" s="1"/>
      <c r="AM3566" s="6"/>
      <c r="AP3566" s="6"/>
      <c r="AS3566" s="6"/>
      <c r="AU3566" s="1"/>
      <c r="BA3566" s="6"/>
      <c r="BD3566" s="6"/>
      <c r="BG3566" s="1"/>
      <c r="BH3566" s="6"/>
      <c r="BJ3566" s="1"/>
      <c r="BN3566" s="1"/>
      <c r="BO3566" s="1"/>
    </row>
    <row r="3567" spans="1:67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6"/>
      <c r="N3567" s="1"/>
      <c r="Q3567" s="6"/>
      <c r="S3567" s="1"/>
      <c r="T3567" s="1"/>
      <c r="U3567" s="1"/>
      <c r="V3567" s="1"/>
      <c r="W3567" s="1"/>
      <c r="X3567" s="400"/>
      <c r="Y3567" s="6"/>
      <c r="AB3567" s="6"/>
      <c r="AE3567" s="6"/>
      <c r="AG3567" s="1"/>
      <c r="AM3567" s="6"/>
      <c r="AP3567" s="6"/>
      <c r="AS3567" s="6"/>
      <c r="AU3567" s="1"/>
      <c r="BA3567" s="6"/>
      <c r="BD3567" s="6"/>
      <c r="BG3567" s="1"/>
      <c r="BH3567" s="6"/>
      <c r="BJ3567" s="1"/>
      <c r="BN3567" s="1"/>
      <c r="BO3567" s="1"/>
    </row>
    <row r="3568" spans="1:67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6"/>
      <c r="N3568" s="1"/>
      <c r="Q3568" s="6"/>
      <c r="S3568" s="1"/>
      <c r="T3568" s="1"/>
      <c r="U3568" s="1"/>
      <c r="V3568" s="1"/>
      <c r="W3568" s="1"/>
      <c r="X3568" s="400"/>
      <c r="Y3568" s="6"/>
      <c r="AB3568" s="6"/>
      <c r="AE3568" s="6"/>
      <c r="AG3568" s="1"/>
      <c r="AM3568" s="6"/>
      <c r="AP3568" s="6"/>
      <c r="AS3568" s="6"/>
      <c r="AU3568" s="1"/>
      <c r="BA3568" s="6"/>
      <c r="BD3568" s="6"/>
      <c r="BG3568" s="1"/>
      <c r="BH3568" s="6"/>
      <c r="BJ3568" s="1"/>
      <c r="BN3568" s="1"/>
      <c r="BO3568" s="1"/>
    </row>
    <row r="3569" spans="1:67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6"/>
      <c r="N3569" s="1"/>
      <c r="Q3569" s="6"/>
      <c r="S3569" s="1"/>
      <c r="T3569" s="1"/>
      <c r="U3569" s="1"/>
      <c r="V3569" s="1"/>
      <c r="W3569" s="1"/>
      <c r="X3569" s="400"/>
      <c r="Y3569" s="6"/>
      <c r="AB3569" s="6"/>
      <c r="AE3569" s="6"/>
      <c r="AG3569" s="1"/>
      <c r="AM3569" s="6"/>
      <c r="AP3569" s="6"/>
      <c r="AS3569" s="6"/>
      <c r="AU3569" s="1"/>
      <c r="BA3569" s="6"/>
      <c r="BD3569" s="6"/>
      <c r="BG3569" s="1"/>
      <c r="BH3569" s="6"/>
      <c r="BJ3569" s="1"/>
      <c r="BN3569" s="1"/>
      <c r="BO3569" s="1"/>
    </row>
    <row r="3570" spans="1:67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6"/>
      <c r="N3570" s="1"/>
      <c r="Q3570" s="6"/>
      <c r="S3570" s="1"/>
      <c r="T3570" s="1"/>
      <c r="U3570" s="1"/>
      <c r="V3570" s="1"/>
      <c r="W3570" s="1"/>
      <c r="X3570" s="400"/>
      <c r="Y3570" s="6"/>
      <c r="AB3570" s="6"/>
      <c r="AE3570" s="6"/>
      <c r="AG3570" s="1"/>
      <c r="AM3570" s="6"/>
      <c r="AP3570" s="6"/>
      <c r="AS3570" s="6"/>
      <c r="AU3570" s="1"/>
      <c r="BA3570" s="6"/>
      <c r="BD3570" s="6"/>
      <c r="BG3570" s="1"/>
      <c r="BH3570" s="6"/>
      <c r="BJ3570" s="1"/>
      <c r="BN3570" s="1"/>
      <c r="BO3570" s="1"/>
    </row>
    <row r="3571" spans="1:67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6"/>
      <c r="N3571" s="1"/>
      <c r="Q3571" s="6"/>
      <c r="S3571" s="1"/>
      <c r="T3571" s="1"/>
      <c r="U3571" s="1"/>
      <c r="V3571" s="1"/>
      <c r="W3571" s="1"/>
      <c r="X3571" s="400"/>
      <c r="Y3571" s="6"/>
      <c r="AB3571" s="6"/>
      <c r="AE3571" s="6"/>
      <c r="AG3571" s="1"/>
      <c r="AM3571" s="6"/>
      <c r="AP3571" s="6"/>
      <c r="AS3571" s="6"/>
      <c r="AU3571" s="1"/>
      <c r="BA3571" s="6"/>
      <c r="BD3571" s="6"/>
      <c r="BG3571" s="1"/>
      <c r="BH3571" s="6"/>
      <c r="BJ3571" s="1"/>
      <c r="BN3571" s="1"/>
      <c r="BO3571" s="1"/>
    </row>
    <row r="3572" spans="1:67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6"/>
      <c r="N3572" s="1"/>
      <c r="Q3572" s="6"/>
      <c r="S3572" s="1"/>
      <c r="T3572" s="1"/>
      <c r="U3572" s="1"/>
      <c r="V3572" s="1"/>
      <c r="W3572" s="1"/>
      <c r="X3572" s="400"/>
      <c r="Y3572" s="6"/>
      <c r="AB3572" s="6"/>
      <c r="AE3572" s="6"/>
      <c r="AG3572" s="1"/>
      <c r="AM3572" s="6"/>
      <c r="AP3572" s="6"/>
      <c r="AS3572" s="6"/>
      <c r="AU3572" s="1"/>
      <c r="BA3572" s="6"/>
      <c r="BD3572" s="6"/>
      <c r="BG3572" s="1"/>
      <c r="BH3572" s="6"/>
      <c r="BJ3572" s="1"/>
      <c r="BN3572" s="1"/>
      <c r="BO3572" s="1"/>
    </row>
    <row r="3573" spans="1:67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6"/>
      <c r="N3573" s="1"/>
      <c r="Q3573" s="6"/>
      <c r="S3573" s="1"/>
      <c r="T3573" s="1"/>
      <c r="U3573" s="1"/>
      <c r="V3573" s="1"/>
      <c r="W3573" s="1"/>
      <c r="X3573" s="400"/>
      <c r="Y3573" s="6"/>
      <c r="AB3573" s="6"/>
      <c r="AE3573" s="6"/>
      <c r="AG3573" s="1"/>
      <c r="AM3573" s="6"/>
      <c r="AP3573" s="6"/>
      <c r="AS3573" s="6"/>
      <c r="AU3573" s="1"/>
      <c r="BA3573" s="6"/>
      <c r="BD3573" s="6"/>
      <c r="BG3573" s="1"/>
      <c r="BH3573" s="6"/>
      <c r="BJ3573" s="1"/>
      <c r="BN3573" s="1"/>
      <c r="BO3573" s="1"/>
    </row>
    <row r="3574" spans="1:67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6"/>
      <c r="N3574" s="1"/>
      <c r="Q3574" s="6"/>
      <c r="S3574" s="1"/>
      <c r="T3574" s="1"/>
      <c r="U3574" s="1"/>
      <c r="V3574" s="1"/>
      <c r="W3574" s="1"/>
      <c r="X3574" s="400"/>
      <c r="Y3574" s="6"/>
      <c r="AB3574" s="6"/>
      <c r="AE3574" s="6"/>
      <c r="AG3574" s="1"/>
      <c r="AM3574" s="6"/>
      <c r="AP3574" s="6"/>
      <c r="AS3574" s="6"/>
      <c r="AU3574" s="1"/>
      <c r="BA3574" s="6"/>
      <c r="BD3574" s="6"/>
      <c r="BG3574" s="1"/>
      <c r="BH3574" s="6"/>
      <c r="BJ3574" s="1"/>
      <c r="BN3574" s="1"/>
      <c r="BO3574" s="1"/>
    </row>
    <row r="3575" spans="1:67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6"/>
      <c r="N3575" s="1"/>
      <c r="Q3575" s="6"/>
      <c r="S3575" s="1"/>
      <c r="T3575" s="1"/>
      <c r="U3575" s="1"/>
      <c r="V3575" s="1"/>
      <c r="W3575" s="1"/>
      <c r="X3575" s="400"/>
      <c r="Y3575" s="6"/>
      <c r="AB3575" s="6"/>
      <c r="AE3575" s="6"/>
      <c r="AG3575" s="1"/>
      <c r="AM3575" s="6"/>
      <c r="AP3575" s="6"/>
      <c r="AS3575" s="6"/>
      <c r="AU3575" s="1"/>
      <c r="BA3575" s="6"/>
      <c r="BD3575" s="6"/>
      <c r="BG3575" s="1"/>
      <c r="BH3575" s="6"/>
      <c r="BJ3575" s="1"/>
      <c r="BN3575" s="1"/>
      <c r="BO3575" s="1"/>
    </row>
    <row r="3576" spans="1:67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6"/>
      <c r="N3576" s="1"/>
      <c r="Q3576" s="6"/>
      <c r="S3576" s="1"/>
      <c r="T3576" s="1"/>
      <c r="U3576" s="1"/>
      <c r="V3576" s="1"/>
      <c r="W3576" s="1"/>
      <c r="X3576" s="400"/>
      <c r="Y3576" s="6"/>
      <c r="AB3576" s="6"/>
      <c r="AE3576" s="6"/>
      <c r="AG3576" s="1"/>
      <c r="AM3576" s="6"/>
      <c r="AP3576" s="6"/>
      <c r="AS3576" s="6"/>
      <c r="AU3576" s="1"/>
      <c r="BA3576" s="6"/>
      <c r="BD3576" s="6"/>
      <c r="BG3576" s="1"/>
      <c r="BH3576" s="6"/>
      <c r="BJ3576" s="1"/>
      <c r="BN3576" s="1"/>
      <c r="BO3576" s="1"/>
    </row>
    <row r="3577" spans="1:67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6"/>
      <c r="N3577" s="1"/>
      <c r="Q3577" s="6"/>
      <c r="S3577" s="1"/>
      <c r="T3577" s="1"/>
      <c r="U3577" s="1"/>
      <c r="V3577" s="1"/>
      <c r="W3577" s="1"/>
      <c r="X3577" s="400"/>
      <c r="Y3577" s="6"/>
      <c r="AB3577" s="6"/>
      <c r="AE3577" s="6"/>
      <c r="AG3577" s="1"/>
      <c r="AM3577" s="6"/>
      <c r="AP3577" s="6"/>
      <c r="AS3577" s="6"/>
      <c r="AU3577" s="1"/>
      <c r="BA3577" s="6"/>
      <c r="BD3577" s="6"/>
      <c r="BG3577" s="1"/>
      <c r="BH3577" s="6"/>
      <c r="BJ3577" s="1"/>
      <c r="BN3577" s="1"/>
      <c r="BO3577" s="1"/>
    </row>
    <row r="3578" spans="1:67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6"/>
      <c r="N3578" s="1"/>
      <c r="Q3578" s="6"/>
      <c r="S3578" s="1"/>
      <c r="T3578" s="1"/>
      <c r="U3578" s="1"/>
      <c r="V3578" s="1"/>
      <c r="W3578" s="1"/>
      <c r="X3578" s="400"/>
      <c r="Y3578" s="6"/>
      <c r="AB3578" s="6"/>
      <c r="AE3578" s="6"/>
      <c r="AG3578" s="1"/>
      <c r="AM3578" s="6"/>
      <c r="AP3578" s="6"/>
      <c r="AS3578" s="6"/>
      <c r="AU3578" s="1"/>
      <c r="BA3578" s="6"/>
      <c r="BD3578" s="6"/>
      <c r="BG3578" s="1"/>
      <c r="BH3578" s="6"/>
      <c r="BJ3578" s="1"/>
      <c r="BN3578" s="1"/>
      <c r="BO3578" s="1"/>
    </row>
    <row r="3579" spans="1:67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6"/>
      <c r="N3579" s="1"/>
      <c r="Q3579" s="6"/>
      <c r="S3579" s="1"/>
      <c r="T3579" s="1"/>
      <c r="U3579" s="1"/>
      <c r="V3579" s="1"/>
      <c r="W3579" s="1"/>
      <c r="X3579" s="400"/>
      <c r="Y3579" s="6"/>
      <c r="AB3579" s="6"/>
      <c r="AE3579" s="6"/>
      <c r="AG3579" s="1"/>
      <c r="AM3579" s="6"/>
      <c r="AP3579" s="6"/>
      <c r="AS3579" s="6"/>
      <c r="AU3579" s="1"/>
      <c r="BA3579" s="6"/>
      <c r="BD3579" s="6"/>
      <c r="BG3579" s="1"/>
      <c r="BH3579" s="6"/>
      <c r="BJ3579" s="1"/>
      <c r="BN3579" s="1"/>
      <c r="BO3579" s="1"/>
    </row>
    <row r="3580" spans="1:67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6"/>
      <c r="N3580" s="1"/>
      <c r="Q3580" s="6"/>
      <c r="S3580" s="1"/>
      <c r="T3580" s="1"/>
      <c r="U3580" s="1"/>
      <c r="V3580" s="1"/>
      <c r="W3580" s="1"/>
      <c r="X3580" s="400"/>
      <c r="Y3580" s="6"/>
      <c r="AB3580" s="6"/>
      <c r="AE3580" s="6"/>
      <c r="AG3580" s="1"/>
      <c r="AM3580" s="6"/>
      <c r="AP3580" s="6"/>
      <c r="AS3580" s="6"/>
      <c r="AU3580" s="1"/>
      <c r="BA3580" s="6"/>
      <c r="BD3580" s="6"/>
      <c r="BG3580" s="1"/>
      <c r="BH3580" s="6"/>
      <c r="BJ3580" s="1"/>
      <c r="BN3580" s="1"/>
      <c r="BO3580" s="1"/>
    </row>
    <row r="3581" spans="1:67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6"/>
      <c r="N3581" s="1"/>
      <c r="Q3581" s="6"/>
      <c r="S3581" s="1"/>
      <c r="T3581" s="1"/>
      <c r="U3581" s="1"/>
      <c r="V3581" s="1"/>
      <c r="W3581" s="1"/>
      <c r="X3581" s="400"/>
      <c r="Y3581" s="6"/>
      <c r="AB3581" s="6"/>
      <c r="AE3581" s="6"/>
      <c r="AG3581" s="1"/>
      <c r="AM3581" s="6"/>
      <c r="AP3581" s="6"/>
      <c r="AS3581" s="6"/>
      <c r="AU3581" s="1"/>
      <c r="BA3581" s="6"/>
      <c r="BD3581" s="6"/>
      <c r="BG3581" s="1"/>
      <c r="BH3581" s="6"/>
      <c r="BJ3581" s="1"/>
      <c r="BN3581" s="1"/>
      <c r="BO3581" s="1"/>
    </row>
    <row r="3582" spans="1:67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6"/>
      <c r="N3582" s="1"/>
      <c r="Q3582" s="6"/>
      <c r="S3582" s="1"/>
      <c r="T3582" s="1"/>
      <c r="U3582" s="1"/>
      <c r="V3582" s="1"/>
      <c r="W3582" s="1"/>
      <c r="X3582" s="400"/>
      <c r="Y3582" s="6"/>
      <c r="AB3582" s="6"/>
      <c r="AE3582" s="6"/>
      <c r="AG3582" s="1"/>
      <c r="AM3582" s="6"/>
      <c r="AP3582" s="6"/>
      <c r="AS3582" s="6"/>
      <c r="AU3582" s="1"/>
      <c r="BA3582" s="6"/>
      <c r="BD3582" s="6"/>
      <c r="BG3582" s="1"/>
      <c r="BH3582" s="6"/>
      <c r="BJ3582" s="1"/>
      <c r="BN3582" s="1"/>
      <c r="BO3582" s="1"/>
    </row>
    <row r="3583" spans="1:67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6"/>
      <c r="N3583" s="1"/>
      <c r="Q3583" s="6"/>
      <c r="S3583" s="1"/>
      <c r="T3583" s="1"/>
      <c r="U3583" s="1"/>
      <c r="V3583" s="1"/>
      <c r="W3583" s="1"/>
      <c r="X3583" s="400"/>
      <c r="Y3583" s="6"/>
      <c r="AB3583" s="6"/>
      <c r="AE3583" s="6"/>
      <c r="AG3583" s="1"/>
      <c r="AM3583" s="6"/>
      <c r="AP3583" s="6"/>
      <c r="AS3583" s="6"/>
      <c r="AU3583" s="1"/>
      <c r="BA3583" s="6"/>
      <c r="BD3583" s="6"/>
      <c r="BG3583" s="1"/>
      <c r="BH3583" s="6"/>
      <c r="BJ3583" s="1"/>
      <c r="BN3583" s="1"/>
      <c r="BO3583" s="1"/>
    </row>
    <row r="3584" spans="1:67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6"/>
      <c r="N3584" s="1"/>
      <c r="Q3584" s="6"/>
      <c r="S3584" s="1"/>
      <c r="T3584" s="1"/>
      <c r="U3584" s="1"/>
      <c r="V3584" s="1"/>
      <c r="W3584" s="1"/>
      <c r="X3584" s="400"/>
      <c r="Y3584" s="6"/>
      <c r="AB3584" s="6"/>
      <c r="AE3584" s="6"/>
      <c r="AG3584" s="1"/>
      <c r="AM3584" s="6"/>
      <c r="AP3584" s="6"/>
      <c r="AS3584" s="6"/>
      <c r="AU3584" s="1"/>
      <c r="BA3584" s="6"/>
      <c r="BD3584" s="6"/>
      <c r="BG3584" s="1"/>
      <c r="BH3584" s="6"/>
      <c r="BJ3584" s="1"/>
      <c r="BN3584" s="1"/>
      <c r="BO3584" s="1"/>
    </row>
    <row r="3585" spans="1:67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6"/>
      <c r="N3585" s="1"/>
      <c r="Q3585" s="6"/>
      <c r="S3585" s="1"/>
      <c r="T3585" s="1"/>
      <c r="U3585" s="1"/>
      <c r="V3585" s="1"/>
      <c r="W3585" s="1"/>
      <c r="X3585" s="400"/>
      <c r="Y3585" s="6"/>
      <c r="AB3585" s="6"/>
      <c r="AE3585" s="6"/>
      <c r="AG3585" s="1"/>
      <c r="AM3585" s="6"/>
      <c r="AP3585" s="6"/>
      <c r="AS3585" s="6"/>
      <c r="AU3585" s="1"/>
      <c r="BA3585" s="6"/>
      <c r="BD3585" s="6"/>
      <c r="BG3585" s="1"/>
      <c r="BH3585" s="6"/>
      <c r="BJ3585" s="1"/>
      <c r="BN3585" s="1"/>
      <c r="BO3585" s="1"/>
    </row>
    <row r="3586" spans="1:67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6"/>
      <c r="N3586" s="1"/>
      <c r="Q3586" s="6"/>
      <c r="S3586" s="1"/>
      <c r="T3586" s="1"/>
      <c r="U3586" s="1"/>
      <c r="V3586" s="1"/>
      <c r="W3586" s="1"/>
      <c r="X3586" s="400"/>
      <c r="Y3586" s="6"/>
      <c r="AB3586" s="6"/>
      <c r="AE3586" s="6"/>
      <c r="AG3586" s="1"/>
      <c r="AM3586" s="6"/>
      <c r="AP3586" s="6"/>
      <c r="AS3586" s="6"/>
      <c r="AU3586" s="1"/>
      <c r="BA3586" s="6"/>
      <c r="BD3586" s="6"/>
      <c r="BG3586" s="1"/>
      <c r="BH3586" s="6"/>
      <c r="BJ3586" s="1"/>
      <c r="BN3586" s="1"/>
      <c r="BO3586" s="1"/>
    </row>
    <row r="3587" spans="1:67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6"/>
      <c r="N3587" s="1"/>
      <c r="Q3587" s="6"/>
      <c r="S3587" s="1"/>
      <c r="T3587" s="1"/>
      <c r="U3587" s="1"/>
      <c r="V3587" s="1"/>
      <c r="W3587" s="1"/>
      <c r="X3587" s="400"/>
      <c r="Y3587" s="6"/>
      <c r="AB3587" s="6"/>
      <c r="AE3587" s="6"/>
      <c r="AG3587" s="1"/>
      <c r="AM3587" s="6"/>
      <c r="AP3587" s="6"/>
      <c r="AS3587" s="6"/>
      <c r="AU3587" s="1"/>
      <c r="BA3587" s="6"/>
      <c r="BD3587" s="6"/>
      <c r="BG3587" s="1"/>
      <c r="BH3587" s="6"/>
      <c r="BJ3587" s="1"/>
      <c r="BN3587" s="1"/>
      <c r="BO3587" s="1"/>
    </row>
    <row r="3588" spans="1:67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6"/>
      <c r="N3588" s="1"/>
      <c r="Q3588" s="6"/>
      <c r="S3588" s="1"/>
      <c r="T3588" s="1"/>
      <c r="U3588" s="1"/>
      <c r="V3588" s="1"/>
      <c r="W3588" s="1"/>
      <c r="X3588" s="400"/>
      <c r="Y3588" s="6"/>
      <c r="AB3588" s="6"/>
      <c r="AE3588" s="6"/>
      <c r="AG3588" s="1"/>
      <c r="AM3588" s="6"/>
      <c r="AP3588" s="6"/>
      <c r="AS3588" s="6"/>
      <c r="AU3588" s="1"/>
      <c r="BA3588" s="6"/>
      <c r="BD3588" s="6"/>
      <c r="BG3588" s="1"/>
      <c r="BH3588" s="6"/>
      <c r="BJ3588" s="1"/>
      <c r="BN3588" s="1"/>
      <c r="BO3588" s="1"/>
    </row>
    <row r="3589" spans="1:67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6"/>
      <c r="N3589" s="1"/>
      <c r="Q3589" s="6"/>
      <c r="S3589" s="1"/>
      <c r="T3589" s="1"/>
      <c r="U3589" s="1"/>
      <c r="V3589" s="1"/>
      <c r="W3589" s="1"/>
      <c r="X3589" s="400"/>
      <c r="Y3589" s="6"/>
      <c r="AB3589" s="6"/>
      <c r="AE3589" s="6"/>
      <c r="AG3589" s="1"/>
      <c r="AM3589" s="6"/>
      <c r="AP3589" s="6"/>
      <c r="AS3589" s="6"/>
      <c r="AU3589" s="1"/>
      <c r="BA3589" s="6"/>
      <c r="BD3589" s="6"/>
      <c r="BG3589" s="1"/>
      <c r="BH3589" s="6"/>
      <c r="BJ3589" s="1"/>
      <c r="BN3589" s="1"/>
      <c r="BO3589" s="1"/>
    </row>
    <row r="3590" spans="1:67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6"/>
      <c r="N3590" s="1"/>
      <c r="Q3590" s="6"/>
      <c r="S3590" s="1"/>
      <c r="T3590" s="1"/>
      <c r="U3590" s="1"/>
      <c r="V3590" s="1"/>
      <c r="W3590" s="1"/>
      <c r="X3590" s="400"/>
      <c r="Y3590" s="6"/>
      <c r="AB3590" s="6"/>
      <c r="AE3590" s="6"/>
      <c r="AG3590" s="1"/>
      <c r="AM3590" s="6"/>
      <c r="AP3590" s="6"/>
      <c r="AS3590" s="6"/>
      <c r="AU3590" s="1"/>
      <c r="BA3590" s="6"/>
      <c r="BD3590" s="6"/>
      <c r="BG3590" s="1"/>
      <c r="BH3590" s="6"/>
      <c r="BJ3590" s="1"/>
      <c r="BN3590" s="1"/>
      <c r="BO3590" s="1"/>
    </row>
    <row r="3591" spans="1:67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6"/>
      <c r="N3591" s="1"/>
      <c r="Q3591" s="6"/>
      <c r="S3591" s="1"/>
      <c r="T3591" s="1"/>
      <c r="U3591" s="1"/>
      <c r="V3591" s="1"/>
      <c r="W3591" s="1"/>
      <c r="X3591" s="400"/>
      <c r="Y3591" s="6"/>
      <c r="AB3591" s="6"/>
      <c r="AE3591" s="6"/>
      <c r="AG3591" s="1"/>
      <c r="AM3591" s="6"/>
      <c r="AP3591" s="6"/>
      <c r="AS3591" s="6"/>
      <c r="AU3591" s="1"/>
      <c r="BA3591" s="6"/>
      <c r="BD3591" s="6"/>
      <c r="BG3591" s="1"/>
      <c r="BH3591" s="6"/>
      <c r="BJ3591" s="1"/>
      <c r="BN3591" s="1"/>
      <c r="BO3591" s="1"/>
    </row>
    <row r="3592" spans="1:67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6"/>
      <c r="N3592" s="1"/>
      <c r="Q3592" s="6"/>
      <c r="S3592" s="1"/>
      <c r="T3592" s="1"/>
      <c r="U3592" s="1"/>
      <c r="V3592" s="1"/>
      <c r="W3592" s="1"/>
      <c r="X3592" s="400"/>
      <c r="Y3592" s="6"/>
      <c r="AB3592" s="6"/>
      <c r="AE3592" s="6"/>
      <c r="AG3592" s="1"/>
      <c r="AM3592" s="6"/>
      <c r="AP3592" s="6"/>
      <c r="AS3592" s="6"/>
      <c r="AU3592" s="1"/>
      <c r="BA3592" s="6"/>
      <c r="BD3592" s="6"/>
      <c r="BG3592" s="1"/>
      <c r="BH3592" s="6"/>
      <c r="BJ3592" s="1"/>
      <c r="BN3592" s="1"/>
      <c r="BO3592" s="1"/>
    </row>
    <row r="3593" spans="1:67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6"/>
      <c r="N3593" s="1"/>
      <c r="Q3593" s="6"/>
      <c r="S3593" s="1"/>
      <c r="T3593" s="1"/>
      <c r="U3593" s="1"/>
      <c r="V3593" s="1"/>
      <c r="W3593" s="1"/>
      <c r="X3593" s="400"/>
      <c r="Y3593" s="6"/>
      <c r="AB3593" s="6"/>
      <c r="AE3593" s="6"/>
      <c r="AG3593" s="1"/>
      <c r="AM3593" s="6"/>
      <c r="AP3593" s="6"/>
      <c r="AS3593" s="6"/>
      <c r="AU3593" s="1"/>
      <c r="BA3593" s="6"/>
      <c r="BD3593" s="6"/>
      <c r="BG3593" s="1"/>
      <c r="BH3593" s="6"/>
      <c r="BJ3593" s="1"/>
      <c r="BN3593" s="1"/>
      <c r="BO3593" s="1"/>
    </row>
    <row r="3594" spans="1:67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6"/>
      <c r="N3594" s="1"/>
      <c r="Q3594" s="6"/>
      <c r="S3594" s="1"/>
      <c r="T3594" s="1"/>
      <c r="U3594" s="1"/>
      <c r="V3594" s="1"/>
      <c r="W3594" s="1"/>
      <c r="X3594" s="400"/>
      <c r="Y3594" s="6"/>
      <c r="AB3594" s="6"/>
      <c r="AE3594" s="6"/>
      <c r="AG3594" s="1"/>
      <c r="AM3594" s="6"/>
      <c r="AP3594" s="6"/>
      <c r="AS3594" s="6"/>
      <c r="AU3594" s="1"/>
      <c r="BA3594" s="6"/>
      <c r="BD3594" s="6"/>
      <c r="BG3594" s="1"/>
      <c r="BH3594" s="6"/>
      <c r="BJ3594" s="1"/>
      <c r="BN3594" s="1"/>
      <c r="BO3594" s="1"/>
    </row>
    <row r="3595" spans="1:67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6"/>
      <c r="N3595" s="1"/>
      <c r="Q3595" s="6"/>
      <c r="S3595" s="1"/>
      <c r="T3595" s="1"/>
      <c r="U3595" s="1"/>
      <c r="V3595" s="1"/>
      <c r="W3595" s="1"/>
      <c r="X3595" s="400"/>
      <c r="Y3595" s="6"/>
      <c r="AB3595" s="6"/>
      <c r="AE3595" s="6"/>
      <c r="AG3595" s="1"/>
      <c r="AM3595" s="6"/>
      <c r="AP3595" s="6"/>
      <c r="AS3595" s="6"/>
      <c r="AU3595" s="1"/>
      <c r="BA3595" s="6"/>
      <c r="BD3595" s="6"/>
      <c r="BG3595" s="1"/>
      <c r="BH3595" s="6"/>
      <c r="BJ3595" s="1"/>
      <c r="BN3595" s="1"/>
      <c r="BO3595" s="1"/>
    </row>
    <row r="3596" spans="1:67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6"/>
      <c r="N3596" s="1"/>
      <c r="Q3596" s="6"/>
      <c r="S3596" s="1"/>
      <c r="T3596" s="1"/>
      <c r="U3596" s="1"/>
      <c r="V3596" s="1"/>
      <c r="W3596" s="1"/>
      <c r="X3596" s="400"/>
      <c r="Y3596" s="6"/>
      <c r="AB3596" s="6"/>
      <c r="AE3596" s="6"/>
      <c r="AG3596" s="1"/>
      <c r="AM3596" s="6"/>
      <c r="AP3596" s="6"/>
      <c r="AS3596" s="6"/>
      <c r="AU3596" s="1"/>
      <c r="BA3596" s="6"/>
      <c r="BD3596" s="6"/>
      <c r="BG3596" s="1"/>
      <c r="BH3596" s="6"/>
      <c r="BJ3596" s="1"/>
      <c r="BN3596" s="1"/>
      <c r="BO3596" s="1"/>
    </row>
    <row r="3597" spans="1:67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6"/>
      <c r="N3597" s="1"/>
      <c r="Q3597" s="6"/>
      <c r="S3597" s="1"/>
      <c r="T3597" s="1"/>
      <c r="U3597" s="1"/>
      <c r="V3597" s="1"/>
      <c r="W3597" s="1"/>
      <c r="X3597" s="400"/>
      <c r="Y3597" s="6"/>
      <c r="AB3597" s="6"/>
      <c r="AE3597" s="6"/>
      <c r="AG3597" s="1"/>
      <c r="AM3597" s="6"/>
      <c r="AP3597" s="6"/>
      <c r="AS3597" s="6"/>
      <c r="AU3597" s="1"/>
      <c r="BA3597" s="6"/>
      <c r="BD3597" s="6"/>
      <c r="BG3597" s="1"/>
      <c r="BH3597" s="6"/>
      <c r="BJ3597" s="1"/>
      <c r="BN3597" s="1"/>
      <c r="BO3597" s="1"/>
    </row>
    <row r="3598" spans="1:67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6"/>
      <c r="N3598" s="1"/>
      <c r="Q3598" s="6"/>
      <c r="S3598" s="1"/>
      <c r="T3598" s="1"/>
      <c r="U3598" s="1"/>
      <c r="V3598" s="1"/>
      <c r="W3598" s="1"/>
      <c r="X3598" s="400"/>
      <c r="Y3598" s="6"/>
      <c r="AB3598" s="6"/>
      <c r="AE3598" s="6"/>
      <c r="AG3598" s="1"/>
      <c r="AM3598" s="6"/>
      <c r="AP3598" s="6"/>
      <c r="AS3598" s="6"/>
      <c r="AU3598" s="1"/>
      <c r="BA3598" s="6"/>
      <c r="BD3598" s="6"/>
      <c r="BG3598" s="1"/>
      <c r="BH3598" s="6"/>
      <c r="BJ3598" s="1"/>
      <c r="BN3598" s="1"/>
      <c r="BO3598" s="1"/>
    </row>
    <row r="3599" spans="1:67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6"/>
      <c r="N3599" s="1"/>
      <c r="Q3599" s="6"/>
      <c r="S3599" s="1"/>
      <c r="T3599" s="1"/>
      <c r="U3599" s="1"/>
      <c r="V3599" s="1"/>
      <c r="W3599" s="1"/>
      <c r="X3599" s="400"/>
      <c r="Y3599" s="6"/>
      <c r="AB3599" s="6"/>
      <c r="AE3599" s="6"/>
      <c r="AG3599" s="1"/>
      <c r="AM3599" s="6"/>
      <c r="AP3599" s="6"/>
      <c r="AS3599" s="6"/>
      <c r="AU3599" s="1"/>
      <c r="BA3599" s="6"/>
      <c r="BD3599" s="6"/>
      <c r="BG3599" s="1"/>
      <c r="BH3599" s="6"/>
      <c r="BJ3599" s="1"/>
      <c r="BN3599" s="1"/>
      <c r="BO3599" s="1"/>
    </row>
    <row r="3600" spans="1:67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6"/>
      <c r="N3600" s="1"/>
      <c r="Q3600" s="6"/>
      <c r="S3600" s="1"/>
      <c r="T3600" s="1"/>
      <c r="U3600" s="1"/>
      <c r="V3600" s="1"/>
      <c r="W3600" s="1"/>
      <c r="X3600" s="400"/>
      <c r="Y3600" s="6"/>
      <c r="AB3600" s="6"/>
      <c r="AE3600" s="6"/>
      <c r="AG3600" s="1"/>
      <c r="AM3600" s="6"/>
      <c r="AP3600" s="6"/>
      <c r="AS3600" s="6"/>
      <c r="AU3600" s="1"/>
      <c r="BA3600" s="6"/>
      <c r="BD3600" s="6"/>
      <c r="BG3600" s="1"/>
      <c r="BH3600" s="6"/>
      <c r="BJ3600" s="1"/>
      <c r="BN3600" s="1"/>
      <c r="BO3600" s="1"/>
    </row>
    <row r="3601" spans="1:67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6"/>
      <c r="N3601" s="1"/>
      <c r="Q3601" s="6"/>
      <c r="S3601" s="1"/>
      <c r="T3601" s="1"/>
      <c r="U3601" s="1"/>
      <c r="V3601" s="1"/>
      <c r="W3601" s="1"/>
      <c r="X3601" s="400"/>
      <c r="Y3601" s="6"/>
      <c r="AB3601" s="6"/>
      <c r="AE3601" s="6"/>
      <c r="AG3601" s="1"/>
      <c r="AM3601" s="6"/>
      <c r="AP3601" s="6"/>
      <c r="AS3601" s="6"/>
      <c r="AU3601" s="1"/>
      <c r="BA3601" s="6"/>
      <c r="BD3601" s="6"/>
      <c r="BG3601" s="1"/>
      <c r="BH3601" s="6"/>
      <c r="BJ3601" s="1"/>
      <c r="BN3601" s="1"/>
      <c r="BO3601" s="1"/>
    </row>
    <row r="3602" spans="1:67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6"/>
      <c r="N3602" s="1"/>
      <c r="Q3602" s="6"/>
      <c r="S3602" s="1"/>
      <c r="T3602" s="1"/>
      <c r="U3602" s="1"/>
      <c r="V3602" s="1"/>
      <c r="W3602" s="1"/>
      <c r="X3602" s="400"/>
      <c r="Y3602" s="6"/>
      <c r="AB3602" s="6"/>
      <c r="AE3602" s="6"/>
      <c r="AG3602" s="1"/>
      <c r="AM3602" s="6"/>
      <c r="AP3602" s="6"/>
      <c r="AS3602" s="6"/>
      <c r="AU3602" s="1"/>
      <c r="BA3602" s="6"/>
      <c r="BD3602" s="6"/>
      <c r="BG3602" s="1"/>
      <c r="BH3602" s="6"/>
      <c r="BJ3602" s="1"/>
      <c r="BN3602" s="1"/>
      <c r="BO3602" s="1"/>
    </row>
    <row r="3603" spans="1:67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6"/>
      <c r="N3603" s="1"/>
      <c r="Q3603" s="6"/>
      <c r="S3603" s="1"/>
      <c r="T3603" s="1"/>
      <c r="U3603" s="1"/>
      <c r="V3603" s="1"/>
      <c r="W3603" s="1"/>
      <c r="X3603" s="400"/>
      <c r="Y3603" s="6"/>
      <c r="AB3603" s="6"/>
      <c r="AE3603" s="6"/>
      <c r="AG3603" s="1"/>
      <c r="AM3603" s="6"/>
      <c r="AP3603" s="6"/>
      <c r="AS3603" s="6"/>
      <c r="AU3603" s="1"/>
      <c r="BA3603" s="6"/>
      <c r="BD3603" s="6"/>
      <c r="BG3603" s="1"/>
      <c r="BH3603" s="6"/>
      <c r="BJ3603" s="1"/>
      <c r="BN3603" s="1"/>
      <c r="BO3603" s="1"/>
    </row>
    <row r="3604" spans="1:67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6"/>
      <c r="N3604" s="1"/>
      <c r="Q3604" s="6"/>
      <c r="S3604" s="1"/>
      <c r="T3604" s="1"/>
      <c r="U3604" s="1"/>
      <c r="V3604" s="1"/>
      <c r="W3604" s="1"/>
      <c r="X3604" s="400"/>
      <c r="Y3604" s="6"/>
      <c r="AB3604" s="6"/>
      <c r="AE3604" s="6"/>
      <c r="AG3604" s="1"/>
      <c r="AM3604" s="6"/>
      <c r="AP3604" s="6"/>
      <c r="AS3604" s="6"/>
      <c r="AU3604" s="1"/>
      <c r="BA3604" s="6"/>
      <c r="BD3604" s="6"/>
      <c r="BG3604" s="1"/>
      <c r="BH3604" s="6"/>
      <c r="BJ3604" s="1"/>
      <c r="BN3604" s="1"/>
      <c r="BO3604" s="1"/>
    </row>
    <row r="3605" spans="1:67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6"/>
      <c r="N3605" s="1"/>
      <c r="Q3605" s="6"/>
      <c r="S3605" s="1"/>
      <c r="T3605" s="1"/>
      <c r="U3605" s="1"/>
      <c r="V3605" s="1"/>
      <c r="W3605" s="1"/>
      <c r="X3605" s="400"/>
      <c r="Y3605" s="6"/>
      <c r="AB3605" s="6"/>
      <c r="AE3605" s="6"/>
      <c r="AG3605" s="1"/>
      <c r="AM3605" s="6"/>
      <c r="AP3605" s="6"/>
      <c r="AS3605" s="6"/>
      <c r="AU3605" s="1"/>
      <c r="BA3605" s="6"/>
      <c r="BD3605" s="6"/>
      <c r="BG3605" s="1"/>
      <c r="BH3605" s="6"/>
      <c r="BJ3605" s="1"/>
      <c r="BN3605" s="1"/>
      <c r="BO3605" s="1"/>
    </row>
    <row r="3606" spans="1:67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6"/>
      <c r="N3606" s="1"/>
      <c r="Q3606" s="6"/>
      <c r="S3606" s="1"/>
      <c r="T3606" s="1"/>
      <c r="U3606" s="1"/>
      <c r="V3606" s="1"/>
      <c r="W3606" s="1"/>
      <c r="X3606" s="400"/>
      <c r="Y3606" s="6"/>
      <c r="AB3606" s="6"/>
      <c r="AE3606" s="6"/>
      <c r="AG3606" s="1"/>
      <c r="AM3606" s="6"/>
      <c r="AP3606" s="6"/>
      <c r="AS3606" s="6"/>
      <c r="AU3606" s="1"/>
      <c r="BA3606" s="6"/>
      <c r="BD3606" s="6"/>
      <c r="BG3606" s="1"/>
      <c r="BH3606" s="6"/>
      <c r="BJ3606" s="1"/>
      <c r="BN3606" s="1"/>
      <c r="BO3606" s="1"/>
    </row>
    <row r="3607" spans="1:67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6"/>
      <c r="N3607" s="1"/>
      <c r="Q3607" s="6"/>
      <c r="S3607" s="1"/>
      <c r="T3607" s="1"/>
      <c r="U3607" s="1"/>
      <c r="V3607" s="1"/>
      <c r="W3607" s="1"/>
      <c r="X3607" s="400"/>
      <c r="Y3607" s="6"/>
      <c r="AB3607" s="6"/>
      <c r="AE3607" s="6"/>
      <c r="AG3607" s="1"/>
      <c r="AM3607" s="6"/>
      <c r="AP3607" s="6"/>
      <c r="AS3607" s="6"/>
      <c r="AU3607" s="1"/>
      <c r="BA3607" s="6"/>
      <c r="BD3607" s="6"/>
      <c r="BG3607" s="1"/>
      <c r="BH3607" s="6"/>
      <c r="BJ3607" s="1"/>
      <c r="BN3607" s="1"/>
      <c r="BO3607" s="1"/>
    </row>
    <row r="3608" spans="1:67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6"/>
      <c r="N3608" s="1"/>
      <c r="Q3608" s="6"/>
      <c r="S3608" s="1"/>
      <c r="T3608" s="1"/>
      <c r="U3608" s="1"/>
      <c r="V3608" s="1"/>
      <c r="W3608" s="1"/>
      <c r="X3608" s="400"/>
      <c r="Y3608" s="6"/>
      <c r="AB3608" s="6"/>
      <c r="AE3608" s="6"/>
      <c r="AG3608" s="1"/>
      <c r="AM3608" s="6"/>
      <c r="AP3608" s="6"/>
      <c r="AS3608" s="6"/>
      <c r="AU3608" s="1"/>
      <c r="BA3608" s="6"/>
      <c r="BD3608" s="6"/>
      <c r="BG3608" s="1"/>
      <c r="BH3608" s="6"/>
      <c r="BJ3608" s="1"/>
      <c r="BN3608" s="1"/>
      <c r="BO3608" s="1"/>
    </row>
    <row r="3609" spans="1:67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6"/>
      <c r="N3609" s="1"/>
      <c r="Q3609" s="6"/>
      <c r="S3609" s="1"/>
      <c r="T3609" s="1"/>
      <c r="U3609" s="1"/>
      <c r="V3609" s="1"/>
      <c r="W3609" s="1"/>
      <c r="X3609" s="400"/>
      <c r="Y3609" s="6"/>
      <c r="AB3609" s="6"/>
      <c r="AE3609" s="6"/>
      <c r="AG3609" s="1"/>
      <c r="AM3609" s="6"/>
      <c r="AP3609" s="6"/>
      <c r="AS3609" s="6"/>
      <c r="AU3609" s="1"/>
      <c r="BA3609" s="6"/>
      <c r="BD3609" s="6"/>
      <c r="BG3609" s="1"/>
      <c r="BH3609" s="6"/>
      <c r="BJ3609" s="1"/>
      <c r="BN3609" s="1"/>
      <c r="BO3609" s="1"/>
    </row>
    <row r="3610" spans="1:67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6"/>
      <c r="N3610" s="1"/>
      <c r="Q3610" s="6"/>
      <c r="S3610" s="1"/>
      <c r="T3610" s="1"/>
      <c r="U3610" s="1"/>
      <c r="V3610" s="1"/>
      <c r="W3610" s="1"/>
      <c r="X3610" s="400"/>
      <c r="Y3610" s="6"/>
      <c r="AB3610" s="6"/>
      <c r="AE3610" s="6"/>
      <c r="AG3610" s="1"/>
      <c r="AM3610" s="6"/>
      <c r="AP3610" s="6"/>
      <c r="AS3610" s="6"/>
      <c r="AU3610" s="1"/>
      <c r="BA3610" s="6"/>
      <c r="BD3610" s="6"/>
      <c r="BG3610" s="1"/>
      <c r="BH3610" s="6"/>
      <c r="BJ3610" s="1"/>
      <c r="BN3610" s="1"/>
      <c r="BO3610" s="1"/>
    </row>
    <row r="3611" spans="1:67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6"/>
      <c r="N3611" s="1"/>
      <c r="Q3611" s="6"/>
      <c r="S3611" s="1"/>
      <c r="T3611" s="1"/>
      <c r="U3611" s="1"/>
      <c r="V3611" s="1"/>
      <c r="W3611" s="1"/>
      <c r="X3611" s="400"/>
      <c r="Y3611" s="6"/>
      <c r="AB3611" s="6"/>
      <c r="AE3611" s="6"/>
      <c r="AG3611" s="1"/>
      <c r="AM3611" s="6"/>
      <c r="AP3611" s="6"/>
      <c r="AS3611" s="6"/>
      <c r="AU3611" s="1"/>
      <c r="BA3611" s="6"/>
      <c r="BD3611" s="6"/>
      <c r="BG3611" s="1"/>
      <c r="BH3611" s="6"/>
      <c r="BJ3611" s="1"/>
      <c r="BN3611" s="1"/>
      <c r="BO3611" s="1"/>
    </row>
    <row r="3612" spans="1:67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6"/>
      <c r="N3612" s="1"/>
      <c r="Q3612" s="6"/>
      <c r="S3612" s="1"/>
      <c r="T3612" s="1"/>
      <c r="U3612" s="1"/>
      <c r="V3612" s="1"/>
      <c r="W3612" s="1"/>
      <c r="X3612" s="400"/>
      <c r="Y3612" s="6"/>
      <c r="AB3612" s="6"/>
      <c r="AE3612" s="6"/>
      <c r="AG3612" s="1"/>
      <c r="AM3612" s="6"/>
      <c r="AP3612" s="6"/>
      <c r="AS3612" s="6"/>
      <c r="AU3612" s="1"/>
      <c r="BA3612" s="6"/>
      <c r="BD3612" s="6"/>
      <c r="BG3612" s="1"/>
      <c r="BH3612" s="6"/>
      <c r="BJ3612" s="1"/>
      <c r="BN3612" s="1"/>
      <c r="BO3612" s="1"/>
    </row>
    <row r="3613" spans="1:67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6"/>
      <c r="N3613" s="1"/>
      <c r="Q3613" s="6"/>
      <c r="S3613" s="1"/>
      <c r="T3613" s="1"/>
      <c r="U3613" s="1"/>
      <c r="V3613" s="1"/>
      <c r="W3613" s="1"/>
      <c r="X3613" s="400"/>
      <c r="Y3613" s="6"/>
      <c r="AB3613" s="6"/>
      <c r="AE3613" s="6"/>
      <c r="AG3613" s="1"/>
      <c r="AM3613" s="6"/>
      <c r="AP3613" s="6"/>
      <c r="AS3613" s="6"/>
      <c r="AU3613" s="1"/>
      <c r="BA3613" s="6"/>
      <c r="BD3613" s="6"/>
      <c r="BG3613" s="1"/>
      <c r="BH3613" s="6"/>
      <c r="BJ3613" s="1"/>
      <c r="BN3613" s="1"/>
      <c r="BO3613" s="1"/>
    </row>
    <row r="3614" spans="1:67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6"/>
      <c r="N3614" s="1"/>
      <c r="Q3614" s="6"/>
      <c r="S3614" s="1"/>
      <c r="T3614" s="1"/>
      <c r="U3614" s="1"/>
      <c r="V3614" s="1"/>
      <c r="W3614" s="1"/>
      <c r="X3614" s="400"/>
      <c r="Y3614" s="6"/>
      <c r="AB3614" s="6"/>
      <c r="AE3614" s="6"/>
      <c r="AG3614" s="1"/>
      <c r="AM3614" s="6"/>
      <c r="AP3614" s="6"/>
      <c r="AS3614" s="6"/>
      <c r="AU3614" s="1"/>
      <c r="BA3614" s="6"/>
      <c r="BD3614" s="6"/>
      <c r="BG3614" s="1"/>
      <c r="BH3614" s="6"/>
      <c r="BJ3614" s="1"/>
      <c r="BN3614" s="1"/>
      <c r="BO3614" s="1"/>
    </row>
    <row r="3615" spans="1:67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6"/>
      <c r="N3615" s="1"/>
      <c r="Q3615" s="6"/>
      <c r="S3615" s="1"/>
      <c r="T3615" s="1"/>
      <c r="U3615" s="1"/>
      <c r="V3615" s="1"/>
      <c r="W3615" s="1"/>
      <c r="X3615" s="400"/>
      <c r="Y3615" s="6"/>
      <c r="AB3615" s="6"/>
      <c r="AE3615" s="6"/>
      <c r="AG3615" s="1"/>
      <c r="AM3615" s="6"/>
      <c r="AP3615" s="6"/>
      <c r="AS3615" s="6"/>
      <c r="AU3615" s="1"/>
      <c r="BA3615" s="6"/>
      <c r="BD3615" s="6"/>
      <c r="BG3615" s="1"/>
      <c r="BH3615" s="6"/>
      <c r="BJ3615" s="1"/>
      <c r="BN3615" s="1"/>
      <c r="BO3615" s="1"/>
    </row>
    <row r="3616" spans="1:67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6"/>
      <c r="N3616" s="1"/>
      <c r="Q3616" s="6"/>
      <c r="S3616" s="1"/>
      <c r="T3616" s="1"/>
      <c r="U3616" s="1"/>
      <c r="V3616" s="1"/>
      <c r="W3616" s="1"/>
      <c r="X3616" s="400"/>
      <c r="Y3616" s="6"/>
      <c r="AB3616" s="6"/>
      <c r="AE3616" s="6"/>
      <c r="AG3616" s="1"/>
      <c r="AM3616" s="6"/>
      <c r="AP3616" s="6"/>
      <c r="AS3616" s="6"/>
      <c r="AU3616" s="1"/>
      <c r="BA3616" s="6"/>
      <c r="BD3616" s="6"/>
      <c r="BG3616" s="1"/>
      <c r="BH3616" s="6"/>
      <c r="BJ3616" s="1"/>
      <c r="BN3616" s="1"/>
      <c r="BO3616" s="1"/>
    </row>
    <row r="3617" spans="1:67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6"/>
      <c r="N3617" s="1"/>
      <c r="Q3617" s="6"/>
      <c r="S3617" s="1"/>
      <c r="T3617" s="1"/>
      <c r="U3617" s="1"/>
      <c r="V3617" s="1"/>
      <c r="W3617" s="1"/>
      <c r="X3617" s="400"/>
      <c r="Y3617" s="6"/>
      <c r="AB3617" s="6"/>
      <c r="AE3617" s="6"/>
      <c r="AG3617" s="1"/>
      <c r="AM3617" s="6"/>
      <c r="AP3617" s="6"/>
      <c r="AS3617" s="6"/>
      <c r="AU3617" s="1"/>
      <c r="BA3617" s="6"/>
      <c r="BD3617" s="6"/>
      <c r="BG3617" s="1"/>
      <c r="BH3617" s="6"/>
      <c r="BJ3617" s="1"/>
      <c r="BN3617" s="1"/>
      <c r="BO3617" s="1"/>
    </row>
    <row r="3618" spans="1:67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6"/>
      <c r="N3618" s="1"/>
      <c r="Q3618" s="6"/>
      <c r="S3618" s="1"/>
      <c r="T3618" s="1"/>
      <c r="U3618" s="1"/>
      <c r="V3618" s="1"/>
      <c r="W3618" s="1"/>
      <c r="X3618" s="400"/>
      <c r="Y3618" s="6"/>
      <c r="AB3618" s="6"/>
      <c r="AE3618" s="6"/>
      <c r="AG3618" s="1"/>
      <c r="AM3618" s="6"/>
      <c r="AP3618" s="6"/>
      <c r="AS3618" s="6"/>
      <c r="AU3618" s="1"/>
      <c r="BA3618" s="6"/>
      <c r="BD3618" s="6"/>
      <c r="BG3618" s="1"/>
      <c r="BH3618" s="6"/>
      <c r="BJ3618" s="1"/>
      <c r="BN3618" s="1"/>
      <c r="BO3618" s="1"/>
    </row>
    <row r="3619" spans="1:67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6"/>
      <c r="N3619" s="1"/>
      <c r="Q3619" s="6"/>
      <c r="S3619" s="1"/>
      <c r="T3619" s="1"/>
      <c r="U3619" s="1"/>
      <c r="V3619" s="1"/>
      <c r="W3619" s="1"/>
      <c r="X3619" s="400"/>
      <c r="Y3619" s="6"/>
      <c r="AB3619" s="6"/>
      <c r="AE3619" s="6"/>
      <c r="AG3619" s="1"/>
      <c r="AM3619" s="6"/>
      <c r="AP3619" s="6"/>
      <c r="AS3619" s="6"/>
      <c r="AU3619" s="1"/>
      <c r="BA3619" s="6"/>
      <c r="BD3619" s="6"/>
      <c r="BG3619" s="1"/>
      <c r="BH3619" s="6"/>
      <c r="BJ3619" s="1"/>
      <c r="BN3619" s="1"/>
      <c r="BO3619" s="1"/>
    </row>
    <row r="3620" spans="1:67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6"/>
      <c r="N3620" s="1"/>
      <c r="Q3620" s="6"/>
      <c r="S3620" s="1"/>
      <c r="T3620" s="1"/>
      <c r="U3620" s="1"/>
      <c r="V3620" s="1"/>
      <c r="W3620" s="1"/>
      <c r="X3620" s="400"/>
      <c r="Y3620" s="6"/>
      <c r="AB3620" s="6"/>
      <c r="AE3620" s="6"/>
      <c r="AG3620" s="1"/>
      <c r="AM3620" s="6"/>
      <c r="AP3620" s="6"/>
      <c r="AS3620" s="6"/>
      <c r="AU3620" s="1"/>
      <c r="BA3620" s="6"/>
      <c r="BD3620" s="6"/>
      <c r="BG3620" s="1"/>
      <c r="BH3620" s="6"/>
      <c r="BJ3620" s="1"/>
      <c r="BN3620" s="1"/>
      <c r="BO3620" s="1"/>
    </row>
    <row r="3621" spans="1:67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6"/>
      <c r="N3621" s="1"/>
      <c r="Q3621" s="6"/>
      <c r="S3621" s="1"/>
      <c r="T3621" s="1"/>
      <c r="U3621" s="1"/>
      <c r="V3621" s="1"/>
      <c r="W3621" s="1"/>
      <c r="X3621" s="400"/>
      <c r="Y3621" s="6"/>
      <c r="AB3621" s="6"/>
      <c r="AE3621" s="6"/>
      <c r="AG3621" s="1"/>
      <c r="AM3621" s="6"/>
      <c r="AP3621" s="6"/>
      <c r="AS3621" s="6"/>
      <c r="AU3621" s="1"/>
      <c r="BA3621" s="6"/>
      <c r="BD3621" s="6"/>
      <c r="BG3621" s="1"/>
      <c r="BH3621" s="6"/>
      <c r="BJ3621" s="1"/>
      <c r="BN3621" s="1"/>
      <c r="BO3621" s="1"/>
    </row>
    <row r="3622" spans="1:67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6"/>
      <c r="N3622" s="1"/>
      <c r="Q3622" s="6"/>
      <c r="S3622" s="1"/>
      <c r="T3622" s="1"/>
      <c r="U3622" s="1"/>
      <c r="V3622" s="1"/>
      <c r="W3622" s="1"/>
      <c r="X3622" s="400"/>
      <c r="Y3622" s="6"/>
      <c r="AB3622" s="6"/>
      <c r="AE3622" s="6"/>
      <c r="AG3622" s="1"/>
      <c r="AM3622" s="6"/>
      <c r="AP3622" s="6"/>
      <c r="AS3622" s="6"/>
      <c r="AU3622" s="1"/>
      <c r="BA3622" s="6"/>
      <c r="BD3622" s="6"/>
      <c r="BG3622" s="1"/>
      <c r="BH3622" s="6"/>
      <c r="BJ3622" s="1"/>
      <c r="BN3622" s="1"/>
      <c r="BO3622" s="1"/>
    </row>
    <row r="3623" spans="1:67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6"/>
      <c r="N3623" s="1"/>
      <c r="Q3623" s="6"/>
      <c r="S3623" s="1"/>
      <c r="T3623" s="1"/>
      <c r="U3623" s="1"/>
      <c r="V3623" s="1"/>
      <c r="W3623" s="1"/>
      <c r="X3623" s="400"/>
      <c r="Y3623" s="6"/>
      <c r="AB3623" s="6"/>
      <c r="AE3623" s="6"/>
      <c r="AG3623" s="1"/>
      <c r="AM3623" s="6"/>
      <c r="AP3623" s="6"/>
      <c r="AS3623" s="6"/>
      <c r="AU3623" s="1"/>
      <c r="BA3623" s="6"/>
      <c r="BD3623" s="6"/>
      <c r="BG3623" s="1"/>
      <c r="BH3623" s="6"/>
      <c r="BJ3623" s="1"/>
      <c r="BN3623" s="1"/>
      <c r="BO3623" s="1"/>
    </row>
    <row r="3624" spans="1:67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6"/>
      <c r="N3624" s="1"/>
      <c r="Q3624" s="6"/>
      <c r="S3624" s="1"/>
      <c r="T3624" s="1"/>
      <c r="U3624" s="1"/>
      <c r="V3624" s="1"/>
      <c r="W3624" s="1"/>
      <c r="X3624" s="400"/>
      <c r="Y3624" s="6"/>
      <c r="AB3624" s="6"/>
      <c r="AE3624" s="6"/>
      <c r="AG3624" s="1"/>
      <c r="AM3624" s="6"/>
      <c r="AP3624" s="6"/>
      <c r="AS3624" s="6"/>
      <c r="AU3624" s="1"/>
      <c r="BA3624" s="6"/>
      <c r="BD3624" s="6"/>
      <c r="BG3624" s="1"/>
      <c r="BH3624" s="6"/>
      <c r="BJ3624" s="1"/>
      <c r="BN3624" s="1"/>
      <c r="BO3624" s="1"/>
    </row>
    <row r="3625" spans="1:67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6"/>
      <c r="N3625" s="1"/>
      <c r="Q3625" s="6"/>
      <c r="S3625" s="1"/>
      <c r="T3625" s="1"/>
      <c r="U3625" s="1"/>
      <c r="V3625" s="1"/>
      <c r="W3625" s="1"/>
      <c r="X3625" s="400"/>
      <c r="Y3625" s="6"/>
      <c r="AB3625" s="6"/>
      <c r="AE3625" s="6"/>
      <c r="AG3625" s="1"/>
      <c r="AM3625" s="6"/>
      <c r="AP3625" s="6"/>
      <c r="AS3625" s="6"/>
      <c r="AU3625" s="1"/>
      <c r="BA3625" s="6"/>
      <c r="BD3625" s="6"/>
      <c r="BG3625" s="1"/>
      <c r="BH3625" s="6"/>
      <c r="BJ3625" s="1"/>
      <c r="BN3625" s="1"/>
      <c r="BO3625" s="1"/>
    </row>
    <row r="3626" spans="1:67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6"/>
      <c r="N3626" s="1"/>
      <c r="Q3626" s="6"/>
      <c r="S3626" s="1"/>
      <c r="T3626" s="1"/>
      <c r="U3626" s="1"/>
      <c r="V3626" s="1"/>
      <c r="W3626" s="1"/>
      <c r="X3626" s="400"/>
      <c r="Y3626" s="6"/>
      <c r="AB3626" s="6"/>
      <c r="AE3626" s="6"/>
      <c r="AG3626" s="1"/>
      <c r="AM3626" s="6"/>
      <c r="AP3626" s="6"/>
      <c r="AS3626" s="6"/>
      <c r="AU3626" s="1"/>
      <c r="BA3626" s="6"/>
      <c r="BD3626" s="6"/>
      <c r="BG3626" s="1"/>
      <c r="BH3626" s="6"/>
      <c r="BJ3626" s="1"/>
      <c r="BN3626" s="1"/>
      <c r="BO3626" s="1"/>
    </row>
    <row r="3627" spans="1:67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6"/>
      <c r="N3627" s="1"/>
      <c r="Q3627" s="6"/>
      <c r="S3627" s="1"/>
      <c r="T3627" s="1"/>
      <c r="U3627" s="1"/>
      <c r="V3627" s="1"/>
      <c r="W3627" s="1"/>
      <c r="X3627" s="400"/>
      <c r="Y3627" s="6"/>
      <c r="AB3627" s="6"/>
      <c r="AE3627" s="6"/>
      <c r="AG3627" s="1"/>
      <c r="AM3627" s="6"/>
      <c r="AP3627" s="6"/>
      <c r="AS3627" s="6"/>
      <c r="AU3627" s="1"/>
      <c r="BA3627" s="6"/>
      <c r="BD3627" s="6"/>
      <c r="BG3627" s="1"/>
      <c r="BH3627" s="6"/>
      <c r="BJ3627" s="1"/>
      <c r="BN3627" s="1"/>
      <c r="BO3627" s="1"/>
    </row>
    <row r="3628" spans="1:67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6"/>
      <c r="N3628" s="1"/>
      <c r="Q3628" s="6"/>
      <c r="S3628" s="1"/>
      <c r="T3628" s="1"/>
      <c r="U3628" s="1"/>
      <c r="V3628" s="1"/>
      <c r="W3628" s="1"/>
      <c r="X3628" s="400"/>
      <c r="Y3628" s="6"/>
      <c r="AB3628" s="6"/>
      <c r="AE3628" s="6"/>
      <c r="AG3628" s="1"/>
      <c r="AM3628" s="6"/>
      <c r="AP3628" s="6"/>
      <c r="AS3628" s="6"/>
      <c r="AU3628" s="1"/>
      <c r="BA3628" s="6"/>
      <c r="BD3628" s="6"/>
      <c r="BG3628" s="1"/>
      <c r="BH3628" s="6"/>
      <c r="BJ3628" s="1"/>
      <c r="BN3628" s="1"/>
      <c r="BO3628" s="1"/>
    </row>
    <row r="3629" spans="1:67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6"/>
      <c r="N3629" s="1"/>
      <c r="Q3629" s="6"/>
      <c r="S3629" s="1"/>
      <c r="T3629" s="1"/>
      <c r="U3629" s="1"/>
      <c r="V3629" s="1"/>
      <c r="W3629" s="1"/>
      <c r="X3629" s="400"/>
      <c r="Y3629" s="6"/>
      <c r="AB3629" s="6"/>
      <c r="AE3629" s="6"/>
      <c r="AG3629" s="1"/>
      <c r="AM3629" s="6"/>
      <c r="AP3629" s="6"/>
      <c r="AS3629" s="6"/>
      <c r="AU3629" s="1"/>
      <c r="BA3629" s="6"/>
      <c r="BD3629" s="6"/>
      <c r="BG3629" s="1"/>
      <c r="BH3629" s="6"/>
      <c r="BJ3629" s="1"/>
      <c r="BN3629" s="1"/>
      <c r="BO3629" s="1"/>
    </row>
    <row r="3630" spans="1:67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6"/>
      <c r="N3630" s="1"/>
      <c r="Q3630" s="6"/>
      <c r="S3630" s="1"/>
      <c r="T3630" s="1"/>
      <c r="U3630" s="1"/>
      <c r="V3630" s="1"/>
      <c r="W3630" s="1"/>
      <c r="X3630" s="400"/>
      <c r="Y3630" s="6"/>
      <c r="AB3630" s="6"/>
      <c r="AE3630" s="6"/>
      <c r="AG3630" s="1"/>
      <c r="AM3630" s="6"/>
      <c r="AP3630" s="6"/>
      <c r="AS3630" s="6"/>
      <c r="AU3630" s="1"/>
      <c r="BA3630" s="6"/>
      <c r="BD3630" s="6"/>
      <c r="BG3630" s="1"/>
      <c r="BH3630" s="6"/>
      <c r="BJ3630" s="1"/>
      <c r="BN3630" s="1"/>
      <c r="BO3630" s="1"/>
    </row>
    <row r="3631" spans="1:67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6"/>
      <c r="N3631" s="1"/>
      <c r="Q3631" s="6"/>
      <c r="S3631" s="1"/>
      <c r="T3631" s="1"/>
      <c r="U3631" s="1"/>
      <c r="V3631" s="1"/>
      <c r="W3631" s="1"/>
      <c r="X3631" s="400"/>
      <c r="Y3631" s="6"/>
      <c r="AB3631" s="6"/>
      <c r="AE3631" s="6"/>
      <c r="AG3631" s="1"/>
      <c r="AM3631" s="6"/>
      <c r="AP3631" s="6"/>
      <c r="AS3631" s="6"/>
      <c r="AU3631" s="1"/>
      <c r="BA3631" s="6"/>
      <c r="BD3631" s="6"/>
      <c r="BG3631" s="1"/>
      <c r="BH3631" s="6"/>
      <c r="BJ3631" s="1"/>
      <c r="BN3631" s="1"/>
      <c r="BO3631" s="1"/>
    </row>
    <row r="3632" spans="1:67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6"/>
      <c r="N3632" s="1"/>
      <c r="Q3632" s="6"/>
      <c r="S3632" s="1"/>
      <c r="T3632" s="1"/>
      <c r="U3632" s="1"/>
      <c r="V3632" s="1"/>
      <c r="W3632" s="1"/>
      <c r="X3632" s="400"/>
      <c r="Y3632" s="6"/>
      <c r="AB3632" s="6"/>
      <c r="AE3632" s="6"/>
      <c r="AG3632" s="1"/>
      <c r="AM3632" s="6"/>
      <c r="AP3632" s="6"/>
      <c r="AS3632" s="6"/>
      <c r="AU3632" s="1"/>
      <c r="BA3632" s="6"/>
      <c r="BD3632" s="6"/>
      <c r="BG3632" s="1"/>
      <c r="BH3632" s="6"/>
      <c r="BJ3632" s="1"/>
      <c r="BN3632" s="1"/>
      <c r="BO3632" s="1"/>
    </row>
    <row r="3633" spans="1:67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6"/>
      <c r="N3633" s="1"/>
      <c r="Q3633" s="6"/>
      <c r="S3633" s="1"/>
      <c r="T3633" s="1"/>
      <c r="U3633" s="1"/>
      <c r="V3633" s="1"/>
      <c r="W3633" s="1"/>
      <c r="X3633" s="400"/>
      <c r="Y3633" s="6"/>
      <c r="AB3633" s="6"/>
      <c r="AE3633" s="6"/>
      <c r="AG3633" s="1"/>
      <c r="AM3633" s="6"/>
      <c r="AP3633" s="6"/>
      <c r="AS3633" s="6"/>
      <c r="AU3633" s="1"/>
      <c r="BA3633" s="6"/>
      <c r="BD3633" s="6"/>
      <c r="BG3633" s="1"/>
      <c r="BH3633" s="6"/>
      <c r="BJ3633" s="1"/>
      <c r="BN3633" s="1"/>
      <c r="BO3633" s="1"/>
    </row>
    <row r="3634" spans="1:67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6"/>
      <c r="N3634" s="1"/>
      <c r="Q3634" s="6"/>
      <c r="S3634" s="1"/>
      <c r="T3634" s="1"/>
      <c r="U3634" s="1"/>
      <c r="V3634" s="1"/>
      <c r="W3634" s="1"/>
      <c r="X3634" s="400"/>
      <c r="Y3634" s="6"/>
      <c r="AB3634" s="6"/>
      <c r="AE3634" s="6"/>
      <c r="AG3634" s="1"/>
      <c r="AM3634" s="6"/>
      <c r="AP3634" s="6"/>
      <c r="AS3634" s="6"/>
      <c r="AU3634" s="1"/>
      <c r="BA3634" s="6"/>
      <c r="BD3634" s="6"/>
      <c r="BG3634" s="1"/>
      <c r="BH3634" s="6"/>
      <c r="BJ3634" s="1"/>
      <c r="BN3634" s="1"/>
      <c r="BO3634" s="1"/>
    </row>
    <row r="3635" spans="1:67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6"/>
      <c r="N3635" s="1"/>
      <c r="Q3635" s="6"/>
      <c r="S3635" s="1"/>
      <c r="T3635" s="1"/>
      <c r="U3635" s="1"/>
      <c r="V3635" s="1"/>
      <c r="W3635" s="1"/>
      <c r="X3635" s="400"/>
      <c r="Y3635" s="6"/>
      <c r="AB3635" s="6"/>
      <c r="AE3635" s="6"/>
      <c r="AG3635" s="1"/>
      <c r="AM3635" s="6"/>
      <c r="AP3635" s="6"/>
      <c r="AS3635" s="6"/>
      <c r="AU3635" s="1"/>
      <c r="BA3635" s="6"/>
      <c r="BD3635" s="6"/>
      <c r="BG3635" s="1"/>
      <c r="BH3635" s="6"/>
      <c r="BJ3635" s="1"/>
      <c r="BN3635" s="1"/>
      <c r="BO3635" s="1"/>
    </row>
    <row r="3636" spans="1:67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6"/>
      <c r="N3636" s="1"/>
      <c r="Q3636" s="6"/>
      <c r="S3636" s="1"/>
      <c r="T3636" s="1"/>
      <c r="U3636" s="1"/>
      <c r="V3636" s="1"/>
      <c r="W3636" s="1"/>
      <c r="X3636" s="400"/>
      <c r="Y3636" s="6"/>
      <c r="AB3636" s="6"/>
      <c r="AE3636" s="6"/>
      <c r="AG3636" s="1"/>
      <c r="AM3636" s="6"/>
      <c r="AP3636" s="6"/>
      <c r="AS3636" s="6"/>
      <c r="AU3636" s="1"/>
      <c r="BA3636" s="6"/>
      <c r="BD3636" s="6"/>
      <c r="BG3636" s="1"/>
      <c r="BH3636" s="6"/>
      <c r="BJ3636" s="1"/>
      <c r="BN3636" s="1"/>
      <c r="BO3636" s="1"/>
    </row>
    <row r="3637" spans="1:67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6"/>
      <c r="N3637" s="1"/>
      <c r="Q3637" s="6"/>
      <c r="S3637" s="1"/>
      <c r="T3637" s="1"/>
      <c r="U3637" s="1"/>
      <c r="V3637" s="1"/>
      <c r="W3637" s="1"/>
      <c r="X3637" s="400"/>
      <c r="Y3637" s="6"/>
      <c r="AB3637" s="6"/>
      <c r="AE3637" s="6"/>
      <c r="AG3637" s="1"/>
      <c r="AM3637" s="6"/>
      <c r="AP3637" s="6"/>
      <c r="AS3637" s="6"/>
      <c r="AU3637" s="1"/>
      <c r="BA3637" s="6"/>
      <c r="BD3637" s="6"/>
      <c r="BG3637" s="1"/>
      <c r="BH3637" s="6"/>
      <c r="BJ3637" s="1"/>
      <c r="BN3637" s="1"/>
      <c r="BO3637" s="1"/>
    </row>
    <row r="3638" spans="1:67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6"/>
      <c r="N3638" s="1"/>
      <c r="Q3638" s="6"/>
      <c r="S3638" s="1"/>
      <c r="T3638" s="1"/>
      <c r="U3638" s="1"/>
      <c r="V3638" s="1"/>
      <c r="W3638" s="1"/>
      <c r="X3638" s="400"/>
      <c r="Y3638" s="6"/>
      <c r="AB3638" s="6"/>
      <c r="AE3638" s="6"/>
      <c r="AG3638" s="1"/>
      <c r="AM3638" s="6"/>
      <c r="AP3638" s="6"/>
      <c r="AS3638" s="6"/>
      <c r="AU3638" s="1"/>
      <c r="BA3638" s="6"/>
      <c r="BD3638" s="6"/>
      <c r="BG3638" s="1"/>
      <c r="BH3638" s="6"/>
      <c r="BJ3638" s="1"/>
      <c r="BN3638" s="1"/>
      <c r="BO3638" s="1"/>
    </row>
    <row r="3639" spans="1:67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6"/>
      <c r="N3639" s="1"/>
      <c r="Q3639" s="6"/>
      <c r="S3639" s="1"/>
      <c r="T3639" s="1"/>
      <c r="U3639" s="1"/>
      <c r="V3639" s="1"/>
      <c r="W3639" s="1"/>
      <c r="X3639" s="400"/>
      <c r="Y3639" s="6"/>
      <c r="AB3639" s="6"/>
      <c r="AE3639" s="6"/>
      <c r="AG3639" s="1"/>
      <c r="AM3639" s="6"/>
      <c r="AP3639" s="6"/>
      <c r="AS3639" s="6"/>
      <c r="AU3639" s="1"/>
      <c r="BA3639" s="6"/>
      <c r="BD3639" s="6"/>
      <c r="BG3639" s="1"/>
      <c r="BH3639" s="6"/>
      <c r="BJ3639" s="1"/>
      <c r="BN3639" s="1"/>
      <c r="BO3639" s="1"/>
    </row>
    <row r="3640" spans="1:67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6"/>
      <c r="N3640" s="1"/>
      <c r="Q3640" s="6"/>
      <c r="S3640" s="1"/>
      <c r="T3640" s="1"/>
      <c r="U3640" s="1"/>
      <c r="V3640" s="1"/>
      <c r="W3640" s="1"/>
      <c r="X3640" s="400"/>
      <c r="Y3640" s="6"/>
      <c r="AB3640" s="6"/>
      <c r="AE3640" s="6"/>
      <c r="AG3640" s="1"/>
      <c r="AM3640" s="6"/>
      <c r="AP3640" s="6"/>
      <c r="AS3640" s="6"/>
      <c r="AU3640" s="1"/>
      <c r="BA3640" s="6"/>
      <c r="BD3640" s="6"/>
      <c r="BG3640" s="1"/>
      <c r="BH3640" s="6"/>
      <c r="BJ3640" s="1"/>
      <c r="BN3640" s="1"/>
      <c r="BO3640" s="1"/>
    </row>
    <row r="3641" spans="1:67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6"/>
      <c r="N3641" s="1"/>
      <c r="Q3641" s="6"/>
      <c r="S3641" s="1"/>
      <c r="T3641" s="1"/>
      <c r="U3641" s="1"/>
      <c r="V3641" s="1"/>
      <c r="W3641" s="1"/>
      <c r="X3641" s="400"/>
      <c r="Y3641" s="6"/>
      <c r="AB3641" s="6"/>
      <c r="AE3641" s="6"/>
      <c r="AG3641" s="1"/>
      <c r="AM3641" s="6"/>
      <c r="AP3641" s="6"/>
      <c r="AS3641" s="6"/>
      <c r="AU3641" s="1"/>
      <c r="BA3641" s="6"/>
      <c r="BD3641" s="6"/>
      <c r="BG3641" s="1"/>
      <c r="BH3641" s="6"/>
      <c r="BJ3641" s="1"/>
      <c r="BN3641" s="1"/>
      <c r="BO3641" s="1"/>
    </row>
    <row r="3642" spans="1:67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6"/>
      <c r="N3642" s="1"/>
      <c r="Q3642" s="6"/>
      <c r="S3642" s="1"/>
      <c r="T3642" s="1"/>
      <c r="U3642" s="1"/>
      <c r="V3642" s="1"/>
      <c r="W3642" s="1"/>
      <c r="X3642" s="400"/>
      <c r="Y3642" s="6"/>
      <c r="AB3642" s="6"/>
      <c r="AE3642" s="6"/>
      <c r="AG3642" s="1"/>
      <c r="AM3642" s="6"/>
      <c r="AP3642" s="6"/>
      <c r="AS3642" s="6"/>
      <c r="AU3642" s="1"/>
      <c r="BA3642" s="6"/>
      <c r="BD3642" s="6"/>
      <c r="BG3642" s="1"/>
      <c r="BH3642" s="6"/>
      <c r="BJ3642" s="1"/>
      <c r="BN3642" s="1"/>
      <c r="BO3642" s="1"/>
    </row>
    <row r="3643" spans="1:67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6"/>
      <c r="N3643" s="1"/>
      <c r="Q3643" s="6"/>
      <c r="S3643" s="1"/>
      <c r="T3643" s="1"/>
      <c r="U3643" s="1"/>
      <c r="V3643" s="1"/>
      <c r="W3643" s="1"/>
      <c r="X3643" s="400"/>
      <c r="Y3643" s="6"/>
      <c r="AB3643" s="6"/>
      <c r="AE3643" s="6"/>
      <c r="AG3643" s="1"/>
      <c r="AM3643" s="6"/>
      <c r="AP3643" s="6"/>
      <c r="AS3643" s="6"/>
      <c r="AU3643" s="1"/>
      <c r="BA3643" s="6"/>
      <c r="BD3643" s="6"/>
      <c r="BG3643" s="1"/>
      <c r="BH3643" s="6"/>
      <c r="BJ3643" s="1"/>
      <c r="BN3643" s="1"/>
      <c r="BO3643" s="1"/>
    </row>
    <row r="3644" spans="1:67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6"/>
      <c r="N3644" s="1"/>
      <c r="Q3644" s="6"/>
      <c r="S3644" s="1"/>
      <c r="T3644" s="1"/>
      <c r="U3644" s="1"/>
      <c r="V3644" s="1"/>
      <c r="W3644" s="1"/>
      <c r="X3644" s="400"/>
      <c r="Y3644" s="6"/>
      <c r="AB3644" s="6"/>
      <c r="AE3644" s="6"/>
      <c r="AG3644" s="1"/>
      <c r="AM3644" s="6"/>
      <c r="AP3644" s="6"/>
      <c r="AS3644" s="6"/>
      <c r="AU3644" s="1"/>
      <c r="BA3644" s="6"/>
      <c r="BD3644" s="6"/>
      <c r="BG3644" s="1"/>
      <c r="BH3644" s="6"/>
      <c r="BJ3644" s="1"/>
      <c r="BN3644" s="1"/>
      <c r="BO3644" s="1"/>
    </row>
    <row r="3645" spans="1:67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6"/>
      <c r="N3645" s="1"/>
      <c r="Q3645" s="6"/>
      <c r="S3645" s="1"/>
      <c r="T3645" s="1"/>
      <c r="U3645" s="1"/>
      <c r="V3645" s="1"/>
      <c r="W3645" s="1"/>
      <c r="X3645" s="400"/>
      <c r="Y3645" s="6"/>
      <c r="AB3645" s="6"/>
      <c r="AE3645" s="6"/>
      <c r="AG3645" s="1"/>
      <c r="AM3645" s="6"/>
      <c r="AP3645" s="6"/>
      <c r="AS3645" s="6"/>
      <c r="AU3645" s="1"/>
      <c r="BA3645" s="6"/>
      <c r="BD3645" s="6"/>
      <c r="BG3645" s="1"/>
      <c r="BH3645" s="6"/>
      <c r="BJ3645" s="1"/>
      <c r="BN3645" s="1"/>
      <c r="BO3645" s="1"/>
    </row>
    <row r="3646" spans="1:67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6"/>
      <c r="N3646" s="1"/>
      <c r="Q3646" s="6"/>
      <c r="S3646" s="1"/>
      <c r="T3646" s="1"/>
      <c r="U3646" s="1"/>
      <c r="V3646" s="1"/>
      <c r="W3646" s="1"/>
      <c r="X3646" s="400"/>
      <c r="Y3646" s="6"/>
      <c r="AB3646" s="6"/>
      <c r="AE3646" s="6"/>
      <c r="AG3646" s="1"/>
      <c r="AM3646" s="6"/>
      <c r="AP3646" s="6"/>
      <c r="AS3646" s="6"/>
      <c r="AU3646" s="1"/>
      <c r="BA3646" s="6"/>
      <c r="BD3646" s="6"/>
      <c r="BG3646" s="1"/>
      <c r="BH3646" s="6"/>
      <c r="BJ3646" s="1"/>
      <c r="BN3646" s="1"/>
      <c r="BO3646" s="1"/>
    </row>
    <row r="3647" spans="1:67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6"/>
      <c r="N3647" s="1"/>
      <c r="Q3647" s="6"/>
      <c r="S3647" s="1"/>
      <c r="T3647" s="1"/>
      <c r="U3647" s="1"/>
      <c r="V3647" s="1"/>
      <c r="W3647" s="1"/>
      <c r="X3647" s="400"/>
      <c r="Y3647" s="6"/>
      <c r="AB3647" s="6"/>
      <c r="AE3647" s="6"/>
      <c r="AG3647" s="1"/>
      <c r="AM3647" s="6"/>
      <c r="AP3647" s="6"/>
      <c r="AS3647" s="6"/>
      <c r="AU3647" s="1"/>
      <c r="BA3647" s="6"/>
      <c r="BD3647" s="6"/>
      <c r="BG3647" s="1"/>
      <c r="BH3647" s="6"/>
      <c r="BJ3647" s="1"/>
      <c r="BN3647" s="1"/>
      <c r="BO3647" s="1"/>
    </row>
    <row r="3648" spans="1:67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6"/>
      <c r="N3648" s="1"/>
      <c r="Q3648" s="6"/>
      <c r="S3648" s="1"/>
      <c r="T3648" s="1"/>
      <c r="U3648" s="1"/>
      <c r="V3648" s="1"/>
      <c r="W3648" s="1"/>
      <c r="X3648" s="400"/>
      <c r="Y3648" s="6"/>
      <c r="AB3648" s="6"/>
      <c r="AE3648" s="6"/>
      <c r="AG3648" s="1"/>
      <c r="AM3648" s="6"/>
      <c r="AP3648" s="6"/>
      <c r="AS3648" s="6"/>
      <c r="AU3648" s="1"/>
      <c r="BA3648" s="6"/>
      <c r="BD3648" s="6"/>
      <c r="BG3648" s="1"/>
      <c r="BH3648" s="6"/>
      <c r="BJ3648" s="1"/>
      <c r="BN3648" s="1"/>
      <c r="BO3648" s="1"/>
    </row>
    <row r="3649" spans="1:67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6"/>
      <c r="N3649" s="1"/>
      <c r="Q3649" s="6"/>
      <c r="S3649" s="1"/>
      <c r="T3649" s="1"/>
      <c r="U3649" s="1"/>
      <c r="V3649" s="1"/>
      <c r="W3649" s="1"/>
      <c r="X3649" s="400"/>
      <c r="Y3649" s="6"/>
      <c r="AB3649" s="6"/>
      <c r="AE3649" s="6"/>
      <c r="AG3649" s="1"/>
      <c r="AM3649" s="6"/>
      <c r="AP3649" s="6"/>
      <c r="AS3649" s="6"/>
      <c r="AU3649" s="1"/>
      <c r="BA3649" s="6"/>
      <c r="BD3649" s="6"/>
      <c r="BG3649" s="1"/>
      <c r="BH3649" s="6"/>
      <c r="BJ3649" s="1"/>
      <c r="BN3649" s="1"/>
      <c r="BO3649" s="1"/>
    </row>
    <row r="3650" spans="1:67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6"/>
      <c r="N3650" s="1"/>
      <c r="Q3650" s="6"/>
      <c r="S3650" s="1"/>
      <c r="T3650" s="1"/>
      <c r="U3650" s="1"/>
      <c r="V3650" s="1"/>
      <c r="W3650" s="1"/>
      <c r="X3650" s="400"/>
      <c r="Y3650" s="6"/>
      <c r="AB3650" s="6"/>
      <c r="AE3650" s="6"/>
      <c r="AG3650" s="1"/>
      <c r="AM3650" s="6"/>
      <c r="AP3650" s="6"/>
      <c r="AS3650" s="6"/>
      <c r="AU3650" s="1"/>
      <c r="BA3650" s="6"/>
      <c r="BD3650" s="6"/>
      <c r="BG3650" s="1"/>
      <c r="BH3650" s="6"/>
      <c r="BJ3650" s="1"/>
      <c r="BN3650" s="1"/>
      <c r="BO3650" s="1"/>
    </row>
    <row r="3651" spans="1:67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6"/>
      <c r="N3651" s="1"/>
      <c r="Q3651" s="6"/>
      <c r="S3651" s="1"/>
      <c r="T3651" s="1"/>
      <c r="U3651" s="1"/>
      <c r="V3651" s="1"/>
      <c r="W3651" s="1"/>
      <c r="X3651" s="400"/>
      <c r="Y3651" s="6"/>
      <c r="AB3651" s="6"/>
      <c r="AE3651" s="6"/>
      <c r="AG3651" s="1"/>
      <c r="AM3651" s="6"/>
      <c r="AP3651" s="6"/>
      <c r="AS3651" s="6"/>
      <c r="AU3651" s="1"/>
      <c r="BA3651" s="6"/>
      <c r="BD3651" s="6"/>
      <c r="BG3651" s="1"/>
      <c r="BH3651" s="6"/>
      <c r="BJ3651" s="1"/>
      <c r="BN3651" s="1"/>
      <c r="BO3651" s="1"/>
    </row>
    <row r="3652" spans="1:67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6"/>
      <c r="N3652" s="1"/>
      <c r="Q3652" s="6"/>
      <c r="S3652" s="1"/>
      <c r="T3652" s="1"/>
      <c r="U3652" s="1"/>
      <c r="V3652" s="1"/>
      <c r="W3652" s="1"/>
      <c r="X3652" s="400"/>
      <c r="Y3652" s="6"/>
      <c r="AB3652" s="6"/>
      <c r="AE3652" s="6"/>
      <c r="AG3652" s="1"/>
      <c r="AM3652" s="6"/>
      <c r="AP3652" s="6"/>
      <c r="AS3652" s="6"/>
      <c r="AU3652" s="1"/>
      <c r="BA3652" s="6"/>
      <c r="BD3652" s="6"/>
      <c r="BG3652" s="1"/>
      <c r="BH3652" s="6"/>
      <c r="BJ3652" s="1"/>
      <c r="BN3652" s="1"/>
      <c r="BO3652" s="1"/>
    </row>
    <row r="3653" spans="1:67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6"/>
      <c r="N3653" s="1"/>
      <c r="Q3653" s="6"/>
      <c r="S3653" s="1"/>
      <c r="T3653" s="1"/>
      <c r="U3653" s="1"/>
      <c r="V3653" s="1"/>
      <c r="W3653" s="1"/>
      <c r="X3653" s="400"/>
      <c r="Y3653" s="6"/>
      <c r="AB3653" s="6"/>
      <c r="AE3653" s="6"/>
      <c r="AG3653" s="1"/>
      <c r="AM3653" s="6"/>
      <c r="AP3653" s="6"/>
      <c r="AS3653" s="6"/>
      <c r="AU3653" s="1"/>
      <c r="BA3653" s="6"/>
      <c r="BD3653" s="6"/>
      <c r="BG3653" s="1"/>
      <c r="BH3653" s="6"/>
      <c r="BJ3653" s="1"/>
      <c r="BN3653" s="1"/>
      <c r="BO3653" s="1"/>
    </row>
    <row r="3654" spans="1:67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6"/>
      <c r="N3654" s="1"/>
      <c r="Q3654" s="6"/>
      <c r="S3654" s="1"/>
      <c r="T3654" s="1"/>
      <c r="U3654" s="1"/>
      <c r="V3654" s="1"/>
      <c r="W3654" s="1"/>
      <c r="X3654" s="400"/>
      <c r="Y3654" s="6"/>
      <c r="AB3654" s="6"/>
      <c r="AE3654" s="6"/>
      <c r="AG3654" s="1"/>
      <c r="AM3654" s="6"/>
      <c r="AP3654" s="6"/>
      <c r="AS3654" s="6"/>
      <c r="AU3654" s="1"/>
      <c r="BA3654" s="6"/>
      <c r="BD3654" s="6"/>
      <c r="BG3654" s="1"/>
      <c r="BH3654" s="6"/>
      <c r="BJ3654" s="1"/>
      <c r="BN3654" s="1"/>
      <c r="BO3654" s="1"/>
    </row>
    <row r="3655" spans="1:67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6"/>
      <c r="N3655" s="1"/>
      <c r="Q3655" s="6"/>
      <c r="S3655" s="1"/>
      <c r="T3655" s="1"/>
      <c r="U3655" s="1"/>
      <c r="V3655" s="1"/>
      <c r="W3655" s="1"/>
      <c r="X3655" s="400"/>
      <c r="Y3655" s="6"/>
      <c r="AB3655" s="6"/>
      <c r="AE3655" s="6"/>
      <c r="AG3655" s="1"/>
      <c r="AM3655" s="6"/>
      <c r="AP3655" s="6"/>
      <c r="AS3655" s="6"/>
      <c r="AU3655" s="1"/>
      <c r="BA3655" s="6"/>
      <c r="BD3655" s="6"/>
      <c r="BG3655" s="1"/>
      <c r="BH3655" s="6"/>
      <c r="BJ3655" s="1"/>
      <c r="BN3655" s="1"/>
      <c r="BO3655" s="1"/>
    </row>
    <row r="3656" spans="1:67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6"/>
      <c r="N3656" s="1"/>
      <c r="Q3656" s="6"/>
      <c r="S3656" s="1"/>
      <c r="T3656" s="1"/>
      <c r="U3656" s="1"/>
      <c r="V3656" s="1"/>
      <c r="W3656" s="1"/>
      <c r="X3656" s="400"/>
      <c r="Y3656" s="6"/>
      <c r="AB3656" s="6"/>
      <c r="AE3656" s="6"/>
      <c r="AG3656" s="1"/>
      <c r="AM3656" s="6"/>
      <c r="AP3656" s="6"/>
      <c r="AS3656" s="6"/>
      <c r="AU3656" s="1"/>
      <c r="BA3656" s="6"/>
      <c r="BD3656" s="6"/>
      <c r="BG3656" s="1"/>
      <c r="BH3656" s="6"/>
      <c r="BJ3656" s="1"/>
      <c r="BN3656" s="1"/>
      <c r="BO3656" s="1"/>
    </row>
    <row r="3657" spans="1:67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6"/>
      <c r="N3657" s="1"/>
      <c r="Q3657" s="6"/>
      <c r="S3657" s="1"/>
      <c r="T3657" s="1"/>
      <c r="U3657" s="1"/>
      <c r="V3657" s="1"/>
      <c r="W3657" s="1"/>
      <c r="X3657" s="400"/>
      <c r="Y3657" s="6"/>
      <c r="AB3657" s="6"/>
      <c r="AE3657" s="6"/>
      <c r="AG3657" s="1"/>
      <c r="AM3657" s="6"/>
      <c r="AP3657" s="6"/>
      <c r="AS3657" s="6"/>
      <c r="AU3657" s="1"/>
      <c r="BA3657" s="6"/>
      <c r="BD3657" s="6"/>
      <c r="BG3657" s="1"/>
      <c r="BH3657" s="6"/>
      <c r="BJ3657" s="1"/>
      <c r="BN3657" s="1"/>
      <c r="BO3657" s="1"/>
    </row>
    <row r="3658" spans="1:67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6"/>
      <c r="N3658" s="1"/>
      <c r="Q3658" s="6"/>
      <c r="S3658" s="1"/>
      <c r="T3658" s="1"/>
      <c r="U3658" s="1"/>
      <c r="V3658" s="1"/>
      <c r="W3658" s="1"/>
      <c r="X3658" s="400"/>
      <c r="Y3658" s="6"/>
      <c r="AB3658" s="6"/>
      <c r="AE3658" s="6"/>
      <c r="AG3658" s="1"/>
      <c r="AM3658" s="6"/>
      <c r="AP3658" s="6"/>
      <c r="AS3658" s="6"/>
      <c r="AU3658" s="1"/>
      <c r="BA3658" s="6"/>
      <c r="BD3658" s="6"/>
      <c r="BG3658" s="1"/>
      <c r="BH3658" s="6"/>
      <c r="BJ3658" s="1"/>
      <c r="BN3658" s="1"/>
      <c r="BO3658" s="1"/>
    </row>
    <row r="3659" spans="1:67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6"/>
      <c r="N3659" s="1"/>
      <c r="Q3659" s="6"/>
      <c r="S3659" s="1"/>
      <c r="T3659" s="1"/>
      <c r="U3659" s="1"/>
      <c r="V3659" s="1"/>
      <c r="W3659" s="1"/>
      <c r="X3659" s="400"/>
      <c r="Y3659" s="6"/>
      <c r="AB3659" s="6"/>
      <c r="AE3659" s="6"/>
      <c r="AG3659" s="1"/>
      <c r="AM3659" s="6"/>
      <c r="AP3659" s="6"/>
      <c r="AS3659" s="6"/>
      <c r="AU3659" s="1"/>
      <c r="BA3659" s="6"/>
      <c r="BD3659" s="6"/>
      <c r="BG3659" s="1"/>
      <c r="BH3659" s="6"/>
      <c r="BJ3659" s="1"/>
      <c r="BN3659" s="1"/>
      <c r="BO3659" s="1"/>
    </row>
    <row r="3660" spans="1:67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6"/>
      <c r="N3660" s="1"/>
      <c r="Q3660" s="6"/>
      <c r="S3660" s="1"/>
      <c r="T3660" s="1"/>
      <c r="U3660" s="1"/>
      <c r="V3660" s="1"/>
      <c r="W3660" s="1"/>
      <c r="X3660" s="400"/>
      <c r="Y3660" s="6"/>
      <c r="AB3660" s="6"/>
      <c r="AE3660" s="6"/>
      <c r="AG3660" s="1"/>
      <c r="AM3660" s="6"/>
      <c r="AP3660" s="6"/>
      <c r="AS3660" s="6"/>
      <c r="AU3660" s="1"/>
      <c r="BA3660" s="6"/>
      <c r="BD3660" s="6"/>
      <c r="BG3660" s="1"/>
      <c r="BH3660" s="6"/>
      <c r="BJ3660" s="1"/>
      <c r="BN3660" s="1"/>
      <c r="BO3660" s="1"/>
    </row>
    <row r="3661" spans="1:67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6"/>
      <c r="N3661" s="1"/>
      <c r="Q3661" s="6"/>
      <c r="S3661" s="1"/>
      <c r="T3661" s="1"/>
      <c r="U3661" s="1"/>
      <c r="V3661" s="1"/>
      <c r="W3661" s="1"/>
      <c r="X3661" s="400"/>
      <c r="Y3661" s="6"/>
      <c r="AB3661" s="6"/>
      <c r="AE3661" s="6"/>
      <c r="AG3661" s="1"/>
      <c r="AM3661" s="6"/>
      <c r="AP3661" s="6"/>
      <c r="AS3661" s="6"/>
      <c r="AU3661" s="1"/>
      <c r="BA3661" s="6"/>
      <c r="BD3661" s="6"/>
      <c r="BG3661" s="1"/>
      <c r="BH3661" s="6"/>
      <c r="BJ3661" s="1"/>
      <c r="BN3661" s="1"/>
      <c r="BO3661" s="1"/>
    </row>
    <row r="3662" spans="1:67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6"/>
      <c r="N3662" s="1"/>
      <c r="Q3662" s="6"/>
      <c r="S3662" s="1"/>
      <c r="T3662" s="1"/>
      <c r="U3662" s="1"/>
      <c r="V3662" s="1"/>
      <c r="W3662" s="1"/>
      <c r="X3662" s="400"/>
      <c r="Y3662" s="6"/>
      <c r="AB3662" s="6"/>
      <c r="AE3662" s="6"/>
      <c r="AG3662" s="1"/>
      <c r="AM3662" s="6"/>
      <c r="AP3662" s="6"/>
      <c r="AS3662" s="6"/>
      <c r="AU3662" s="1"/>
      <c r="BA3662" s="6"/>
      <c r="BD3662" s="6"/>
      <c r="BG3662" s="1"/>
      <c r="BH3662" s="6"/>
      <c r="BJ3662" s="1"/>
      <c r="BN3662" s="1"/>
      <c r="BO3662" s="1"/>
    </row>
    <row r="3663" spans="1:67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6"/>
      <c r="N3663" s="1"/>
      <c r="Q3663" s="6"/>
      <c r="S3663" s="1"/>
      <c r="T3663" s="1"/>
      <c r="U3663" s="1"/>
      <c r="V3663" s="1"/>
      <c r="W3663" s="1"/>
      <c r="X3663" s="400"/>
      <c r="Y3663" s="6"/>
      <c r="AB3663" s="6"/>
      <c r="AE3663" s="6"/>
      <c r="AG3663" s="1"/>
      <c r="AM3663" s="6"/>
      <c r="AP3663" s="6"/>
      <c r="AS3663" s="6"/>
      <c r="AU3663" s="1"/>
      <c r="BA3663" s="6"/>
      <c r="BD3663" s="6"/>
      <c r="BG3663" s="1"/>
      <c r="BH3663" s="6"/>
      <c r="BJ3663" s="1"/>
      <c r="BN3663" s="1"/>
      <c r="BO3663" s="1"/>
    </row>
    <row r="3664" spans="1:67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6"/>
      <c r="N3664" s="1"/>
      <c r="Q3664" s="6"/>
      <c r="S3664" s="1"/>
      <c r="T3664" s="1"/>
      <c r="U3664" s="1"/>
      <c r="V3664" s="1"/>
      <c r="W3664" s="1"/>
      <c r="X3664" s="400"/>
      <c r="Y3664" s="6"/>
      <c r="AB3664" s="6"/>
      <c r="AE3664" s="6"/>
      <c r="AG3664" s="1"/>
      <c r="AM3664" s="6"/>
      <c r="AP3664" s="6"/>
      <c r="AS3664" s="6"/>
      <c r="AU3664" s="1"/>
      <c r="BA3664" s="6"/>
      <c r="BD3664" s="6"/>
      <c r="BG3664" s="1"/>
      <c r="BH3664" s="6"/>
      <c r="BJ3664" s="1"/>
      <c r="BN3664" s="1"/>
      <c r="BO3664" s="1"/>
    </row>
    <row r="3665" spans="1:67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6"/>
      <c r="N3665" s="1"/>
      <c r="Q3665" s="6"/>
      <c r="S3665" s="1"/>
      <c r="T3665" s="1"/>
      <c r="U3665" s="1"/>
      <c r="V3665" s="1"/>
      <c r="W3665" s="1"/>
      <c r="X3665" s="400"/>
      <c r="Y3665" s="6"/>
      <c r="AB3665" s="6"/>
      <c r="AE3665" s="6"/>
      <c r="AG3665" s="1"/>
      <c r="AM3665" s="6"/>
      <c r="AP3665" s="6"/>
      <c r="AS3665" s="6"/>
      <c r="AU3665" s="1"/>
      <c r="BA3665" s="6"/>
      <c r="BD3665" s="6"/>
      <c r="BG3665" s="1"/>
      <c r="BH3665" s="6"/>
      <c r="BJ3665" s="1"/>
      <c r="BN3665" s="1"/>
      <c r="BO3665" s="1"/>
    </row>
    <row r="3666" spans="1:67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6"/>
      <c r="N3666" s="1"/>
      <c r="Q3666" s="6"/>
      <c r="S3666" s="1"/>
      <c r="T3666" s="1"/>
      <c r="U3666" s="1"/>
      <c r="V3666" s="1"/>
      <c r="W3666" s="1"/>
      <c r="X3666" s="400"/>
      <c r="Y3666" s="6"/>
      <c r="AB3666" s="6"/>
      <c r="AE3666" s="6"/>
      <c r="AG3666" s="1"/>
      <c r="AM3666" s="6"/>
      <c r="AP3666" s="6"/>
      <c r="AS3666" s="6"/>
      <c r="AU3666" s="1"/>
      <c r="BA3666" s="6"/>
      <c r="BD3666" s="6"/>
      <c r="BG3666" s="1"/>
      <c r="BH3666" s="6"/>
      <c r="BJ3666" s="1"/>
      <c r="BN3666" s="1"/>
      <c r="BO3666" s="1"/>
    </row>
    <row r="3667" spans="1:67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6"/>
      <c r="N3667" s="1"/>
      <c r="Q3667" s="6"/>
      <c r="S3667" s="1"/>
      <c r="T3667" s="1"/>
      <c r="U3667" s="1"/>
      <c r="V3667" s="1"/>
      <c r="W3667" s="1"/>
      <c r="X3667" s="400"/>
      <c r="Y3667" s="6"/>
      <c r="AB3667" s="6"/>
      <c r="AE3667" s="6"/>
      <c r="AG3667" s="1"/>
      <c r="AM3667" s="6"/>
      <c r="AP3667" s="6"/>
      <c r="AS3667" s="6"/>
      <c r="AU3667" s="1"/>
      <c r="BA3667" s="6"/>
      <c r="BD3667" s="6"/>
      <c r="BG3667" s="1"/>
      <c r="BH3667" s="6"/>
      <c r="BJ3667" s="1"/>
      <c r="BN3667" s="1"/>
      <c r="BO3667" s="1"/>
    </row>
    <row r="3668" spans="1:67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6"/>
      <c r="N3668" s="1"/>
      <c r="Q3668" s="6"/>
      <c r="S3668" s="1"/>
      <c r="T3668" s="1"/>
      <c r="U3668" s="1"/>
      <c r="V3668" s="1"/>
      <c r="W3668" s="1"/>
      <c r="X3668" s="400"/>
      <c r="Y3668" s="6"/>
      <c r="AB3668" s="6"/>
      <c r="AE3668" s="6"/>
      <c r="AG3668" s="1"/>
      <c r="AM3668" s="6"/>
      <c r="AP3668" s="6"/>
      <c r="AS3668" s="6"/>
      <c r="AU3668" s="1"/>
      <c r="BA3668" s="6"/>
      <c r="BD3668" s="6"/>
      <c r="BG3668" s="1"/>
      <c r="BH3668" s="6"/>
      <c r="BJ3668" s="1"/>
      <c r="BN3668" s="1"/>
      <c r="BO3668" s="1"/>
    </row>
    <row r="3669" spans="1:67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6"/>
      <c r="N3669" s="1"/>
      <c r="Q3669" s="6"/>
      <c r="S3669" s="1"/>
      <c r="T3669" s="1"/>
      <c r="U3669" s="1"/>
      <c r="V3669" s="1"/>
      <c r="W3669" s="1"/>
      <c r="X3669" s="400"/>
      <c r="Y3669" s="6"/>
      <c r="AB3669" s="6"/>
      <c r="AE3669" s="6"/>
      <c r="AG3669" s="1"/>
      <c r="AM3669" s="6"/>
      <c r="AP3669" s="6"/>
      <c r="AS3669" s="6"/>
      <c r="AU3669" s="1"/>
      <c r="BA3669" s="6"/>
      <c r="BD3669" s="6"/>
      <c r="BG3669" s="1"/>
      <c r="BH3669" s="6"/>
      <c r="BJ3669" s="1"/>
      <c r="BN3669" s="1"/>
      <c r="BO3669" s="1"/>
    </row>
    <row r="3670" spans="1:67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6"/>
      <c r="N3670" s="1"/>
      <c r="Q3670" s="6"/>
      <c r="S3670" s="1"/>
      <c r="T3670" s="1"/>
      <c r="U3670" s="1"/>
      <c r="V3670" s="1"/>
      <c r="W3670" s="1"/>
      <c r="X3670" s="400"/>
      <c r="Y3670" s="6"/>
      <c r="AB3670" s="6"/>
      <c r="AE3670" s="6"/>
      <c r="AG3670" s="1"/>
      <c r="AM3670" s="6"/>
      <c r="AP3670" s="6"/>
      <c r="AS3670" s="6"/>
      <c r="AU3670" s="1"/>
      <c r="BA3670" s="6"/>
      <c r="BD3670" s="6"/>
      <c r="BG3670" s="1"/>
      <c r="BH3670" s="6"/>
      <c r="BJ3670" s="1"/>
      <c r="BN3670" s="1"/>
      <c r="BO3670" s="1"/>
    </row>
    <row r="3671" spans="1:67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6"/>
      <c r="N3671" s="1"/>
      <c r="Q3671" s="6"/>
      <c r="S3671" s="1"/>
      <c r="T3671" s="1"/>
      <c r="U3671" s="1"/>
      <c r="V3671" s="1"/>
      <c r="W3671" s="1"/>
      <c r="X3671" s="400"/>
      <c r="Y3671" s="6"/>
      <c r="AB3671" s="6"/>
      <c r="AE3671" s="6"/>
      <c r="AG3671" s="1"/>
      <c r="AM3671" s="6"/>
      <c r="AP3671" s="6"/>
      <c r="AS3671" s="6"/>
      <c r="AU3671" s="1"/>
      <c r="BA3671" s="6"/>
      <c r="BD3671" s="6"/>
      <c r="BG3671" s="1"/>
      <c r="BH3671" s="6"/>
      <c r="BJ3671" s="1"/>
      <c r="BN3671" s="1"/>
      <c r="BO3671" s="1"/>
    </row>
    <row r="3672" spans="1:67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6"/>
      <c r="N3672" s="1"/>
      <c r="Q3672" s="6"/>
      <c r="S3672" s="1"/>
      <c r="T3672" s="1"/>
      <c r="U3672" s="1"/>
      <c r="V3672" s="1"/>
      <c r="W3672" s="1"/>
      <c r="X3672" s="400"/>
      <c r="Y3672" s="6"/>
      <c r="AB3672" s="6"/>
      <c r="AE3672" s="6"/>
      <c r="AG3672" s="1"/>
      <c r="AM3672" s="6"/>
      <c r="AP3672" s="6"/>
      <c r="AS3672" s="6"/>
      <c r="AU3672" s="1"/>
      <c r="BA3672" s="6"/>
      <c r="BD3672" s="6"/>
      <c r="BG3672" s="1"/>
      <c r="BH3672" s="6"/>
      <c r="BJ3672" s="1"/>
      <c r="BN3672" s="1"/>
      <c r="BO3672" s="1"/>
    </row>
    <row r="3673" spans="1:67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6"/>
      <c r="N3673" s="1"/>
      <c r="Q3673" s="6"/>
      <c r="S3673" s="1"/>
      <c r="T3673" s="1"/>
      <c r="U3673" s="1"/>
      <c r="V3673" s="1"/>
      <c r="W3673" s="1"/>
      <c r="X3673" s="400"/>
      <c r="Y3673" s="6"/>
      <c r="AB3673" s="6"/>
      <c r="AE3673" s="6"/>
      <c r="AG3673" s="1"/>
      <c r="AM3673" s="6"/>
      <c r="AP3673" s="6"/>
      <c r="AS3673" s="6"/>
      <c r="AU3673" s="1"/>
      <c r="BA3673" s="6"/>
      <c r="BD3673" s="6"/>
      <c r="BG3673" s="1"/>
      <c r="BH3673" s="6"/>
      <c r="BJ3673" s="1"/>
      <c r="BN3673" s="1"/>
      <c r="BO3673" s="1"/>
    </row>
    <row r="3674" spans="1:67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6"/>
      <c r="N3674" s="1"/>
      <c r="Q3674" s="6"/>
      <c r="S3674" s="1"/>
      <c r="T3674" s="1"/>
      <c r="U3674" s="1"/>
      <c r="V3674" s="1"/>
      <c r="W3674" s="1"/>
      <c r="X3674" s="400"/>
      <c r="Y3674" s="6"/>
      <c r="AB3674" s="6"/>
      <c r="AE3674" s="6"/>
      <c r="AG3674" s="1"/>
      <c r="AM3674" s="6"/>
      <c r="AP3674" s="6"/>
      <c r="AS3674" s="6"/>
      <c r="AU3674" s="1"/>
      <c r="BA3674" s="6"/>
      <c r="BD3674" s="6"/>
      <c r="BG3674" s="1"/>
      <c r="BH3674" s="6"/>
      <c r="BJ3674" s="1"/>
      <c r="BN3674" s="1"/>
      <c r="BO3674" s="1"/>
    </row>
    <row r="3675" spans="1:67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6"/>
      <c r="N3675" s="1"/>
      <c r="Q3675" s="6"/>
      <c r="S3675" s="1"/>
      <c r="T3675" s="1"/>
      <c r="U3675" s="1"/>
      <c r="V3675" s="1"/>
      <c r="W3675" s="1"/>
      <c r="X3675" s="400"/>
      <c r="Y3675" s="6"/>
      <c r="AB3675" s="6"/>
      <c r="AE3675" s="6"/>
      <c r="AG3675" s="1"/>
      <c r="AM3675" s="6"/>
      <c r="AP3675" s="6"/>
      <c r="AS3675" s="6"/>
      <c r="AU3675" s="1"/>
      <c r="BA3675" s="6"/>
      <c r="BD3675" s="6"/>
      <c r="BG3675" s="1"/>
      <c r="BH3675" s="6"/>
      <c r="BJ3675" s="1"/>
      <c r="BN3675" s="1"/>
      <c r="BO3675" s="1"/>
    </row>
    <row r="3676" spans="1:67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6"/>
      <c r="N3676" s="1"/>
      <c r="Q3676" s="6"/>
      <c r="S3676" s="1"/>
      <c r="T3676" s="1"/>
      <c r="U3676" s="1"/>
      <c r="V3676" s="1"/>
      <c r="W3676" s="1"/>
      <c r="X3676" s="400"/>
      <c r="Y3676" s="6"/>
      <c r="AB3676" s="6"/>
      <c r="AE3676" s="6"/>
      <c r="AG3676" s="1"/>
      <c r="AM3676" s="6"/>
      <c r="AP3676" s="6"/>
      <c r="AS3676" s="6"/>
      <c r="AU3676" s="1"/>
      <c r="BA3676" s="6"/>
      <c r="BD3676" s="6"/>
      <c r="BG3676" s="1"/>
      <c r="BH3676" s="6"/>
      <c r="BJ3676" s="1"/>
      <c r="BN3676" s="1"/>
      <c r="BO3676" s="1"/>
    </row>
    <row r="3677" spans="1:67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6"/>
      <c r="N3677" s="1"/>
      <c r="Q3677" s="6"/>
      <c r="S3677" s="1"/>
      <c r="T3677" s="1"/>
      <c r="U3677" s="1"/>
      <c r="V3677" s="1"/>
      <c r="W3677" s="1"/>
      <c r="X3677" s="400"/>
      <c r="Y3677" s="6"/>
      <c r="AB3677" s="6"/>
      <c r="AE3677" s="6"/>
      <c r="AG3677" s="1"/>
      <c r="AM3677" s="6"/>
      <c r="AP3677" s="6"/>
      <c r="AS3677" s="6"/>
      <c r="AU3677" s="1"/>
      <c r="BA3677" s="6"/>
      <c r="BD3677" s="6"/>
      <c r="BG3677" s="1"/>
      <c r="BH3677" s="6"/>
      <c r="BJ3677" s="1"/>
      <c r="BN3677" s="1"/>
      <c r="BO3677" s="1"/>
    </row>
    <row r="3678" spans="1:67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6"/>
      <c r="N3678" s="1"/>
      <c r="Q3678" s="6"/>
      <c r="S3678" s="1"/>
      <c r="T3678" s="1"/>
      <c r="U3678" s="1"/>
      <c r="V3678" s="1"/>
      <c r="W3678" s="1"/>
      <c r="X3678" s="400"/>
      <c r="Y3678" s="6"/>
      <c r="AB3678" s="6"/>
      <c r="AE3678" s="6"/>
      <c r="AG3678" s="1"/>
      <c r="AM3678" s="6"/>
      <c r="AP3678" s="6"/>
      <c r="AS3678" s="6"/>
      <c r="AU3678" s="1"/>
      <c r="BA3678" s="6"/>
      <c r="BD3678" s="6"/>
      <c r="BG3678" s="1"/>
      <c r="BH3678" s="6"/>
      <c r="BJ3678" s="1"/>
      <c r="BN3678" s="1"/>
      <c r="BO3678" s="1"/>
    </row>
    <row r="3679" spans="1:67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6"/>
      <c r="N3679" s="1"/>
      <c r="Q3679" s="6"/>
      <c r="S3679" s="1"/>
      <c r="T3679" s="1"/>
      <c r="U3679" s="1"/>
      <c r="V3679" s="1"/>
      <c r="W3679" s="1"/>
      <c r="X3679" s="400"/>
      <c r="Y3679" s="6"/>
      <c r="AB3679" s="6"/>
      <c r="AE3679" s="6"/>
      <c r="AG3679" s="1"/>
      <c r="AM3679" s="6"/>
      <c r="AP3679" s="6"/>
      <c r="AS3679" s="6"/>
      <c r="AU3679" s="1"/>
      <c r="BA3679" s="6"/>
      <c r="BD3679" s="6"/>
      <c r="BG3679" s="1"/>
      <c r="BH3679" s="6"/>
      <c r="BJ3679" s="1"/>
      <c r="BN3679" s="1"/>
      <c r="BO3679" s="1"/>
    </row>
    <row r="3680" spans="1:67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6"/>
      <c r="N3680" s="1"/>
      <c r="Q3680" s="6"/>
      <c r="S3680" s="1"/>
      <c r="T3680" s="1"/>
      <c r="U3680" s="1"/>
      <c r="V3680" s="1"/>
      <c r="W3680" s="1"/>
      <c r="X3680" s="400"/>
      <c r="Y3680" s="6"/>
      <c r="AB3680" s="6"/>
      <c r="AE3680" s="6"/>
      <c r="AG3680" s="1"/>
      <c r="AM3680" s="6"/>
      <c r="AP3680" s="6"/>
      <c r="AS3680" s="6"/>
      <c r="AU3680" s="1"/>
      <c r="BA3680" s="6"/>
      <c r="BD3680" s="6"/>
      <c r="BG3680" s="1"/>
      <c r="BH3680" s="6"/>
      <c r="BJ3680" s="1"/>
      <c r="BN3680" s="1"/>
      <c r="BO3680" s="1"/>
    </row>
    <row r="3681" spans="1:67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6"/>
      <c r="N3681" s="1"/>
      <c r="Q3681" s="6"/>
      <c r="S3681" s="1"/>
      <c r="T3681" s="1"/>
      <c r="U3681" s="1"/>
      <c r="V3681" s="1"/>
      <c r="W3681" s="1"/>
      <c r="X3681" s="400"/>
      <c r="Y3681" s="6"/>
      <c r="AB3681" s="6"/>
      <c r="AE3681" s="6"/>
      <c r="AG3681" s="1"/>
      <c r="AM3681" s="6"/>
      <c r="AP3681" s="6"/>
      <c r="AS3681" s="6"/>
      <c r="AU3681" s="1"/>
      <c r="BA3681" s="6"/>
      <c r="BD3681" s="6"/>
      <c r="BG3681" s="1"/>
      <c r="BH3681" s="6"/>
      <c r="BJ3681" s="1"/>
      <c r="BN3681" s="1"/>
      <c r="BO3681" s="1"/>
    </row>
    <row r="3682" spans="1:67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6"/>
      <c r="N3682" s="1"/>
      <c r="Q3682" s="6"/>
      <c r="S3682" s="1"/>
      <c r="T3682" s="1"/>
      <c r="U3682" s="1"/>
      <c r="V3682" s="1"/>
      <c r="W3682" s="1"/>
      <c r="X3682" s="400"/>
      <c r="Y3682" s="6"/>
      <c r="AB3682" s="6"/>
      <c r="AE3682" s="6"/>
      <c r="AG3682" s="1"/>
      <c r="AM3682" s="6"/>
      <c r="AP3682" s="6"/>
      <c r="AS3682" s="6"/>
      <c r="AU3682" s="1"/>
      <c r="BA3682" s="6"/>
      <c r="BD3682" s="6"/>
      <c r="BG3682" s="1"/>
      <c r="BH3682" s="6"/>
      <c r="BJ3682" s="1"/>
      <c r="BN3682" s="1"/>
      <c r="BO3682" s="1"/>
    </row>
    <row r="3683" spans="1:67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6"/>
      <c r="N3683" s="1"/>
      <c r="Q3683" s="6"/>
      <c r="S3683" s="1"/>
      <c r="T3683" s="1"/>
      <c r="U3683" s="1"/>
      <c r="V3683" s="1"/>
      <c r="W3683" s="1"/>
      <c r="X3683" s="400"/>
      <c r="Y3683" s="6"/>
      <c r="AB3683" s="6"/>
      <c r="AE3683" s="6"/>
      <c r="AG3683" s="1"/>
      <c r="AM3683" s="6"/>
      <c r="AP3683" s="6"/>
      <c r="AS3683" s="6"/>
      <c r="AU3683" s="1"/>
      <c r="BA3683" s="6"/>
      <c r="BD3683" s="6"/>
      <c r="BG3683" s="1"/>
      <c r="BH3683" s="6"/>
      <c r="BJ3683" s="1"/>
      <c r="BN3683" s="1"/>
      <c r="BO3683" s="1"/>
    </row>
    <row r="3684" spans="1:67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6"/>
      <c r="N3684" s="1"/>
      <c r="Q3684" s="6"/>
      <c r="S3684" s="1"/>
      <c r="T3684" s="1"/>
      <c r="U3684" s="1"/>
      <c r="V3684" s="1"/>
      <c r="W3684" s="1"/>
      <c r="X3684" s="400"/>
      <c r="Y3684" s="6"/>
      <c r="AB3684" s="6"/>
      <c r="AE3684" s="6"/>
      <c r="AG3684" s="1"/>
      <c r="AM3684" s="6"/>
      <c r="AP3684" s="6"/>
      <c r="AS3684" s="6"/>
      <c r="AU3684" s="1"/>
      <c r="BA3684" s="6"/>
      <c r="BD3684" s="6"/>
      <c r="BG3684" s="1"/>
      <c r="BH3684" s="6"/>
      <c r="BJ3684" s="1"/>
      <c r="BN3684" s="1"/>
      <c r="BO3684" s="1"/>
    </row>
    <row r="3685" spans="1:67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6"/>
      <c r="N3685" s="1"/>
      <c r="Q3685" s="6"/>
      <c r="S3685" s="1"/>
      <c r="T3685" s="1"/>
      <c r="U3685" s="1"/>
      <c r="V3685" s="1"/>
      <c r="W3685" s="1"/>
      <c r="X3685" s="400"/>
      <c r="Y3685" s="6"/>
      <c r="AB3685" s="6"/>
      <c r="AE3685" s="6"/>
      <c r="AG3685" s="1"/>
      <c r="AM3685" s="6"/>
      <c r="AP3685" s="6"/>
      <c r="AS3685" s="6"/>
      <c r="AU3685" s="1"/>
      <c r="BA3685" s="6"/>
      <c r="BD3685" s="6"/>
      <c r="BG3685" s="1"/>
      <c r="BH3685" s="6"/>
      <c r="BJ3685" s="1"/>
      <c r="BN3685" s="1"/>
      <c r="BO3685" s="1"/>
    </row>
    <row r="3686" spans="1:67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6"/>
      <c r="N3686" s="1"/>
      <c r="Q3686" s="6"/>
      <c r="S3686" s="1"/>
      <c r="T3686" s="1"/>
      <c r="U3686" s="1"/>
      <c r="V3686" s="1"/>
      <c r="W3686" s="1"/>
      <c r="X3686" s="400"/>
      <c r="Y3686" s="6"/>
      <c r="AB3686" s="6"/>
      <c r="AE3686" s="6"/>
      <c r="AG3686" s="1"/>
      <c r="AM3686" s="6"/>
      <c r="AP3686" s="6"/>
      <c r="AS3686" s="6"/>
      <c r="AU3686" s="1"/>
      <c r="BA3686" s="6"/>
      <c r="BD3686" s="6"/>
      <c r="BG3686" s="1"/>
      <c r="BH3686" s="6"/>
      <c r="BJ3686" s="1"/>
      <c r="BN3686" s="1"/>
      <c r="BO3686" s="1"/>
    </row>
    <row r="3687" spans="1:67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6"/>
      <c r="N3687" s="1"/>
      <c r="Q3687" s="6"/>
      <c r="S3687" s="1"/>
      <c r="T3687" s="1"/>
      <c r="U3687" s="1"/>
      <c r="V3687" s="1"/>
      <c r="W3687" s="1"/>
      <c r="X3687" s="400"/>
      <c r="Y3687" s="6"/>
      <c r="AB3687" s="6"/>
      <c r="AE3687" s="6"/>
      <c r="AG3687" s="1"/>
      <c r="AM3687" s="6"/>
      <c r="AP3687" s="6"/>
      <c r="AS3687" s="6"/>
      <c r="AU3687" s="1"/>
      <c r="BA3687" s="6"/>
      <c r="BD3687" s="6"/>
      <c r="BG3687" s="1"/>
      <c r="BH3687" s="6"/>
      <c r="BJ3687" s="1"/>
      <c r="BN3687" s="1"/>
      <c r="BO3687" s="1"/>
    </row>
    <row r="3688" spans="1:67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6"/>
      <c r="N3688" s="1"/>
      <c r="Q3688" s="6"/>
      <c r="S3688" s="1"/>
      <c r="T3688" s="1"/>
      <c r="U3688" s="1"/>
      <c r="V3688" s="1"/>
      <c r="W3688" s="1"/>
      <c r="X3688" s="400"/>
      <c r="Y3688" s="6"/>
      <c r="AB3688" s="6"/>
      <c r="AE3688" s="6"/>
      <c r="AG3688" s="1"/>
      <c r="AM3688" s="6"/>
      <c r="AP3688" s="6"/>
      <c r="AS3688" s="6"/>
      <c r="AU3688" s="1"/>
      <c r="BA3688" s="6"/>
      <c r="BD3688" s="6"/>
      <c r="BG3688" s="1"/>
      <c r="BH3688" s="6"/>
      <c r="BJ3688" s="1"/>
      <c r="BN3688" s="1"/>
      <c r="BO3688" s="1"/>
    </row>
    <row r="3689" spans="1:67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6"/>
      <c r="N3689" s="1"/>
      <c r="Q3689" s="6"/>
      <c r="S3689" s="1"/>
      <c r="T3689" s="1"/>
      <c r="U3689" s="1"/>
      <c r="V3689" s="1"/>
      <c r="W3689" s="1"/>
      <c r="X3689" s="400"/>
      <c r="Y3689" s="6"/>
      <c r="AB3689" s="6"/>
      <c r="AE3689" s="6"/>
      <c r="AG3689" s="1"/>
      <c r="AM3689" s="6"/>
      <c r="AP3689" s="6"/>
      <c r="AS3689" s="6"/>
      <c r="AU3689" s="1"/>
      <c r="BA3689" s="6"/>
      <c r="BD3689" s="6"/>
      <c r="BG3689" s="1"/>
      <c r="BH3689" s="6"/>
      <c r="BJ3689" s="1"/>
      <c r="BN3689" s="1"/>
      <c r="BO3689" s="1"/>
    </row>
    <row r="3690" spans="1:67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6"/>
      <c r="N3690" s="1"/>
      <c r="Q3690" s="6"/>
      <c r="S3690" s="1"/>
      <c r="T3690" s="1"/>
      <c r="U3690" s="1"/>
      <c r="V3690" s="1"/>
      <c r="W3690" s="1"/>
      <c r="X3690" s="400"/>
      <c r="Y3690" s="6"/>
      <c r="AB3690" s="6"/>
      <c r="AE3690" s="6"/>
      <c r="AG3690" s="1"/>
      <c r="AM3690" s="6"/>
      <c r="AP3690" s="6"/>
      <c r="AS3690" s="6"/>
      <c r="AU3690" s="1"/>
      <c r="BA3690" s="6"/>
      <c r="BD3690" s="6"/>
      <c r="BG3690" s="1"/>
      <c r="BH3690" s="6"/>
      <c r="BJ3690" s="1"/>
      <c r="BN3690" s="1"/>
      <c r="BO3690" s="1"/>
    </row>
    <row r="3691" spans="1:67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6"/>
      <c r="N3691" s="1"/>
      <c r="Q3691" s="6"/>
      <c r="S3691" s="1"/>
      <c r="T3691" s="1"/>
      <c r="U3691" s="1"/>
      <c r="V3691" s="1"/>
      <c r="W3691" s="1"/>
      <c r="X3691" s="400"/>
      <c r="Y3691" s="6"/>
      <c r="AB3691" s="6"/>
      <c r="AE3691" s="6"/>
      <c r="AG3691" s="1"/>
      <c r="AM3691" s="6"/>
      <c r="AP3691" s="6"/>
      <c r="AS3691" s="6"/>
      <c r="AU3691" s="1"/>
      <c r="BA3691" s="6"/>
      <c r="BD3691" s="6"/>
      <c r="BG3691" s="1"/>
      <c r="BH3691" s="6"/>
      <c r="BJ3691" s="1"/>
      <c r="BN3691" s="1"/>
      <c r="BO3691" s="1"/>
    </row>
    <row r="3692" spans="1:67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6"/>
      <c r="N3692" s="1"/>
      <c r="Q3692" s="6"/>
      <c r="S3692" s="1"/>
      <c r="T3692" s="1"/>
      <c r="U3692" s="1"/>
      <c r="V3692" s="1"/>
      <c r="W3692" s="1"/>
      <c r="X3692" s="400"/>
      <c r="Y3692" s="6"/>
      <c r="AB3692" s="6"/>
      <c r="AE3692" s="6"/>
      <c r="AG3692" s="1"/>
      <c r="AM3692" s="6"/>
      <c r="AP3692" s="6"/>
      <c r="AS3692" s="6"/>
      <c r="AU3692" s="1"/>
      <c r="BA3692" s="6"/>
      <c r="BD3692" s="6"/>
      <c r="BG3692" s="1"/>
      <c r="BH3692" s="6"/>
      <c r="BJ3692" s="1"/>
      <c r="BN3692" s="1"/>
      <c r="BO3692" s="1"/>
    </row>
    <row r="3693" spans="1:67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6"/>
      <c r="N3693" s="1"/>
      <c r="Q3693" s="6"/>
      <c r="S3693" s="1"/>
      <c r="T3693" s="1"/>
      <c r="U3693" s="1"/>
      <c r="V3693" s="1"/>
      <c r="W3693" s="1"/>
      <c r="X3693" s="400"/>
      <c r="Y3693" s="6"/>
      <c r="AB3693" s="6"/>
      <c r="AE3693" s="6"/>
      <c r="AG3693" s="1"/>
      <c r="AM3693" s="6"/>
      <c r="AP3693" s="6"/>
      <c r="AS3693" s="6"/>
      <c r="AU3693" s="1"/>
      <c r="BA3693" s="6"/>
      <c r="BD3693" s="6"/>
      <c r="BG3693" s="1"/>
      <c r="BH3693" s="6"/>
      <c r="BJ3693" s="1"/>
      <c r="BN3693" s="1"/>
      <c r="BO3693" s="1"/>
    </row>
    <row r="3694" spans="1:67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6"/>
      <c r="N3694" s="1"/>
      <c r="Q3694" s="6"/>
      <c r="S3694" s="1"/>
      <c r="T3694" s="1"/>
      <c r="U3694" s="1"/>
      <c r="V3694" s="1"/>
      <c r="W3694" s="1"/>
      <c r="X3694" s="400"/>
      <c r="Y3694" s="6"/>
      <c r="AB3694" s="6"/>
      <c r="AE3694" s="6"/>
      <c r="AG3694" s="1"/>
      <c r="AM3694" s="6"/>
      <c r="AP3694" s="6"/>
      <c r="AS3694" s="6"/>
      <c r="AU3694" s="1"/>
      <c r="BA3694" s="6"/>
      <c r="BD3694" s="6"/>
      <c r="BG3694" s="1"/>
      <c r="BH3694" s="6"/>
      <c r="BJ3694" s="1"/>
      <c r="BN3694" s="1"/>
      <c r="BO3694" s="1"/>
    </row>
    <row r="3695" spans="1:67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6"/>
      <c r="N3695" s="1"/>
      <c r="Q3695" s="6"/>
      <c r="S3695" s="1"/>
      <c r="T3695" s="1"/>
      <c r="U3695" s="1"/>
      <c r="V3695" s="1"/>
      <c r="W3695" s="1"/>
      <c r="X3695" s="400"/>
      <c r="Y3695" s="6"/>
      <c r="AB3695" s="6"/>
      <c r="AE3695" s="6"/>
      <c r="AG3695" s="1"/>
      <c r="AM3695" s="6"/>
      <c r="AP3695" s="6"/>
      <c r="AS3695" s="6"/>
      <c r="AU3695" s="1"/>
      <c r="BA3695" s="6"/>
      <c r="BD3695" s="6"/>
      <c r="BG3695" s="1"/>
      <c r="BH3695" s="6"/>
      <c r="BJ3695" s="1"/>
      <c r="BN3695" s="1"/>
      <c r="BO3695" s="1"/>
    </row>
    <row r="3696" spans="1:67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6"/>
      <c r="N3696" s="1"/>
      <c r="Q3696" s="6"/>
      <c r="S3696" s="1"/>
      <c r="T3696" s="1"/>
      <c r="U3696" s="1"/>
      <c r="V3696" s="1"/>
      <c r="W3696" s="1"/>
      <c r="X3696" s="400"/>
      <c r="Y3696" s="6"/>
      <c r="AB3696" s="6"/>
      <c r="AE3696" s="6"/>
      <c r="AG3696" s="1"/>
      <c r="AM3696" s="6"/>
      <c r="AP3696" s="6"/>
      <c r="AS3696" s="6"/>
      <c r="AU3696" s="1"/>
      <c r="BA3696" s="6"/>
      <c r="BD3696" s="6"/>
      <c r="BG3696" s="1"/>
      <c r="BH3696" s="6"/>
      <c r="BJ3696" s="1"/>
      <c r="BN3696" s="1"/>
      <c r="BO3696" s="1"/>
    </row>
    <row r="3697" spans="1:67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6"/>
      <c r="N3697" s="1"/>
      <c r="Q3697" s="6"/>
      <c r="S3697" s="1"/>
      <c r="T3697" s="1"/>
      <c r="U3697" s="1"/>
      <c r="V3697" s="1"/>
      <c r="W3697" s="1"/>
      <c r="X3697" s="400"/>
      <c r="Y3697" s="6"/>
      <c r="AB3697" s="6"/>
      <c r="AE3697" s="6"/>
      <c r="AG3697" s="1"/>
      <c r="AM3697" s="6"/>
      <c r="AP3697" s="6"/>
      <c r="AS3697" s="6"/>
      <c r="AU3697" s="1"/>
      <c r="BA3697" s="6"/>
      <c r="BD3697" s="6"/>
      <c r="BG3697" s="1"/>
      <c r="BH3697" s="6"/>
      <c r="BJ3697" s="1"/>
      <c r="BN3697" s="1"/>
      <c r="BO3697" s="1"/>
    </row>
    <row r="3698" spans="1:67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6"/>
      <c r="N3698" s="1"/>
      <c r="Q3698" s="6"/>
      <c r="S3698" s="1"/>
      <c r="T3698" s="1"/>
      <c r="U3698" s="1"/>
      <c r="V3698" s="1"/>
      <c r="W3698" s="1"/>
      <c r="X3698" s="400"/>
      <c r="Y3698" s="6"/>
      <c r="AB3698" s="6"/>
      <c r="AE3698" s="6"/>
      <c r="AG3698" s="1"/>
      <c r="AM3698" s="6"/>
      <c r="AP3698" s="6"/>
      <c r="AS3698" s="6"/>
      <c r="AU3698" s="1"/>
      <c r="BA3698" s="6"/>
      <c r="BD3698" s="6"/>
      <c r="BG3698" s="1"/>
      <c r="BH3698" s="6"/>
      <c r="BJ3698" s="1"/>
      <c r="BN3698" s="1"/>
      <c r="BO3698" s="1"/>
    </row>
    <row r="3699" spans="1:67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6"/>
      <c r="N3699" s="1"/>
      <c r="Q3699" s="6"/>
      <c r="S3699" s="1"/>
      <c r="T3699" s="1"/>
      <c r="U3699" s="1"/>
      <c r="V3699" s="1"/>
      <c r="W3699" s="1"/>
      <c r="X3699" s="400"/>
      <c r="Y3699" s="6"/>
      <c r="AB3699" s="6"/>
      <c r="AE3699" s="6"/>
      <c r="AG3699" s="1"/>
      <c r="AM3699" s="6"/>
      <c r="AP3699" s="6"/>
      <c r="AS3699" s="6"/>
      <c r="AU3699" s="1"/>
      <c r="BA3699" s="6"/>
      <c r="BD3699" s="6"/>
      <c r="BG3699" s="1"/>
      <c r="BH3699" s="6"/>
      <c r="BJ3699" s="1"/>
      <c r="BN3699" s="1"/>
      <c r="BO3699" s="1"/>
    </row>
    <row r="3700" spans="1:67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6"/>
      <c r="N3700" s="1"/>
      <c r="Q3700" s="6"/>
      <c r="S3700" s="1"/>
      <c r="T3700" s="1"/>
      <c r="U3700" s="1"/>
      <c r="V3700" s="1"/>
      <c r="W3700" s="1"/>
      <c r="X3700" s="400"/>
      <c r="Y3700" s="6"/>
      <c r="AB3700" s="6"/>
      <c r="AE3700" s="6"/>
      <c r="AG3700" s="1"/>
      <c r="AM3700" s="6"/>
      <c r="AP3700" s="6"/>
      <c r="AS3700" s="6"/>
      <c r="AU3700" s="1"/>
      <c r="BA3700" s="6"/>
      <c r="BD3700" s="6"/>
      <c r="BG3700" s="1"/>
      <c r="BH3700" s="6"/>
      <c r="BJ3700" s="1"/>
      <c r="BN3700" s="1"/>
      <c r="BO3700" s="1"/>
    </row>
    <row r="3701" spans="1:67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6"/>
      <c r="N3701" s="1"/>
      <c r="Q3701" s="6"/>
      <c r="S3701" s="1"/>
      <c r="T3701" s="1"/>
      <c r="U3701" s="1"/>
      <c r="V3701" s="1"/>
      <c r="W3701" s="1"/>
      <c r="X3701" s="400"/>
      <c r="Y3701" s="6"/>
      <c r="AB3701" s="6"/>
      <c r="AE3701" s="6"/>
      <c r="AG3701" s="1"/>
      <c r="AM3701" s="6"/>
      <c r="AP3701" s="6"/>
      <c r="AS3701" s="6"/>
      <c r="AU3701" s="1"/>
      <c r="BA3701" s="6"/>
      <c r="BD3701" s="6"/>
      <c r="BG3701" s="1"/>
      <c r="BH3701" s="6"/>
      <c r="BJ3701" s="1"/>
      <c r="BN3701" s="1"/>
      <c r="BO3701" s="1"/>
    </row>
    <row r="3702" spans="1:67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6"/>
      <c r="N3702" s="1"/>
      <c r="Q3702" s="6"/>
      <c r="S3702" s="1"/>
      <c r="T3702" s="1"/>
      <c r="U3702" s="1"/>
      <c r="V3702" s="1"/>
      <c r="W3702" s="1"/>
      <c r="X3702" s="400"/>
      <c r="Y3702" s="6"/>
      <c r="AB3702" s="6"/>
      <c r="AE3702" s="6"/>
      <c r="AG3702" s="1"/>
      <c r="AM3702" s="6"/>
      <c r="AP3702" s="6"/>
      <c r="AS3702" s="6"/>
      <c r="AU3702" s="1"/>
      <c r="BA3702" s="6"/>
      <c r="BD3702" s="6"/>
      <c r="BG3702" s="1"/>
      <c r="BH3702" s="6"/>
      <c r="BJ3702" s="1"/>
      <c r="BN3702" s="1"/>
      <c r="BO3702" s="1"/>
    </row>
    <row r="3703" spans="1:67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6"/>
      <c r="N3703" s="1"/>
      <c r="Q3703" s="6"/>
      <c r="S3703" s="1"/>
      <c r="T3703" s="1"/>
      <c r="U3703" s="1"/>
      <c r="V3703" s="1"/>
      <c r="W3703" s="1"/>
      <c r="X3703" s="400"/>
      <c r="Y3703" s="6"/>
      <c r="AB3703" s="6"/>
      <c r="AE3703" s="6"/>
      <c r="AG3703" s="1"/>
      <c r="AM3703" s="6"/>
      <c r="AP3703" s="6"/>
      <c r="AS3703" s="6"/>
      <c r="AU3703" s="1"/>
      <c r="BA3703" s="6"/>
      <c r="BD3703" s="6"/>
      <c r="BG3703" s="1"/>
      <c r="BH3703" s="6"/>
      <c r="BJ3703" s="1"/>
      <c r="BN3703" s="1"/>
      <c r="BO3703" s="1"/>
    </row>
    <row r="3704" spans="1:67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6"/>
      <c r="N3704" s="1"/>
      <c r="Q3704" s="6"/>
      <c r="S3704" s="1"/>
      <c r="T3704" s="1"/>
      <c r="U3704" s="1"/>
      <c r="V3704" s="1"/>
      <c r="W3704" s="1"/>
      <c r="X3704" s="400"/>
      <c r="Y3704" s="6"/>
      <c r="AB3704" s="6"/>
      <c r="AE3704" s="6"/>
      <c r="AG3704" s="1"/>
      <c r="AM3704" s="6"/>
      <c r="AP3704" s="6"/>
      <c r="AS3704" s="6"/>
      <c r="AU3704" s="1"/>
      <c r="BA3704" s="6"/>
      <c r="BD3704" s="6"/>
      <c r="BG3704" s="1"/>
      <c r="BH3704" s="6"/>
      <c r="BJ3704" s="1"/>
      <c r="BN3704" s="1"/>
      <c r="BO3704" s="1"/>
    </row>
    <row r="3705" spans="1:67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6"/>
      <c r="N3705" s="1"/>
      <c r="Q3705" s="6"/>
      <c r="S3705" s="1"/>
      <c r="T3705" s="1"/>
      <c r="U3705" s="1"/>
      <c r="V3705" s="1"/>
      <c r="W3705" s="1"/>
      <c r="X3705" s="400"/>
      <c r="Y3705" s="6"/>
      <c r="AB3705" s="6"/>
      <c r="AE3705" s="6"/>
      <c r="AG3705" s="1"/>
      <c r="AM3705" s="6"/>
      <c r="AP3705" s="6"/>
      <c r="AS3705" s="6"/>
      <c r="AU3705" s="1"/>
      <c r="BA3705" s="6"/>
      <c r="BD3705" s="6"/>
      <c r="BG3705" s="1"/>
      <c r="BH3705" s="6"/>
      <c r="BJ3705" s="1"/>
      <c r="BN3705" s="1"/>
      <c r="BO3705" s="1"/>
    </row>
    <row r="3706" spans="1:67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6"/>
      <c r="N3706" s="1"/>
      <c r="Q3706" s="6"/>
      <c r="S3706" s="1"/>
      <c r="T3706" s="1"/>
      <c r="U3706" s="1"/>
      <c r="V3706" s="1"/>
      <c r="W3706" s="1"/>
      <c r="X3706" s="400"/>
      <c r="Y3706" s="6"/>
      <c r="AB3706" s="6"/>
      <c r="AE3706" s="6"/>
      <c r="AG3706" s="1"/>
      <c r="AM3706" s="6"/>
      <c r="AP3706" s="6"/>
      <c r="AS3706" s="6"/>
      <c r="AU3706" s="1"/>
      <c r="BA3706" s="6"/>
      <c r="BD3706" s="6"/>
      <c r="BG3706" s="1"/>
      <c r="BH3706" s="6"/>
      <c r="BJ3706" s="1"/>
      <c r="BN3706" s="1"/>
      <c r="BO3706" s="1"/>
    </row>
    <row r="3707" spans="1:67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6"/>
      <c r="N3707" s="1"/>
      <c r="Q3707" s="6"/>
      <c r="S3707" s="1"/>
      <c r="T3707" s="1"/>
      <c r="U3707" s="1"/>
      <c r="V3707" s="1"/>
      <c r="W3707" s="1"/>
      <c r="X3707" s="400"/>
      <c r="Y3707" s="6"/>
      <c r="AB3707" s="6"/>
      <c r="AE3707" s="6"/>
      <c r="AG3707" s="1"/>
      <c r="AM3707" s="6"/>
      <c r="AP3707" s="6"/>
      <c r="AS3707" s="6"/>
      <c r="AU3707" s="1"/>
      <c r="BA3707" s="6"/>
      <c r="BD3707" s="6"/>
      <c r="BG3707" s="1"/>
      <c r="BH3707" s="6"/>
      <c r="BJ3707" s="1"/>
      <c r="BN3707" s="1"/>
      <c r="BO3707" s="1"/>
    </row>
    <row r="3708" spans="1:67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6"/>
      <c r="N3708" s="1"/>
      <c r="Q3708" s="6"/>
      <c r="S3708" s="1"/>
      <c r="T3708" s="1"/>
      <c r="U3708" s="1"/>
      <c r="V3708" s="1"/>
      <c r="W3708" s="1"/>
      <c r="X3708" s="400"/>
      <c r="Y3708" s="6"/>
      <c r="AB3708" s="6"/>
      <c r="AE3708" s="6"/>
      <c r="AG3708" s="1"/>
      <c r="AM3708" s="6"/>
      <c r="AP3708" s="6"/>
      <c r="AS3708" s="6"/>
      <c r="AU3708" s="1"/>
      <c r="BA3708" s="6"/>
      <c r="BD3708" s="6"/>
      <c r="BG3708" s="1"/>
      <c r="BH3708" s="6"/>
      <c r="BJ3708" s="1"/>
      <c r="BN3708" s="1"/>
      <c r="BO3708" s="1"/>
    </row>
    <row r="3709" spans="1:67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6"/>
      <c r="N3709" s="1"/>
      <c r="Q3709" s="6"/>
      <c r="S3709" s="1"/>
      <c r="T3709" s="1"/>
      <c r="U3709" s="1"/>
      <c r="V3709" s="1"/>
      <c r="W3709" s="1"/>
      <c r="X3709" s="400"/>
      <c r="Y3709" s="6"/>
      <c r="AB3709" s="6"/>
      <c r="AE3709" s="6"/>
      <c r="AG3709" s="1"/>
      <c r="AM3709" s="6"/>
      <c r="AP3709" s="6"/>
      <c r="AS3709" s="6"/>
      <c r="AU3709" s="1"/>
      <c r="BA3709" s="6"/>
      <c r="BD3709" s="6"/>
      <c r="BG3709" s="1"/>
      <c r="BH3709" s="6"/>
      <c r="BJ3709" s="1"/>
      <c r="BN3709" s="1"/>
      <c r="BO3709" s="1"/>
    </row>
    <row r="3710" spans="1:67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6"/>
      <c r="N3710" s="1"/>
      <c r="Q3710" s="6"/>
      <c r="S3710" s="1"/>
      <c r="T3710" s="1"/>
      <c r="U3710" s="1"/>
      <c r="V3710" s="1"/>
      <c r="W3710" s="1"/>
      <c r="X3710" s="400"/>
      <c r="Y3710" s="6"/>
      <c r="AB3710" s="6"/>
      <c r="AE3710" s="6"/>
      <c r="AG3710" s="1"/>
      <c r="AM3710" s="6"/>
      <c r="AP3710" s="6"/>
      <c r="AS3710" s="6"/>
      <c r="AU3710" s="1"/>
      <c r="BA3710" s="6"/>
      <c r="BD3710" s="6"/>
      <c r="BG3710" s="1"/>
      <c r="BH3710" s="6"/>
      <c r="BJ3710" s="1"/>
      <c r="BN3710" s="1"/>
      <c r="BO3710" s="1"/>
    </row>
    <row r="3711" spans="1:67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6"/>
      <c r="N3711" s="1"/>
      <c r="Q3711" s="6"/>
      <c r="S3711" s="1"/>
      <c r="T3711" s="1"/>
      <c r="U3711" s="1"/>
      <c r="V3711" s="1"/>
      <c r="W3711" s="1"/>
      <c r="X3711" s="400"/>
      <c r="Y3711" s="6"/>
      <c r="AB3711" s="6"/>
      <c r="AE3711" s="6"/>
      <c r="AG3711" s="1"/>
      <c r="AM3711" s="6"/>
      <c r="AP3711" s="6"/>
      <c r="AS3711" s="6"/>
      <c r="AU3711" s="1"/>
      <c r="BA3711" s="6"/>
      <c r="BD3711" s="6"/>
      <c r="BG3711" s="1"/>
      <c r="BH3711" s="6"/>
      <c r="BJ3711" s="1"/>
      <c r="BN3711" s="1"/>
      <c r="BO3711" s="1"/>
    </row>
    <row r="3712" spans="1:67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6"/>
      <c r="N3712" s="1"/>
      <c r="Q3712" s="6"/>
      <c r="S3712" s="1"/>
      <c r="T3712" s="1"/>
      <c r="U3712" s="1"/>
      <c r="V3712" s="1"/>
      <c r="W3712" s="1"/>
      <c r="X3712" s="400"/>
      <c r="Y3712" s="6"/>
      <c r="AB3712" s="6"/>
      <c r="AE3712" s="6"/>
      <c r="AG3712" s="1"/>
      <c r="AM3712" s="6"/>
      <c r="AP3712" s="6"/>
      <c r="AS3712" s="6"/>
      <c r="AU3712" s="1"/>
      <c r="BA3712" s="6"/>
      <c r="BD3712" s="6"/>
      <c r="BG3712" s="1"/>
      <c r="BH3712" s="6"/>
      <c r="BJ3712" s="1"/>
      <c r="BN3712" s="1"/>
      <c r="BO3712" s="1"/>
    </row>
    <row r="3713" spans="1:67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6"/>
      <c r="N3713" s="1"/>
      <c r="Q3713" s="6"/>
      <c r="S3713" s="1"/>
      <c r="T3713" s="1"/>
      <c r="U3713" s="1"/>
      <c r="V3713" s="1"/>
      <c r="W3713" s="1"/>
      <c r="X3713" s="400"/>
      <c r="Y3713" s="6"/>
      <c r="AB3713" s="6"/>
      <c r="AE3713" s="6"/>
      <c r="AG3713" s="1"/>
      <c r="AM3713" s="6"/>
      <c r="AP3713" s="6"/>
      <c r="AS3713" s="6"/>
      <c r="AU3713" s="1"/>
      <c r="BA3713" s="6"/>
      <c r="BD3713" s="6"/>
      <c r="BG3713" s="1"/>
      <c r="BH3713" s="6"/>
      <c r="BJ3713" s="1"/>
      <c r="BN3713" s="1"/>
      <c r="BO3713" s="1"/>
    </row>
    <row r="3714" spans="1:67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6"/>
      <c r="N3714" s="1"/>
      <c r="Q3714" s="6"/>
      <c r="S3714" s="1"/>
      <c r="T3714" s="1"/>
      <c r="U3714" s="1"/>
      <c r="V3714" s="1"/>
      <c r="W3714" s="1"/>
      <c r="X3714" s="400"/>
      <c r="Y3714" s="6"/>
      <c r="AB3714" s="6"/>
      <c r="AE3714" s="6"/>
      <c r="AG3714" s="1"/>
      <c r="AM3714" s="6"/>
      <c r="AP3714" s="6"/>
      <c r="AS3714" s="6"/>
      <c r="AU3714" s="1"/>
      <c r="BA3714" s="6"/>
      <c r="BD3714" s="6"/>
      <c r="BG3714" s="1"/>
      <c r="BH3714" s="6"/>
      <c r="BJ3714" s="1"/>
      <c r="BN3714" s="1"/>
      <c r="BO3714" s="1"/>
    </row>
    <row r="3715" spans="1:67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6"/>
      <c r="N3715" s="1"/>
      <c r="Q3715" s="6"/>
      <c r="S3715" s="1"/>
      <c r="T3715" s="1"/>
      <c r="U3715" s="1"/>
      <c r="V3715" s="1"/>
      <c r="W3715" s="1"/>
      <c r="X3715" s="400"/>
      <c r="Y3715" s="6"/>
      <c r="AB3715" s="6"/>
      <c r="AE3715" s="6"/>
      <c r="AG3715" s="1"/>
      <c r="AM3715" s="6"/>
      <c r="AP3715" s="6"/>
      <c r="AS3715" s="6"/>
      <c r="AU3715" s="1"/>
      <c r="BA3715" s="6"/>
      <c r="BD3715" s="6"/>
      <c r="BG3715" s="1"/>
      <c r="BH3715" s="6"/>
      <c r="BJ3715" s="1"/>
      <c r="BN3715" s="1"/>
      <c r="BO3715" s="1"/>
    </row>
    <row r="3716" spans="1:67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6"/>
      <c r="N3716" s="1"/>
      <c r="Q3716" s="6"/>
      <c r="S3716" s="1"/>
      <c r="T3716" s="1"/>
      <c r="U3716" s="1"/>
      <c r="V3716" s="1"/>
      <c r="W3716" s="1"/>
      <c r="X3716" s="400"/>
      <c r="Y3716" s="6"/>
      <c r="AB3716" s="6"/>
      <c r="AE3716" s="6"/>
      <c r="AG3716" s="1"/>
      <c r="AM3716" s="6"/>
      <c r="AP3716" s="6"/>
      <c r="AS3716" s="6"/>
      <c r="AU3716" s="1"/>
      <c r="BA3716" s="6"/>
      <c r="BD3716" s="6"/>
      <c r="BG3716" s="1"/>
      <c r="BH3716" s="6"/>
      <c r="BJ3716" s="1"/>
      <c r="BN3716" s="1"/>
      <c r="BO3716" s="1"/>
    </row>
    <row r="3717" spans="1:67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6"/>
      <c r="N3717" s="1"/>
      <c r="Q3717" s="6"/>
      <c r="S3717" s="1"/>
      <c r="T3717" s="1"/>
      <c r="U3717" s="1"/>
      <c r="V3717" s="1"/>
      <c r="W3717" s="1"/>
      <c r="X3717" s="400"/>
      <c r="Y3717" s="6"/>
      <c r="AB3717" s="6"/>
      <c r="AE3717" s="6"/>
      <c r="AG3717" s="1"/>
      <c r="AM3717" s="6"/>
      <c r="AP3717" s="6"/>
      <c r="AS3717" s="6"/>
      <c r="AU3717" s="1"/>
      <c r="BA3717" s="6"/>
      <c r="BD3717" s="6"/>
      <c r="BG3717" s="1"/>
      <c r="BH3717" s="6"/>
      <c r="BJ3717" s="1"/>
      <c r="BN3717" s="1"/>
      <c r="BO3717" s="1"/>
    </row>
    <row r="3718" spans="1:67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6"/>
      <c r="N3718" s="1"/>
      <c r="Q3718" s="6"/>
      <c r="S3718" s="1"/>
      <c r="T3718" s="1"/>
      <c r="U3718" s="1"/>
      <c r="V3718" s="1"/>
      <c r="W3718" s="1"/>
      <c r="X3718" s="400"/>
      <c r="Y3718" s="6"/>
      <c r="AB3718" s="6"/>
      <c r="AE3718" s="6"/>
      <c r="AG3718" s="1"/>
      <c r="AM3718" s="6"/>
      <c r="AP3718" s="6"/>
      <c r="AS3718" s="6"/>
      <c r="AU3718" s="1"/>
      <c r="BA3718" s="6"/>
      <c r="BD3718" s="6"/>
      <c r="BG3718" s="1"/>
      <c r="BH3718" s="6"/>
      <c r="BJ3718" s="1"/>
      <c r="BN3718" s="1"/>
      <c r="BO3718" s="1"/>
    </row>
    <row r="3719" spans="1:67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6"/>
      <c r="N3719" s="1"/>
      <c r="Q3719" s="6"/>
      <c r="S3719" s="1"/>
      <c r="T3719" s="1"/>
      <c r="U3719" s="1"/>
      <c r="V3719" s="1"/>
      <c r="W3719" s="1"/>
      <c r="X3719" s="400"/>
      <c r="Y3719" s="6"/>
      <c r="AB3719" s="6"/>
      <c r="AE3719" s="6"/>
      <c r="AG3719" s="1"/>
      <c r="AM3719" s="6"/>
      <c r="AP3719" s="6"/>
      <c r="AS3719" s="6"/>
      <c r="AU3719" s="1"/>
      <c r="BA3719" s="6"/>
      <c r="BD3719" s="6"/>
      <c r="BG3719" s="1"/>
      <c r="BH3719" s="6"/>
      <c r="BJ3719" s="1"/>
      <c r="BN3719" s="1"/>
      <c r="BO3719" s="1"/>
    </row>
    <row r="3720" spans="1:67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6"/>
      <c r="N3720" s="1"/>
      <c r="Q3720" s="6"/>
      <c r="S3720" s="1"/>
      <c r="T3720" s="1"/>
      <c r="U3720" s="1"/>
      <c r="V3720" s="1"/>
      <c r="W3720" s="1"/>
      <c r="X3720" s="400"/>
      <c r="Y3720" s="6"/>
      <c r="AB3720" s="6"/>
      <c r="AE3720" s="6"/>
      <c r="AG3720" s="1"/>
      <c r="AM3720" s="6"/>
      <c r="AP3720" s="6"/>
      <c r="AS3720" s="6"/>
      <c r="AU3720" s="1"/>
      <c r="BA3720" s="6"/>
      <c r="BD3720" s="6"/>
      <c r="BG3720" s="1"/>
      <c r="BH3720" s="6"/>
      <c r="BJ3720" s="1"/>
      <c r="BN3720" s="1"/>
      <c r="BO3720" s="1"/>
    </row>
    <row r="3721" spans="1:67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6"/>
      <c r="N3721" s="1"/>
      <c r="Q3721" s="6"/>
      <c r="S3721" s="1"/>
      <c r="T3721" s="1"/>
      <c r="U3721" s="1"/>
      <c r="V3721" s="1"/>
      <c r="W3721" s="1"/>
      <c r="X3721" s="400"/>
      <c r="Y3721" s="6"/>
      <c r="AB3721" s="6"/>
      <c r="AE3721" s="6"/>
      <c r="AG3721" s="1"/>
      <c r="AM3721" s="6"/>
      <c r="AP3721" s="6"/>
      <c r="AS3721" s="6"/>
      <c r="AU3721" s="1"/>
      <c r="BA3721" s="6"/>
      <c r="BD3721" s="6"/>
      <c r="BG3721" s="1"/>
      <c r="BH3721" s="6"/>
      <c r="BJ3721" s="1"/>
      <c r="BN3721" s="1"/>
      <c r="BO3721" s="1"/>
    </row>
    <row r="3722" spans="1:67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6"/>
      <c r="N3722" s="1"/>
      <c r="Q3722" s="6"/>
      <c r="S3722" s="1"/>
      <c r="T3722" s="1"/>
      <c r="U3722" s="1"/>
      <c r="V3722" s="1"/>
      <c r="W3722" s="1"/>
      <c r="X3722" s="400"/>
      <c r="Y3722" s="6"/>
      <c r="AB3722" s="6"/>
      <c r="AE3722" s="6"/>
      <c r="AG3722" s="1"/>
      <c r="AM3722" s="6"/>
      <c r="AP3722" s="6"/>
      <c r="AS3722" s="6"/>
      <c r="AU3722" s="1"/>
      <c r="BA3722" s="6"/>
      <c r="BD3722" s="6"/>
      <c r="BG3722" s="1"/>
      <c r="BH3722" s="6"/>
      <c r="BJ3722" s="1"/>
      <c r="BN3722" s="1"/>
      <c r="BO3722" s="1"/>
    </row>
    <row r="3723" spans="1:67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6"/>
      <c r="N3723" s="1"/>
      <c r="Q3723" s="6"/>
      <c r="S3723" s="1"/>
      <c r="T3723" s="1"/>
      <c r="U3723" s="1"/>
      <c r="V3723" s="1"/>
      <c r="W3723" s="1"/>
      <c r="X3723" s="400"/>
      <c r="Y3723" s="6"/>
      <c r="AB3723" s="6"/>
      <c r="AE3723" s="6"/>
      <c r="AG3723" s="1"/>
      <c r="AM3723" s="6"/>
      <c r="AP3723" s="6"/>
      <c r="AS3723" s="6"/>
      <c r="AU3723" s="1"/>
      <c r="BA3723" s="6"/>
      <c r="BD3723" s="6"/>
      <c r="BG3723" s="1"/>
      <c r="BH3723" s="6"/>
      <c r="BJ3723" s="1"/>
      <c r="BN3723" s="1"/>
      <c r="BO3723" s="1"/>
    </row>
    <row r="3724" spans="1:67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6"/>
      <c r="N3724" s="1"/>
      <c r="Q3724" s="6"/>
      <c r="S3724" s="1"/>
      <c r="T3724" s="1"/>
      <c r="U3724" s="1"/>
      <c r="V3724" s="1"/>
      <c r="W3724" s="1"/>
      <c r="X3724" s="400"/>
      <c r="Y3724" s="6"/>
      <c r="AB3724" s="6"/>
      <c r="AE3724" s="6"/>
      <c r="AG3724" s="1"/>
      <c r="AM3724" s="6"/>
      <c r="AP3724" s="6"/>
      <c r="AS3724" s="6"/>
      <c r="AU3724" s="1"/>
      <c r="BA3724" s="6"/>
      <c r="BD3724" s="6"/>
      <c r="BG3724" s="1"/>
      <c r="BH3724" s="6"/>
      <c r="BJ3724" s="1"/>
      <c r="BN3724" s="1"/>
      <c r="BO3724" s="1"/>
    </row>
    <row r="3725" spans="1:67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6"/>
      <c r="N3725" s="1"/>
      <c r="Q3725" s="6"/>
      <c r="S3725" s="1"/>
      <c r="T3725" s="1"/>
      <c r="U3725" s="1"/>
      <c r="V3725" s="1"/>
      <c r="W3725" s="1"/>
      <c r="X3725" s="400"/>
      <c r="Y3725" s="6"/>
      <c r="AB3725" s="6"/>
      <c r="AE3725" s="6"/>
      <c r="AG3725" s="1"/>
      <c r="AM3725" s="6"/>
      <c r="AP3725" s="6"/>
      <c r="AS3725" s="6"/>
      <c r="AU3725" s="1"/>
      <c r="BA3725" s="6"/>
      <c r="BD3725" s="6"/>
      <c r="BG3725" s="1"/>
      <c r="BH3725" s="6"/>
      <c r="BJ3725" s="1"/>
      <c r="BN3725" s="1"/>
      <c r="BO3725" s="1"/>
    </row>
    <row r="3726" spans="1:67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6"/>
      <c r="N3726" s="1"/>
      <c r="Q3726" s="6"/>
      <c r="S3726" s="1"/>
      <c r="T3726" s="1"/>
      <c r="U3726" s="1"/>
      <c r="V3726" s="1"/>
      <c r="W3726" s="1"/>
      <c r="X3726" s="400"/>
      <c r="Y3726" s="6"/>
      <c r="AB3726" s="6"/>
      <c r="AE3726" s="6"/>
      <c r="AG3726" s="1"/>
      <c r="AM3726" s="6"/>
      <c r="AP3726" s="6"/>
      <c r="AS3726" s="6"/>
      <c r="AU3726" s="1"/>
      <c r="BA3726" s="6"/>
      <c r="BD3726" s="6"/>
      <c r="BG3726" s="1"/>
      <c r="BH3726" s="6"/>
      <c r="BJ3726" s="1"/>
      <c r="BN3726" s="1"/>
      <c r="BO3726" s="1"/>
    </row>
    <row r="3727" spans="1:67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6"/>
      <c r="N3727" s="1"/>
      <c r="Q3727" s="6"/>
      <c r="S3727" s="1"/>
      <c r="T3727" s="1"/>
      <c r="U3727" s="1"/>
      <c r="V3727" s="1"/>
      <c r="W3727" s="1"/>
      <c r="X3727" s="400"/>
      <c r="Y3727" s="6"/>
      <c r="AB3727" s="6"/>
      <c r="AE3727" s="6"/>
      <c r="AG3727" s="1"/>
      <c r="AM3727" s="6"/>
      <c r="AP3727" s="6"/>
      <c r="AS3727" s="6"/>
      <c r="AU3727" s="1"/>
      <c r="BA3727" s="6"/>
      <c r="BD3727" s="6"/>
      <c r="BG3727" s="1"/>
      <c r="BH3727" s="6"/>
      <c r="BJ3727" s="1"/>
      <c r="BN3727" s="1"/>
      <c r="BO3727" s="1"/>
    </row>
    <row r="3728" spans="1:67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6"/>
      <c r="N3728" s="1"/>
      <c r="Q3728" s="6"/>
      <c r="S3728" s="1"/>
      <c r="T3728" s="1"/>
      <c r="U3728" s="1"/>
      <c r="V3728" s="1"/>
      <c r="W3728" s="1"/>
      <c r="X3728" s="400"/>
      <c r="Y3728" s="6"/>
      <c r="AB3728" s="6"/>
      <c r="AE3728" s="6"/>
      <c r="AG3728" s="1"/>
      <c r="AM3728" s="6"/>
      <c r="AP3728" s="6"/>
      <c r="AS3728" s="6"/>
      <c r="AU3728" s="1"/>
      <c r="BA3728" s="6"/>
      <c r="BD3728" s="6"/>
      <c r="BG3728" s="1"/>
      <c r="BH3728" s="6"/>
      <c r="BJ3728" s="1"/>
      <c r="BN3728" s="1"/>
      <c r="BO3728" s="1"/>
    </row>
    <row r="3729" spans="1:67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6"/>
      <c r="N3729" s="1"/>
      <c r="Q3729" s="6"/>
      <c r="S3729" s="1"/>
      <c r="T3729" s="1"/>
      <c r="U3729" s="1"/>
      <c r="V3729" s="1"/>
      <c r="W3729" s="1"/>
      <c r="X3729" s="400"/>
      <c r="Y3729" s="6"/>
      <c r="AB3729" s="6"/>
      <c r="AE3729" s="6"/>
      <c r="AG3729" s="1"/>
      <c r="AM3729" s="6"/>
      <c r="AP3729" s="6"/>
      <c r="AS3729" s="6"/>
      <c r="AU3729" s="1"/>
      <c r="BA3729" s="6"/>
      <c r="BD3729" s="6"/>
      <c r="BG3729" s="1"/>
      <c r="BH3729" s="6"/>
      <c r="BJ3729" s="1"/>
      <c r="BN3729" s="1"/>
      <c r="BO3729" s="1"/>
    </row>
    <row r="3730" spans="1:67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6"/>
      <c r="N3730" s="1"/>
      <c r="Q3730" s="6"/>
      <c r="S3730" s="1"/>
      <c r="T3730" s="1"/>
      <c r="U3730" s="1"/>
      <c r="V3730" s="1"/>
      <c r="W3730" s="1"/>
      <c r="X3730" s="400"/>
      <c r="Y3730" s="6"/>
      <c r="AB3730" s="6"/>
      <c r="AE3730" s="6"/>
      <c r="AG3730" s="1"/>
      <c r="AM3730" s="6"/>
      <c r="AP3730" s="6"/>
      <c r="AS3730" s="6"/>
      <c r="AU3730" s="1"/>
      <c r="BA3730" s="6"/>
      <c r="BD3730" s="6"/>
      <c r="BG3730" s="1"/>
      <c r="BH3730" s="6"/>
      <c r="BJ3730" s="1"/>
      <c r="BN3730" s="1"/>
      <c r="BO3730" s="1"/>
    </row>
    <row r="3731" spans="1:67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6"/>
      <c r="N3731" s="1"/>
      <c r="Q3731" s="6"/>
      <c r="S3731" s="1"/>
      <c r="T3731" s="1"/>
      <c r="U3731" s="1"/>
      <c r="V3731" s="1"/>
      <c r="W3731" s="1"/>
      <c r="X3731" s="400"/>
      <c r="Y3731" s="6"/>
      <c r="AB3731" s="6"/>
      <c r="AE3731" s="6"/>
      <c r="AG3731" s="1"/>
      <c r="AM3731" s="6"/>
      <c r="AP3731" s="6"/>
      <c r="AS3731" s="6"/>
      <c r="AU3731" s="1"/>
      <c r="BA3731" s="6"/>
      <c r="BD3731" s="6"/>
      <c r="BG3731" s="1"/>
      <c r="BH3731" s="6"/>
      <c r="BJ3731" s="1"/>
      <c r="BN3731" s="1"/>
      <c r="BO3731" s="1"/>
    </row>
    <row r="3732" spans="1:67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6"/>
      <c r="N3732" s="1"/>
      <c r="Q3732" s="6"/>
      <c r="S3732" s="1"/>
      <c r="T3732" s="1"/>
      <c r="U3732" s="1"/>
      <c r="V3732" s="1"/>
      <c r="W3732" s="1"/>
      <c r="X3732" s="400"/>
      <c r="Y3732" s="6"/>
      <c r="AB3732" s="6"/>
      <c r="AE3732" s="6"/>
      <c r="AG3732" s="1"/>
      <c r="AM3732" s="6"/>
      <c r="AP3732" s="6"/>
      <c r="AS3732" s="6"/>
      <c r="AU3732" s="1"/>
      <c r="BA3732" s="6"/>
      <c r="BD3732" s="6"/>
      <c r="BG3732" s="1"/>
      <c r="BH3732" s="6"/>
      <c r="BJ3732" s="1"/>
      <c r="BN3732" s="1"/>
      <c r="BO3732" s="1"/>
    </row>
    <row r="3733" spans="1:67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6"/>
      <c r="N3733" s="1"/>
      <c r="Q3733" s="6"/>
      <c r="S3733" s="1"/>
      <c r="T3733" s="1"/>
      <c r="U3733" s="1"/>
      <c r="V3733" s="1"/>
      <c r="W3733" s="1"/>
      <c r="X3733" s="400"/>
      <c r="Y3733" s="6"/>
      <c r="AB3733" s="6"/>
      <c r="AE3733" s="6"/>
      <c r="AG3733" s="1"/>
      <c r="AM3733" s="6"/>
      <c r="AP3733" s="6"/>
      <c r="AS3733" s="6"/>
      <c r="AU3733" s="1"/>
      <c r="BA3733" s="6"/>
      <c r="BD3733" s="6"/>
      <c r="BG3733" s="1"/>
      <c r="BH3733" s="6"/>
      <c r="BJ3733" s="1"/>
      <c r="BN3733" s="1"/>
      <c r="BO3733" s="1"/>
    </row>
    <row r="3734" spans="1:67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6"/>
      <c r="N3734" s="1"/>
      <c r="Q3734" s="6"/>
      <c r="S3734" s="1"/>
      <c r="T3734" s="1"/>
      <c r="U3734" s="1"/>
      <c r="V3734" s="1"/>
      <c r="W3734" s="1"/>
      <c r="X3734" s="400"/>
      <c r="Y3734" s="6"/>
      <c r="AB3734" s="6"/>
      <c r="AE3734" s="6"/>
      <c r="AG3734" s="1"/>
      <c r="AM3734" s="6"/>
      <c r="AP3734" s="6"/>
      <c r="AS3734" s="6"/>
      <c r="AU3734" s="1"/>
      <c r="BA3734" s="6"/>
      <c r="BD3734" s="6"/>
      <c r="BG3734" s="1"/>
      <c r="BH3734" s="6"/>
      <c r="BJ3734" s="1"/>
      <c r="BN3734" s="1"/>
      <c r="BO3734" s="1"/>
    </row>
    <row r="3735" spans="1:67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6"/>
      <c r="N3735" s="1"/>
      <c r="Q3735" s="6"/>
      <c r="S3735" s="1"/>
      <c r="T3735" s="1"/>
      <c r="U3735" s="1"/>
      <c r="V3735" s="1"/>
      <c r="W3735" s="1"/>
      <c r="X3735" s="400"/>
      <c r="Y3735" s="6"/>
      <c r="AB3735" s="6"/>
      <c r="AE3735" s="6"/>
      <c r="AG3735" s="1"/>
      <c r="AM3735" s="6"/>
      <c r="AP3735" s="6"/>
      <c r="AS3735" s="6"/>
      <c r="AU3735" s="1"/>
      <c r="BA3735" s="6"/>
      <c r="BD3735" s="6"/>
      <c r="BG3735" s="1"/>
      <c r="BH3735" s="6"/>
      <c r="BJ3735" s="1"/>
      <c r="BN3735" s="1"/>
      <c r="BO3735" s="1"/>
    </row>
    <row r="3736" spans="1:67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6"/>
      <c r="N3736" s="1"/>
      <c r="Q3736" s="6"/>
      <c r="S3736" s="1"/>
      <c r="T3736" s="1"/>
      <c r="U3736" s="1"/>
      <c r="V3736" s="1"/>
      <c r="W3736" s="1"/>
      <c r="X3736" s="400"/>
      <c r="Y3736" s="6"/>
      <c r="AB3736" s="6"/>
      <c r="AE3736" s="6"/>
      <c r="AG3736" s="1"/>
      <c r="AM3736" s="6"/>
      <c r="AP3736" s="6"/>
      <c r="AS3736" s="6"/>
      <c r="AU3736" s="1"/>
      <c r="BA3736" s="6"/>
      <c r="BD3736" s="6"/>
      <c r="BG3736" s="1"/>
      <c r="BH3736" s="6"/>
      <c r="BJ3736" s="1"/>
      <c r="BN3736" s="1"/>
      <c r="BO3736" s="1"/>
    </row>
    <row r="3737" spans="1:67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6"/>
      <c r="N3737" s="1"/>
      <c r="Q3737" s="6"/>
      <c r="S3737" s="1"/>
      <c r="T3737" s="1"/>
      <c r="U3737" s="1"/>
      <c r="V3737" s="1"/>
      <c r="W3737" s="1"/>
      <c r="X3737" s="400"/>
      <c r="Y3737" s="6"/>
      <c r="AB3737" s="6"/>
      <c r="AE3737" s="6"/>
      <c r="AG3737" s="1"/>
      <c r="AM3737" s="6"/>
      <c r="AP3737" s="6"/>
      <c r="AS3737" s="6"/>
      <c r="AU3737" s="1"/>
      <c r="BA3737" s="6"/>
      <c r="BD3737" s="6"/>
      <c r="BG3737" s="1"/>
      <c r="BH3737" s="6"/>
      <c r="BJ3737" s="1"/>
      <c r="BN3737" s="1"/>
      <c r="BO3737" s="1"/>
    </row>
    <row r="3738" spans="1:67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6"/>
      <c r="N3738" s="1"/>
      <c r="Q3738" s="6"/>
      <c r="S3738" s="1"/>
      <c r="T3738" s="1"/>
      <c r="U3738" s="1"/>
      <c r="V3738" s="1"/>
      <c r="W3738" s="1"/>
      <c r="X3738" s="400"/>
      <c r="Y3738" s="6"/>
      <c r="AB3738" s="6"/>
      <c r="AE3738" s="6"/>
      <c r="AG3738" s="1"/>
      <c r="AM3738" s="6"/>
      <c r="AP3738" s="6"/>
      <c r="AS3738" s="6"/>
      <c r="AU3738" s="1"/>
      <c r="BA3738" s="6"/>
      <c r="BD3738" s="6"/>
      <c r="BG3738" s="1"/>
      <c r="BH3738" s="6"/>
      <c r="BJ3738" s="1"/>
      <c r="BN3738" s="1"/>
      <c r="BO3738" s="1"/>
    </row>
    <row r="3739" spans="1:67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6"/>
      <c r="N3739" s="1"/>
      <c r="Q3739" s="6"/>
      <c r="S3739" s="1"/>
      <c r="T3739" s="1"/>
      <c r="U3739" s="1"/>
      <c r="V3739" s="1"/>
      <c r="W3739" s="1"/>
      <c r="X3739" s="400"/>
      <c r="Y3739" s="6"/>
      <c r="AB3739" s="6"/>
      <c r="AE3739" s="6"/>
      <c r="AG3739" s="1"/>
      <c r="AM3739" s="6"/>
      <c r="AP3739" s="6"/>
      <c r="AS3739" s="6"/>
      <c r="AU3739" s="1"/>
      <c r="BA3739" s="6"/>
      <c r="BD3739" s="6"/>
      <c r="BG3739" s="1"/>
      <c r="BH3739" s="6"/>
      <c r="BJ3739" s="1"/>
      <c r="BN3739" s="1"/>
      <c r="BO3739" s="1"/>
    </row>
    <row r="3740" spans="1:67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6"/>
      <c r="N3740" s="1"/>
      <c r="Q3740" s="6"/>
      <c r="S3740" s="1"/>
      <c r="T3740" s="1"/>
      <c r="U3740" s="1"/>
      <c r="V3740" s="1"/>
      <c r="W3740" s="1"/>
      <c r="X3740" s="400"/>
      <c r="Y3740" s="6"/>
      <c r="AB3740" s="6"/>
      <c r="AE3740" s="6"/>
      <c r="AG3740" s="1"/>
      <c r="AM3740" s="6"/>
      <c r="AP3740" s="6"/>
      <c r="AS3740" s="6"/>
      <c r="AU3740" s="1"/>
      <c r="BA3740" s="6"/>
      <c r="BD3740" s="6"/>
      <c r="BG3740" s="1"/>
      <c r="BH3740" s="6"/>
      <c r="BJ3740" s="1"/>
      <c r="BN3740" s="1"/>
      <c r="BO3740" s="1"/>
    </row>
    <row r="3741" spans="1:67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6"/>
      <c r="N3741" s="1"/>
      <c r="Q3741" s="6"/>
      <c r="S3741" s="1"/>
      <c r="T3741" s="1"/>
      <c r="U3741" s="1"/>
      <c r="V3741" s="1"/>
      <c r="W3741" s="1"/>
      <c r="X3741" s="400"/>
      <c r="Y3741" s="6"/>
      <c r="AB3741" s="6"/>
      <c r="AE3741" s="6"/>
      <c r="AG3741" s="1"/>
      <c r="AM3741" s="6"/>
      <c r="AP3741" s="6"/>
      <c r="AS3741" s="6"/>
      <c r="AU3741" s="1"/>
      <c r="BA3741" s="6"/>
      <c r="BD3741" s="6"/>
      <c r="BG3741" s="1"/>
      <c r="BH3741" s="6"/>
      <c r="BJ3741" s="1"/>
      <c r="BN3741" s="1"/>
      <c r="BO3741" s="1"/>
    </row>
    <row r="3742" spans="1:67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6"/>
      <c r="N3742" s="1"/>
      <c r="Q3742" s="6"/>
      <c r="S3742" s="1"/>
      <c r="T3742" s="1"/>
      <c r="U3742" s="1"/>
      <c r="V3742" s="1"/>
      <c r="W3742" s="1"/>
      <c r="X3742" s="400"/>
      <c r="Y3742" s="6"/>
      <c r="AB3742" s="6"/>
      <c r="AE3742" s="6"/>
      <c r="AG3742" s="1"/>
      <c r="AM3742" s="6"/>
      <c r="AP3742" s="6"/>
      <c r="AS3742" s="6"/>
      <c r="AU3742" s="1"/>
      <c r="BA3742" s="6"/>
      <c r="BD3742" s="6"/>
      <c r="BG3742" s="1"/>
      <c r="BH3742" s="6"/>
      <c r="BJ3742" s="1"/>
      <c r="BN3742" s="1"/>
      <c r="BO3742" s="1"/>
    </row>
    <row r="3743" spans="1:67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6"/>
      <c r="N3743" s="1"/>
      <c r="Q3743" s="6"/>
      <c r="S3743" s="1"/>
      <c r="T3743" s="1"/>
      <c r="U3743" s="1"/>
      <c r="V3743" s="1"/>
      <c r="W3743" s="1"/>
      <c r="X3743" s="400"/>
      <c r="Y3743" s="6"/>
      <c r="AB3743" s="6"/>
      <c r="AE3743" s="6"/>
      <c r="AG3743" s="1"/>
      <c r="AM3743" s="6"/>
      <c r="AP3743" s="6"/>
      <c r="AS3743" s="6"/>
      <c r="AU3743" s="1"/>
      <c r="BA3743" s="6"/>
      <c r="BD3743" s="6"/>
      <c r="BG3743" s="1"/>
      <c r="BH3743" s="6"/>
      <c r="BJ3743" s="1"/>
      <c r="BN3743" s="1"/>
      <c r="BO3743" s="1"/>
    </row>
    <row r="3744" spans="1:67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6"/>
      <c r="N3744" s="1"/>
      <c r="Q3744" s="6"/>
      <c r="S3744" s="1"/>
      <c r="T3744" s="1"/>
      <c r="U3744" s="1"/>
      <c r="V3744" s="1"/>
      <c r="W3744" s="1"/>
      <c r="X3744" s="400"/>
      <c r="Y3744" s="6"/>
      <c r="AB3744" s="6"/>
      <c r="AE3744" s="6"/>
      <c r="AG3744" s="1"/>
      <c r="AM3744" s="6"/>
      <c r="AP3744" s="6"/>
      <c r="AS3744" s="6"/>
      <c r="AU3744" s="1"/>
      <c r="BA3744" s="6"/>
      <c r="BD3744" s="6"/>
      <c r="BG3744" s="1"/>
      <c r="BH3744" s="6"/>
      <c r="BJ3744" s="1"/>
      <c r="BN3744" s="1"/>
      <c r="BO3744" s="1"/>
    </row>
    <row r="3745" spans="1:67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6"/>
      <c r="N3745" s="1"/>
      <c r="Q3745" s="6"/>
      <c r="S3745" s="1"/>
      <c r="T3745" s="1"/>
      <c r="U3745" s="1"/>
      <c r="V3745" s="1"/>
      <c r="W3745" s="1"/>
      <c r="X3745" s="400"/>
      <c r="Y3745" s="6"/>
      <c r="AB3745" s="6"/>
      <c r="AE3745" s="6"/>
      <c r="AG3745" s="1"/>
      <c r="AM3745" s="6"/>
      <c r="AP3745" s="6"/>
      <c r="AS3745" s="6"/>
      <c r="AU3745" s="1"/>
      <c r="BA3745" s="6"/>
      <c r="BD3745" s="6"/>
      <c r="BG3745" s="1"/>
      <c r="BH3745" s="6"/>
      <c r="BJ3745" s="1"/>
      <c r="BN3745" s="1"/>
      <c r="BO3745" s="1"/>
    </row>
    <row r="3746" spans="1:67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6"/>
      <c r="N3746" s="1"/>
      <c r="Q3746" s="6"/>
      <c r="S3746" s="1"/>
      <c r="T3746" s="1"/>
      <c r="U3746" s="1"/>
      <c r="V3746" s="1"/>
      <c r="W3746" s="1"/>
      <c r="X3746" s="400"/>
      <c r="Y3746" s="6"/>
      <c r="AB3746" s="6"/>
      <c r="AE3746" s="6"/>
      <c r="AG3746" s="1"/>
      <c r="AM3746" s="6"/>
      <c r="AP3746" s="6"/>
      <c r="AS3746" s="6"/>
      <c r="AU3746" s="1"/>
      <c r="BA3746" s="6"/>
      <c r="BD3746" s="6"/>
      <c r="BG3746" s="1"/>
      <c r="BH3746" s="6"/>
      <c r="BJ3746" s="1"/>
      <c r="BN3746" s="1"/>
      <c r="BO3746" s="1"/>
    </row>
    <row r="3747" spans="1:67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6"/>
      <c r="N3747" s="1"/>
      <c r="Q3747" s="6"/>
      <c r="S3747" s="1"/>
      <c r="T3747" s="1"/>
      <c r="U3747" s="1"/>
      <c r="V3747" s="1"/>
      <c r="W3747" s="1"/>
      <c r="X3747" s="400"/>
      <c r="Y3747" s="6"/>
      <c r="AB3747" s="6"/>
      <c r="AE3747" s="6"/>
      <c r="AG3747" s="1"/>
      <c r="AM3747" s="6"/>
      <c r="AP3747" s="6"/>
      <c r="AS3747" s="6"/>
      <c r="AU3747" s="1"/>
      <c r="BA3747" s="6"/>
      <c r="BD3747" s="6"/>
      <c r="BG3747" s="1"/>
      <c r="BH3747" s="6"/>
      <c r="BJ3747" s="1"/>
      <c r="BN3747" s="1"/>
      <c r="BO3747" s="1"/>
    </row>
    <row r="3748" spans="1:67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6"/>
      <c r="N3748" s="1"/>
      <c r="Q3748" s="6"/>
      <c r="S3748" s="1"/>
      <c r="T3748" s="1"/>
      <c r="U3748" s="1"/>
      <c r="V3748" s="1"/>
      <c r="W3748" s="1"/>
      <c r="X3748" s="400"/>
      <c r="Y3748" s="6"/>
      <c r="AB3748" s="6"/>
      <c r="AE3748" s="6"/>
      <c r="AG3748" s="1"/>
      <c r="AM3748" s="6"/>
      <c r="AP3748" s="6"/>
      <c r="AS3748" s="6"/>
      <c r="AU3748" s="1"/>
      <c r="BA3748" s="6"/>
      <c r="BD3748" s="6"/>
      <c r="BG3748" s="1"/>
      <c r="BH3748" s="6"/>
      <c r="BJ3748" s="1"/>
      <c r="BN3748" s="1"/>
      <c r="BO3748" s="1"/>
    </row>
    <row r="3749" spans="1:67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6"/>
      <c r="N3749" s="1"/>
      <c r="Q3749" s="6"/>
      <c r="S3749" s="1"/>
      <c r="T3749" s="1"/>
      <c r="U3749" s="1"/>
      <c r="V3749" s="1"/>
      <c r="W3749" s="1"/>
      <c r="X3749" s="400"/>
      <c r="Y3749" s="6"/>
      <c r="AB3749" s="6"/>
      <c r="AE3749" s="6"/>
      <c r="AG3749" s="1"/>
      <c r="AM3749" s="6"/>
      <c r="AP3749" s="6"/>
      <c r="AS3749" s="6"/>
      <c r="AU3749" s="1"/>
      <c r="BA3749" s="6"/>
      <c r="BD3749" s="6"/>
      <c r="BG3749" s="1"/>
      <c r="BH3749" s="6"/>
      <c r="BJ3749" s="1"/>
      <c r="BN3749" s="1"/>
      <c r="BO3749" s="1"/>
    </row>
    <row r="3750" spans="1:67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6"/>
      <c r="N3750" s="1"/>
      <c r="Q3750" s="6"/>
      <c r="S3750" s="1"/>
      <c r="T3750" s="1"/>
      <c r="U3750" s="1"/>
      <c r="V3750" s="1"/>
      <c r="W3750" s="1"/>
      <c r="X3750" s="400"/>
      <c r="Y3750" s="6"/>
      <c r="AB3750" s="6"/>
      <c r="AE3750" s="6"/>
      <c r="AG3750" s="1"/>
      <c r="AM3750" s="6"/>
      <c r="AP3750" s="6"/>
      <c r="AS3750" s="6"/>
      <c r="AU3750" s="1"/>
      <c r="BA3750" s="6"/>
      <c r="BD3750" s="6"/>
      <c r="BG3750" s="1"/>
      <c r="BH3750" s="6"/>
      <c r="BJ3750" s="1"/>
      <c r="BN3750" s="1"/>
      <c r="BO3750" s="1"/>
    </row>
    <row r="3751" spans="1:67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6"/>
      <c r="N3751" s="1"/>
      <c r="Q3751" s="6"/>
      <c r="S3751" s="1"/>
      <c r="T3751" s="1"/>
      <c r="U3751" s="1"/>
      <c r="V3751" s="1"/>
      <c r="W3751" s="1"/>
      <c r="X3751" s="400"/>
      <c r="Y3751" s="6"/>
      <c r="AB3751" s="6"/>
      <c r="AE3751" s="6"/>
      <c r="AG3751" s="1"/>
      <c r="AM3751" s="6"/>
      <c r="AP3751" s="6"/>
      <c r="AS3751" s="6"/>
      <c r="AU3751" s="1"/>
      <c r="BA3751" s="6"/>
      <c r="BD3751" s="6"/>
      <c r="BG3751" s="1"/>
      <c r="BH3751" s="6"/>
      <c r="BJ3751" s="1"/>
      <c r="BN3751" s="1"/>
      <c r="BO3751" s="1"/>
    </row>
    <row r="3752" spans="1:67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6"/>
      <c r="N3752" s="1"/>
      <c r="Q3752" s="6"/>
      <c r="S3752" s="1"/>
      <c r="T3752" s="1"/>
      <c r="U3752" s="1"/>
      <c r="V3752" s="1"/>
      <c r="W3752" s="1"/>
      <c r="X3752" s="400"/>
      <c r="Y3752" s="6"/>
      <c r="AB3752" s="6"/>
      <c r="AE3752" s="6"/>
      <c r="AG3752" s="1"/>
      <c r="AM3752" s="6"/>
      <c r="AP3752" s="6"/>
      <c r="AS3752" s="6"/>
      <c r="AU3752" s="1"/>
      <c r="BA3752" s="6"/>
      <c r="BD3752" s="6"/>
      <c r="BG3752" s="1"/>
      <c r="BH3752" s="6"/>
      <c r="BJ3752" s="1"/>
      <c r="BN3752" s="1"/>
      <c r="BO3752" s="1"/>
    </row>
    <row r="3753" spans="1:67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6"/>
      <c r="N3753" s="1"/>
      <c r="Q3753" s="6"/>
      <c r="S3753" s="1"/>
      <c r="T3753" s="1"/>
      <c r="U3753" s="1"/>
      <c r="V3753" s="1"/>
      <c r="W3753" s="1"/>
      <c r="X3753" s="400"/>
      <c r="Y3753" s="6"/>
      <c r="AB3753" s="6"/>
      <c r="AE3753" s="6"/>
      <c r="AG3753" s="1"/>
      <c r="AM3753" s="6"/>
      <c r="AP3753" s="6"/>
      <c r="AS3753" s="6"/>
      <c r="AU3753" s="1"/>
      <c r="BA3753" s="6"/>
      <c r="BD3753" s="6"/>
      <c r="BG3753" s="1"/>
      <c r="BH3753" s="6"/>
      <c r="BJ3753" s="1"/>
      <c r="BN3753" s="1"/>
      <c r="BO3753" s="1"/>
    </row>
    <row r="3754" spans="1:67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6"/>
      <c r="N3754" s="1"/>
      <c r="Q3754" s="6"/>
      <c r="S3754" s="1"/>
      <c r="T3754" s="1"/>
      <c r="U3754" s="1"/>
      <c r="V3754" s="1"/>
      <c r="W3754" s="1"/>
      <c r="X3754" s="400"/>
      <c r="Y3754" s="6"/>
      <c r="AB3754" s="6"/>
      <c r="AE3754" s="6"/>
      <c r="AG3754" s="1"/>
      <c r="AM3754" s="6"/>
      <c r="AP3754" s="6"/>
      <c r="AS3754" s="6"/>
      <c r="AU3754" s="1"/>
      <c r="BA3754" s="6"/>
      <c r="BD3754" s="6"/>
      <c r="BG3754" s="1"/>
      <c r="BH3754" s="6"/>
      <c r="BJ3754" s="1"/>
      <c r="BN3754" s="1"/>
      <c r="BO3754" s="1"/>
    </row>
    <row r="3755" spans="1:67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6"/>
      <c r="N3755" s="1"/>
      <c r="Q3755" s="6"/>
      <c r="S3755" s="1"/>
      <c r="T3755" s="1"/>
      <c r="U3755" s="1"/>
      <c r="V3755" s="1"/>
      <c r="W3755" s="1"/>
      <c r="X3755" s="400"/>
      <c r="Y3755" s="6"/>
      <c r="AB3755" s="6"/>
      <c r="AE3755" s="6"/>
      <c r="AG3755" s="1"/>
      <c r="AM3755" s="6"/>
      <c r="AP3755" s="6"/>
      <c r="AS3755" s="6"/>
      <c r="AU3755" s="1"/>
      <c r="BA3755" s="6"/>
      <c r="BD3755" s="6"/>
      <c r="BG3755" s="1"/>
      <c r="BH3755" s="6"/>
      <c r="BJ3755" s="1"/>
      <c r="BN3755" s="1"/>
      <c r="BO3755" s="1"/>
    </row>
    <row r="3756" spans="1:67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6"/>
      <c r="N3756" s="1"/>
      <c r="Q3756" s="6"/>
      <c r="S3756" s="1"/>
      <c r="T3756" s="1"/>
      <c r="U3756" s="1"/>
      <c r="V3756" s="1"/>
      <c r="W3756" s="1"/>
      <c r="X3756" s="400"/>
      <c r="Y3756" s="6"/>
      <c r="AB3756" s="6"/>
      <c r="AE3756" s="6"/>
      <c r="AG3756" s="1"/>
      <c r="AM3756" s="6"/>
      <c r="AP3756" s="6"/>
      <c r="AS3756" s="6"/>
      <c r="AU3756" s="1"/>
      <c r="BA3756" s="6"/>
      <c r="BD3756" s="6"/>
      <c r="BG3756" s="1"/>
      <c r="BH3756" s="6"/>
      <c r="BJ3756" s="1"/>
      <c r="BN3756" s="1"/>
      <c r="BO3756" s="1"/>
    </row>
    <row r="3757" spans="1:67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6"/>
      <c r="N3757" s="1"/>
      <c r="Q3757" s="6"/>
      <c r="S3757" s="1"/>
      <c r="T3757" s="1"/>
      <c r="U3757" s="1"/>
      <c r="V3757" s="1"/>
      <c r="W3757" s="1"/>
      <c r="X3757" s="400"/>
      <c r="Y3757" s="6"/>
      <c r="AB3757" s="6"/>
      <c r="AE3757" s="6"/>
      <c r="AG3757" s="1"/>
      <c r="AM3757" s="6"/>
      <c r="AP3757" s="6"/>
      <c r="AS3757" s="6"/>
      <c r="AU3757" s="1"/>
      <c r="BA3757" s="6"/>
      <c r="BD3757" s="6"/>
      <c r="BG3757" s="1"/>
      <c r="BH3757" s="6"/>
      <c r="BJ3757" s="1"/>
      <c r="BN3757" s="1"/>
      <c r="BO3757" s="1"/>
    </row>
    <row r="3758" spans="1:67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6"/>
      <c r="N3758" s="1"/>
      <c r="Q3758" s="6"/>
      <c r="S3758" s="1"/>
      <c r="T3758" s="1"/>
      <c r="U3758" s="1"/>
      <c r="V3758" s="1"/>
      <c r="W3758" s="1"/>
      <c r="X3758" s="400"/>
      <c r="Y3758" s="6"/>
      <c r="AB3758" s="6"/>
      <c r="AE3758" s="6"/>
      <c r="AG3758" s="1"/>
      <c r="AM3758" s="6"/>
      <c r="AP3758" s="6"/>
      <c r="AS3758" s="6"/>
      <c r="AU3758" s="1"/>
      <c r="BA3758" s="6"/>
      <c r="BD3758" s="6"/>
      <c r="BG3758" s="1"/>
      <c r="BH3758" s="6"/>
      <c r="BJ3758" s="1"/>
      <c r="BN3758" s="1"/>
      <c r="BO3758" s="1"/>
    </row>
    <row r="3759" spans="1:67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6"/>
      <c r="N3759" s="1"/>
      <c r="Q3759" s="6"/>
      <c r="S3759" s="1"/>
      <c r="T3759" s="1"/>
      <c r="U3759" s="1"/>
      <c r="V3759" s="1"/>
      <c r="W3759" s="1"/>
      <c r="X3759" s="400"/>
      <c r="Y3759" s="6"/>
      <c r="AB3759" s="6"/>
      <c r="AE3759" s="6"/>
      <c r="AG3759" s="1"/>
      <c r="AM3759" s="6"/>
      <c r="AP3759" s="6"/>
      <c r="AS3759" s="6"/>
      <c r="AU3759" s="1"/>
      <c r="BA3759" s="6"/>
      <c r="BD3759" s="6"/>
      <c r="BG3759" s="1"/>
      <c r="BH3759" s="6"/>
      <c r="BJ3759" s="1"/>
      <c r="BN3759" s="1"/>
      <c r="BO3759" s="1"/>
    </row>
    <row r="3760" spans="1:67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6"/>
      <c r="N3760" s="1"/>
      <c r="Q3760" s="6"/>
      <c r="S3760" s="1"/>
      <c r="T3760" s="1"/>
      <c r="U3760" s="1"/>
      <c r="V3760" s="1"/>
      <c r="W3760" s="1"/>
      <c r="X3760" s="400"/>
      <c r="Y3760" s="6"/>
      <c r="AB3760" s="6"/>
      <c r="AE3760" s="6"/>
      <c r="AG3760" s="1"/>
      <c r="AM3760" s="6"/>
      <c r="AP3760" s="6"/>
      <c r="AS3760" s="6"/>
      <c r="AU3760" s="1"/>
      <c r="BA3760" s="6"/>
      <c r="BD3760" s="6"/>
      <c r="BG3760" s="1"/>
      <c r="BH3760" s="6"/>
      <c r="BJ3760" s="1"/>
      <c r="BN3760" s="1"/>
      <c r="BO3760" s="1"/>
    </row>
    <row r="3761" spans="1:67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6"/>
      <c r="N3761" s="1"/>
      <c r="Q3761" s="6"/>
      <c r="S3761" s="1"/>
      <c r="T3761" s="1"/>
      <c r="U3761" s="1"/>
      <c r="V3761" s="1"/>
      <c r="W3761" s="1"/>
      <c r="X3761" s="400"/>
      <c r="Y3761" s="6"/>
      <c r="AB3761" s="6"/>
      <c r="AE3761" s="6"/>
      <c r="AG3761" s="1"/>
      <c r="AM3761" s="6"/>
      <c r="AP3761" s="6"/>
      <c r="AS3761" s="6"/>
      <c r="AU3761" s="1"/>
      <c r="BA3761" s="6"/>
      <c r="BD3761" s="6"/>
      <c r="BG3761" s="1"/>
      <c r="BH3761" s="6"/>
      <c r="BJ3761" s="1"/>
      <c r="BN3761" s="1"/>
      <c r="BO3761" s="1"/>
    </row>
    <row r="3762" spans="1:67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6"/>
      <c r="N3762" s="1"/>
      <c r="Q3762" s="6"/>
      <c r="S3762" s="1"/>
      <c r="T3762" s="1"/>
      <c r="U3762" s="1"/>
      <c r="V3762" s="1"/>
      <c r="W3762" s="1"/>
      <c r="X3762" s="400"/>
      <c r="Y3762" s="6"/>
      <c r="AB3762" s="6"/>
      <c r="AE3762" s="6"/>
      <c r="AG3762" s="1"/>
      <c r="AM3762" s="6"/>
      <c r="AP3762" s="6"/>
      <c r="AS3762" s="6"/>
      <c r="AU3762" s="1"/>
      <c r="BA3762" s="6"/>
      <c r="BD3762" s="6"/>
      <c r="BG3762" s="1"/>
      <c r="BH3762" s="6"/>
      <c r="BJ3762" s="1"/>
      <c r="BN3762" s="1"/>
      <c r="BO3762" s="1"/>
    </row>
    <row r="3763" spans="1:67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6"/>
      <c r="N3763" s="1"/>
      <c r="Q3763" s="6"/>
      <c r="S3763" s="1"/>
      <c r="T3763" s="1"/>
      <c r="U3763" s="1"/>
      <c r="V3763" s="1"/>
      <c r="W3763" s="1"/>
      <c r="X3763" s="400"/>
      <c r="Y3763" s="6"/>
      <c r="AB3763" s="6"/>
      <c r="AE3763" s="6"/>
      <c r="AG3763" s="1"/>
      <c r="AM3763" s="6"/>
      <c r="AP3763" s="6"/>
      <c r="AS3763" s="6"/>
      <c r="AU3763" s="1"/>
      <c r="BA3763" s="6"/>
      <c r="BD3763" s="6"/>
      <c r="BG3763" s="1"/>
      <c r="BH3763" s="6"/>
      <c r="BJ3763" s="1"/>
      <c r="BN3763" s="1"/>
      <c r="BO3763" s="1"/>
    </row>
    <row r="3764" spans="1:67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6"/>
      <c r="N3764" s="1"/>
      <c r="Q3764" s="6"/>
      <c r="S3764" s="1"/>
      <c r="T3764" s="1"/>
      <c r="U3764" s="1"/>
      <c r="V3764" s="1"/>
      <c r="W3764" s="1"/>
      <c r="X3764" s="400"/>
      <c r="Y3764" s="6"/>
      <c r="AB3764" s="6"/>
      <c r="AE3764" s="6"/>
      <c r="AG3764" s="1"/>
      <c r="AM3764" s="6"/>
      <c r="AP3764" s="6"/>
      <c r="AS3764" s="6"/>
      <c r="AU3764" s="1"/>
      <c r="BA3764" s="6"/>
      <c r="BD3764" s="6"/>
      <c r="BG3764" s="1"/>
      <c r="BH3764" s="6"/>
      <c r="BJ3764" s="1"/>
      <c r="BN3764" s="1"/>
      <c r="BO3764" s="1"/>
    </row>
    <row r="3765" spans="1:67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6"/>
      <c r="N3765" s="1"/>
      <c r="Q3765" s="6"/>
      <c r="S3765" s="1"/>
      <c r="T3765" s="1"/>
      <c r="U3765" s="1"/>
      <c r="V3765" s="1"/>
      <c r="W3765" s="1"/>
      <c r="X3765" s="400"/>
      <c r="Y3765" s="6"/>
      <c r="AB3765" s="6"/>
      <c r="AE3765" s="6"/>
      <c r="AG3765" s="1"/>
      <c r="AM3765" s="6"/>
      <c r="AP3765" s="6"/>
      <c r="AS3765" s="6"/>
      <c r="AU3765" s="1"/>
      <c r="BA3765" s="6"/>
      <c r="BD3765" s="6"/>
      <c r="BG3765" s="1"/>
      <c r="BH3765" s="6"/>
      <c r="BJ3765" s="1"/>
      <c r="BN3765" s="1"/>
      <c r="BO3765" s="1"/>
    </row>
    <row r="3766" spans="1:67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6"/>
      <c r="N3766" s="1"/>
      <c r="Q3766" s="6"/>
      <c r="S3766" s="1"/>
      <c r="T3766" s="1"/>
      <c r="U3766" s="1"/>
      <c r="V3766" s="1"/>
      <c r="W3766" s="1"/>
      <c r="X3766" s="400"/>
      <c r="Y3766" s="6"/>
      <c r="AB3766" s="6"/>
      <c r="AE3766" s="6"/>
      <c r="AG3766" s="1"/>
      <c r="AM3766" s="6"/>
      <c r="AP3766" s="6"/>
      <c r="AS3766" s="6"/>
      <c r="AU3766" s="1"/>
      <c r="BA3766" s="6"/>
      <c r="BD3766" s="6"/>
      <c r="BG3766" s="1"/>
      <c r="BH3766" s="6"/>
      <c r="BJ3766" s="1"/>
      <c r="BN3766" s="1"/>
      <c r="BO3766" s="1"/>
    </row>
    <row r="3767" spans="1:67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6"/>
      <c r="N3767" s="1"/>
      <c r="Q3767" s="6"/>
      <c r="S3767" s="1"/>
      <c r="T3767" s="1"/>
      <c r="U3767" s="1"/>
      <c r="V3767" s="1"/>
      <c r="W3767" s="1"/>
      <c r="X3767" s="400"/>
      <c r="Y3767" s="6"/>
      <c r="AB3767" s="6"/>
      <c r="AE3767" s="6"/>
      <c r="AG3767" s="1"/>
      <c r="AM3767" s="6"/>
      <c r="AP3767" s="6"/>
      <c r="AS3767" s="6"/>
      <c r="AU3767" s="1"/>
      <c r="BA3767" s="6"/>
      <c r="BD3767" s="6"/>
      <c r="BG3767" s="1"/>
      <c r="BH3767" s="6"/>
      <c r="BJ3767" s="1"/>
      <c r="BN3767" s="1"/>
      <c r="BO3767" s="1"/>
    </row>
    <row r="3768" spans="1:67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6"/>
      <c r="N3768" s="1"/>
      <c r="Q3768" s="6"/>
      <c r="S3768" s="1"/>
      <c r="T3768" s="1"/>
      <c r="U3768" s="1"/>
      <c r="V3768" s="1"/>
      <c r="W3768" s="1"/>
      <c r="X3768" s="400"/>
      <c r="Y3768" s="6"/>
      <c r="AB3768" s="6"/>
      <c r="AE3768" s="6"/>
      <c r="AG3768" s="1"/>
      <c r="AM3768" s="6"/>
      <c r="AP3768" s="6"/>
      <c r="AS3768" s="6"/>
      <c r="AU3768" s="1"/>
      <c r="BA3768" s="6"/>
      <c r="BD3768" s="6"/>
      <c r="BG3768" s="1"/>
      <c r="BH3768" s="6"/>
      <c r="BJ3768" s="1"/>
      <c r="BN3768" s="1"/>
      <c r="BO3768" s="1"/>
    </row>
    <row r="3769" spans="1:67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6"/>
      <c r="N3769" s="1"/>
      <c r="Q3769" s="6"/>
      <c r="S3769" s="1"/>
      <c r="T3769" s="1"/>
      <c r="U3769" s="1"/>
      <c r="V3769" s="1"/>
      <c r="W3769" s="1"/>
      <c r="X3769" s="400"/>
      <c r="Y3769" s="6"/>
      <c r="AB3769" s="6"/>
      <c r="AE3769" s="6"/>
      <c r="AG3769" s="1"/>
      <c r="AM3769" s="6"/>
      <c r="AP3769" s="6"/>
      <c r="AS3769" s="6"/>
      <c r="AU3769" s="1"/>
      <c r="BA3769" s="6"/>
      <c r="BD3769" s="6"/>
      <c r="BG3769" s="1"/>
      <c r="BH3769" s="6"/>
      <c r="BJ3769" s="1"/>
      <c r="BN3769" s="1"/>
      <c r="BO3769" s="1"/>
    </row>
    <row r="3770" spans="1:67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6"/>
      <c r="N3770" s="1"/>
      <c r="Q3770" s="6"/>
      <c r="S3770" s="1"/>
      <c r="T3770" s="1"/>
      <c r="U3770" s="1"/>
      <c r="V3770" s="1"/>
      <c r="W3770" s="1"/>
      <c r="X3770" s="400"/>
      <c r="Y3770" s="6"/>
      <c r="AB3770" s="6"/>
      <c r="AE3770" s="6"/>
      <c r="AG3770" s="1"/>
      <c r="AM3770" s="6"/>
      <c r="AP3770" s="6"/>
      <c r="AS3770" s="6"/>
      <c r="AU3770" s="1"/>
      <c r="BA3770" s="6"/>
      <c r="BD3770" s="6"/>
      <c r="BG3770" s="1"/>
      <c r="BH3770" s="6"/>
      <c r="BJ3770" s="1"/>
      <c r="BN3770" s="1"/>
      <c r="BO3770" s="1"/>
    </row>
    <row r="3771" spans="1:67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6"/>
      <c r="N3771" s="1"/>
      <c r="Q3771" s="6"/>
      <c r="S3771" s="1"/>
      <c r="T3771" s="1"/>
      <c r="U3771" s="1"/>
      <c r="V3771" s="1"/>
      <c r="W3771" s="1"/>
      <c r="X3771" s="400"/>
      <c r="Y3771" s="6"/>
      <c r="AB3771" s="6"/>
      <c r="AE3771" s="6"/>
      <c r="AG3771" s="1"/>
      <c r="AM3771" s="6"/>
      <c r="AP3771" s="6"/>
      <c r="AS3771" s="6"/>
      <c r="AU3771" s="1"/>
      <c r="BA3771" s="6"/>
      <c r="BD3771" s="6"/>
      <c r="BG3771" s="1"/>
      <c r="BH3771" s="6"/>
      <c r="BJ3771" s="1"/>
      <c r="BN3771" s="1"/>
      <c r="BO3771" s="1"/>
    </row>
    <row r="3772" spans="1:67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6"/>
      <c r="N3772" s="1"/>
      <c r="Q3772" s="6"/>
      <c r="S3772" s="1"/>
      <c r="T3772" s="1"/>
      <c r="U3772" s="1"/>
      <c r="V3772" s="1"/>
      <c r="W3772" s="1"/>
      <c r="X3772" s="400"/>
      <c r="Y3772" s="6"/>
      <c r="AB3772" s="6"/>
      <c r="AE3772" s="6"/>
      <c r="AG3772" s="1"/>
      <c r="AM3772" s="6"/>
      <c r="AP3772" s="6"/>
      <c r="AS3772" s="6"/>
      <c r="AU3772" s="1"/>
      <c r="BA3772" s="6"/>
      <c r="BD3772" s="6"/>
      <c r="BG3772" s="1"/>
      <c r="BH3772" s="6"/>
      <c r="BJ3772" s="1"/>
      <c r="BN3772" s="1"/>
      <c r="BO3772" s="1"/>
    </row>
    <row r="3773" spans="1:67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6"/>
      <c r="N3773" s="1"/>
      <c r="Q3773" s="6"/>
      <c r="S3773" s="1"/>
      <c r="T3773" s="1"/>
      <c r="U3773" s="1"/>
      <c r="V3773" s="1"/>
      <c r="W3773" s="1"/>
      <c r="X3773" s="400"/>
      <c r="Y3773" s="6"/>
      <c r="AB3773" s="6"/>
      <c r="AE3773" s="6"/>
      <c r="AG3773" s="1"/>
      <c r="AM3773" s="6"/>
      <c r="AP3773" s="6"/>
      <c r="AS3773" s="6"/>
      <c r="AU3773" s="1"/>
      <c r="BA3773" s="6"/>
      <c r="BD3773" s="6"/>
      <c r="BG3773" s="1"/>
      <c r="BH3773" s="6"/>
      <c r="BJ3773" s="1"/>
      <c r="BN3773" s="1"/>
      <c r="BO3773" s="1"/>
    </row>
    <row r="3774" spans="1:67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6"/>
      <c r="N3774" s="1"/>
      <c r="Q3774" s="6"/>
      <c r="S3774" s="1"/>
      <c r="T3774" s="1"/>
      <c r="U3774" s="1"/>
      <c r="V3774" s="1"/>
      <c r="W3774" s="1"/>
      <c r="X3774" s="400"/>
      <c r="Y3774" s="6"/>
      <c r="AB3774" s="6"/>
      <c r="AE3774" s="6"/>
      <c r="AG3774" s="1"/>
      <c r="AM3774" s="6"/>
      <c r="AP3774" s="6"/>
      <c r="AS3774" s="6"/>
      <c r="AU3774" s="1"/>
      <c r="BA3774" s="6"/>
      <c r="BD3774" s="6"/>
      <c r="BG3774" s="1"/>
      <c r="BH3774" s="6"/>
      <c r="BJ3774" s="1"/>
      <c r="BN3774" s="1"/>
      <c r="BO3774" s="1"/>
    </row>
    <row r="3775" spans="1:67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6"/>
      <c r="N3775" s="1"/>
      <c r="Q3775" s="6"/>
      <c r="S3775" s="1"/>
      <c r="T3775" s="1"/>
      <c r="U3775" s="1"/>
      <c r="V3775" s="1"/>
      <c r="W3775" s="1"/>
      <c r="X3775" s="400"/>
      <c r="Y3775" s="6"/>
      <c r="AB3775" s="6"/>
      <c r="AE3775" s="6"/>
      <c r="AG3775" s="1"/>
      <c r="AM3775" s="6"/>
      <c r="AP3775" s="6"/>
      <c r="AS3775" s="6"/>
      <c r="AU3775" s="1"/>
      <c r="BA3775" s="6"/>
      <c r="BD3775" s="6"/>
      <c r="BG3775" s="1"/>
      <c r="BH3775" s="6"/>
      <c r="BJ3775" s="1"/>
      <c r="BN3775" s="1"/>
      <c r="BO3775" s="1"/>
    </row>
    <row r="3776" spans="1:67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6"/>
      <c r="N3776" s="1"/>
      <c r="Q3776" s="6"/>
      <c r="S3776" s="1"/>
      <c r="T3776" s="1"/>
      <c r="U3776" s="1"/>
      <c r="V3776" s="1"/>
      <c r="W3776" s="1"/>
      <c r="X3776" s="400"/>
      <c r="Y3776" s="6"/>
      <c r="AB3776" s="6"/>
      <c r="AE3776" s="6"/>
      <c r="AG3776" s="1"/>
      <c r="AM3776" s="6"/>
      <c r="AP3776" s="6"/>
      <c r="AS3776" s="6"/>
      <c r="AU3776" s="1"/>
      <c r="BA3776" s="6"/>
      <c r="BD3776" s="6"/>
      <c r="BG3776" s="1"/>
      <c r="BH3776" s="6"/>
      <c r="BJ3776" s="1"/>
      <c r="BN3776" s="1"/>
      <c r="BO3776" s="1"/>
    </row>
    <row r="3777" spans="1:67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6"/>
      <c r="N3777" s="1"/>
      <c r="Q3777" s="6"/>
      <c r="S3777" s="1"/>
      <c r="T3777" s="1"/>
      <c r="U3777" s="1"/>
      <c r="V3777" s="1"/>
      <c r="W3777" s="1"/>
      <c r="X3777" s="400"/>
      <c r="Y3777" s="6"/>
      <c r="AB3777" s="6"/>
      <c r="AE3777" s="6"/>
      <c r="AG3777" s="1"/>
      <c r="AM3777" s="6"/>
      <c r="AP3777" s="6"/>
      <c r="AS3777" s="6"/>
      <c r="AU3777" s="1"/>
      <c r="BA3777" s="6"/>
      <c r="BD3777" s="6"/>
      <c r="BG3777" s="1"/>
      <c r="BH3777" s="6"/>
      <c r="BJ3777" s="1"/>
      <c r="BN3777" s="1"/>
      <c r="BO3777" s="1"/>
    </row>
    <row r="3778" spans="1:67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6"/>
      <c r="N3778" s="1"/>
      <c r="Q3778" s="6"/>
      <c r="S3778" s="1"/>
      <c r="T3778" s="1"/>
      <c r="U3778" s="1"/>
      <c r="V3778" s="1"/>
      <c r="W3778" s="1"/>
      <c r="X3778" s="400"/>
      <c r="Y3778" s="6"/>
      <c r="AB3778" s="6"/>
      <c r="AE3778" s="6"/>
      <c r="AG3778" s="1"/>
      <c r="AM3778" s="6"/>
      <c r="AP3778" s="6"/>
      <c r="AS3778" s="6"/>
      <c r="AU3778" s="1"/>
      <c r="BA3778" s="6"/>
      <c r="BD3778" s="6"/>
      <c r="BG3778" s="1"/>
      <c r="BH3778" s="6"/>
      <c r="BJ3778" s="1"/>
      <c r="BN3778" s="1"/>
      <c r="BO3778" s="1"/>
    </row>
    <row r="3779" spans="1:67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6"/>
      <c r="N3779" s="1"/>
      <c r="Q3779" s="6"/>
      <c r="S3779" s="1"/>
      <c r="T3779" s="1"/>
      <c r="U3779" s="1"/>
      <c r="V3779" s="1"/>
      <c r="W3779" s="1"/>
      <c r="X3779" s="400"/>
      <c r="Y3779" s="6"/>
      <c r="AB3779" s="6"/>
      <c r="AE3779" s="6"/>
      <c r="AG3779" s="1"/>
      <c r="AM3779" s="6"/>
      <c r="AP3779" s="6"/>
      <c r="AS3779" s="6"/>
      <c r="AU3779" s="1"/>
      <c r="BA3779" s="6"/>
      <c r="BD3779" s="6"/>
      <c r="BG3779" s="1"/>
      <c r="BH3779" s="6"/>
      <c r="BJ3779" s="1"/>
      <c r="BN3779" s="1"/>
      <c r="BO3779" s="1"/>
    </row>
    <row r="3780" spans="1:67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6"/>
      <c r="N3780" s="1"/>
      <c r="Q3780" s="6"/>
      <c r="S3780" s="1"/>
      <c r="T3780" s="1"/>
      <c r="U3780" s="1"/>
      <c r="V3780" s="1"/>
      <c r="W3780" s="1"/>
      <c r="X3780" s="400"/>
      <c r="Y3780" s="6"/>
      <c r="AB3780" s="6"/>
      <c r="AE3780" s="6"/>
      <c r="AG3780" s="1"/>
      <c r="AM3780" s="6"/>
      <c r="AP3780" s="6"/>
      <c r="AS3780" s="6"/>
      <c r="AU3780" s="1"/>
      <c r="BA3780" s="6"/>
      <c r="BD3780" s="6"/>
      <c r="BG3780" s="1"/>
      <c r="BH3780" s="6"/>
      <c r="BJ3780" s="1"/>
      <c r="BN3780" s="1"/>
      <c r="BO3780" s="1"/>
    </row>
    <row r="3781" spans="1:67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6"/>
      <c r="N3781" s="1"/>
      <c r="Q3781" s="6"/>
      <c r="S3781" s="1"/>
      <c r="T3781" s="1"/>
      <c r="U3781" s="1"/>
      <c r="V3781" s="1"/>
      <c r="W3781" s="1"/>
      <c r="X3781" s="400"/>
      <c r="Y3781" s="6"/>
      <c r="AB3781" s="6"/>
      <c r="AE3781" s="6"/>
      <c r="AG3781" s="1"/>
      <c r="AM3781" s="6"/>
      <c r="AP3781" s="6"/>
      <c r="AS3781" s="6"/>
      <c r="AU3781" s="1"/>
      <c r="BA3781" s="6"/>
      <c r="BD3781" s="6"/>
      <c r="BG3781" s="1"/>
      <c r="BH3781" s="6"/>
      <c r="BJ3781" s="1"/>
      <c r="BN3781" s="1"/>
      <c r="BO3781" s="1"/>
    </row>
    <row r="3782" spans="1:67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6"/>
      <c r="N3782" s="1"/>
      <c r="Q3782" s="6"/>
      <c r="S3782" s="1"/>
      <c r="T3782" s="1"/>
      <c r="U3782" s="1"/>
      <c r="V3782" s="1"/>
      <c r="W3782" s="1"/>
      <c r="X3782" s="400"/>
      <c r="Y3782" s="6"/>
      <c r="AB3782" s="6"/>
      <c r="AE3782" s="6"/>
      <c r="AG3782" s="1"/>
      <c r="AM3782" s="6"/>
      <c r="AP3782" s="6"/>
      <c r="AS3782" s="6"/>
      <c r="AU3782" s="1"/>
      <c r="BA3782" s="6"/>
      <c r="BD3782" s="6"/>
      <c r="BG3782" s="1"/>
      <c r="BH3782" s="6"/>
      <c r="BJ3782" s="1"/>
      <c r="BN3782" s="1"/>
      <c r="BO3782" s="1"/>
    </row>
    <row r="3783" spans="1:67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6"/>
      <c r="N3783" s="1"/>
      <c r="Q3783" s="6"/>
      <c r="S3783" s="1"/>
      <c r="T3783" s="1"/>
      <c r="U3783" s="1"/>
      <c r="V3783" s="1"/>
      <c r="W3783" s="1"/>
      <c r="X3783" s="400"/>
      <c r="Y3783" s="6"/>
      <c r="AB3783" s="6"/>
      <c r="AE3783" s="6"/>
      <c r="AG3783" s="1"/>
      <c r="AM3783" s="6"/>
      <c r="AP3783" s="6"/>
      <c r="AS3783" s="6"/>
      <c r="AU3783" s="1"/>
      <c r="BA3783" s="6"/>
      <c r="BD3783" s="6"/>
      <c r="BG3783" s="1"/>
      <c r="BH3783" s="6"/>
      <c r="BJ3783" s="1"/>
      <c r="BN3783" s="1"/>
      <c r="BO3783" s="1"/>
    </row>
    <row r="3784" spans="1:67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6"/>
      <c r="N3784" s="1"/>
      <c r="Q3784" s="6"/>
      <c r="S3784" s="1"/>
      <c r="T3784" s="1"/>
      <c r="U3784" s="1"/>
      <c r="V3784" s="1"/>
      <c r="W3784" s="1"/>
      <c r="X3784" s="400"/>
      <c r="Y3784" s="6"/>
      <c r="AB3784" s="6"/>
      <c r="AE3784" s="6"/>
      <c r="AG3784" s="1"/>
      <c r="AM3784" s="6"/>
      <c r="AP3784" s="6"/>
      <c r="AS3784" s="6"/>
      <c r="AU3784" s="1"/>
      <c r="BA3784" s="6"/>
      <c r="BD3784" s="6"/>
      <c r="BG3784" s="1"/>
      <c r="BH3784" s="6"/>
      <c r="BJ3784" s="1"/>
      <c r="BN3784" s="1"/>
      <c r="BO3784" s="1"/>
    </row>
    <row r="3785" spans="1:67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6"/>
      <c r="N3785" s="1"/>
      <c r="Q3785" s="6"/>
      <c r="S3785" s="1"/>
      <c r="T3785" s="1"/>
      <c r="U3785" s="1"/>
      <c r="V3785" s="1"/>
      <c r="W3785" s="1"/>
      <c r="X3785" s="400"/>
      <c r="Y3785" s="6"/>
      <c r="AB3785" s="6"/>
      <c r="AE3785" s="6"/>
      <c r="AG3785" s="1"/>
      <c r="AM3785" s="6"/>
      <c r="AP3785" s="6"/>
      <c r="AS3785" s="6"/>
      <c r="AU3785" s="1"/>
      <c r="BA3785" s="6"/>
      <c r="BD3785" s="6"/>
      <c r="BG3785" s="1"/>
      <c r="BH3785" s="6"/>
      <c r="BJ3785" s="1"/>
      <c r="BN3785" s="1"/>
      <c r="BO3785" s="1"/>
    </row>
    <row r="3786" spans="1:67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6"/>
      <c r="N3786" s="1"/>
      <c r="Q3786" s="6"/>
      <c r="S3786" s="1"/>
      <c r="T3786" s="1"/>
      <c r="U3786" s="1"/>
      <c r="V3786" s="1"/>
      <c r="W3786" s="1"/>
      <c r="X3786" s="400"/>
      <c r="Y3786" s="6"/>
      <c r="AB3786" s="6"/>
      <c r="AE3786" s="6"/>
      <c r="AG3786" s="1"/>
      <c r="AM3786" s="6"/>
      <c r="AP3786" s="6"/>
      <c r="AS3786" s="6"/>
      <c r="AU3786" s="1"/>
      <c r="BA3786" s="6"/>
      <c r="BD3786" s="6"/>
      <c r="BG3786" s="1"/>
      <c r="BH3786" s="6"/>
      <c r="BJ3786" s="1"/>
      <c r="BN3786" s="1"/>
      <c r="BO3786" s="1"/>
    </row>
    <row r="3787" spans="1:67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6"/>
      <c r="N3787" s="1"/>
      <c r="Q3787" s="6"/>
      <c r="S3787" s="1"/>
      <c r="T3787" s="1"/>
      <c r="U3787" s="1"/>
      <c r="V3787" s="1"/>
      <c r="W3787" s="1"/>
      <c r="X3787" s="400"/>
      <c r="Y3787" s="6"/>
      <c r="AB3787" s="6"/>
      <c r="AE3787" s="6"/>
      <c r="AG3787" s="1"/>
      <c r="AM3787" s="6"/>
      <c r="AP3787" s="6"/>
      <c r="AS3787" s="6"/>
      <c r="AU3787" s="1"/>
      <c r="BA3787" s="6"/>
      <c r="BD3787" s="6"/>
      <c r="BG3787" s="1"/>
      <c r="BH3787" s="6"/>
      <c r="BJ3787" s="1"/>
      <c r="BN3787" s="1"/>
      <c r="BO3787" s="1"/>
    </row>
    <row r="3788" spans="1:67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6"/>
      <c r="N3788" s="1"/>
      <c r="Q3788" s="6"/>
      <c r="S3788" s="1"/>
      <c r="T3788" s="1"/>
      <c r="U3788" s="1"/>
      <c r="V3788" s="1"/>
      <c r="W3788" s="1"/>
      <c r="X3788" s="400"/>
      <c r="Y3788" s="6"/>
      <c r="AB3788" s="6"/>
      <c r="AE3788" s="6"/>
      <c r="AG3788" s="1"/>
      <c r="AM3788" s="6"/>
      <c r="AP3788" s="6"/>
      <c r="AS3788" s="6"/>
      <c r="AU3788" s="1"/>
      <c r="BA3788" s="6"/>
      <c r="BD3788" s="6"/>
      <c r="BG3788" s="1"/>
      <c r="BH3788" s="6"/>
      <c r="BJ3788" s="1"/>
      <c r="BN3788" s="1"/>
      <c r="BO3788" s="1"/>
    </row>
    <row r="3789" spans="1:67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6"/>
      <c r="N3789" s="1"/>
      <c r="Q3789" s="6"/>
      <c r="S3789" s="1"/>
      <c r="T3789" s="1"/>
      <c r="U3789" s="1"/>
      <c r="V3789" s="1"/>
      <c r="W3789" s="1"/>
      <c r="X3789" s="400"/>
      <c r="Y3789" s="6"/>
      <c r="AB3789" s="6"/>
      <c r="AE3789" s="6"/>
      <c r="AG3789" s="1"/>
      <c r="AM3789" s="6"/>
      <c r="AP3789" s="6"/>
      <c r="AS3789" s="6"/>
      <c r="AU3789" s="1"/>
      <c r="BA3789" s="6"/>
      <c r="BD3789" s="6"/>
      <c r="BG3789" s="1"/>
      <c r="BH3789" s="6"/>
      <c r="BJ3789" s="1"/>
      <c r="BN3789" s="1"/>
      <c r="BO3789" s="1"/>
    </row>
    <row r="3790" spans="1:67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6"/>
      <c r="N3790" s="1"/>
      <c r="Q3790" s="6"/>
      <c r="S3790" s="1"/>
      <c r="T3790" s="1"/>
      <c r="U3790" s="1"/>
      <c r="V3790" s="1"/>
      <c r="W3790" s="1"/>
      <c r="X3790" s="400"/>
      <c r="Y3790" s="6"/>
      <c r="AB3790" s="6"/>
      <c r="AE3790" s="6"/>
      <c r="AG3790" s="1"/>
      <c r="AM3790" s="6"/>
      <c r="AP3790" s="6"/>
      <c r="AS3790" s="6"/>
      <c r="AU3790" s="1"/>
      <c r="BA3790" s="6"/>
      <c r="BD3790" s="6"/>
      <c r="BG3790" s="1"/>
      <c r="BH3790" s="6"/>
      <c r="BJ3790" s="1"/>
      <c r="BN3790" s="1"/>
      <c r="BO3790" s="1"/>
    </row>
    <row r="3791" spans="1:67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6"/>
      <c r="N3791" s="1"/>
      <c r="Q3791" s="6"/>
      <c r="S3791" s="1"/>
      <c r="T3791" s="1"/>
      <c r="U3791" s="1"/>
      <c r="V3791" s="1"/>
      <c r="W3791" s="1"/>
      <c r="X3791" s="400"/>
      <c r="Y3791" s="6"/>
      <c r="AB3791" s="6"/>
      <c r="AE3791" s="6"/>
      <c r="AG3791" s="1"/>
      <c r="AM3791" s="6"/>
      <c r="AP3791" s="6"/>
      <c r="AS3791" s="6"/>
      <c r="AU3791" s="1"/>
      <c r="BA3791" s="6"/>
      <c r="BD3791" s="6"/>
      <c r="BG3791" s="1"/>
      <c r="BH3791" s="6"/>
      <c r="BJ3791" s="1"/>
      <c r="BN3791" s="1"/>
      <c r="BO3791" s="1"/>
    </row>
    <row r="3792" spans="1:67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6"/>
      <c r="N3792" s="1"/>
      <c r="Q3792" s="6"/>
      <c r="S3792" s="1"/>
      <c r="T3792" s="1"/>
      <c r="U3792" s="1"/>
      <c r="V3792" s="1"/>
      <c r="W3792" s="1"/>
      <c r="X3792" s="400"/>
      <c r="Y3792" s="6"/>
      <c r="AB3792" s="6"/>
      <c r="AE3792" s="6"/>
      <c r="AG3792" s="1"/>
      <c r="AM3792" s="6"/>
      <c r="AP3792" s="6"/>
      <c r="AS3792" s="6"/>
      <c r="AU3792" s="1"/>
      <c r="BA3792" s="6"/>
      <c r="BD3792" s="6"/>
      <c r="BG3792" s="1"/>
      <c r="BH3792" s="6"/>
      <c r="BJ3792" s="1"/>
      <c r="BN3792" s="1"/>
      <c r="BO3792" s="1"/>
    </row>
    <row r="3793" spans="1:67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6"/>
      <c r="N3793" s="1"/>
      <c r="Q3793" s="6"/>
      <c r="S3793" s="1"/>
      <c r="T3793" s="1"/>
      <c r="U3793" s="1"/>
      <c r="V3793" s="1"/>
      <c r="W3793" s="1"/>
      <c r="X3793" s="400"/>
      <c r="Y3793" s="6"/>
      <c r="AB3793" s="6"/>
      <c r="AE3793" s="6"/>
      <c r="AG3793" s="1"/>
      <c r="AM3793" s="6"/>
      <c r="AP3793" s="6"/>
      <c r="AS3793" s="6"/>
      <c r="AU3793" s="1"/>
      <c r="BA3793" s="6"/>
      <c r="BD3793" s="6"/>
      <c r="BG3793" s="1"/>
      <c r="BH3793" s="6"/>
      <c r="BJ3793" s="1"/>
      <c r="BN3793" s="1"/>
      <c r="BO3793" s="1"/>
    </row>
    <row r="3794" spans="1:67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6"/>
      <c r="N3794" s="1"/>
      <c r="Q3794" s="6"/>
      <c r="S3794" s="1"/>
      <c r="T3794" s="1"/>
      <c r="U3794" s="1"/>
      <c r="V3794" s="1"/>
      <c r="W3794" s="1"/>
      <c r="X3794" s="400"/>
      <c r="Y3794" s="6"/>
      <c r="AB3794" s="6"/>
      <c r="AE3794" s="6"/>
      <c r="AG3794" s="1"/>
      <c r="AM3794" s="6"/>
      <c r="AP3794" s="6"/>
      <c r="AS3794" s="6"/>
      <c r="AU3794" s="1"/>
      <c r="BA3794" s="6"/>
      <c r="BD3794" s="6"/>
      <c r="BG3794" s="1"/>
      <c r="BH3794" s="6"/>
      <c r="BJ3794" s="1"/>
      <c r="BN3794" s="1"/>
      <c r="BO3794" s="1"/>
    </row>
    <row r="3795" spans="1:67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6"/>
      <c r="N3795" s="1"/>
      <c r="Q3795" s="6"/>
      <c r="S3795" s="1"/>
      <c r="T3795" s="1"/>
      <c r="U3795" s="1"/>
      <c r="V3795" s="1"/>
      <c r="W3795" s="1"/>
      <c r="X3795" s="400"/>
      <c r="Y3795" s="6"/>
      <c r="AB3795" s="6"/>
      <c r="AE3795" s="6"/>
      <c r="AG3795" s="1"/>
      <c r="AM3795" s="6"/>
      <c r="AP3795" s="6"/>
      <c r="AS3795" s="6"/>
      <c r="AU3795" s="1"/>
      <c r="BA3795" s="6"/>
      <c r="BD3795" s="6"/>
      <c r="BG3795" s="1"/>
      <c r="BH3795" s="6"/>
      <c r="BJ3795" s="1"/>
      <c r="BN3795" s="1"/>
      <c r="BO3795" s="1"/>
    </row>
    <row r="3796" spans="1:67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6"/>
      <c r="N3796" s="1"/>
      <c r="Q3796" s="6"/>
      <c r="S3796" s="1"/>
      <c r="T3796" s="1"/>
      <c r="U3796" s="1"/>
      <c r="V3796" s="1"/>
      <c r="W3796" s="1"/>
      <c r="X3796" s="400"/>
      <c r="Y3796" s="6"/>
      <c r="AB3796" s="6"/>
      <c r="AE3796" s="6"/>
      <c r="AG3796" s="1"/>
      <c r="AM3796" s="6"/>
      <c r="AP3796" s="6"/>
      <c r="AS3796" s="6"/>
      <c r="AU3796" s="1"/>
      <c r="BA3796" s="6"/>
      <c r="BD3796" s="6"/>
      <c r="BG3796" s="1"/>
      <c r="BH3796" s="6"/>
      <c r="BJ3796" s="1"/>
      <c r="BN3796" s="1"/>
      <c r="BO3796" s="1"/>
    </row>
    <row r="3797" spans="1:67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6"/>
      <c r="N3797" s="1"/>
      <c r="Q3797" s="6"/>
      <c r="S3797" s="1"/>
      <c r="T3797" s="1"/>
      <c r="U3797" s="1"/>
      <c r="V3797" s="1"/>
      <c r="W3797" s="1"/>
      <c r="X3797" s="400"/>
      <c r="Y3797" s="6"/>
      <c r="AB3797" s="6"/>
      <c r="AE3797" s="6"/>
      <c r="AG3797" s="1"/>
      <c r="AM3797" s="6"/>
      <c r="AP3797" s="6"/>
      <c r="AS3797" s="6"/>
      <c r="AU3797" s="1"/>
      <c r="BA3797" s="6"/>
      <c r="BD3797" s="6"/>
      <c r="BG3797" s="1"/>
      <c r="BH3797" s="6"/>
      <c r="BJ3797" s="1"/>
      <c r="BN3797" s="1"/>
      <c r="BO3797" s="1"/>
    </row>
    <row r="3798" spans="1:67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6"/>
      <c r="N3798" s="1"/>
      <c r="Q3798" s="6"/>
      <c r="S3798" s="1"/>
      <c r="T3798" s="1"/>
      <c r="U3798" s="1"/>
      <c r="V3798" s="1"/>
      <c r="W3798" s="1"/>
      <c r="X3798" s="400"/>
      <c r="Y3798" s="6"/>
      <c r="AB3798" s="6"/>
      <c r="AE3798" s="6"/>
      <c r="AG3798" s="1"/>
      <c r="AM3798" s="6"/>
      <c r="AP3798" s="6"/>
      <c r="AS3798" s="6"/>
      <c r="AU3798" s="1"/>
      <c r="BA3798" s="6"/>
      <c r="BD3798" s="6"/>
      <c r="BG3798" s="1"/>
      <c r="BH3798" s="6"/>
      <c r="BJ3798" s="1"/>
      <c r="BN3798" s="1"/>
      <c r="BO3798" s="1"/>
    </row>
    <row r="3799" spans="1:67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6"/>
      <c r="N3799" s="1"/>
      <c r="Q3799" s="6"/>
      <c r="S3799" s="1"/>
      <c r="T3799" s="1"/>
      <c r="U3799" s="1"/>
      <c r="V3799" s="1"/>
      <c r="W3799" s="1"/>
      <c r="X3799" s="400"/>
      <c r="Y3799" s="6"/>
      <c r="AB3799" s="6"/>
      <c r="AE3799" s="6"/>
      <c r="AG3799" s="1"/>
      <c r="AM3799" s="6"/>
      <c r="AP3799" s="6"/>
      <c r="AS3799" s="6"/>
      <c r="AU3799" s="1"/>
      <c r="BA3799" s="6"/>
      <c r="BD3799" s="6"/>
      <c r="BG3799" s="1"/>
      <c r="BH3799" s="6"/>
      <c r="BJ3799" s="1"/>
      <c r="BN3799" s="1"/>
      <c r="BO3799" s="1"/>
    </row>
    <row r="3800" spans="1:67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6"/>
      <c r="N3800" s="1"/>
      <c r="Q3800" s="6"/>
      <c r="S3800" s="1"/>
      <c r="T3800" s="1"/>
      <c r="U3800" s="1"/>
      <c r="V3800" s="1"/>
      <c r="W3800" s="1"/>
      <c r="X3800" s="400"/>
      <c r="Y3800" s="6"/>
      <c r="AB3800" s="6"/>
      <c r="AE3800" s="6"/>
      <c r="AG3800" s="1"/>
      <c r="AM3800" s="6"/>
      <c r="AP3800" s="6"/>
      <c r="AS3800" s="6"/>
      <c r="AU3800" s="1"/>
      <c r="BA3800" s="6"/>
      <c r="BD3800" s="6"/>
      <c r="BG3800" s="1"/>
      <c r="BH3800" s="6"/>
      <c r="BJ3800" s="1"/>
      <c r="BN3800" s="1"/>
      <c r="BO3800" s="1"/>
    </row>
    <row r="3801" spans="1:67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6"/>
      <c r="N3801" s="1"/>
      <c r="Q3801" s="6"/>
      <c r="S3801" s="1"/>
      <c r="T3801" s="1"/>
      <c r="U3801" s="1"/>
      <c r="V3801" s="1"/>
      <c r="W3801" s="1"/>
      <c r="X3801" s="400"/>
      <c r="Y3801" s="6"/>
      <c r="AB3801" s="6"/>
      <c r="AE3801" s="6"/>
      <c r="AG3801" s="1"/>
      <c r="AM3801" s="6"/>
      <c r="AP3801" s="6"/>
      <c r="AS3801" s="6"/>
      <c r="AU3801" s="1"/>
      <c r="BA3801" s="6"/>
      <c r="BD3801" s="6"/>
      <c r="BG3801" s="1"/>
      <c r="BH3801" s="6"/>
      <c r="BJ3801" s="1"/>
      <c r="BN3801" s="1"/>
      <c r="BO3801" s="1"/>
    </row>
    <row r="3802" spans="1:67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6"/>
      <c r="N3802" s="1"/>
      <c r="Q3802" s="6"/>
      <c r="S3802" s="1"/>
      <c r="T3802" s="1"/>
      <c r="U3802" s="1"/>
      <c r="V3802" s="1"/>
      <c r="W3802" s="1"/>
      <c r="X3802" s="400"/>
      <c r="Y3802" s="6"/>
      <c r="AB3802" s="6"/>
      <c r="AE3802" s="6"/>
      <c r="AG3802" s="1"/>
      <c r="AM3802" s="6"/>
      <c r="AP3802" s="6"/>
      <c r="AS3802" s="6"/>
      <c r="AU3802" s="1"/>
      <c r="BA3802" s="6"/>
      <c r="BD3802" s="6"/>
      <c r="BG3802" s="1"/>
      <c r="BH3802" s="6"/>
      <c r="BJ3802" s="1"/>
      <c r="BN3802" s="1"/>
      <c r="BO3802" s="1"/>
    </row>
    <row r="3803" spans="1:67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6"/>
      <c r="N3803" s="1"/>
      <c r="Q3803" s="6"/>
      <c r="S3803" s="1"/>
      <c r="T3803" s="1"/>
      <c r="U3803" s="1"/>
      <c r="V3803" s="1"/>
      <c r="W3803" s="1"/>
      <c r="X3803" s="400"/>
      <c r="Y3803" s="6"/>
      <c r="AB3803" s="6"/>
      <c r="AE3803" s="6"/>
      <c r="AG3803" s="1"/>
      <c r="AM3803" s="6"/>
      <c r="AP3803" s="6"/>
      <c r="AS3803" s="6"/>
      <c r="AU3803" s="1"/>
      <c r="BA3803" s="6"/>
      <c r="BD3803" s="6"/>
      <c r="BG3803" s="1"/>
      <c r="BH3803" s="6"/>
      <c r="BJ3803" s="1"/>
      <c r="BN3803" s="1"/>
      <c r="BO3803" s="1"/>
    </row>
    <row r="3804" spans="1:67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6"/>
      <c r="N3804" s="1"/>
      <c r="Q3804" s="6"/>
      <c r="S3804" s="1"/>
      <c r="T3804" s="1"/>
      <c r="U3804" s="1"/>
      <c r="V3804" s="1"/>
      <c r="W3804" s="1"/>
      <c r="X3804" s="400"/>
      <c r="Y3804" s="6"/>
      <c r="AB3804" s="6"/>
      <c r="AE3804" s="6"/>
      <c r="AG3804" s="1"/>
      <c r="AM3804" s="6"/>
      <c r="AP3804" s="6"/>
      <c r="AS3804" s="6"/>
      <c r="AU3804" s="1"/>
      <c r="BA3804" s="6"/>
      <c r="BD3804" s="6"/>
      <c r="BG3804" s="1"/>
      <c r="BH3804" s="6"/>
      <c r="BJ3804" s="1"/>
      <c r="BN3804" s="1"/>
      <c r="BO3804" s="1"/>
    </row>
    <row r="3805" spans="1:67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6"/>
      <c r="N3805" s="1"/>
      <c r="Q3805" s="6"/>
      <c r="S3805" s="1"/>
      <c r="T3805" s="1"/>
      <c r="U3805" s="1"/>
      <c r="V3805" s="1"/>
      <c r="W3805" s="1"/>
      <c r="X3805" s="400"/>
      <c r="Y3805" s="6"/>
      <c r="AB3805" s="6"/>
      <c r="AE3805" s="6"/>
      <c r="AG3805" s="1"/>
      <c r="AM3805" s="6"/>
      <c r="AP3805" s="6"/>
      <c r="AS3805" s="6"/>
      <c r="AU3805" s="1"/>
      <c r="BA3805" s="6"/>
      <c r="BD3805" s="6"/>
      <c r="BG3805" s="1"/>
      <c r="BH3805" s="6"/>
      <c r="BJ3805" s="1"/>
      <c r="BN3805" s="1"/>
      <c r="BO3805" s="1"/>
    </row>
    <row r="3806" spans="1:67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6"/>
      <c r="N3806" s="1"/>
      <c r="Q3806" s="6"/>
      <c r="S3806" s="1"/>
      <c r="T3806" s="1"/>
      <c r="U3806" s="1"/>
      <c r="V3806" s="1"/>
      <c r="W3806" s="1"/>
      <c r="X3806" s="400"/>
      <c r="Y3806" s="6"/>
      <c r="AB3806" s="6"/>
      <c r="AE3806" s="6"/>
      <c r="AG3806" s="1"/>
      <c r="AM3806" s="6"/>
      <c r="AP3806" s="6"/>
      <c r="AS3806" s="6"/>
      <c r="AU3806" s="1"/>
      <c r="BA3806" s="6"/>
      <c r="BD3806" s="6"/>
      <c r="BG3806" s="1"/>
      <c r="BH3806" s="6"/>
      <c r="BJ3806" s="1"/>
      <c r="BN3806" s="1"/>
      <c r="BO3806" s="1"/>
    </row>
    <row r="3807" spans="1:67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6"/>
      <c r="N3807" s="1"/>
      <c r="Q3807" s="6"/>
      <c r="S3807" s="1"/>
      <c r="T3807" s="1"/>
      <c r="U3807" s="1"/>
      <c r="V3807" s="1"/>
      <c r="W3807" s="1"/>
      <c r="X3807" s="400"/>
      <c r="Y3807" s="6"/>
      <c r="AB3807" s="6"/>
      <c r="AE3807" s="6"/>
      <c r="AG3807" s="1"/>
      <c r="AM3807" s="6"/>
      <c r="AP3807" s="6"/>
      <c r="AS3807" s="6"/>
      <c r="AU3807" s="1"/>
      <c r="BA3807" s="6"/>
      <c r="BD3807" s="6"/>
      <c r="BG3807" s="1"/>
      <c r="BH3807" s="6"/>
      <c r="BJ3807" s="1"/>
      <c r="BN3807" s="1"/>
      <c r="BO3807" s="1"/>
    </row>
    <row r="3808" spans="1:67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6"/>
      <c r="N3808" s="1"/>
      <c r="Q3808" s="6"/>
      <c r="S3808" s="1"/>
      <c r="T3808" s="1"/>
      <c r="U3808" s="1"/>
      <c r="V3808" s="1"/>
      <c r="W3808" s="1"/>
      <c r="X3808" s="400"/>
      <c r="Y3808" s="6"/>
      <c r="AB3808" s="6"/>
      <c r="AE3808" s="6"/>
      <c r="AG3808" s="1"/>
      <c r="AM3808" s="6"/>
      <c r="AP3808" s="6"/>
      <c r="AS3808" s="6"/>
      <c r="AU3808" s="1"/>
      <c r="BA3808" s="6"/>
      <c r="BD3808" s="6"/>
      <c r="BG3808" s="1"/>
      <c r="BH3808" s="6"/>
      <c r="BJ3808" s="1"/>
      <c r="BN3808" s="1"/>
      <c r="BO3808" s="1"/>
    </row>
    <row r="3809" spans="1:67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6"/>
      <c r="N3809" s="1"/>
      <c r="Q3809" s="6"/>
      <c r="S3809" s="1"/>
      <c r="T3809" s="1"/>
      <c r="U3809" s="1"/>
      <c r="V3809" s="1"/>
      <c r="W3809" s="1"/>
      <c r="X3809" s="400"/>
      <c r="Y3809" s="6"/>
      <c r="AB3809" s="6"/>
      <c r="AE3809" s="6"/>
      <c r="AG3809" s="1"/>
      <c r="AM3809" s="6"/>
      <c r="AP3809" s="6"/>
      <c r="AS3809" s="6"/>
      <c r="AU3809" s="1"/>
      <c r="BA3809" s="6"/>
      <c r="BD3809" s="6"/>
      <c r="BG3809" s="1"/>
      <c r="BH3809" s="6"/>
      <c r="BJ3809" s="1"/>
      <c r="BN3809" s="1"/>
      <c r="BO3809" s="1"/>
    </row>
    <row r="3810" spans="1:67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6"/>
      <c r="N3810" s="1"/>
      <c r="Q3810" s="6"/>
      <c r="S3810" s="1"/>
      <c r="T3810" s="1"/>
      <c r="U3810" s="1"/>
      <c r="V3810" s="1"/>
      <c r="W3810" s="1"/>
      <c r="X3810" s="400"/>
      <c r="Y3810" s="6"/>
      <c r="AB3810" s="6"/>
      <c r="AE3810" s="6"/>
      <c r="AG3810" s="1"/>
      <c r="AM3810" s="6"/>
      <c r="AP3810" s="6"/>
      <c r="AS3810" s="6"/>
      <c r="AU3810" s="1"/>
      <c r="BA3810" s="6"/>
      <c r="BD3810" s="6"/>
      <c r="BG3810" s="1"/>
      <c r="BH3810" s="6"/>
      <c r="BJ3810" s="1"/>
      <c r="BN3810" s="1"/>
      <c r="BO3810" s="1"/>
    </row>
    <row r="3811" spans="1:67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6"/>
      <c r="N3811" s="1"/>
      <c r="Q3811" s="6"/>
      <c r="S3811" s="1"/>
      <c r="T3811" s="1"/>
      <c r="U3811" s="1"/>
      <c r="V3811" s="1"/>
      <c r="W3811" s="1"/>
      <c r="X3811" s="400"/>
      <c r="Y3811" s="6"/>
      <c r="AB3811" s="6"/>
      <c r="AE3811" s="6"/>
      <c r="AG3811" s="1"/>
      <c r="AM3811" s="6"/>
      <c r="AP3811" s="6"/>
      <c r="AS3811" s="6"/>
      <c r="AU3811" s="1"/>
      <c r="BA3811" s="6"/>
      <c r="BD3811" s="6"/>
      <c r="BG3811" s="1"/>
      <c r="BH3811" s="6"/>
      <c r="BJ3811" s="1"/>
      <c r="BN3811" s="1"/>
      <c r="BO3811" s="1"/>
    </row>
    <row r="3812" spans="1:67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6"/>
      <c r="N3812" s="1"/>
      <c r="Q3812" s="6"/>
      <c r="S3812" s="1"/>
      <c r="T3812" s="1"/>
      <c r="U3812" s="1"/>
      <c r="V3812" s="1"/>
      <c r="W3812" s="1"/>
      <c r="X3812" s="400"/>
      <c r="Y3812" s="6"/>
      <c r="AB3812" s="6"/>
      <c r="AE3812" s="6"/>
      <c r="AG3812" s="1"/>
      <c r="AM3812" s="6"/>
      <c r="AP3812" s="6"/>
      <c r="AS3812" s="6"/>
      <c r="AU3812" s="1"/>
      <c r="BA3812" s="6"/>
      <c r="BD3812" s="6"/>
      <c r="BG3812" s="1"/>
      <c r="BH3812" s="6"/>
      <c r="BJ3812" s="1"/>
      <c r="BN3812" s="1"/>
      <c r="BO3812" s="1"/>
    </row>
    <row r="3813" spans="1:67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6"/>
      <c r="N3813" s="1"/>
      <c r="Q3813" s="6"/>
      <c r="S3813" s="1"/>
      <c r="T3813" s="1"/>
      <c r="U3813" s="1"/>
      <c r="V3813" s="1"/>
      <c r="W3813" s="1"/>
      <c r="X3813" s="400"/>
      <c r="Y3813" s="6"/>
      <c r="AB3813" s="6"/>
      <c r="AE3813" s="6"/>
      <c r="AG3813" s="1"/>
      <c r="AM3813" s="6"/>
      <c r="AP3813" s="6"/>
      <c r="AS3813" s="6"/>
      <c r="AU3813" s="1"/>
      <c r="BA3813" s="6"/>
      <c r="BD3813" s="6"/>
      <c r="BG3813" s="1"/>
      <c r="BH3813" s="6"/>
      <c r="BJ3813" s="1"/>
      <c r="BN3813" s="1"/>
      <c r="BO3813" s="1"/>
    </row>
    <row r="3814" spans="1:67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6"/>
      <c r="N3814" s="1"/>
      <c r="Q3814" s="6"/>
      <c r="S3814" s="1"/>
      <c r="T3814" s="1"/>
      <c r="U3814" s="1"/>
      <c r="V3814" s="1"/>
      <c r="W3814" s="1"/>
      <c r="X3814" s="400"/>
      <c r="Y3814" s="6"/>
      <c r="AB3814" s="6"/>
      <c r="AE3814" s="6"/>
      <c r="AG3814" s="1"/>
      <c r="AM3814" s="6"/>
      <c r="AP3814" s="6"/>
      <c r="AS3814" s="6"/>
      <c r="AU3814" s="1"/>
      <c r="BA3814" s="6"/>
      <c r="BD3814" s="6"/>
      <c r="BG3814" s="1"/>
      <c r="BH3814" s="6"/>
      <c r="BJ3814" s="1"/>
      <c r="BN3814" s="1"/>
      <c r="BO3814" s="1"/>
    </row>
    <row r="3815" spans="1:67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6"/>
      <c r="N3815" s="1"/>
      <c r="Q3815" s="6"/>
      <c r="S3815" s="1"/>
      <c r="T3815" s="1"/>
      <c r="U3815" s="1"/>
      <c r="V3815" s="1"/>
      <c r="W3815" s="1"/>
      <c r="X3815" s="400"/>
      <c r="Y3815" s="6"/>
      <c r="AB3815" s="6"/>
      <c r="AE3815" s="6"/>
      <c r="AG3815" s="1"/>
      <c r="AM3815" s="6"/>
      <c r="AP3815" s="6"/>
      <c r="AS3815" s="6"/>
      <c r="AU3815" s="1"/>
      <c r="BA3815" s="6"/>
      <c r="BD3815" s="6"/>
      <c r="BG3815" s="1"/>
      <c r="BH3815" s="6"/>
      <c r="BJ3815" s="1"/>
      <c r="BN3815" s="1"/>
      <c r="BO3815" s="1"/>
    </row>
    <row r="3816" spans="1:67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6"/>
      <c r="N3816" s="1"/>
      <c r="Q3816" s="6"/>
      <c r="S3816" s="1"/>
      <c r="T3816" s="1"/>
      <c r="U3816" s="1"/>
      <c r="V3816" s="1"/>
      <c r="W3816" s="1"/>
      <c r="X3816" s="400"/>
      <c r="Y3816" s="6"/>
      <c r="AB3816" s="6"/>
      <c r="AE3816" s="6"/>
      <c r="AG3816" s="1"/>
      <c r="AM3816" s="6"/>
      <c r="AP3816" s="6"/>
      <c r="AS3816" s="6"/>
      <c r="AU3816" s="1"/>
      <c r="BA3816" s="6"/>
      <c r="BD3816" s="6"/>
      <c r="BG3816" s="1"/>
      <c r="BH3816" s="6"/>
      <c r="BJ3816" s="1"/>
      <c r="BN3816" s="1"/>
      <c r="BO3816" s="1"/>
    </row>
    <row r="3817" spans="1:67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6"/>
      <c r="N3817" s="1"/>
      <c r="Q3817" s="6"/>
      <c r="S3817" s="1"/>
      <c r="T3817" s="1"/>
      <c r="U3817" s="1"/>
      <c r="V3817" s="1"/>
      <c r="W3817" s="1"/>
      <c r="X3817" s="400"/>
      <c r="Y3817" s="6"/>
      <c r="AB3817" s="6"/>
      <c r="AE3817" s="6"/>
      <c r="AG3817" s="1"/>
      <c r="AM3817" s="6"/>
      <c r="AP3817" s="6"/>
      <c r="AS3817" s="6"/>
      <c r="AU3817" s="1"/>
      <c r="BA3817" s="6"/>
      <c r="BD3817" s="6"/>
      <c r="BG3817" s="1"/>
      <c r="BH3817" s="6"/>
      <c r="BJ3817" s="1"/>
      <c r="BN3817" s="1"/>
      <c r="BO3817" s="1"/>
    </row>
    <row r="3818" spans="1:67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6"/>
      <c r="N3818" s="1"/>
      <c r="Q3818" s="6"/>
      <c r="S3818" s="1"/>
      <c r="T3818" s="1"/>
      <c r="U3818" s="1"/>
      <c r="V3818" s="1"/>
      <c r="W3818" s="1"/>
      <c r="X3818" s="400"/>
      <c r="Y3818" s="6"/>
      <c r="AB3818" s="6"/>
      <c r="AE3818" s="6"/>
      <c r="AG3818" s="1"/>
      <c r="AM3818" s="6"/>
      <c r="AP3818" s="6"/>
      <c r="AS3818" s="6"/>
      <c r="AU3818" s="1"/>
      <c r="BA3818" s="6"/>
      <c r="BD3818" s="6"/>
      <c r="BG3818" s="1"/>
      <c r="BH3818" s="6"/>
      <c r="BJ3818" s="1"/>
      <c r="BN3818" s="1"/>
      <c r="BO3818" s="1"/>
    </row>
    <row r="3819" spans="1:67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6"/>
      <c r="N3819" s="1"/>
      <c r="Q3819" s="6"/>
      <c r="S3819" s="1"/>
      <c r="T3819" s="1"/>
      <c r="U3819" s="1"/>
      <c r="V3819" s="1"/>
      <c r="W3819" s="1"/>
      <c r="X3819" s="400"/>
      <c r="Y3819" s="6"/>
      <c r="AB3819" s="6"/>
      <c r="AE3819" s="6"/>
      <c r="AG3819" s="1"/>
      <c r="AM3819" s="6"/>
      <c r="AP3819" s="6"/>
      <c r="AS3819" s="6"/>
      <c r="AU3819" s="1"/>
      <c r="BA3819" s="6"/>
      <c r="BD3819" s="6"/>
      <c r="BG3819" s="1"/>
      <c r="BH3819" s="6"/>
      <c r="BJ3819" s="1"/>
      <c r="BN3819" s="1"/>
      <c r="BO3819" s="1"/>
    </row>
    <row r="3820" spans="1:67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6"/>
      <c r="N3820" s="1"/>
      <c r="Q3820" s="6"/>
      <c r="S3820" s="1"/>
      <c r="T3820" s="1"/>
      <c r="U3820" s="1"/>
      <c r="V3820" s="1"/>
      <c r="W3820" s="1"/>
      <c r="X3820" s="400"/>
      <c r="Y3820" s="6"/>
      <c r="AB3820" s="6"/>
      <c r="AE3820" s="6"/>
      <c r="AG3820" s="1"/>
      <c r="AM3820" s="6"/>
      <c r="AP3820" s="6"/>
      <c r="AS3820" s="6"/>
      <c r="AU3820" s="1"/>
      <c r="BA3820" s="6"/>
      <c r="BD3820" s="6"/>
      <c r="BG3820" s="1"/>
      <c r="BH3820" s="6"/>
      <c r="BJ3820" s="1"/>
      <c r="BN3820" s="1"/>
      <c r="BO3820" s="1"/>
    </row>
    <row r="3821" spans="1:67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6"/>
      <c r="N3821" s="1"/>
      <c r="Q3821" s="6"/>
      <c r="S3821" s="1"/>
      <c r="T3821" s="1"/>
      <c r="U3821" s="1"/>
      <c r="V3821" s="1"/>
      <c r="W3821" s="1"/>
      <c r="X3821" s="400"/>
      <c r="Y3821" s="6"/>
      <c r="AB3821" s="6"/>
      <c r="AE3821" s="6"/>
      <c r="AG3821" s="1"/>
      <c r="AM3821" s="6"/>
      <c r="AP3821" s="6"/>
      <c r="AS3821" s="6"/>
      <c r="AU3821" s="1"/>
      <c r="BA3821" s="6"/>
      <c r="BD3821" s="6"/>
      <c r="BG3821" s="1"/>
      <c r="BH3821" s="6"/>
      <c r="BJ3821" s="1"/>
      <c r="BN3821" s="1"/>
      <c r="BO3821" s="1"/>
    </row>
    <row r="3822" spans="1:67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6"/>
      <c r="N3822" s="1"/>
      <c r="Q3822" s="6"/>
      <c r="S3822" s="1"/>
      <c r="T3822" s="1"/>
      <c r="U3822" s="1"/>
      <c r="V3822" s="1"/>
      <c r="W3822" s="1"/>
      <c r="X3822" s="400"/>
      <c r="Y3822" s="6"/>
      <c r="AB3822" s="6"/>
      <c r="AE3822" s="6"/>
      <c r="AG3822" s="1"/>
      <c r="AM3822" s="6"/>
      <c r="AP3822" s="6"/>
      <c r="AS3822" s="6"/>
      <c r="AU3822" s="1"/>
      <c r="BA3822" s="6"/>
      <c r="BD3822" s="6"/>
      <c r="BG3822" s="1"/>
      <c r="BH3822" s="6"/>
      <c r="BJ3822" s="1"/>
      <c r="BN3822" s="1"/>
      <c r="BO3822" s="1"/>
    </row>
    <row r="3823" spans="1:67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6"/>
      <c r="N3823" s="1"/>
      <c r="Q3823" s="6"/>
      <c r="S3823" s="1"/>
      <c r="T3823" s="1"/>
      <c r="U3823" s="1"/>
      <c r="V3823" s="1"/>
      <c r="W3823" s="1"/>
      <c r="X3823" s="400"/>
      <c r="Y3823" s="6"/>
      <c r="AB3823" s="6"/>
      <c r="AE3823" s="6"/>
      <c r="AG3823" s="1"/>
      <c r="AM3823" s="6"/>
      <c r="AP3823" s="6"/>
      <c r="AS3823" s="6"/>
      <c r="AU3823" s="1"/>
      <c r="BA3823" s="6"/>
      <c r="BD3823" s="6"/>
      <c r="BG3823" s="1"/>
      <c r="BH3823" s="6"/>
      <c r="BJ3823" s="1"/>
      <c r="BN3823" s="1"/>
      <c r="BO3823" s="1"/>
    </row>
    <row r="3824" spans="1:67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6"/>
      <c r="N3824" s="1"/>
      <c r="Q3824" s="6"/>
      <c r="S3824" s="1"/>
      <c r="T3824" s="1"/>
      <c r="U3824" s="1"/>
      <c r="V3824" s="1"/>
      <c r="W3824" s="1"/>
      <c r="X3824" s="400"/>
      <c r="Y3824" s="6"/>
      <c r="AB3824" s="6"/>
      <c r="AE3824" s="6"/>
      <c r="AG3824" s="1"/>
      <c r="AM3824" s="6"/>
      <c r="AP3824" s="6"/>
      <c r="AS3824" s="6"/>
      <c r="AU3824" s="1"/>
      <c r="BA3824" s="6"/>
      <c r="BD3824" s="6"/>
      <c r="BG3824" s="1"/>
      <c r="BH3824" s="6"/>
      <c r="BJ3824" s="1"/>
      <c r="BN3824" s="1"/>
      <c r="BO3824" s="1"/>
    </row>
    <row r="3825" spans="1:67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6"/>
      <c r="N3825" s="1"/>
      <c r="Q3825" s="6"/>
      <c r="S3825" s="1"/>
      <c r="T3825" s="1"/>
      <c r="U3825" s="1"/>
      <c r="V3825" s="1"/>
      <c r="W3825" s="1"/>
      <c r="X3825" s="400"/>
      <c r="Y3825" s="6"/>
      <c r="AB3825" s="6"/>
      <c r="AE3825" s="6"/>
      <c r="AG3825" s="1"/>
      <c r="AM3825" s="6"/>
      <c r="AP3825" s="6"/>
      <c r="AS3825" s="6"/>
      <c r="AU3825" s="1"/>
      <c r="BA3825" s="6"/>
      <c r="BD3825" s="6"/>
      <c r="BG3825" s="1"/>
      <c r="BH3825" s="6"/>
      <c r="BJ3825" s="1"/>
      <c r="BN3825" s="1"/>
      <c r="BO3825" s="1"/>
    </row>
    <row r="3826" spans="1:67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6"/>
      <c r="N3826" s="1"/>
      <c r="Q3826" s="6"/>
      <c r="S3826" s="1"/>
      <c r="T3826" s="1"/>
      <c r="U3826" s="1"/>
      <c r="V3826" s="1"/>
      <c r="W3826" s="1"/>
      <c r="X3826" s="400"/>
      <c r="Y3826" s="6"/>
      <c r="AB3826" s="6"/>
      <c r="AE3826" s="6"/>
      <c r="AG3826" s="1"/>
      <c r="AM3826" s="6"/>
      <c r="AP3826" s="6"/>
      <c r="AS3826" s="6"/>
      <c r="AU3826" s="1"/>
      <c r="BA3826" s="6"/>
      <c r="BD3826" s="6"/>
      <c r="BG3826" s="1"/>
      <c r="BH3826" s="6"/>
      <c r="BJ3826" s="1"/>
      <c r="BN3826" s="1"/>
      <c r="BO3826" s="1"/>
    </row>
    <row r="3827" spans="1:67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6"/>
      <c r="N3827" s="1"/>
      <c r="Q3827" s="6"/>
      <c r="S3827" s="1"/>
      <c r="T3827" s="1"/>
      <c r="U3827" s="1"/>
      <c r="V3827" s="1"/>
      <c r="W3827" s="1"/>
      <c r="X3827" s="400"/>
      <c r="Y3827" s="6"/>
      <c r="AB3827" s="6"/>
      <c r="AE3827" s="6"/>
      <c r="AG3827" s="1"/>
      <c r="AM3827" s="6"/>
      <c r="AP3827" s="6"/>
      <c r="AS3827" s="6"/>
      <c r="AU3827" s="1"/>
      <c r="BA3827" s="6"/>
      <c r="BD3827" s="6"/>
      <c r="BG3827" s="1"/>
      <c r="BH3827" s="6"/>
      <c r="BJ3827" s="1"/>
      <c r="BN3827" s="1"/>
      <c r="BO3827" s="1"/>
    </row>
    <row r="3828" spans="1:67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6"/>
      <c r="N3828" s="1"/>
      <c r="Q3828" s="6"/>
      <c r="S3828" s="1"/>
      <c r="T3828" s="1"/>
      <c r="U3828" s="1"/>
      <c r="V3828" s="1"/>
      <c r="W3828" s="1"/>
      <c r="X3828" s="400"/>
      <c r="Y3828" s="6"/>
      <c r="AB3828" s="6"/>
      <c r="AE3828" s="6"/>
      <c r="AG3828" s="1"/>
      <c r="AM3828" s="6"/>
      <c r="AP3828" s="6"/>
      <c r="AS3828" s="6"/>
      <c r="AU3828" s="1"/>
      <c r="BA3828" s="6"/>
      <c r="BD3828" s="6"/>
      <c r="BG3828" s="1"/>
      <c r="BH3828" s="6"/>
      <c r="BJ3828" s="1"/>
      <c r="BN3828" s="1"/>
      <c r="BO3828" s="1"/>
    </row>
    <row r="3829" spans="1:67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6"/>
      <c r="N3829" s="1"/>
      <c r="Q3829" s="6"/>
      <c r="S3829" s="1"/>
      <c r="T3829" s="1"/>
      <c r="U3829" s="1"/>
      <c r="V3829" s="1"/>
      <c r="W3829" s="1"/>
      <c r="X3829" s="400"/>
      <c r="Y3829" s="6"/>
      <c r="AB3829" s="6"/>
      <c r="AE3829" s="6"/>
      <c r="AG3829" s="1"/>
      <c r="AM3829" s="6"/>
      <c r="AP3829" s="6"/>
      <c r="AS3829" s="6"/>
      <c r="AU3829" s="1"/>
      <c r="BA3829" s="6"/>
      <c r="BD3829" s="6"/>
      <c r="BG3829" s="1"/>
      <c r="BH3829" s="6"/>
      <c r="BJ3829" s="1"/>
      <c r="BN3829" s="1"/>
      <c r="BO3829" s="1"/>
    </row>
    <row r="3830" spans="1:67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6"/>
      <c r="N3830" s="1"/>
      <c r="Q3830" s="6"/>
      <c r="S3830" s="1"/>
      <c r="T3830" s="1"/>
      <c r="U3830" s="1"/>
      <c r="V3830" s="1"/>
      <c r="W3830" s="1"/>
      <c r="X3830" s="400"/>
      <c r="Y3830" s="6"/>
      <c r="AB3830" s="6"/>
      <c r="AE3830" s="6"/>
      <c r="AG3830" s="1"/>
      <c r="AM3830" s="6"/>
      <c r="AP3830" s="6"/>
      <c r="AS3830" s="6"/>
      <c r="AU3830" s="1"/>
      <c r="BA3830" s="6"/>
      <c r="BD3830" s="6"/>
      <c r="BG3830" s="1"/>
      <c r="BH3830" s="6"/>
      <c r="BJ3830" s="1"/>
      <c r="BN3830" s="1"/>
      <c r="BO3830" s="1"/>
    </row>
    <row r="3831" spans="1:67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6"/>
      <c r="N3831" s="1"/>
      <c r="Q3831" s="6"/>
      <c r="S3831" s="1"/>
      <c r="T3831" s="1"/>
      <c r="U3831" s="1"/>
      <c r="V3831" s="1"/>
      <c r="W3831" s="1"/>
      <c r="X3831" s="400"/>
      <c r="Y3831" s="6"/>
      <c r="AB3831" s="6"/>
      <c r="AE3831" s="6"/>
      <c r="AG3831" s="1"/>
      <c r="AM3831" s="6"/>
      <c r="AP3831" s="6"/>
      <c r="AS3831" s="6"/>
      <c r="AU3831" s="1"/>
      <c r="BA3831" s="6"/>
      <c r="BD3831" s="6"/>
      <c r="BG3831" s="1"/>
      <c r="BH3831" s="6"/>
      <c r="BJ3831" s="1"/>
      <c r="BN3831" s="1"/>
      <c r="BO3831" s="1"/>
    </row>
    <row r="3832" spans="1:67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6"/>
      <c r="N3832" s="1"/>
      <c r="Q3832" s="6"/>
      <c r="S3832" s="1"/>
      <c r="T3832" s="1"/>
      <c r="U3832" s="1"/>
      <c r="V3832" s="1"/>
      <c r="W3832" s="1"/>
      <c r="X3832" s="400"/>
      <c r="Y3832" s="6"/>
      <c r="AB3832" s="6"/>
      <c r="AE3832" s="6"/>
      <c r="AG3832" s="1"/>
      <c r="AM3832" s="6"/>
      <c r="AP3832" s="6"/>
      <c r="AS3832" s="6"/>
      <c r="AU3832" s="1"/>
      <c r="BA3832" s="6"/>
      <c r="BD3832" s="6"/>
      <c r="BG3832" s="1"/>
      <c r="BH3832" s="6"/>
      <c r="BJ3832" s="1"/>
      <c r="BN3832" s="1"/>
      <c r="BO3832" s="1"/>
    </row>
    <row r="3833" spans="1:67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6"/>
      <c r="N3833" s="1"/>
      <c r="Q3833" s="6"/>
      <c r="S3833" s="1"/>
      <c r="T3833" s="1"/>
      <c r="U3833" s="1"/>
      <c r="V3833" s="1"/>
      <c r="W3833" s="1"/>
      <c r="X3833" s="400"/>
      <c r="Y3833" s="6"/>
      <c r="AB3833" s="6"/>
      <c r="AE3833" s="6"/>
      <c r="AG3833" s="1"/>
      <c r="AM3833" s="6"/>
      <c r="AP3833" s="6"/>
      <c r="AS3833" s="6"/>
      <c r="AU3833" s="1"/>
      <c r="BA3833" s="6"/>
      <c r="BD3833" s="6"/>
      <c r="BG3833" s="1"/>
      <c r="BH3833" s="6"/>
      <c r="BJ3833" s="1"/>
      <c r="BN3833" s="1"/>
      <c r="BO3833" s="1"/>
    </row>
    <row r="3834" spans="1:67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6"/>
      <c r="N3834" s="1"/>
      <c r="Q3834" s="6"/>
      <c r="S3834" s="1"/>
      <c r="T3834" s="1"/>
      <c r="U3834" s="1"/>
      <c r="V3834" s="1"/>
      <c r="W3834" s="1"/>
      <c r="X3834" s="400"/>
      <c r="Y3834" s="6"/>
      <c r="AB3834" s="6"/>
      <c r="AE3834" s="6"/>
      <c r="AG3834" s="1"/>
      <c r="AM3834" s="6"/>
      <c r="AP3834" s="6"/>
      <c r="AS3834" s="6"/>
      <c r="AU3834" s="1"/>
      <c r="BA3834" s="6"/>
      <c r="BD3834" s="6"/>
      <c r="BG3834" s="1"/>
      <c r="BH3834" s="6"/>
      <c r="BJ3834" s="1"/>
      <c r="BN3834" s="1"/>
      <c r="BO3834" s="1"/>
    </row>
    <row r="3835" spans="1:67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6"/>
      <c r="N3835" s="1"/>
      <c r="Q3835" s="6"/>
      <c r="S3835" s="1"/>
      <c r="T3835" s="1"/>
      <c r="U3835" s="1"/>
      <c r="V3835" s="1"/>
      <c r="W3835" s="1"/>
      <c r="X3835" s="400"/>
      <c r="Y3835" s="6"/>
      <c r="AB3835" s="6"/>
      <c r="AE3835" s="6"/>
      <c r="AG3835" s="1"/>
      <c r="AM3835" s="6"/>
      <c r="AP3835" s="6"/>
      <c r="AS3835" s="6"/>
      <c r="AU3835" s="1"/>
      <c r="BA3835" s="6"/>
      <c r="BD3835" s="6"/>
      <c r="BG3835" s="1"/>
      <c r="BH3835" s="6"/>
      <c r="BJ3835" s="1"/>
      <c r="BN3835" s="1"/>
      <c r="BO3835" s="1"/>
    </row>
    <row r="3836" spans="1:67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6"/>
      <c r="N3836" s="1"/>
      <c r="Q3836" s="6"/>
      <c r="S3836" s="1"/>
      <c r="T3836" s="1"/>
      <c r="U3836" s="1"/>
      <c r="V3836" s="1"/>
      <c r="W3836" s="1"/>
      <c r="X3836" s="400"/>
      <c r="Y3836" s="6"/>
      <c r="AB3836" s="6"/>
      <c r="AE3836" s="6"/>
      <c r="AG3836" s="1"/>
      <c r="AM3836" s="6"/>
      <c r="AP3836" s="6"/>
      <c r="AS3836" s="6"/>
      <c r="AU3836" s="1"/>
      <c r="BA3836" s="6"/>
      <c r="BD3836" s="6"/>
      <c r="BG3836" s="1"/>
      <c r="BH3836" s="6"/>
      <c r="BJ3836" s="1"/>
      <c r="BN3836" s="1"/>
      <c r="BO3836" s="1"/>
    </row>
    <row r="3837" spans="1:67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6"/>
      <c r="N3837" s="1"/>
      <c r="Q3837" s="6"/>
      <c r="S3837" s="1"/>
      <c r="T3837" s="1"/>
      <c r="U3837" s="1"/>
      <c r="V3837" s="1"/>
      <c r="W3837" s="1"/>
      <c r="X3837" s="400"/>
      <c r="Y3837" s="6"/>
      <c r="AB3837" s="6"/>
      <c r="AE3837" s="6"/>
      <c r="AG3837" s="1"/>
      <c r="AM3837" s="6"/>
      <c r="AP3837" s="6"/>
      <c r="AS3837" s="6"/>
      <c r="AU3837" s="1"/>
      <c r="BA3837" s="6"/>
      <c r="BD3837" s="6"/>
      <c r="BG3837" s="1"/>
      <c r="BH3837" s="6"/>
      <c r="BJ3837" s="1"/>
      <c r="BN3837" s="1"/>
      <c r="BO3837" s="1"/>
    </row>
    <row r="3838" spans="1:67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6"/>
      <c r="N3838" s="1"/>
      <c r="Q3838" s="6"/>
      <c r="S3838" s="1"/>
      <c r="T3838" s="1"/>
      <c r="U3838" s="1"/>
      <c r="V3838" s="1"/>
      <c r="W3838" s="1"/>
      <c r="X3838" s="400"/>
      <c r="Y3838" s="6"/>
      <c r="AB3838" s="6"/>
      <c r="AE3838" s="6"/>
      <c r="AG3838" s="1"/>
      <c r="AM3838" s="6"/>
      <c r="AP3838" s="6"/>
      <c r="AS3838" s="6"/>
      <c r="AU3838" s="1"/>
      <c r="BA3838" s="6"/>
      <c r="BD3838" s="6"/>
      <c r="BG3838" s="1"/>
      <c r="BH3838" s="6"/>
      <c r="BJ3838" s="1"/>
      <c r="BN3838" s="1"/>
      <c r="BO3838" s="1"/>
    </row>
    <row r="3839" spans="1:67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6"/>
      <c r="N3839" s="1"/>
      <c r="Q3839" s="6"/>
      <c r="S3839" s="1"/>
      <c r="T3839" s="1"/>
      <c r="U3839" s="1"/>
      <c r="V3839" s="1"/>
      <c r="W3839" s="1"/>
      <c r="X3839" s="400"/>
      <c r="Y3839" s="6"/>
      <c r="AB3839" s="6"/>
      <c r="AE3839" s="6"/>
      <c r="AG3839" s="1"/>
      <c r="AM3839" s="6"/>
      <c r="AP3839" s="6"/>
      <c r="AS3839" s="6"/>
      <c r="AU3839" s="1"/>
      <c r="BA3839" s="6"/>
      <c r="BD3839" s="6"/>
      <c r="BG3839" s="1"/>
      <c r="BH3839" s="6"/>
      <c r="BJ3839" s="1"/>
      <c r="BN3839" s="1"/>
      <c r="BO3839" s="1"/>
    </row>
    <row r="3840" spans="1:67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6"/>
      <c r="N3840" s="1"/>
      <c r="Q3840" s="6"/>
      <c r="S3840" s="1"/>
      <c r="T3840" s="1"/>
      <c r="U3840" s="1"/>
      <c r="V3840" s="1"/>
      <c r="W3840" s="1"/>
      <c r="X3840" s="400"/>
      <c r="Y3840" s="6"/>
      <c r="AB3840" s="6"/>
      <c r="AE3840" s="6"/>
      <c r="AG3840" s="1"/>
      <c r="AM3840" s="6"/>
      <c r="AP3840" s="6"/>
      <c r="AS3840" s="6"/>
      <c r="AU3840" s="1"/>
      <c r="BA3840" s="6"/>
      <c r="BD3840" s="6"/>
      <c r="BG3840" s="1"/>
      <c r="BH3840" s="6"/>
      <c r="BJ3840" s="1"/>
      <c r="BN3840" s="1"/>
      <c r="BO3840" s="1"/>
    </row>
    <row r="3841" spans="1:67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6"/>
      <c r="N3841" s="1"/>
      <c r="Q3841" s="6"/>
      <c r="S3841" s="1"/>
      <c r="T3841" s="1"/>
      <c r="U3841" s="1"/>
      <c r="V3841" s="1"/>
      <c r="W3841" s="1"/>
      <c r="X3841" s="400"/>
      <c r="Y3841" s="6"/>
      <c r="AB3841" s="6"/>
      <c r="AE3841" s="6"/>
      <c r="AG3841" s="1"/>
      <c r="AM3841" s="6"/>
      <c r="AP3841" s="6"/>
      <c r="AS3841" s="6"/>
      <c r="AU3841" s="1"/>
      <c r="BA3841" s="6"/>
      <c r="BD3841" s="6"/>
      <c r="BG3841" s="1"/>
      <c r="BH3841" s="6"/>
      <c r="BJ3841" s="1"/>
      <c r="BN3841" s="1"/>
      <c r="BO3841" s="1"/>
    </row>
    <row r="3842" spans="1:67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6"/>
      <c r="N3842" s="1"/>
      <c r="Q3842" s="6"/>
      <c r="S3842" s="1"/>
      <c r="T3842" s="1"/>
      <c r="U3842" s="1"/>
      <c r="V3842" s="1"/>
      <c r="W3842" s="1"/>
      <c r="X3842" s="400"/>
      <c r="Y3842" s="6"/>
      <c r="AB3842" s="6"/>
      <c r="AE3842" s="6"/>
      <c r="AG3842" s="1"/>
      <c r="AM3842" s="6"/>
      <c r="AP3842" s="6"/>
      <c r="AS3842" s="6"/>
      <c r="AU3842" s="1"/>
      <c r="BA3842" s="6"/>
      <c r="BD3842" s="6"/>
      <c r="BG3842" s="1"/>
      <c r="BH3842" s="6"/>
      <c r="BJ3842" s="1"/>
      <c r="BN3842" s="1"/>
      <c r="BO3842" s="1"/>
    </row>
    <row r="3843" spans="1:67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6"/>
      <c r="N3843" s="1"/>
      <c r="Q3843" s="6"/>
      <c r="S3843" s="1"/>
      <c r="T3843" s="1"/>
      <c r="U3843" s="1"/>
      <c r="V3843" s="1"/>
      <c r="W3843" s="1"/>
      <c r="X3843" s="400"/>
      <c r="Y3843" s="6"/>
      <c r="AB3843" s="6"/>
      <c r="AE3843" s="6"/>
      <c r="AG3843" s="1"/>
      <c r="AM3843" s="6"/>
      <c r="AP3843" s="6"/>
      <c r="AS3843" s="6"/>
      <c r="AU3843" s="1"/>
      <c r="BA3843" s="6"/>
      <c r="BD3843" s="6"/>
      <c r="BG3843" s="1"/>
      <c r="BH3843" s="6"/>
      <c r="BJ3843" s="1"/>
      <c r="BN3843" s="1"/>
      <c r="BO3843" s="1"/>
    </row>
    <row r="3844" spans="1:67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6"/>
      <c r="N3844" s="1"/>
      <c r="Q3844" s="6"/>
      <c r="S3844" s="1"/>
      <c r="T3844" s="1"/>
      <c r="U3844" s="1"/>
      <c r="V3844" s="1"/>
      <c r="W3844" s="1"/>
      <c r="X3844" s="400"/>
      <c r="Y3844" s="6"/>
      <c r="AB3844" s="6"/>
      <c r="AE3844" s="6"/>
      <c r="AG3844" s="1"/>
      <c r="AM3844" s="6"/>
      <c r="AP3844" s="6"/>
      <c r="AS3844" s="6"/>
      <c r="AU3844" s="1"/>
      <c r="BA3844" s="6"/>
      <c r="BD3844" s="6"/>
      <c r="BG3844" s="1"/>
      <c r="BH3844" s="6"/>
      <c r="BJ3844" s="1"/>
      <c r="BN3844" s="1"/>
      <c r="BO3844" s="1"/>
    </row>
    <row r="3845" spans="1:67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6"/>
      <c r="N3845" s="1"/>
      <c r="Q3845" s="6"/>
      <c r="S3845" s="1"/>
      <c r="T3845" s="1"/>
      <c r="U3845" s="1"/>
      <c r="V3845" s="1"/>
      <c r="W3845" s="1"/>
      <c r="X3845" s="400"/>
      <c r="Y3845" s="6"/>
      <c r="AB3845" s="6"/>
      <c r="AE3845" s="6"/>
      <c r="AG3845" s="1"/>
      <c r="AM3845" s="6"/>
      <c r="AP3845" s="6"/>
      <c r="AS3845" s="6"/>
      <c r="AU3845" s="1"/>
      <c r="BA3845" s="6"/>
      <c r="BD3845" s="6"/>
      <c r="BG3845" s="1"/>
      <c r="BH3845" s="6"/>
      <c r="BJ3845" s="1"/>
      <c r="BN3845" s="1"/>
      <c r="BO3845" s="1"/>
    </row>
    <row r="3846" spans="1:67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6"/>
      <c r="N3846" s="1"/>
      <c r="Q3846" s="6"/>
      <c r="S3846" s="1"/>
      <c r="T3846" s="1"/>
      <c r="U3846" s="1"/>
      <c r="V3846" s="1"/>
      <c r="W3846" s="1"/>
      <c r="X3846" s="400"/>
      <c r="Y3846" s="6"/>
      <c r="AB3846" s="6"/>
      <c r="AE3846" s="6"/>
      <c r="AG3846" s="1"/>
      <c r="AM3846" s="6"/>
      <c r="AP3846" s="6"/>
      <c r="AS3846" s="6"/>
      <c r="AU3846" s="1"/>
      <c r="BA3846" s="6"/>
      <c r="BD3846" s="6"/>
      <c r="BG3846" s="1"/>
      <c r="BH3846" s="6"/>
      <c r="BJ3846" s="1"/>
      <c r="BN3846" s="1"/>
      <c r="BO3846" s="1"/>
    </row>
    <row r="3847" spans="1:67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6"/>
      <c r="N3847" s="1"/>
      <c r="Q3847" s="6"/>
      <c r="S3847" s="1"/>
      <c r="T3847" s="1"/>
      <c r="U3847" s="1"/>
      <c r="V3847" s="1"/>
      <c r="W3847" s="1"/>
      <c r="X3847" s="400"/>
      <c r="Y3847" s="6"/>
      <c r="AB3847" s="6"/>
      <c r="AE3847" s="6"/>
      <c r="AG3847" s="1"/>
      <c r="AM3847" s="6"/>
      <c r="AP3847" s="6"/>
      <c r="AS3847" s="6"/>
      <c r="AU3847" s="1"/>
      <c r="BA3847" s="6"/>
      <c r="BD3847" s="6"/>
      <c r="BG3847" s="1"/>
      <c r="BH3847" s="6"/>
      <c r="BJ3847" s="1"/>
      <c r="BN3847" s="1"/>
      <c r="BO3847" s="1"/>
    </row>
    <row r="3848" spans="1:67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6"/>
      <c r="N3848" s="1"/>
      <c r="Q3848" s="6"/>
      <c r="S3848" s="1"/>
      <c r="T3848" s="1"/>
      <c r="U3848" s="1"/>
      <c r="V3848" s="1"/>
      <c r="W3848" s="1"/>
      <c r="X3848" s="400"/>
      <c r="Y3848" s="6"/>
      <c r="AB3848" s="6"/>
      <c r="AE3848" s="6"/>
      <c r="AG3848" s="1"/>
      <c r="AM3848" s="6"/>
      <c r="AP3848" s="6"/>
      <c r="AS3848" s="6"/>
      <c r="AU3848" s="1"/>
      <c r="BA3848" s="6"/>
      <c r="BD3848" s="6"/>
      <c r="BG3848" s="1"/>
      <c r="BH3848" s="6"/>
      <c r="BJ3848" s="1"/>
      <c r="BN3848" s="1"/>
      <c r="BO3848" s="1"/>
    </row>
    <row r="3849" spans="1:67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6"/>
      <c r="N3849" s="1"/>
      <c r="Q3849" s="6"/>
      <c r="S3849" s="1"/>
      <c r="T3849" s="1"/>
      <c r="U3849" s="1"/>
      <c r="V3849" s="1"/>
      <c r="W3849" s="1"/>
      <c r="X3849" s="400"/>
      <c r="Y3849" s="6"/>
      <c r="AB3849" s="6"/>
      <c r="AE3849" s="6"/>
      <c r="AG3849" s="1"/>
      <c r="AM3849" s="6"/>
      <c r="AP3849" s="6"/>
      <c r="AS3849" s="6"/>
      <c r="AU3849" s="1"/>
      <c r="BA3849" s="6"/>
      <c r="BD3849" s="6"/>
      <c r="BG3849" s="1"/>
      <c r="BH3849" s="6"/>
      <c r="BJ3849" s="1"/>
      <c r="BN3849" s="1"/>
      <c r="BO3849" s="1"/>
    </row>
    <row r="3850" spans="1:67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6"/>
      <c r="N3850" s="1"/>
      <c r="Q3850" s="6"/>
      <c r="S3850" s="1"/>
      <c r="T3850" s="1"/>
      <c r="U3850" s="1"/>
      <c r="V3850" s="1"/>
      <c r="W3850" s="1"/>
      <c r="X3850" s="400"/>
      <c r="Y3850" s="6"/>
      <c r="AB3850" s="6"/>
      <c r="AE3850" s="6"/>
      <c r="AG3850" s="1"/>
      <c r="AM3850" s="6"/>
      <c r="AP3850" s="6"/>
      <c r="AS3850" s="6"/>
      <c r="AU3850" s="1"/>
      <c r="BA3850" s="6"/>
      <c r="BD3850" s="6"/>
      <c r="BG3850" s="1"/>
      <c r="BH3850" s="6"/>
      <c r="BJ3850" s="1"/>
      <c r="BN3850" s="1"/>
      <c r="BO3850" s="1"/>
    </row>
    <row r="3851" spans="1:67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6"/>
      <c r="N3851" s="1"/>
      <c r="Q3851" s="6"/>
      <c r="S3851" s="1"/>
      <c r="T3851" s="1"/>
      <c r="U3851" s="1"/>
      <c r="V3851" s="1"/>
      <c r="W3851" s="1"/>
      <c r="X3851" s="400"/>
      <c r="Y3851" s="6"/>
      <c r="AB3851" s="6"/>
      <c r="AE3851" s="6"/>
      <c r="AG3851" s="1"/>
      <c r="AM3851" s="6"/>
      <c r="AP3851" s="6"/>
      <c r="AS3851" s="6"/>
      <c r="AU3851" s="1"/>
      <c r="BA3851" s="6"/>
      <c r="BD3851" s="6"/>
      <c r="BG3851" s="1"/>
      <c r="BH3851" s="6"/>
      <c r="BJ3851" s="1"/>
      <c r="BN3851" s="1"/>
      <c r="BO3851" s="1"/>
    </row>
    <row r="3852" spans="1:67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6"/>
      <c r="N3852" s="1"/>
      <c r="Q3852" s="6"/>
      <c r="S3852" s="1"/>
      <c r="T3852" s="1"/>
      <c r="U3852" s="1"/>
      <c r="V3852" s="1"/>
      <c r="W3852" s="1"/>
      <c r="X3852" s="400"/>
      <c r="Y3852" s="6"/>
      <c r="AB3852" s="6"/>
      <c r="AE3852" s="6"/>
      <c r="AG3852" s="1"/>
      <c r="AM3852" s="6"/>
      <c r="AP3852" s="6"/>
      <c r="AS3852" s="6"/>
      <c r="AU3852" s="1"/>
      <c r="BA3852" s="6"/>
      <c r="BD3852" s="6"/>
      <c r="BG3852" s="1"/>
      <c r="BH3852" s="6"/>
      <c r="BJ3852" s="1"/>
      <c r="BN3852" s="1"/>
      <c r="BO3852" s="1"/>
    </row>
    <row r="3853" spans="1:67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6"/>
      <c r="N3853" s="1"/>
      <c r="Q3853" s="6"/>
      <c r="S3853" s="1"/>
      <c r="T3853" s="1"/>
      <c r="U3853" s="1"/>
      <c r="V3853" s="1"/>
      <c r="W3853" s="1"/>
      <c r="X3853" s="400"/>
      <c r="Y3853" s="6"/>
      <c r="AB3853" s="6"/>
      <c r="AE3853" s="6"/>
      <c r="AG3853" s="1"/>
      <c r="AM3853" s="6"/>
      <c r="AP3853" s="6"/>
      <c r="AS3853" s="6"/>
      <c r="AU3853" s="1"/>
      <c r="BA3853" s="6"/>
      <c r="BD3853" s="6"/>
      <c r="BG3853" s="1"/>
      <c r="BH3853" s="6"/>
      <c r="BJ3853" s="1"/>
      <c r="BN3853" s="1"/>
      <c r="BO3853" s="1"/>
    </row>
    <row r="3854" spans="1:67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6"/>
      <c r="N3854" s="1"/>
      <c r="Q3854" s="6"/>
      <c r="S3854" s="1"/>
      <c r="T3854" s="1"/>
      <c r="U3854" s="1"/>
      <c r="V3854" s="1"/>
      <c r="W3854" s="1"/>
      <c r="X3854" s="400"/>
      <c r="Y3854" s="6"/>
      <c r="AB3854" s="6"/>
      <c r="AE3854" s="6"/>
      <c r="AG3854" s="1"/>
      <c r="AM3854" s="6"/>
      <c r="AP3854" s="6"/>
      <c r="AS3854" s="6"/>
      <c r="AU3854" s="1"/>
      <c r="BA3854" s="6"/>
      <c r="BD3854" s="6"/>
      <c r="BG3854" s="1"/>
      <c r="BH3854" s="6"/>
      <c r="BJ3854" s="1"/>
      <c r="BN3854" s="1"/>
      <c r="BO3854" s="1"/>
    </row>
    <row r="3855" spans="1:67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6"/>
      <c r="N3855" s="1"/>
      <c r="Q3855" s="6"/>
      <c r="S3855" s="1"/>
      <c r="T3855" s="1"/>
      <c r="U3855" s="1"/>
      <c r="V3855" s="1"/>
      <c r="W3855" s="1"/>
      <c r="X3855" s="400"/>
      <c r="Y3855" s="6"/>
      <c r="AB3855" s="6"/>
      <c r="AE3855" s="6"/>
      <c r="AG3855" s="1"/>
      <c r="AM3855" s="6"/>
      <c r="AP3855" s="6"/>
      <c r="AS3855" s="6"/>
      <c r="AU3855" s="1"/>
      <c r="BA3855" s="6"/>
      <c r="BD3855" s="6"/>
      <c r="BG3855" s="1"/>
      <c r="BH3855" s="6"/>
      <c r="BJ3855" s="1"/>
      <c r="BN3855" s="1"/>
      <c r="BO3855" s="1"/>
    </row>
    <row r="3856" spans="1:67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6"/>
      <c r="N3856" s="1"/>
      <c r="Q3856" s="6"/>
      <c r="S3856" s="1"/>
      <c r="T3856" s="1"/>
      <c r="U3856" s="1"/>
      <c r="V3856" s="1"/>
      <c r="W3856" s="1"/>
      <c r="X3856" s="400"/>
      <c r="Y3856" s="6"/>
      <c r="AB3856" s="6"/>
      <c r="AE3856" s="6"/>
      <c r="AG3856" s="1"/>
      <c r="AM3856" s="6"/>
      <c r="AP3856" s="6"/>
      <c r="AS3856" s="6"/>
      <c r="AU3856" s="1"/>
      <c r="BA3856" s="6"/>
      <c r="BD3856" s="6"/>
      <c r="BG3856" s="1"/>
      <c r="BH3856" s="6"/>
      <c r="BJ3856" s="1"/>
      <c r="BN3856" s="1"/>
      <c r="BO3856" s="1"/>
    </row>
    <row r="3857" spans="1:67">
      <c r="A3857" s="1"/>
      <c r="B3857" s="1"/>
      <c r="C3857" s="1"/>
      <c r="D3857" s="1"/>
      <c r="E3857" s="1"/>
      <c r="F3857" s="1"/>
      <c r="G3857" s="1"/>
      <c r="H3857" s="1"/>
      <c r="I3857" s="1"/>
      <c r="J3857" s="1"/>
      <c r="K3857" s="6"/>
      <c r="N3857" s="1"/>
      <c r="Q3857" s="6"/>
      <c r="S3857" s="1"/>
      <c r="T3857" s="1"/>
      <c r="U3857" s="1"/>
      <c r="V3857" s="1"/>
      <c r="W3857" s="1"/>
      <c r="X3857" s="400"/>
      <c r="Y3857" s="6"/>
      <c r="AB3857" s="6"/>
      <c r="AE3857" s="6"/>
      <c r="AG3857" s="1"/>
      <c r="AM3857" s="6"/>
      <c r="AP3857" s="6"/>
      <c r="AS3857" s="6"/>
      <c r="AU3857" s="1"/>
      <c r="BA3857" s="6"/>
      <c r="BD3857" s="6"/>
      <c r="BG3857" s="1"/>
      <c r="BH3857" s="6"/>
      <c r="BJ3857" s="1"/>
      <c r="BN3857" s="1"/>
      <c r="BO3857" s="1"/>
    </row>
    <row r="3858" spans="1:67">
      <c r="A3858" s="1"/>
      <c r="B3858" s="1"/>
      <c r="C3858" s="1"/>
      <c r="D3858" s="1"/>
      <c r="E3858" s="1"/>
      <c r="F3858" s="1"/>
      <c r="G3858" s="1"/>
      <c r="H3858" s="1"/>
      <c r="I3858" s="1"/>
      <c r="J3858" s="1"/>
      <c r="K3858" s="6"/>
      <c r="N3858" s="1"/>
      <c r="Q3858" s="6"/>
      <c r="S3858" s="1"/>
      <c r="T3858" s="1"/>
      <c r="U3858" s="1"/>
      <c r="V3858" s="1"/>
      <c r="W3858" s="1"/>
      <c r="X3858" s="400"/>
      <c r="Y3858" s="6"/>
      <c r="AB3858" s="6"/>
      <c r="AE3858" s="6"/>
      <c r="AG3858" s="1"/>
      <c r="AM3858" s="6"/>
      <c r="AP3858" s="6"/>
      <c r="AS3858" s="6"/>
      <c r="AU3858" s="1"/>
      <c r="BA3858" s="6"/>
      <c r="BD3858" s="6"/>
      <c r="BG3858" s="1"/>
      <c r="BH3858" s="6"/>
      <c r="BJ3858" s="1"/>
      <c r="BN3858" s="1"/>
      <c r="BO3858" s="1"/>
    </row>
    <row r="3859" spans="1:67">
      <c r="A3859" s="1"/>
      <c r="B3859" s="1"/>
      <c r="C3859" s="1"/>
      <c r="D3859" s="1"/>
      <c r="E3859" s="1"/>
      <c r="F3859" s="1"/>
      <c r="G3859" s="1"/>
      <c r="H3859" s="1"/>
      <c r="I3859" s="1"/>
      <c r="J3859" s="1"/>
      <c r="K3859" s="6"/>
      <c r="N3859" s="1"/>
      <c r="Q3859" s="6"/>
      <c r="S3859" s="1"/>
      <c r="T3859" s="1"/>
      <c r="U3859" s="1"/>
      <c r="V3859" s="1"/>
      <c r="W3859" s="1"/>
      <c r="X3859" s="400"/>
      <c r="Y3859" s="6"/>
      <c r="AB3859" s="6"/>
      <c r="AE3859" s="6"/>
      <c r="AG3859" s="1"/>
      <c r="AM3859" s="6"/>
      <c r="AP3859" s="6"/>
      <c r="AS3859" s="6"/>
      <c r="AU3859" s="1"/>
      <c r="BA3859" s="6"/>
      <c r="BD3859" s="6"/>
      <c r="BG3859" s="1"/>
      <c r="BH3859" s="6"/>
      <c r="BJ3859" s="1"/>
      <c r="BN3859" s="1"/>
      <c r="BO3859" s="1"/>
    </row>
    <row r="3860" spans="1:67">
      <c r="A3860" s="1"/>
      <c r="B3860" s="1"/>
      <c r="C3860" s="1"/>
      <c r="D3860" s="1"/>
      <c r="E3860" s="1"/>
      <c r="F3860" s="1"/>
      <c r="G3860" s="1"/>
      <c r="H3860" s="1"/>
      <c r="I3860" s="1"/>
      <c r="J3860" s="1"/>
      <c r="K3860" s="6"/>
      <c r="N3860" s="1"/>
      <c r="Q3860" s="6"/>
      <c r="S3860" s="1"/>
      <c r="T3860" s="1"/>
      <c r="U3860" s="1"/>
      <c r="V3860" s="1"/>
      <c r="W3860" s="1"/>
      <c r="X3860" s="400"/>
      <c r="Y3860" s="6"/>
      <c r="AB3860" s="6"/>
      <c r="AE3860" s="6"/>
      <c r="AG3860" s="1"/>
      <c r="AM3860" s="6"/>
      <c r="AP3860" s="6"/>
      <c r="AS3860" s="6"/>
      <c r="AU3860" s="1"/>
      <c r="BA3860" s="6"/>
      <c r="BD3860" s="6"/>
      <c r="BG3860" s="1"/>
      <c r="BH3860" s="6"/>
      <c r="BJ3860" s="1"/>
      <c r="BN3860" s="1"/>
      <c r="BO3860" s="1"/>
    </row>
    <row r="3861" spans="1:67">
      <c r="A3861" s="1"/>
      <c r="B3861" s="1"/>
      <c r="C3861" s="1"/>
      <c r="D3861" s="1"/>
      <c r="E3861" s="1"/>
      <c r="F3861" s="1"/>
      <c r="G3861" s="1"/>
      <c r="H3861" s="1"/>
      <c r="I3861" s="1"/>
      <c r="J3861" s="1"/>
      <c r="K3861" s="6"/>
      <c r="N3861" s="1"/>
      <c r="Q3861" s="6"/>
      <c r="S3861" s="1"/>
      <c r="T3861" s="1"/>
      <c r="U3861" s="1"/>
      <c r="V3861" s="1"/>
      <c r="W3861" s="1"/>
      <c r="X3861" s="400"/>
      <c r="Y3861" s="6"/>
      <c r="AB3861" s="6"/>
      <c r="AE3861" s="6"/>
      <c r="AG3861" s="1"/>
      <c r="AM3861" s="6"/>
      <c r="AP3861" s="6"/>
      <c r="AS3861" s="6"/>
      <c r="AU3861" s="1"/>
      <c r="BA3861" s="6"/>
      <c r="BD3861" s="6"/>
      <c r="BG3861" s="1"/>
      <c r="BH3861" s="6"/>
      <c r="BJ3861" s="1"/>
      <c r="BN3861" s="1"/>
      <c r="BO3861" s="1"/>
    </row>
    <row r="3862" spans="1:67">
      <c r="A3862" s="1"/>
      <c r="B3862" s="1"/>
      <c r="C3862" s="1"/>
      <c r="D3862" s="1"/>
      <c r="E3862" s="1"/>
      <c r="F3862" s="1"/>
      <c r="G3862" s="1"/>
      <c r="H3862" s="1"/>
      <c r="I3862" s="1"/>
      <c r="J3862" s="1"/>
      <c r="K3862" s="6"/>
      <c r="N3862" s="1"/>
      <c r="Q3862" s="6"/>
      <c r="S3862" s="1"/>
      <c r="T3862" s="1"/>
      <c r="U3862" s="1"/>
      <c r="V3862" s="1"/>
      <c r="W3862" s="1"/>
      <c r="X3862" s="400"/>
      <c r="Y3862" s="6"/>
      <c r="AB3862" s="6"/>
      <c r="AE3862" s="6"/>
      <c r="AG3862" s="1"/>
      <c r="AM3862" s="6"/>
      <c r="AP3862" s="6"/>
      <c r="AS3862" s="6"/>
      <c r="AU3862" s="1"/>
      <c r="BA3862" s="6"/>
      <c r="BD3862" s="6"/>
      <c r="BG3862" s="1"/>
      <c r="BH3862" s="6"/>
      <c r="BJ3862" s="1"/>
      <c r="BN3862" s="1"/>
      <c r="BO3862" s="1"/>
    </row>
  </sheetData>
  <mergeCells count="225">
    <mergeCell ref="B76:B81"/>
    <mergeCell ref="K124:K126"/>
    <mergeCell ref="C87:BJ87"/>
    <mergeCell ref="BN43:BN47"/>
    <mergeCell ref="D76:D79"/>
    <mergeCell ref="D124:D126"/>
    <mergeCell ref="L124:L126"/>
    <mergeCell ref="A175:C180"/>
    <mergeCell ref="BN175:BN180"/>
    <mergeCell ref="BJ124:BJ126"/>
    <mergeCell ref="BC124:BC126"/>
    <mergeCell ref="BD124:BD126"/>
    <mergeCell ref="BE124:BE126"/>
    <mergeCell ref="BA124:BA126"/>
    <mergeCell ref="BB124:BB126"/>
    <mergeCell ref="AA124:AA126"/>
    <mergeCell ref="AB124:AB126"/>
    <mergeCell ref="BG124:BG126"/>
    <mergeCell ref="BH124:BH126"/>
    <mergeCell ref="BI124:BI126"/>
    <mergeCell ref="AR124:AR126"/>
    <mergeCell ref="AS124:AS126"/>
    <mergeCell ref="AT124:AT126"/>
    <mergeCell ref="AU124:AU126"/>
    <mergeCell ref="A9:A11"/>
    <mergeCell ref="B9:B11"/>
    <mergeCell ref="C9:C11"/>
    <mergeCell ref="N10:P10"/>
    <mergeCell ref="A21:A26"/>
    <mergeCell ref="A43:A48"/>
    <mergeCell ref="B43:B48"/>
    <mergeCell ref="C37:C42"/>
    <mergeCell ref="A15:A20"/>
    <mergeCell ref="C15:C20"/>
    <mergeCell ref="A37:A42"/>
    <mergeCell ref="B37:B42"/>
    <mergeCell ref="A32:A35"/>
    <mergeCell ref="B32:B35"/>
    <mergeCell ref="C32:C35"/>
    <mergeCell ref="B15:B20"/>
    <mergeCell ref="D21:D26"/>
    <mergeCell ref="B21:B26"/>
    <mergeCell ref="C21:C26"/>
    <mergeCell ref="A27:A31"/>
    <mergeCell ref="B27:B31"/>
    <mergeCell ref="BN4:BO4"/>
    <mergeCell ref="C13:BJ13"/>
    <mergeCell ref="BH10:BJ10"/>
    <mergeCell ref="AV10:AX10"/>
    <mergeCell ref="AS10:AU10"/>
    <mergeCell ref="AB10:AD10"/>
    <mergeCell ref="AM10:AO10"/>
    <mergeCell ref="BO21:BO25"/>
    <mergeCell ref="BN32:BN36"/>
    <mergeCell ref="BO32:BO36"/>
    <mergeCell ref="BN27:BN31"/>
    <mergeCell ref="BO27:BO31"/>
    <mergeCell ref="BN21:BN25"/>
    <mergeCell ref="F9:H10"/>
    <mergeCell ref="BN5:BO5"/>
    <mergeCell ref="BN6:BO6"/>
    <mergeCell ref="BN15:BN18"/>
    <mergeCell ref="K9:BM9"/>
    <mergeCell ref="A76:A81"/>
    <mergeCell ref="A91:A96"/>
    <mergeCell ref="B91:B96"/>
    <mergeCell ref="C91:C96"/>
    <mergeCell ref="BN49:BN53"/>
    <mergeCell ref="BN91:BN95"/>
    <mergeCell ref="BN65:BN74"/>
    <mergeCell ref="A82:A86"/>
    <mergeCell ref="B82:B86"/>
    <mergeCell ref="D82:D85"/>
    <mergeCell ref="BN82:BN86"/>
    <mergeCell ref="A65:A75"/>
    <mergeCell ref="B49:B52"/>
    <mergeCell ref="B65:B75"/>
    <mergeCell ref="D60:D63"/>
    <mergeCell ref="C49:C52"/>
    <mergeCell ref="C65:C75"/>
    <mergeCell ref="D69:D71"/>
    <mergeCell ref="A55:A59"/>
    <mergeCell ref="A60:A64"/>
    <mergeCell ref="B60:B64"/>
    <mergeCell ref="C76:C81"/>
    <mergeCell ref="B55:B59"/>
    <mergeCell ref="C55:C59"/>
    <mergeCell ref="BJ1:BO1"/>
    <mergeCell ref="BJ2:BO2"/>
    <mergeCell ref="D65:D68"/>
    <mergeCell ref="D49:D52"/>
    <mergeCell ref="D55:D58"/>
    <mergeCell ref="B7:AF7"/>
    <mergeCell ref="C60:C64"/>
    <mergeCell ref="A49:A52"/>
    <mergeCell ref="D73:D75"/>
    <mergeCell ref="BA10:BC10"/>
    <mergeCell ref="BN9:BN11"/>
    <mergeCell ref="BO9:BO11"/>
    <mergeCell ref="AH10:AJ10"/>
    <mergeCell ref="B5:AF5"/>
    <mergeCell ref="B6:AE6"/>
    <mergeCell ref="D43:D46"/>
    <mergeCell ref="BO60:BO64"/>
    <mergeCell ref="C14:BJ14"/>
    <mergeCell ref="D27:D30"/>
    <mergeCell ref="C43:C48"/>
    <mergeCell ref="D15:D20"/>
    <mergeCell ref="BO65:BO75"/>
    <mergeCell ref="C27:C31"/>
    <mergeCell ref="BN3:BO3"/>
    <mergeCell ref="BO97:BO101"/>
    <mergeCell ref="BO108:BO112"/>
    <mergeCell ref="BO113:BO117"/>
    <mergeCell ref="A119:A123"/>
    <mergeCell ref="B119:B123"/>
    <mergeCell ref="C119:C123"/>
    <mergeCell ref="BO82:BO86"/>
    <mergeCell ref="BN88:BN90"/>
    <mergeCell ref="B88:B90"/>
    <mergeCell ref="C82:C86"/>
    <mergeCell ref="C88:C90"/>
    <mergeCell ref="D88:D90"/>
    <mergeCell ref="B102:B107"/>
    <mergeCell ref="B97:B101"/>
    <mergeCell ref="C97:C101"/>
    <mergeCell ref="C108:C112"/>
    <mergeCell ref="BO91:BO96"/>
    <mergeCell ref="BN60:BN64"/>
    <mergeCell ref="D32:D35"/>
    <mergeCell ref="BD10:BG10"/>
    <mergeCell ref="AE10:AG10"/>
    <mergeCell ref="T10:V10"/>
    <mergeCell ref="Y10:AA10"/>
    <mergeCell ref="K10:M10"/>
    <mergeCell ref="E9:E11"/>
    <mergeCell ref="D9:D11"/>
    <mergeCell ref="AP10:AR10"/>
    <mergeCell ref="Q10:S10"/>
    <mergeCell ref="BO88:BO90"/>
    <mergeCell ref="BO76:BO81"/>
    <mergeCell ref="D37:D42"/>
    <mergeCell ref="BO15:BO18"/>
    <mergeCell ref="BO37:BO41"/>
    <mergeCell ref="BN37:BN41"/>
    <mergeCell ref="BO43:BO47"/>
    <mergeCell ref="BO49:BO54"/>
    <mergeCell ref="BN55:BN59"/>
    <mergeCell ref="BO55:BO59"/>
    <mergeCell ref="BN102:BN106"/>
    <mergeCell ref="BO102:BO106"/>
    <mergeCell ref="A124:A126"/>
    <mergeCell ref="BN113:BN117"/>
    <mergeCell ref="A113:A117"/>
    <mergeCell ref="B124:B126"/>
    <mergeCell ref="H124:H126"/>
    <mergeCell ref="C124:C126"/>
    <mergeCell ref="A102:A107"/>
    <mergeCell ref="C102:C107"/>
    <mergeCell ref="BO124:BO126"/>
    <mergeCell ref="M124:M126"/>
    <mergeCell ref="N124:N126"/>
    <mergeCell ref="O124:O126"/>
    <mergeCell ref="S124:S126"/>
    <mergeCell ref="Y124:Y126"/>
    <mergeCell ref="Z124:Z126"/>
    <mergeCell ref="E124:E126"/>
    <mergeCell ref="F124:F126"/>
    <mergeCell ref="G124:G126"/>
    <mergeCell ref="P124:P126"/>
    <mergeCell ref="Q124:Q126"/>
    <mergeCell ref="AC124:AC126"/>
    <mergeCell ref="AD124:AD126"/>
    <mergeCell ref="AP124:AP126"/>
    <mergeCell ref="AQ124:AQ126"/>
    <mergeCell ref="BO135:BO140"/>
    <mergeCell ref="BN135:BN140"/>
    <mergeCell ref="BN148:BN153"/>
    <mergeCell ref="A135:C140"/>
    <mergeCell ref="A147:C147"/>
    <mergeCell ref="A108:A112"/>
    <mergeCell ref="B108:B112"/>
    <mergeCell ref="BO148:BO153"/>
    <mergeCell ref="BN141:BN146"/>
    <mergeCell ref="E147:BJ147"/>
    <mergeCell ref="A129:D134"/>
    <mergeCell ref="AE124:AE126"/>
    <mergeCell ref="AF124:AF126"/>
    <mergeCell ref="R124:R126"/>
    <mergeCell ref="S187:AB187"/>
    <mergeCell ref="S181:AB181"/>
    <mergeCell ref="R182:AB182"/>
    <mergeCell ref="R183:AB183"/>
    <mergeCell ref="R185:AB185"/>
    <mergeCell ref="U186:X186"/>
    <mergeCell ref="BO175:BO180"/>
    <mergeCell ref="A97:A101"/>
    <mergeCell ref="BN97:BN101"/>
    <mergeCell ref="B113:B117"/>
    <mergeCell ref="C113:C117"/>
    <mergeCell ref="BN108:BN112"/>
    <mergeCell ref="BN129:BN134"/>
    <mergeCell ref="BN119:BN123"/>
    <mergeCell ref="BO119:BO123"/>
    <mergeCell ref="BN164:BN169"/>
    <mergeCell ref="BO164:BO169"/>
    <mergeCell ref="BO129:BO134"/>
    <mergeCell ref="BO141:BO146"/>
    <mergeCell ref="BN124:BN126"/>
    <mergeCell ref="AG124:AG126"/>
    <mergeCell ref="AM124:AM126"/>
    <mergeCell ref="AN124:AN126"/>
    <mergeCell ref="AO124:AO126"/>
    <mergeCell ref="A148:C153"/>
    <mergeCell ref="A164:C169"/>
    <mergeCell ref="A141:C146"/>
    <mergeCell ref="A154:C158"/>
    <mergeCell ref="A159:C163"/>
    <mergeCell ref="A170:C174"/>
    <mergeCell ref="BN170:BN174"/>
    <mergeCell ref="BO170:BO174"/>
    <mergeCell ref="BN159:BN163"/>
    <mergeCell ref="BO159:BO163"/>
    <mergeCell ref="BN154:BN158"/>
    <mergeCell ref="BO154:BO158"/>
  </mergeCells>
  <phoneticPr fontId="10" type="noConversion"/>
  <pageMargins left="0" right="0" top="7.874015748031496E-2" bottom="0" header="0" footer="0"/>
  <pageSetup paperSize="9" scale="5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развитие ЖКК</vt:lpstr>
    </vt:vector>
  </TitlesOfParts>
  <Company>ЖКУ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</dc:creator>
  <cp:lastModifiedBy>123</cp:lastModifiedBy>
  <cp:lastPrinted>2022-04-18T04:00:19Z</cp:lastPrinted>
  <dcterms:created xsi:type="dcterms:W3CDTF">2013-05-08T10:07:11Z</dcterms:created>
  <dcterms:modified xsi:type="dcterms:W3CDTF">2022-04-19T09:26:55Z</dcterms:modified>
</cp:coreProperties>
</file>