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690" windowWidth="20730" windowHeight="11640"/>
  </bookViews>
  <sheets>
    <sheet name="ФиС" sheetId="7" r:id="rId1"/>
  </sheets>
  <calcPr calcId="125725" iterate="1"/>
</workbook>
</file>

<file path=xl/calcChain.xml><?xml version="1.0" encoding="utf-8"?>
<calcChain xmlns="http://schemas.openxmlformats.org/spreadsheetml/2006/main">
  <c r="G11" i="7"/>
  <c r="E17"/>
  <c r="F15"/>
  <c r="H7"/>
  <c r="G7"/>
  <c r="F7"/>
  <c r="H6"/>
  <c r="G6"/>
  <c r="F6"/>
  <c r="H5"/>
  <c r="G5"/>
  <c r="F5"/>
  <c r="H27" l="1"/>
  <c r="D28"/>
  <c r="D26" s="1"/>
  <c r="F28"/>
  <c r="F26" s="1"/>
  <c r="G28"/>
  <c r="G26" s="1"/>
  <c r="H28"/>
  <c r="E28"/>
  <c r="E26" s="1"/>
  <c r="F23"/>
  <c r="D23"/>
  <c r="E23"/>
  <c r="H26" l="1"/>
  <c r="F17"/>
  <c r="H17"/>
  <c r="D17"/>
  <c r="H20"/>
  <c r="G20"/>
  <c r="F20"/>
  <c r="E20"/>
  <c r="F16"/>
  <c r="G16" s="1"/>
  <c r="H16" s="1"/>
  <c r="G15"/>
  <c r="H15" s="1"/>
  <c r="F14"/>
  <c r="G14" s="1"/>
  <c r="F12"/>
  <c r="G12" s="1"/>
  <c r="G8" s="1"/>
  <c r="F11"/>
  <c r="F10"/>
  <c r="E8"/>
  <c r="E7"/>
  <c r="E6"/>
  <c r="E5"/>
  <c r="G17" l="1"/>
  <c r="F8"/>
  <c r="G23"/>
  <c r="H23"/>
  <c r="H12"/>
  <c r="H8" s="1"/>
  <c r="H11"/>
  <c r="H14"/>
</calcChain>
</file>

<file path=xl/sharedStrings.xml><?xml version="1.0" encoding="utf-8"?>
<sst xmlns="http://schemas.openxmlformats.org/spreadsheetml/2006/main" count="111" uniqueCount="69">
  <si>
    <t>Наименование показателей</t>
  </si>
  <si>
    <t>Единицы измерения</t>
  </si>
  <si>
    <t>Прогноз</t>
  </si>
  <si>
    <t>Примечание</t>
  </si>
  <si>
    <t>Человек</t>
  </si>
  <si>
    <t>Процент</t>
  </si>
  <si>
    <t>Численность лиц, систематически занимающихся физической культурой и спортом</t>
  </si>
  <si>
    <t>Численность населения в возрасте 3-79 лет на 1 января отчетного года</t>
  </si>
  <si>
    <t>Доля обучающихся, систематически занимающихся физической культурой и спортом, в общей численности обучающихся</t>
  </si>
  <si>
    <t>Численность обучающихся, занимающихся физической культурой и спортом</t>
  </si>
  <si>
    <t>Номер п/п</t>
  </si>
  <si>
    <r>
      <t xml:space="preserve">Доля детей и молодежи (возраст 3 - 29 лет), систематически занимающихся физической культурой и спортом, в общей численности детей и молодежи </t>
    </r>
    <r>
      <rPr>
        <sz val="12"/>
        <color rgb="FF000000"/>
        <rFont val="Times New Roman"/>
        <family val="1"/>
        <charset val="204"/>
      </rPr>
      <t xml:space="preserve">
</t>
    </r>
  </si>
  <si>
    <t>Доля граждан среднего возраста (женщины: 30 - 54 года; мужчины: 30 - 59 лет), систематически занимающихся физической культурой и спортом, в общей численности граждан среднего возраста</t>
  </si>
  <si>
    <t>Доля граждан старшего возраста (женщины: 55 - 79 лет; мужчины: 60 - 79 лет), систематически занимающихся физической культурой и спортом, в общей численности граждан старшего возраста</t>
  </si>
  <si>
    <t>численность населения муниципального образования в возрасте 3-29 лет, занимающегося физической культурой и спортом в муниципальном образовании</t>
  </si>
  <si>
    <t>численность населения муниципального образования в возрасте 30-54 лет (для женщин) и 30-59 лет (для мужчин), занимающегося физической культурой и спортом</t>
  </si>
  <si>
    <t>численность населения в муниципальном образовании в возрасте 55-79 лет (для женщин) и 60-79 лет (для мужчин), занимающегося физической культурой и спортом</t>
  </si>
  <si>
    <t xml:space="preserve">численность населения муниципального образования в возрасте 3-29 лет </t>
  </si>
  <si>
    <t>численность населения муниципального образования в возрасте 30-54 лет (для женщин) и 30-59 лет (для мужчин)</t>
  </si>
  <si>
    <t xml:space="preserve">численность населения муниципального образования в возрасте 55-79 лет (для женщин) и 60-79 лет (для мужчин) </t>
  </si>
  <si>
    <t>—</t>
  </si>
  <si>
    <t>Доля граждан, занимающихся физической культурой и спортом по месту работы, в общей численности населения, занятого в экономике</t>
  </si>
  <si>
    <t xml:space="preserve">
Доля граждан, систематически занимающегося физической культурой и спортом, в общей численности населения</t>
  </si>
  <si>
    <t>численность населения муниципального образования, занимающегося физической культурой и спортом по месту работы</t>
  </si>
  <si>
    <t>численность населения муниципального образования, занятого в экономике</t>
  </si>
  <si>
    <t xml:space="preserve">Процент 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</si>
  <si>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</si>
  <si>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численность лиц с инвалидностью муниципального образования, занимающихся физической культурой и спортом</t>
  </si>
  <si>
    <t>среднегодовая численность данной категории населения муниципального образования</t>
  </si>
  <si>
    <t xml:space="preserve">Уровень обеспеченности граждан спортивными сооружениями исходя из единовременной пропускной способности объектов спорта </t>
  </si>
  <si>
    <t>единовременная пропускная способность имеющихся спортивных сооружений муниципального образования</t>
  </si>
  <si>
    <t>необходимая нормативная единовременная пропускная способность спортивных сооружений муниципального образования (рассчитывается в соответствии с приказом Министерства спорта Российской Федерации от 21.03.2018 №244 «Об утверждении Методических рекомендаций о применении нормативов и норм при определении потребности субъектов Российской Федерации в объектах физической культуры и спорта»).</t>
  </si>
  <si>
    <t>Количество туристических маршрутов</t>
  </si>
  <si>
    <t>Ед.</t>
  </si>
  <si>
    <t>Обоснование изменения значений целевых показателей</t>
  </si>
  <si>
    <t>Прогнозные значения с 2026-2030 гг.</t>
  </si>
  <si>
    <r>
      <rPr>
        <b/>
        <sz val="11"/>
        <color rgb="FF000000"/>
        <rFont val="Times New Roman"/>
        <family val="1"/>
        <charset val="204"/>
      </rPr>
      <t>2026</t>
    </r>
    <r>
      <rPr>
        <sz val="11"/>
        <color rgb="FF000000"/>
        <rFont val="Times New Roman"/>
        <family val="1"/>
        <charset val="204"/>
      </rPr>
      <t xml:space="preserve"> г.-97,6     </t>
    </r>
    <r>
      <rPr>
        <b/>
        <sz val="11"/>
        <color rgb="FF000000"/>
        <rFont val="Times New Roman"/>
        <family val="1"/>
        <charset val="204"/>
      </rPr>
      <t>2027</t>
    </r>
    <r>
      <rPr>
        <sz val="11"/>
        <color rgb="FF000000"/>
        <rFont val="Times New Roman"/>
        <family val="1"/>
        <charset val="204"/>
      </rPr>
      <t xml:space="preserve"> г.-97,7        </t>
    </r>
    <r>
      <rPr>
        <b/>
        <sz val="11"/>
        <color rgb="FF000000"/>
        <rFont val="Times New Roman"/>
        <family val="1"/>
        <charset val="204"/>
      </rPr>
      <t>2028</t>
    </r>
    <r>
      <rPr>
        <sz val="11"/>
        <color rgb="FF000000"/>
        <rFont val="Times New Roman"/>
        <family val="1"/>
        <charset val="204"/>
      </rPr>
      <t xml:space="preserve"> г.-97,8     </t>
    </r>
    <r>
      <rPr>
        <b/>
        <sz val="11"/>
        <color rgb="FF000000"/>
        <rFont val="Times New Roman"/>
        <family val="1"/>
        <charset val="204"/>
      </rPr>
      <t>2029</t>
    </r>
    <r>
      <rPr>
        <sz val="11"/>
        <color rgb="FF000000"/>
        <rFont val="Times New Roman"/>
        <family val="1"/>
        <charset val="204"/>
      </rPr>
      <t xml:space="preserve"> г. -97,9      </t>
    </r>
    <r>
      <rPr>
        <b/>
        <sz val="11"/>
        <color rgb="FF000000"/>
        <rFont val="Times New Roman"/>
        <family val="1"/>
        <charset val="204"/>
      </rPr>
      <t>2030</t>
    </r>
    <r>
      <rPr>
        <sz val="11"/>
        <color rgb="FF000000"/>
        <rFont val="Times New Roman"/>
        <family val="1"/>
        <charset val="204"/>
      </rPr>
      <t xml:space="preserve"> г.-98,0</t>
    </r>
  </si>
  <si>
    <r>
      <rPr>
        <b/>
        <sz val="11"/>
        <color rgb="FF000000"/>
        <rFont val="Times New Roman"/>
        <family val="1"/>
        <charset val="204"/>
      </rPr>
      <t>2026</t>
    </r>
    <r>
      <rPr>
        <sz val="11"/>
        <color rgb="FF000000"/>
        <rFont val="Times New Roman"/>
        <family val="1"/>
        <charset val="204"/>
      </rPr>
      <t xml:space="preserve"> г.-67,9     </t>
    </r>
    <r>
      <rPr>
        <b/>
        <sz val="11"/>
        <color rgb="FF000000"/>
        <rFont val="Times New Roman"/>
        <family val="1"/>
        <charset val="204"/>
      </rPr>
      <t>2027</t>
    </r>
    <r>
      <rPr>
        <sz val="11"/>
        <color rgb="FF000000"/>
        <rFont val="Times New Roman"/>
        <family val="1"/>
        <charset val="204"/>
      </rPr>
      <t xml:space="preserve"> г.-68,0        </t>
    </r>
    <r>
      <rPr>
        <b/>
        <sz val="11"/>
        <color rgb="FF000000"/>
        <rFont val="Times New Roman"/>
        <family val="1"/>
        <charset val="204"/>
      </rPr>
      <t>2028</t>
    </r>
    <r>
      <rPr>
        <sz val="11"/>
        <color rgb="FF000000"/>
        <rFont val="Times New Roman"/>
        <family val="1"/>
        <charset val="204"/>
      </rPr>
      <t xml:space="preserve"> г.-68,1     </t>
    </r>
    <r>
      <rPr>
        <b/>
        <sz val="11"/>
        <color rgb="FF000000"/>
        <rFont val="Times New Roman"/>
        <family val="1"/>
        <charset val="204"/>
      </rPr>
      <t>2029</t>
    </r>
    <r>
      <rPr>
        <sz val="11"/>
        <color rgb="FF000000"/>
        <rFont val="Times New Roman"/>
        <family val="1"/>
        <charset val="204"/>
      </rPr>
      <t xml:space="preserve"> г. -68,2 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г.-68,3</t>
    </r>
  </si>
  <si>
    <r>
      <rPr>
        <b/>
        <sz val="11"/>
        <color rgb="FF000000"/>
        <rFont val="Times New Roman"/>
        <family val="1"/>
        <charset val="204"/>
      </rPr>
      <t>2026</t>
    </r>
    <r>
      <rPr>
        <sz val="11"/>
        <color rgb="FF000000"/>
        <rFont val="Times New Roman"/>
        <family val="1"/>
        <charset val="204"/>
      </rPr>
      <t xml:space="preserve"> г.-45,6     </t>
    </r>
    <r>
      <rPr>
        <b/>
        <sz val="11"/>
        <color rgb="FF000000"/>
        <rFont val="Times New Roman"/>
        <family val="1"/>
        <charset val="204"/>
      </rPr>
      <t>2027</t>
    </r>
    <r>
      <rPr>
        <sz val="11"/>
        <color rgb="FF000000"/>
        <rFont val="Times New Roman"/>
        <family val="1"/>
        <charset val="204"/>
      </rPr>
      <t xml:space="preserve"> г.-45,7        </t>
    </r>
    <r>
      <rPr>
        <b/>
        <sz val="11"/>
        <color rgb="FF000000"/>
        <rFont val="Times New Roman"/>
        <family val="1"/>
        <charset val="204"/>
      </rPr>
      <t>2028</t>
    </r>
    <r>
      <rPr>
        <sz val="11"/>
        <color rgb="FF000000"/>
        <rFont val="Times New Roman"/>
        <family val="1"/>
        <charset val="204"/>
      </rPr>
      <t xml:space="preserve"> г.-45,8     </t>
    </r>
    <r>
      <rPr>
        <b/>
        <sz val="11"/>
        <color rgb="FF000000"/>
        <rFont val="Times New Roman"/>
        <family val="1"/>
        <charset val="204"/>
      </rPr>
      <t>2029</t>
    </r>
    <r>
      <rPr>
        <sz val="11"/>
        <color rgb="FF000000"/>
        <rFont val="Times New Roman"/>
        <family val="1"/>
        <charset val="204"/>
      </rPr>
      <t xml:space="preserve"> г. -45,9      </t>
    </r>
    <r>
      <rPr>
        <b/>
        <sz val="11"/>
        <color rgb="FF000000"/>
        <rFont val="Times New Roman"/>
        <family val="1"/>
        <charset val="204"/>
      </rPr>
      <t>2030</t>
    </r>
    <r>
      <rPr>
        <sz val="11"/>
        <color rgb="FF000000"/>
        <rFont val="Times New Roman"/>
        <family val="1"/>
        <charset val="204"/>
      </rPr>
      <t xml:space="preserve"> г.-46,0</t>
    </r>
  </si>
  <si>
    <r>
      <rPr>
        <b/>
        <sz val="11"/>
        <color rgb="FF000000"/>
        <rFont val="Times New Roman"/>
        <family val="1"/>
        <charset val="204"/>
      </rPr>
      <t xml:space="preserve">2026 </t>
    </r>
    <r>
      <rPr>
        <sz val="11"/>
        <color rgb="FF000000"/>
        <rFont val="Times New Roman"/>
        <family val="1"/>
        <charset val="204"/>
      </rPr>
      <t xml:space="preserve">г.-74,1      </t>
    </r>
    <r>
      <rPr>
        <b/>
        <sz val="11"/>
        <color rgb="FF000000"/>
        <rFont val="Times New Roman"/>
        <family val="1"/>
        <charset val="204"/>
      </rPr>
      <t xml:space="preserve">2027 </t>
    </r>
    <r>
      <rPr>
        <sz val="11"/>
        <color rgb="FF000000"/>
        <rFont val="Times New Roman"/>
        <family val="1"/>
        <charset val="204"/>
      </rPr>
      <t xml:space="preserve">г.-74,2        </t>
    </r>
    <r>
      <rPr>
        <b/>
        <sz val="11"/>
        <color rgb="FF000000"/>
        <rFont val="Times New Roman"/>
        <family val="1"/>
        <charset val="204"/>
      </rPr>
      <t xml:space="preserve">2028 </t>
    </r>
    <r>
      <rPr>
        <sz val="11"/>
        <color rgb="FF000000"/>
        <rFont val="Times New Roman"/>
        <family val="1"/>
        <charset val="204"/>
      </rPr>
      <t xml:space="preserve">г.-74,3     </t>
    </r>
    <r>
      <rPr>
        <b/>
        <sz val="11"/>
        <color rgb="FF000000"/>
        <rFont val="Times New Roman"/>
        <family val="1"/>
        <charset val="204"/>
      </rPr>
      <t xml:space="preserve">2029 </t>
    </r>
    <r>
      <rPr>
        <sz val="11"/>
        <color rgb="FF000000"/>
        <rFont val="Times New Roman"/>
        <family val="1"/>
        <charset val="204"/>
      </rPr>
      <t xml:space="preserve">г. -74,4 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г.-74,5</t>
    </r>
  </si>
  <si>
    <t>Факт</t>
  </si>
  <si>
    <t xml:space="preserve">В связи с достигнутым уровнем значения показателя за 2022 год в размере  93 % по сравнению с установленным плановым значением - 82,6 %, предлагается внести изменения в сторону увеличения прогнозных значений показателя (2023-2030), с учетом роста численности населения  в возрасте 3-29 лет, занимающегося физической культурой и спортом и общей численности населения в возрасте 3-29 лет.  </t>
  </si>
  <si>
    <t>В связи с достигнутым уровнем значения показателя за 2022 год в размере 52,6 % по сравнению с установленным плановым значением - 44,4 %, предлагается внести изменения в сторону увеличения прогнозных значений показателя (2023-2030), с учетом роста численности населения  в возрасте 30-54 лет (для женщин) и 30-59 лет (для мужчин), занимающегося физической культурой и спортом и общей численности населения муниципального образования в возрасте 30-54 лет (для женщин) и 30-59 лет (для мужчин).</t>
  </si>
  <si>
    <t>В связи с достигнутым уровнем значения показателя за 2022 год в размере 36,6% по сравнению с установленным плановым значением - 34,3 %, предлагается внести изменения в сторону увеличения прогнозных значений показателя (2023-2030), с учетом роста численности населения  в возрасте 55-79 лет (для женщин) и 60-79 лет (для мужчин), занимающегося физической культурой и спортом и общей численности населения муниципального образования в возрасте 55-79 лет (для женщин) и 60-79 лет (для мужчин).</t>
  </si>
  <si>
    <t xml:space="preserve"> По сравнению с предыдущим 2021 годом наблюдается значительный рост численности занимающихся физической культурой и спортом в целом, (2021 год – 21107 человек, 2022 год – 24865 человек). Это произошло благодаря общей заинтересованности граждан, их активной позиции. Отмене карантинных мероприятий. Рост наблюдается практически во всех возрастных категориях. Начиная с 2020 года в связи с введением санитарных ограничительных мер, большинство людей перешли к самостоятельным занятиям физической культурой и спортом. А промежуток времени самоизоляции населения, показал о крайней заинтересованности в двигательной активности и необходимости занятий физической культурой и спортом. В связи с вводом в эксплуатацию новых городских объектов, появились популярные места для активного отдыха жителей, в том числе и для самостоятельных активных занятий физической культурой и спортом. Это набережная вдоль реки Конда, протяженностью порядка 2,5 км, а также «Белкин лес» (небольшой «лесной массив» в черте города). На территории новых объектов установлены спортивные тренажеры, спортивные площадки для спортивных и подвижных игр, площадки для экстрим направлений (паркур), а также асфальтированные дорожки, которые употребляются для скандинавской ходьбы и велопрогулок.  В 2023 году планируется нанесение разметки на дорожки для велосипедистов. На городской набережной им. А.И.Петрова,  установлена спортивная площадка для пляжного волейбола, спортивная площадка для пляжного футбола и уличные тренажеры на городской. В 2023 году нормативов ГТО станет больше, увеличится и число ступеней: вместо нынешних 11 их станет 18, при этом сократится продолжительность ступеней. Новая возрастная градация послужит увеличению доли граждан, систематически занимающихся физической культурой и спортом. Прогнозная численность граждан, занимающихся физической культурой и спортом (2023-2025гг) разных возрастных групп населения определена с учетом, установленных постановлением Правительства ХМАО - Югры от 31.10.2021 № 471-п прогнозных значений показателя "Доля граждан, систематически занимающегося физической культурой и спортом, в общей численности населения" на 2023-2025 гг.</t>
  </si>
  <si>
    <t>данные для расчета показателя</t>
  </si>
  <si>
    <t>данные для расчета показателей</t>
  </si>
  <si>
    <t xml:space="preserve">В связи с достигнутым уровнем значения показателя за 2022 год в размере 53,4% по сравнению с установленным плановым значением - 37,1 %, предлагается внести изменения в сторону увеличения прогнозных значений показателя, с учетом роста численности населения , занимающегося физической культурой и спортом по месту работы и численности населения, занятого в экономике.
</t>
  </si>
  <si>
    <r>
      <rPr>
        <b/>
        <sz val="11"/>
        <color rgb="FF000000"/>
        <rFont val="Times New Roman"/>
        <family val="1"/>
        <charset val="204"/>
      </rPr>
      <t xml:space="preserve">2026 </t>
    </r>
    <r>
      <rPr>
        <sz val="11"/>
        <color rgb="FF000000"/>
        <rFont val="Times New Roman"/>
        <family val="1"/>
        <charset val="204"/>
      </rPr>
      <t xml:space="preserve">г.-58,0      </t>
    </r>
    <r>
      <rPr>
        <b/>
        <sz val="11"/>
        <color rgb="FF000000"/>
        <rFont val="Times New Roman"/>
        <family val="1"/>
        <charset val="204"/>
      </rPr>
      <t xml:space="preserve">2027 </t>
    </r>
    <r>
      <rPr>
        <sz val="11"/>
        <color rgb="FF000000"/>
        <rFont val="Times New Roman"/>
        <family val="1"/>
        <charset val="204"/>
      </rPr>
      <t xml:space="preserve">г.-58,1        </t>
    </r>
    <r>
      <rPr>
        <b/>
        <sz val="11"/>
        <color rgb="FF000000"/>
        <rFont val="Times New Roman"/>
        <family val="1"/>
        <charset val="204"/>
      </rPr>
      <t xml:space="preserve">2028 </t>
    </r>
    <r>
      <rPr>
        <sz val="11"/>
        <color rgb="FF000000"/>
        <rFont val="Times New Roman"/>
        <family val="1"/>
        <charset val="204"/>
      </rPr>
      <t xml:space="preserve">г.-58,2     </t>
    </r>
    <r>
      <rPr>
        <b/>
        <sz val="11"/>
        <color rgb="FF000000"/>
        <rFont val="Times New Roman"/>
        <family val="1"/>
        <charset val="204"/>
      </rPr>
      <t xml:space="preserve">2029 </t>
    </r>
    <r>
      <rPr>
        <sz val="11"/>
        <color rgb="FF000000"/>
        <rFont val="Times New Roman"/>
        <family val="1"/>
        <charset val="204"/>
      </rPr>
      <t xml:space="preserve">г. -58,3 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г.-58,4</t>
    </r>
  </si>
  <si>
    <t>Прогнозная численность населения в возрасте 3-18 лет (2023-2025) предоставлена Управлением экономического развития администрации города Урай.</t>
  </si>
  <si>
    <r>
      <rPr>
        <b/>
        <sz val="11"/>
        <color rgb="FF000000"/>
        <rFont val="Times New Roman"/>
        <family val="1"/>
        <charset val="204"/>
      </rPr>
      <t xml:space="preserve">2026 </t>
    </r>
    <r>
      <rPr>
        <sz val="11"/>
        <color rgb="FF000000"/>
        <rFont val="Times New Roman"/>
        <family val="1"/>
        <charset val="204"/>
      </rPr>
      <t xml:space="preserve">г.-92,9      </t>
    </r>
    <r>
      <rPr>
        <b/>
        <sz val="11"/>
        <color rgb="FF000000"/>
        <rFont val="Times New Roman"/>
        <family val="1"/>
        <charset val="204"/>
      </rPr>
      <t xml:space="preserve">2027 </t>
    </r>
    <r>
      <rPr>
        <sz val="11"/>
        <color rgb="FF000000"/>
        <rFont val="Times New Roman"/>
        <family val="1"/>
        <charset val="204"/>
      </rPr>
      <t xml:space="preserve">г.-93,0        </t>
    </r>
    <r>
      <rPr>
        <b/>
        <sz val="11"/>
        <color rgb="FF000000"/>
        <rFont val="Times New Roman"/>
        <family val="1"/>
        <charset val="204"/>
      </rPr>
      <t xml:space="preserve">2028 </t>
    </r>
    <r>
      <rPr>
        <sz val="11"/>
        <color rgb="FF000000"/>
        <rFont val="Times New Roman"/>
        <family val="1"/>
        <charset val="204"/>
      </rPr>
      <t xml:space="preserve">г.-93,1     </t>
    </r>
    <r>
      <rPr>
        <b/>
        <sz val="11"/>
        <color rgb="FF000000"/>
        <rFont val="Times New Roman"/>
        <family val="1"/>
        <charset val="204"/>
      </rPr>
      <t xml:space="preserve">2029 </t>
    </r>
    <r>
      <rPr>
        <sz val="11"/>
        <color rgb="FF000000"/>
        <rFont val="Times New Roman"/>
        <family val="1"/>
        <charset val="204"/>
      </rPr>
      <t xml:space="preserve">г. -93,2 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г.-93,3</t>
    </r>
  </si>
  <si>
    <r>
      <rPr>
        <b/>
        <sz val="11"/>
        <color rgb="FF000000"/>
        <rFont val="Times New Roman"/>
        <family val="1"/>
        <charset val="204"/>
      </rPr>
      <t xml:space="preserve">2026 </t>
    </r>
    <r>
      <rPr>
        <sz val="11"/>
        <color rgb="FF000000"/>
        <rFont val="Times New Roman"/>
        <family val="1"/>
        <charset val="204"/>
      </rPr>
      <t xml:space="preserve">г.-34,1      </t>
    </r>
    <r>
      <rPr>
        <b/>
        <sz val="11"/>
        <color rgb="FF000000"/>
        <rFont val="Times New Roman"/>
        <family val="1"/>
        <charset val="204"/>
      </rPr>
      <t xml:space="preserve">2027 </t>
    </r>
    <r>
      <rPr>
        <sz val="11"/>
        <color rgb="FF000000"/>
        <rFont val="Times New Roman"/>
        <family val="1"/>
        <charset val="204"/>
      </rPr>
      <t xml:space="preserve">г.-34,2        </t>
    </r>
    <r>
      <rPr>
        <b/>
        <sz val="11"/>
        <color rgb="FF000000"/>
        <rFont val="Times New Roman"/>
        <family val="1"/>
        <charset val="204"/>
      </rPr>
      <t xml:space="preserve">2028 </t>
    </r>
    <r>
      <rPr>
        <sz val="11"/>
        <color rgb="FF000000"/>
        <rFont val="Times New Roman"/>
        <family val="1"/>
        <charset val="204"/>
      </rPr>
      <t xml:space="preserve">г.-34,3     </t>
    </r>
    <r>
      <rPr>
        <b/>
        <sz val="11"/>
        <color rgb="FF000000"/>
        <rFont val="Times New Roman"/>
        <family val="1"/>
        <charset val="204"/>
      </rPr>
      <t xml:space="preserve">2029 </t>
    </r>
    <r>
      <rPr>
        <sz val="11"/>
        <color rgb="FF000000"/>
        <rFont val="Times New Roman"/>
        <family val="1"/>
        <charset val="204"/>
      </rPr>
      <t xml:space="preserve">г. -34,4 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г.-34,5</t>
    </r>
  </si>
  <si>
    <t>В связи с достигнутым уровнем значения показателя за 2022 год в размере 53,4% по сравнению с установленным плановым значением - 37,1 %, предлагается внести изменения в сторону увеличения прогнозных значений показателя, с учетом роста численность лиц с инвалидностью муниципального образования, занимающихся физической культурой и спортом.</t>
  </si>
  <si>
    <t>С 2023 года ставится вопрос о реализации межведомственных программ:"Плавание для всех", "Футбол в школе" в общеобразовательных учреждениях города, что увеличит численность обучающихся, занимающихся физической культурой и спортом. В связи с этим численность каждого прогнозного года увеличена на 0,3% по отношению к предыдущему году, в 2025 году на 0,4% по отношению к предыдущему году.</t>
  </si>
  <si>
    <t>В свзяи со снижением среднегодовой численности лиц с инвалидностью в 2022 году по сравнению с 2021 годом. Прогнозная среднегодовая численность на 2023-2025 год установлена на уровне 2022 года.</t>
  </si>
  <si>
    <r>
      <rPr>
        <b/>
        <sz val="11"/>
        <color rgb="FF000000"/>
        <rFont val="Times New Roman"/>
        <family val="1"/>
        <charset val="204"/>
      </rPr>
      <t xml:space="preserve">2026 </t>
    </r>
    <r>
      <rPr>
        <sz val="11"/>
        <color rgb="FF000000"/>
        <rFont val="Times New Roman"/>
        <family val="1"/>
        <charset val="204"/>
      </rPr>
      <t xml:space="preserve">г.-62,9      </t>
    </r>
    <r>
      <rPr>
        <b/>
        <sz val="11"/>
        <color rgb="FF000000"/>
        <rFont val="Times New Roman"/>
        <family val="1"/>
        <charset val="204"/>
      </rPr>
      <t xml:space="preserve">2027 </t>
    </r>
    <r>
      <rPr>
        <sz val="11"/>
        <color rgb="FF000000"/>
        <rFont val="Times New Roman"/>
        <family val="1"/>
        <charset val="204"/>
      </rPr>
      <t xml:space="preserve">г.-63,0        </t>
    </r>
    <r>
      <rPr>
        <b/>
        <sz val="11"/>
        <color rgb="FF000000"/>
        <rFont val="Times New Roman"/>
        <family val="1"/>
        <charset val="204"/>
      </rPr>
      <t xml:space="preserve">2028 </t>
    </r>
    <r>
      <rPr>
        <sz val="11"/>
        <color rgb="FF000000"/>
        <rFont val="Times New Roman"/>
        <family val="1"/>
        <charset val="204"/>
      </rPr>
      <t xml:space="preserve">г.-63,1     </t>
    </r>
    <r>
      <rPr>
        <b/>
        <sz val="11"/>
        <color rgb="FF000000"/>
        <rFont val="Times New Roman"/>
        <family val="1"/>
        <charset val="204"/>
      </rPr>
      <t xml:space="preserve">2029 </t>
    </r>
    <r>
      <rPr>
        <sz val="11"/>
        <color rgb="FF000000"/>
        <rFont val="Times New Roman"/>
        <family val="1"/>
        <charset val="204"/>
      </rPr>
      <t xml:space="preserve">г. -63,2 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г.-63,3</t>
    </r>
  </si>
  <si>
    <t>В связи с достигнутым уровнем значения показателя за 2022 год в размере 59,8% по сравнению с установленным плановым значением - 59,0 %, предлагается внести изменения в сторону увеличения прогнозных значений показателя (2023-2030), с учетом роста единовременной пропускной способности  спортивных сооружений.</t>
  </si>
  <si>
    <t>При определении нормативной потребности субъектов Российской Федерации в объектах физической культуры и спорта, кроме городов федерального значения, рекомендуется использовать усредненный норматив ЕПС (ЕПСнорм) - 122 человека на 1000 населения. В связи с этим необходимая нормативная единовременная пропускная способность спортивных сооружений определена на 2023 год в размере - 4745 чел. (122*38890/1000),  на 2024 год - 4749 чел.(122*38929/1000), на 2025 год - 4754 чел. (122*38968/1000).</t>
  </si>
  <si>
    <r>
      <rPr>
        <b/>
        <sz val="11"/>
        <color rgb="FF000000"/>
        <rFont val="Times New Roman"/>
        <family val="1"/>
        <charset val="204"/>
      </rPr>
      <t xml:space="preserve">2026 </t>
    </r>
    <r>
      <rPr>
        <sz val="11"/>
        <color rgb="FF000000"/>
        <rFont val="Times New Roman"/>
        <family val="1"/>
        <charset val="204"/>
      </rPr>
      <t xml:space="preserve">г.-10      </t>
    </r>
    <r>
      <rPr>
        <b/>
        <sz val="11"/>
        <color rgb="FF000000"/>
        <rFont val="Times New Roman"/>
        <family val="1"/>
        <charset val="204"/>
      </rPr>
      <t xml:space="preserve">2027 </t>
    </r>
    <r>
      <rPr>
        <sz val="11"/>
        <color rgb="FF000000"/>
        <rFont val="Times New Roman"/>
        <family val="1"/>
        <charset val="204"/>
      </rPr>
      <t xml:space="preserve">г.-11        </t>
    </r>
    <r>
      <rPr>
        <b/>
        <sz val="11"/>
        <color rgb="FF000000"/>
        <rFont val="Times New Roman"/>
        <family val="1"/>
        <charset val="204"/>
      </rPr>
      <t xml:space="preserve">2028 </t>
    </r>
    <r>
      <rPr>
        <sz val="11"/>
        <color rgb="FF000000"/>
        <rFont val="Times New Roman"/>
        <family val="1"/>
        <charset val="204"/>
      </rPr>
      <t xml:space="preserve">г.-11     </t>
    </r>
    <r>
      <rPr>
        <b/>
        <sz val="11"/>
        <color rgb="FF000000"/>
        <rFont val="Times New Roman"/>
        <family val="1"/>
        <charset val="204"/>
      </rPr>
      <t xml:space="preserve">2029 </t>
    </r>
    <r>
      <rPr>
        <sz val="11"/>
        <color rgb="FF000000"/>
        <rFont val="Times New Roman"/>
        <family val="1"/>
        <charset val="204"/>
      </rPr>
      <t xml:space="preserve">г. -12 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г.-12</t>
    </r>
  </si>
  <si>
    <t xml:space="preserve">На базе плавательного бассейна ДС «Старт» на основании соглашения между МАУ СШ «Старт» и МБОУ СОШ №5  проводятся занятия дайвингом, в планах проведение занятий парадайвингом (среди людей с ограниченными возможностями здоровья). В связи с этим численность лиц с инвалидностью, занимающихся физической культурой и спортом увеличена 2023 году на 4 человека по отношению к предыдущему году, в 2024 году - на 5 человек по отношению к предыдущему году, в 2025 году на 6 человек по отношению к предыдущему году. </t>
  </si>
  <si>
    <r>
      <t>На конец 2022 года количество туристических маршрутов составило 8 ед.</t>
    </r>
    <r>
      <rPr>
        <sz val="11"/>
        <rFont val="Times New Roman"/>
        <family val="1"/>
        <charset val="204"/>
      </rPr>
      <t xml:space="preserve"> С 2023 года планируется введение нового маршрута - "Под крылом самолета", </t>
    </r>
    <r>
      <rPr>
        <sz val="11"/>
        <color rgb="FF000000"/>
        <rFont val="Times New Roman"/>
        <family val="1"/>
        <charset val="204"/>
      </rPr>
      <t>в разработке на долгосрочную перспективу с 2025 по 2030 гг., с учетом введения нового маршрута 1 раз в два года, планируется реализация еще 3 туристических маршрутов.</t>
    </r>
  </si>
  <si>
    <t>Прогнозные значения единовременной пропускной способности  спортивных сооружений определены с учетом установки тренажеров в период с 2023-2025 гг. в рамках заключенного соглашения на предоставление субсидии по развитию сети спортивных объектов шаговой доступности. Объем выделенных бюджетных ассигнований на 2023 год составил -1006,3 тыс. руб, на 2024 год - 2587,8 тыс. руб., на 2025 год - 2587,8 тыс.руб. Кроме того в 2023 году будут установлены 2 уличные площадки круглогодичного использования для занятия хоккеем, футболом, баскетболом и воркаутом. В связи с этим численность каждого прогнозного года увеличена на 50 человек по отношению к предыдущему году.</t>
  </si>
  <si>
    <t>Прогнозная численность населения, занимающегося физической культурой и спортом по месту работы определена с учетом более активного участия граждан данной категории  в городских спартакиадах среди предприятий города. Численность  2023 года увеличена на 3,7 % по отношению к предыдущему году, в 2024 году на 3,9% по отношению к предыдущему году, в 2025 году на 3,7%.</t>
  </si>
  <si>
    <t>Приложение 1</t>
  </si>
  <si>
    <t>Прогнозная численность населения, занятого в экономике (2023-2025 гг.) предоставлена Управлением экономического развития администрации города Урай.</t>
  </si>
  <si>
    <t>Прогнозная численность населения в возрасте 3-79 лет (2023-2025 гг.) предоставлена Управлением экономического развития администрации города Урай. На основании этих данных определена прогнозная численность населения: в возрасте 3-29 лет, в возрасте 30-54 лет (для женщин) и 30-59 лет (для мужчин),  в возрасте 55-79 лет (для женщин) и 60-79 лет (для мужчин), прогнозная доля которых  в общей численности населения в возрасте 3-79 лет установлена на уровне сложившейся доли в 2022 году.</t>
  </si>
  <si>
    <t>Численность населения в  в возрасте 3-18 лет</t>
  </si>
  <si>
    <t xml:space="preserve">Прогнозные значения показателей (2023-2025гг.)определены в соответствии с таблицей 7 "Перечень показателей, распределенных по городским округами муниципальным районам автономного округа" постановления Правительства ХМАО - Югры от 31.10.2021 № 471-п. В связи с этим предлагается изменить величину показателя на 2023 год и установить в размере 65 %.
</t>
  </si>
  <si>
    <t xml:space="preserve"> 
В связи с достигнутым уровнем значения показателя за 2022 год в размере 92,1 % по сравнению с установленным плановым значением - 91,0 %, предлагается внести изменения в сторону увеличения прогнозных значений показателя (2023-2030), с учетом роста численности обучающихся, занимающихся физической культурой и спортом и численности населения в возрасте 3-18 лет.</t>
  </si>
</sst>
</file>

<file path=xl/styles.xml><?xml version="1.0" encoding="utf-8"?>
<styleSheet xmlns="http://schemas.openxmlformats.org/spreadsheetml/2006/main">
  <numFmts count="4">
    <numFmt numFmtId="164" formatCode="###\ ###\ ###\ ###\ ##0.0;\-###\ ###\ ###\ ###\ ##0.0;0"/>
    <numFmt numFmtId="165" formatCode="0_ ;\-0\ "/>
    <numFmt numFmtId="166" formatCode="#,##0_ ;\-#,##0\ "/>
    <numFmt numFmtId="167" formatCode="0.0"/>
  </numFmts>
  <fonts count="7">
    <font>
      <sz val="11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5" fontId="4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pane xSplit="3" ySplit="4" topLeftCell="D26" activePane="bottomRight" state="frozen"/>
      <selection pane="topRight"/>
      <selection pane="bottomLeft"/>
      <selection pane="bottomRight" activeCell="B28" sqref="B28"/>
    </sheetView>
  </sheetViews>
  <sheetFormatPr defaultRowHeight="15"/>
  <cols>
    <col min="1" max="1" width="18" customWidth="1"/>
    <col min="2" max="2" width="55" customWidth="1"/>
    <col min="3" max="9" width="14" customWidth="1"/>
    <col min="10" max="10" width="80.42578125" customWidth="1"/>
  </cols>
  <sheetData>
    <row r="1" spans="1:10" ht="15.75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>
      <c r="A2" s="43" t="s">
        <v>34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>
      <c r="A3" s="45" t="s">
        <v>10</v>
      </c>
      <c r="B3" s="45" t="s">
        <v>0</v>
      </c>
      <c r="C3" s="45" t="s">
        <v>1</v>
      </c>
      <c r="D3" s="45" t="s">
        <v>40</v>
      </c>
      <c r="E3" s="45"/>
      <c r="F3" s="46" t="s">
        <v>2</v>
      </c>
      <c r="G3" s="47"/>
      <c r="H3" s="48"/>
      <c r="I3" s="39" t="s">
        <v>35</v>
      </c>
      <c r="J3" s="45" t="s">
        <v>3</v>
      </c>
    </row>
    <row r="4" spans="1:10" ht="42.75" customHeight="1">
      <c r="A4" s="45"/>
      <c r="B4" s="45"/>
      <c r="C4" s="45"/>
      <c r="D4" s="12">
        <v>2021</v>
      </c>
      <c r="E4" s="12">
        <v>2022</v>
      </c>
      <c r="F4" s="12">
        <v>2023</v>
      </c>
      <c r="G4" s="12">
        <v>2024</v>
      </c>
      <c r="H4" s="12">
        <v>2025</v>
      </c>
      <c r="I4" s="40"/>
      <c r="J4" s="45"/>
    </row>
    <row r="5" spans="1:10" ht="80.25" customHeight="1">
      <c r="A5" s="12">
        <v>1</v>
      </c>
      <c r="B5" s="1" t="s">
        <v>22</v>
      </c>
      <c r="C5" s="6" t="s">
        <v>5</v>
      </c>
      <c r="D5" s="4">
        <v>54.5</v>
      </c>
      <c r="E5" s="3">
        <f t="shared" ref="E5:H7" si="0">E9/E13*100</f>
        <v>64.000926617075493</v>
      </c>
      <c r="F5" s="3">
        <f t="shared" si="0"/>
        <v>65.001285677552062</v>
      </c>
      <c r="G5" s="3">
        <f t="shared" si="0"/>
        <v>69.00254309126872</v>
      </c>
      <c r="H5" s="3">
        <f t="shared" si="0"/>
        <v>74.001745021556147</v>
      </c>
      <c r="I5" s="34" t="s">
        <v>39</v>
      </c>
      <c r="J5" s="11" t="s">
        <v>67</v>
      </c>
    </row>
    <row r="6" spans="1:10" ht="96" customHeight="1">
      <c r="A6" s="12">
        <v>2</v>
      </c>
      <c r="B6" s="1" t="s">
        <v>11</v>
      </c>
      <c r="C6" s="6" t="s">
        <v>5</v>
      </c>
      <c r="D6" s="4">
        <v>84.7</v>
      </c>
      <c r="E6" s="3">
        <f t="shared" si="0"/>
        <v>93.030132357082508</v>
      </c>
      <c r="F6" s="3">
        <f t="shared" si="0"/>
        <v>94.484229050987452</v>
      </c>
      <c r="G6" s="3">
        <f t="shared" si="0"/>
        <v>96.609756720563681</v>
      </c>
      <c r="H6" s="3">
        <f t="shared" si="0"/>
        <v>97.495746135974144</v>
      </c>
      <c r="I6" s="34" t="s">
        <v>36</v>
      </c>
      <c r="J6" s="11" t="s">
        <v>41</v>
      </c>
    </row>
    <row r="7" spans="1:10" ht="114" customHeight="1">
      <c r="A7" s="12">
        <v>3</v>
      </c>
      <c r="B7" s="1" t="s">
        <v>12</v>
      </c>
      <c r="C7" s="6" t="s">
        <v>5</v>
      </c>
      <c r="D7" s="4">
        <v>39.799999999999997</v>
      </c>
      <c r="E7" s="3">
        <f t="shared" si="0"/>
        <v>52.550896752302464</v>
      </c>
      <c r="F7" s="3">
        <f t="shared" si="0"/>
        <v>53.372287448985134</v>
      </c>
      <c r="G7" s="3">
        <f t="shared" si="0"/>
        <v>59.744975426923787</v>
      </c>
      <c r="H7" s="3">
        <f t="shared" si="0"/>
        <v>67.820535897214512</v>
      </c>
      <c r="I7" s="34" t="s">
        <v>37</v>
      </c>
      <c r="J7" s="11" t="s">
        <v>42</v>
      </c>
    </row>
    <row r="8" spans="1:10" ht="110.25" customHeight="1">
      <c r="A8" s="12">
        <v>4</v>
      </c>
      <c r="B8" s="1" t="s">
        <v>13</v>
      </c>
      <c r="C8" s="6" t="s">
        <v>5</v>
      </c>
      <c r="D8" s="4">
        <v>32.799999999999997</v>
      </c>
      <c r="E8" s="3">
        <f>E12/E16*100</f>
        <v>36.571288223013632</v>
      </c>
      <c r="F8" s="3">
        <f t="shared" ref="F8:H8" si="1">F12/F16*100</f>
        <v>37.142911501940205</v>
      </c>
      <c r="G8" s="3">
        <f t="shared" si="1"/>
        <v>39.615603645706791</v>
      </c>
      <c r="H8" s="3">
        <f t="shared" si="1"/>
        <v>45.548289274380792</v>
      </c>
      <c r="I8" s="34" t="s">
        <v>38</v>
      </c>
      <c r="J8" s="11" t="s">
        <v>43</v>
      </c>
    </row>
    <row r="9" spans="1:10" ht="69" customHeight="1">
      <c r="A9" s="39" t="s">
        <v>46</v>
      </c>
      <c r="B9" s="1" t="s">
        <v>6</v>
      </c>
      <c r="C9" s="6" t="s">
        <v>4</v>
      </c>
      <c r="D9" s="4">
        <v>21107</v>
      </c>
      <c r="E9" s="3">
        <v>24865</v>
      </c>
      <c r="F9" s="5">
        <v>25279</v>
      </c>
      <c r="G9" s="5">
        <v>26862</v>
      </c>
      <c r="H9" s="5">
        <v>28837</v>
      </c>
      <c r="I9" s="35" t="s">
        <v>20</v>
      </c>
      <c r="J9" s="49" t="s">
        <v>44</v>
      </c>
    </row>
    <row r="10" spans="1:10" ht="55.5" customHeight="1">
      <c r="A10" s="41"/>
      <c r="B10" s="1" t="s">
        <v>14</v>
      </c>
      <c r="C10" s="6" t="s">
        <v>4</v>
      </c>
      <c r="D10" s="4">
        <v>11796</v>
      </c>
      <c r="E10" s="3">
        <v>13214</v>
      </c>
      <c r="F10" s="14">
        <f>(E10/E9*100%)*F9</f>
        <v>13434.011904283128</v>
      </c>
      <c r="G10" s="14">
        <v>13750</v>
      </c>
      <c r="H10" s="14">
        <v>13890</v>
      </c>
      <c r="I10" s="35" t="s">
        <v>20</v>
      </c>
      <c r="J10" s="50"/>
    </row>
    <row r="11" spans="1:10" ht="64.5" customHeight="1">
      <c r="A11" s="41"/>
      <c r="B11" s="1" t="s">
        <v>15</v>
      </c>
      <c r="C11" s="6" t="s">
        <v>4</v>
      </c>
      <c r="D11" s="4">
        <v>6692</v>
      </c>
      <c r="E11" s="3">
        <v>8673</v>
      </c>
      <c r="F11" s="14">
        <f>(E11/E9*100%)*F9</f>
        <v>8817.404665192038</v>
      </c>
      <c r="G11" s="14">
        <f>((E11-D11)+(F11-E11))/2+F11</f>
        <v>9880.1069977880579</v>
      </c>
      <c r="H11" s="14">
        <f>((E11-D11)+(F11-E11)+(G11-F11))/3+G11+284</f>
        <v>11226.809330384078</v>
      </c>
      <c r="I11" s="35" t="s">
        <v>20</v>
      </c>
      <c r="J11" s="50"/>
    </row>
    <row r="12" spans="1:10" ht="235.5" customHeight="1">
      <c r="A12" s="41"/>
      <c r="B12" s="1" t="s">
        <v>16</v>
      </c>
      <c r="C12" s="6" t="s">
        <v>4</v>
      </c>
      <c r="D12" s="4">
        <v>2618</v>
      </c>
      <c r="E12" s="3">
        <v>2978</v>
      </c>
      <c r="F12" s="14">
        <f>(E12/E9*100%)*F9</f>
        <v>3027.5834305248341</v>
      </c>
      <c r="G12" s="14">
        <f>((E12-D12)+(F12-E12))/2+F12</f>
        <v>3232.3751457872513</v>
      </c>
      <c r="H12" s="14">
        <f>((E12-D12)+(F12-E12)+(G12-F12))/3+G12+283</f>
        <v>3720.1668610496686</v>
      </c>
      <c r="I12" s="35" t="s">
        <v>20</v>
      </c>
      <c r="J12" s="51"/>
    </row>
    <row r="13" spans="1:10" ht="48.75" customHeight="1">
      <c r="A13" s="41"/>
      <c r="B13" s="2" t="s">
        <v>7</v>
      </c>
      <c r="C13" s="9" t="s">
        <v>4</v>
      </c>
      <c r="D13" s="7">
        <v>38728</v>
      </c>
      <c r="E13" s="10">
        <v>38851</v>
      </c>
      <c r="F13" s="8">
        <v>38890</v>
      </c>
      <c r="G13" s="8">
        <v>38929</v>
      </c>
      <c r="H13" s="8">
        <v>38968</v>
      </c>
      <c r="I13" s="18" t="s">
        <v>20</v>
      </c>
      <c r="J13" s="49" t="s">
        <v>65</v>
      </c>
    </row>
    <row r="14" spans="1:10" ht="48.75" customHeight="1">
      <c r="A14" s="41"/>
      <c r="B14" s="2" t="s">
        <v>17</v>
      </c>
      <c r="C14" s="9" t="s">
        <v>4</v>
      </c>
      <c r="D14" s="18" t="s">
        <v>20</v>
      </c>
      <c r="E14" s="10">
        <v>14204</v>
      </c>
      <c r="F14" s="33">
        <f>(E14/E13*100%)*F13</f>
        <v>14218.258474685337</v>
      </c>
      <c r="G14" s="33">
        <f t="shared" ref="G14:H14" si="2">(F14/F13*100%)*G13</f>
        <v>14232.516949370674</v>
      </c>
      <c r="H14" s="33">
        <f t="shared" si="2"/>
        <v>14246.77542405601</v>
      </c>
      <c r="I14" s="18" t="s">
        <v>20</v>
      </c>
      <c r="J14" s="50"/>
    </row>
    <row r="15" spans="1:10" ht="48.75" customHeight="1">
      <c r="A15" s="41"/>
      <c r="B15" s="2" t="s">
        <v>18</v>
      </c>
      <c r="C15" s="9" t="s">
        <v>4</v>
      </c>
      <c r="D15" s="18" t="s">
        <v>20</v>
      </c>
      <c r="E15" s="10">
        <v>16504</v>
      </c>
      <c r="F15" s="33">
        <f>(E15/E13*100%)*F13</f>
        <v>16520.567295565106</v>
      </c>
      <c r="G15" s="33">
        <f t="shared" ref="G15:H15" si="3">(F15/F13*100%)*G13</f>
        <v>16537.134591130212</v>
      </c>
      <c r="H15" s="33">
        <f t="shared" si="3"/>
        <v>16553.701886695322</v>
      </c>
      <c r="I15" s="18" t="s">
        <v>20</v>
      </c>
      <c r="J15" s="50"/>
    </row>
    <row r="16" spans="1:10" ht="53.25" customHeight="1">
      <c r="A16" s="40"/>
      <c r="B16" s="2" t="s">
        <v>19</v>
      </c>
      <c r="C16" s="9" t="s">
        <v>4</v>
      </c>
      <c r="D16" s="18" t="s">
        <v>20</v>
      </c>
      <c r="E16" s="10">
        <v>8143</v>
      </c>
      <c r="F16" s="33">
        <f>(E16/E13*100%)*F13</f>
        <v>8151.1742297495566</v>
      </c>
      <c r="G16" s="33">
        <f t="shared" ref="G16:H16" si="4">(F16/F13*100%)*G13</f>
        <v>8159.3484594991123</v>
      </c>
      <c r="H16" s="33">
        <f t="shared" si="4"/>
        <v>8167.522689248668</v>
      </c>
      <c r="I16" s="18" t="s">
        <v>20</v>
      </c>
      <c r="J16" s="51"/>
    </row>
    <row r="17" spans="1:10" ht="75" customHeight="1">
      <c r="A17" s="12">
        <v>5</v>
      </c>
      <c r="B17" s="15" t="s">
        <v>21</v>
      </c>
      <c r="C17" s="16" t="s">
        <v>25</v>
      </c>
      <c r="D17" s="3">
        <f>D18/D19*100</f>
        <v>37.099542334096107</v>
      </c>
      <c r="E17" s="17">
        <f>E18/E19*100</f>
        <v>53.441429516876241</v>
      </c>
      <c r="F17" s="17">
        <f t="shared" ref="F17:H17" si="5">F18/F19*100</f>
        <v>54.897920958981082</v>
      </c>
      <c r="G17" s="17">
        <f t="shared" si="5"/>
        <v>56.397906729032556</v>
      </c>
      <c r="H17" s="17">
        <f t="shared" si="5"/>
        <v>57.895702426271612</v>
      </c>
      <c r="I17" s="34" t="s">
        <v>48</v>
      </c>
      <c r="J17" s="11" t="s">
        <v>47</v>
      </c>
    </row>
    <row r="18" spans="1:10" ht="77.25" customHeight="1">
      <c r="A18" s="39" t="s">
        <v>45</v>
      </c>
      <c r="B18" s="15" t="s">
        <v>23</v>
      </c>
      <c r="C18" s="16" t="s">
        <v>4</v>
      </c>
      <c r="D18" s="3">
        <v>7782</v>
      </c>
      <c r="E18" s="17">
        <v>11305</v>
      </c>
      <c r="F18" s="19">
        <v>11724</v>
      </c>
      <c r="G18" s="19">
        <v>12178</v>
      </c>
      <c r="H18" s="19">
        <v>12623</v>
      </c>
      <c r="I18" s="35" t="s">
        <v>20</v>
      </c>
      <c r="J18" s="11" t="s">
        <v>62</v>
      </c>
    </row>
    <row r="19" spans="1:10" ht="66.75" customHeight="1">
      <c r="A19" s="40"/>
      <c r="B19" s="2" t="s">
        <v>24</v>
      </c>
      <c r="C19" s="9" t="s">
        <v>4</v>
      </c>
      <c r="D19" s="8">
        <v>20976</v>
      </c>
      <c r="E19" s="10">
        <v>21154</v>
      </c>
      <c r="F19" s="38">
        <v>21356</v>
      </c>
      <c r="G19" s="38">
        <v>21593</v>
      </c>
      <c r="H19" s="38">
        <v>21803</v>
      </c>
      <c r="I19" s="36" t="s">
        <v>20</v>
      </c>
      <c r="J19" s="11" t="s">
        <v>64</v>
      </c>
    </row>
    <row r="20" spans="1:10" ht="188.25" customHeight="1">
      <c r="A20" s="12">
        <v>6</v>
      </c>
      <c r="B20" s="1" t="s">
        <v>8</v>
      </c>
      <c r="C20" s="6" t="s">
        <v>5</v>
      </c>
      <c r="D20" s="4">
        <v>88.5</v>
      </c>
      <c r="E20" s="3">
        <f>E21/E22*100</f>
        <v>92.11575825749054</v>
      </c>
      <c r="F20" s="3">
        <f>F21/F22*100</f>
        <v>92.297476759628154</v>
      </c>
      <c r="G20" s="3">
        <f>G21/G22*100</f>
        <v>92.499234615777112</v>
      </c>
      <c r="H20" s="3">
        <f>H21/H22*100</f>
        <v>92.801794453507341</v>
      </c>
      <c r="I20" s="34" t="s">
        <v>50</v>
      </c>
      <c r="J20" s="11" t="s">
        <v>68</v>
      </c>
    </row>
    <row r="21" spans="1:10" ht="79.5" customHeight="1">
      <c r="A21" s="39" t="s">
        <v>45</v>
      </c>
      <c r="B21" s="1" t="s">
        <v>9</v>
      </c>
      <c r="C21" s="6" t="s">
        <v>4</v>
      </c>
      <c r="D21" s="4">
        <v>8687</v>
      </c>
      <c r="E21" s="3">
        <v>9008</v>
      </c>
      <c r="F21" s="5">
        <v>9035</v>
      </c>
      <c r="G21" s="5">
        <v>9064</v>
      </c>
      <c r="H21" s="5">
        <v>9102</v>
      </c>
      <c r="I21" s="35" t="s">
        <v>20</v>
      </c>
      <c r="J21" s="11" t="s">
        <v>53</v>
      </c>
    </row>
    <row r="22" spans="1:10" ht="30">
      <c r="A22" s="40"/>
      <c r="B22" s="2" t="s">
        <v>66</v>
      </c>
      <c r="C22" s="9" t="s">
        <v>4</v>
      </c>
      <c r="D22" s="7">
        <v>9815</v>
      </c>
      <c r="E22" s="10">
        <v>9779</v>
      </c>
      <c r="F22" s="8">
        <v>9789</v>
      </c>
      <c r="G22" s="8">
        <v>9799</v>
      </c>
      <c r="H22" s="8">
        <v>9808</v>
      </c>
      <c r="I22" s="36" t="s">
        <v>20</v>
      </c>
      <c r="J22" s="11" t="s">
        <v>49</v>
      </c>
    </row>
    <row r="23" spans="1:10" ht="78" customHeight="1">
      <c r="A23" s="20">
        <v>7</v>
      </c>
      <c r="B23" s="25" t="s">
        <v>26</v>
      </c>
      <c r="C23" s="21" t="s">
        <v>5</v>
      </c>
      <c r="D23" s="22">
        <f>D24/D25*100</f>
        <v>28.320802005012531</v>
      </c>
      <c r="E23" s="22">
        <f>E24/E25*100</f>
        <v>32.602478551000949</v>
      </c>
      <c r="F23" s="22">
        <f>F24/F25*100</f>
        <v>32.983794089609155</v>
      </c>
      <c r="G23" s="22">
        <f t="shared" ref="G23:H23" si="6">G24/G25*100</f>
        <v>33.460438512869402</v>
      </c>
      <c r="H23" s="22">
        <f t="shared" si="6"/>
        <v>34.032411820781697</v>
      </c>
      <c r="I23" s="34" t="s">
        <v>51</v>
      </c>
      <c r="J23" s="32" t="s">
        <v>52</v>
      </c>
    </row>
    <row r="24" spans="1:10" ht="105.75" customHeight="1">
      <c r="A24" s="39" t="s">
        <v>45</v>
      </c>
      <c r="B24" s="23" t="s">
        <v>27</v>
      </c>
      <c r="C24" s="21" t="s">
        <v>4</v>
      </c>
      <c r="D24" s="24">
        <v>339</v>
      </c>
      <c r="E24" s="24">
        <v>342</v>
      </c>
      <c r="F24" s="24">
        <v>346</v>
      </c>
      <c r="G24" s="24">
        <v>351</v>
      </c>
      <c r="H24" s="24">
        <v>357</v>
      </c>
      <c r="I24" s="35" t="s">
        <v>20</v>
      </c>
      <c r="J24" s="32" t="s">
        <v>59</v>
      </c>
    </row>
    <row r="25" spans="1:10" ht="45" customHeight="1">
      <c r="A25" s="40"/>
      <c r="B25" s="25" t="s">
        <v>28</v>
      </c>
      <c r="C25" s="21" t="s">
        <v>4</v>
      </c>
      <c r="D25" s="24">
        <v>1197</v>
      </c>
      <c r="E25" s="24">
        <v>1049</v>
      </c>
      <c r="F25" s="24">
        <v>1049</v>
      </c>
      <c r="G25" s="24">
        <v>1049</v>
      </c>
      <c r="H25" s="24">
        <v>1049</v>
      </c>
      <c r="I25" s="35" t="s">
        <v>20</v>
      </c>
      <c r="J25" s="32" t="s">
        <v>54</v>
      </c>
    </row>
    <row r="26" spans="1:10" ht="75.75" customHeight="1">
      <c r="A26" s="20">
        <v>8</v>
      </c>
      <c r="B26" s="26" t="s">
        <v>29</v>
      </c>
      <c r="C26" s="28" t="s">
        <v>5</v>
      </c>
      <c r="D26" s="31">
        <f>D27/D28*100</f>
        <v>58.859434949424482</v>
      </c>
      <c r="E26" s="31">
        <f t="shared" ref="E26:H26" si="7">E27/E28*100</f>
        <v>59.833470539610978</v>
      </c>
      <c r="F26" s="31">
        <f t="shared" si="7"/>
        <v>60.848378570916708</v>
      </c>
      <c r="G26" s="31">
        <f t="shared" si="7"/>
        <v>61.840197518054097</v>
      </c>
      <c r="H26" s="31">
        <f t="shared" si="7"/>
        <v>62.830031198360324</v>
      </c>
      <c r="I26" s="34" t="s">
        <v>55</v>
      </c>
      <c r="J26" s="37" t="s">
        <v>56</v>
      </c>
    </row>
    <row r="27" spans="1:10" ht="135">
      <c r="A27" s="39" t="s">
        <v>45</v>
      </c>
      <c r="B27" s="27" t="s">
        <v>30</v>
      </c>
      <c r="C27" s="28" t="s">
        <v>4</v>
      </c>
      <c r="D27" s="30">
        <v>2781</v>
      </c>
      <c r="E27" s="30">
        <v>2836</v>
      </c>
      <c r="F27" s="30">
        <v>2887</v>
      </c>
      <c r="G27" s="30">
        <v>2937</v>
      </c>
      <c r="H27" s="30">
        <f t="shared" ref="H27" si="8">G27-F27+G27</f>
        <v>2987</v>
      </c>
      <c r="I27" s="35" t="s">
        <v>20</v>
      </c>
      <c r="J27" s="37" t="s">
        <v>61</v>
      </c>
    </row>
    <row r="28" spans="1:10" ht="141.75">
      <c r="A28" s="40"/>
      <c r="B28" s="26" t="s">
        <v>31</v>
      </c>
      <c r="C28" s="28" t="s">
        <v>4</v>
      </c>
      <c r="D28" s="29">
        <f>(122*D13)/1000</f>
        <v>4724.8159999999998</v>
      </c>
      <c r="E28" s="29">
        <f>(122*E13)/1000</f>
        <v>4739.8220000000001</v>
      </c>
      <c r="F28" s="29">
        <f t="shared" ref="F28:H28" si="9">(122*F13)/1000</f>
        <v>4744.58</v>
      </c>
      <c r="G28" s="29">
        <f t="shared" si="9"/>
        <v>4749.3379999999997</v>
      </c>
      <c r="H28" s="29">
        <f t="shared" si="9"/>
        <v>4754.0959999999995</v>
      </c>
      <c r="I28" s="35" t="s">
        <v>20</v>
      </c>
      <c r="J28" s="37" t="s">
        <v>57</v>
      </c>
    </row>
    <row r="29" spans="1:10" ht="75">
      <c r="A29" s="20">
        <v>9</v>
      </c>
      <c r="B29" s="6" t="s">
        <v>32</v>
      </c>
      <c r="C29" s="28" t="s">
        <v>33</v>
      </c>
      <c r="D29" s="30">
        <v>6</v>
      </c>
      <c r="E29" s="30">
        <v>8</v>
      </c>
      <c r="F29" s="30">
        <v>9</v>
      </c>
      <c r="G29" s="30">
        <v>9</v>
      </c>
      <c r="H29" s="30">
        <v>10</v>
      </c>
      <c r="I29" s="34" t="s">
        <v>58</v>
      </c>
      <c r="J29" s="37" t="s">
        <v>60</v>
      </c>
    </row>
    <row r="34" spans="2:2" ht="105.75" customHeight="1">
      <c r="B34" s="13"/>
    </row>
  </sheetData>
  <sheetProtection formatCells="0" formatColumns="0" formatRows="0" insertColumns="0" insertRows="0" insertHyperlinks="0" deleteColumns="0" deleteRows="0" sort="0" autoFilter="0" pivotTables="0"/>
  <mergeCells count="16">
    <mergeCell ref="A27:A28"/>
    <mergeCell ref="A9:A16"/>
    <mergeCell ref="A18:A19"/>
    <mergeCell ref="A24:A25"/>
    <mergeCell ref="A1:J1"/>
    <mergeCell ref="A2:J2"/>
    <mergeCell ref="A3:A4"/>
    <mergeCell ref="B3:B4"/>
    <mergeCell ref="C3:C4"/>
    <mergeCell ref="D3:E3"/>
    <mergeCell ref="F3:H3"/>
    <mergeCell ref="J3:J4"/>
    <mergeCell ref="I3:I4"/>
    <mergeCell ref="J9:J12"/>
    <mergeCell ref="J13:J16"/>
    <mergeCell ref="A21:A22"/>
  </mergeCells>
  <pageMargins left="0.23622047244094491" right="0.23622047244094491" top="0.23622047244094491" bottom="0.2362204724409449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ФиС</vt:lpstr>
    </vt:vector>
  </TitlesOfParts>
  <Manager>Maatwebsite</Manager>
  <Company>Maatwebsite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Ввод_данных_ОМСУ__г.Урай__2019г</dc:title>
  <dc:subject>Spreadsheet export</dc:subject>
  <dc:creator>Maatwebsite</dc:creator>
  <cp:keywords>maatwebsite, excel, export</cp:keywords>
  <dc:description>Default spreadsheet export</dc:description>
  <cp:lastModifiedBy>Аюгова</cp:lastModifiedBy>
  <cp:lastPrinted>2023-04-05T10:15:35Z</cp:lastPrinted>
  <dcterms:created xsi:type="dcterms:W3CDTF">2020-05-12T05:32:09Z</dcterms:created>
  <dcterms:modified xsi:type="dcterms:W3CDTF">2023-04-05T12:07:33Z</dcterms:modified>
  <cp:category>Excel</cp:category>
</cp:coreProperties>
</file>