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отчет" sheetId="5" r:id="rId1"/>
    <sheet name="План ежекварт." sheetId="4" state="hidden" r:id="rId2"/>
  </sheets>
  <definedNames>
    <definedName name="_xlnm.Print_Area" localSheetId="0">отчет!$A$1:$AS$96</definedName>
    <definedName name="_xlnm.Print_Area" localSheetId="1">'План ежекварт.'!$A$1:$BE$103</definedName>
  </definedNames>
  <calcPr calcId="152511" refMode="R1C1"/>
</workbook>
</file>

<file path=xl/calcChain.xml><?xml version="1.0" encoding="utf-8"?>
<calcChain xmlns="http://schemas.openxmlformats.org/spreadsheetml/2006/main">
  <c r="AQ69" i="5" l="1"/>
  <c r="AP69" i="5"/>
  <c r="AO69" i="5"/>
  <c r="AN69" i="5"/>
  <c r="AM69" i="5"/>
  <c r="AL69" i="5"/>
  <c r="AK69" i="5"/>
  <c r="AJ69" i="5"/>
  <c r="AI69" i="5"/>
  <c r="AG69" i="5"/>
  <c r="AF69" i="5"/>
  <c r="AE69" i="5"/>
  <c r="AC69" i="5"/>
  <c r="AB69" i="5"/>
  <c r="AA69" i="5"/>
  <c r="Z69" i="5"/>
  <c r="V69" i="5"/>
  <c r="T69" i="5"/>
  <c r="S69" i="5"/>
  <c r="Q69" i="5"/>
  <c r="P69" i="5"/>
  <c r="M69" i="5"/>
  <c r="J69" i="5"/>
  <c r="I69" i="5"/>
  <c r="F69" i="5"/>
  <c r="H69" i="5"/>
  <c r="E69" i="5"/>
  <c r="AH49" i="5"/>
  <c r="AH33" i="5"/>
  <c r="AH27" i="5"/>
  <c r="W27" i="5"/>
  <c r="Y27" i="5"/>
  <c r="N27" i="5"/>
  <c r="P27" i="5"/>
  <c r="P24" i="5"/>
  <c r="AB27" i="5"/>
  <c r="AB73" i="5"/>
  <c r="AO46" i="5"/>
  <c r="V27" i="5"/>
  <c r="V24" i="5"/>
  <c r="AK70" i="5"/>
  <c r="S27" i="5"/>
  <c r="S24" i="5"/>
  <c r="AL27" i="5"/>
  <c r="K27" i="5"/>
  <c r="M27" i="5"/>
  <c r="N51" i="5"/>
  <c r="N57" i="5"/>
  <c r="W51" i="5"/>
  <c r="AP57" i="5"/>
  <c r="AO57" i="5"/>
  <c r="AM57" i="5"/>
  <c r="AL57" i="5"/>
  <c r="AL75" i="5"/>
  <c r="AJ57" i="5"/>
  <c r="AI57" i="5"/>
  <c r="AG57" i="5"/>
  <c r="AF57" i="5"/>
  <c r="AD57" i="5"/>
  <c r="AC57" i="5"/>
  <c r="AC75" i="5"/>
  <c r="AA57" i="5"/>
  <c r="Z57" i="5"/>
  <c r="Z75" i="5"/>
  <c r="X57" i="5"/>
  <c r="U57" i="5"/>
  <c r="T57" i="5"/>
  <c r="T75" i="5"/>
  <c r="S57" i="5"/>
  <c r="S75" i="5"/>
  <c r="R57" i="5"/>
  <c r="Q57" i="5"/>
  <c r="O57" i="5"/>
  <c r="M57" i="5"/>
  <c r="K57" i="5"/>
  <c r="M51" i="5"/>
  <c r="AF46" i="5"/>
  <c r="J27" i="5"/>
  <c r="J24" i="5"/>
  <c r="I24" i="5"/>
  <c r="AC33" i="4"/>
  <c r="AC30" i="4"/>
  <c r="BA49" i="4"/>
  <c r="AO49" i="4"/>
  <c r="AO61" i="4"/>
  <c r="AC27" i="4"/>
  <c r="BB94" i="4"/>
  <c r="BA94" i="4"/>
  <c r="BC89" i="4"/>
  <c r="BC90" i="4"/>
  <c r="BC91" i="4"/>
  <c r="BC92" i="4"/>
  <c r="BC93" i="4"/>
  <c r="BB89" i="4"/>
  <c r="BB90" i="4"/>
  <c r="BB91" i="4"/>
  <c r="BB92" i="4"/>
  <c r="BB93" i="4"/>
  <c r="BA89" i="4"/>
  <c r="BA90" i="4"/>
  <c r="BA91" i="4"/>
  <c r="BA92" i="4"/>
  <c r="BA93" i="4"/>
  <c r="BC87" i="4"/>
  <c r="BB87" i="4"/>
  <c r="BA87" i="4"/>
  <c r="BC86" i="4"/>
  <c r="BB86" i="4"/>
  <c r="BA86" i="4"/>
  <c r="BC85" i="4"/>
  <c r="BB85" i="4"/>
  <c r="BA85" i="4"/>
  <c r="BC82" i="4"/>
  <c r="BB81" i="4"/>
  <c r="BA81" i="4"/>
  <c r="BB80" i="4"/>
  <c r="BC79" i="4"/>
  <c r="BB79" i="4"/>
  <c r="BA79" i="4"/>
  <c r="BB78" i="4"/>
  <c r="BA78" i="4"/>
  <c r="BC76" i="4"/>
  <c r="BB76" i="4"/>
  <c r="BA76" i="4"/>
  <c r="BC75" i="4"/>
  <c r="BB75" i="4"/>
  <c r="BA75" i="4"/>
  <c r="BB74" i="4"/>
  <c r="BA74" i="4"/>
  <c r="BC73" i="4"/>
  <c r="BB73" i="4"/>
  <c r="BA73" i="4"/>
  <c r="BC72" i="4"/>
  <c r="BB72" i="4"/>
  <c r="BB71" i="4"/>
  <c r="BA72" i="4"/>
  <c r="BA71" i="4"/>
  <c r="BC69" i="4"/>
  <c r="BB69" i="4"/>
  <c r="BA69" i="4"/>
  <c r="BB68" i="4"/>
  <c r="BA68" i="4"/>
  <c r="BB67" i="4"/>
  <c r="BB55" i="4"/>
  <c r="BB66" i="4"/>
  <c r="BA66" i="4"/>
  <c r="BB65" i="4"/>
  <c r="BB53" i="4"/>
  <c r="BA65" i="4"/>
  <c r="BC63" i="4"/>
  <c r="BB63" i="4"/>
  <c r="BA63" i="4"/>
  <c r="BB62" i="4"/>
  <c r="BA62" i="4"/>
  <c r="BB61" i="4"/>
  <c r="BC60" i="4"/>
  <c r="BC58" i="4"/>
  <c r="BB60" i="4"/>
  <c r="BA60" i="4"/>
  <c r="BA54" i="4"/>
  <c r="BB59" i="4"/>
  <c r="BB58" i="4"/>
  <c r="BA59" i="4"/>
  <c r="BA53" i="4"/>
  <c r="BB57" i="4"/>
  <c r="BB82" i="4"/>
  <c r="BA57" i="4"/>
  <c r="BA82" i="4"/>
  <c r="BC54" i="4"/>
  <c r="BC66" i="4"/>
  <c r="BB54" i="4"/>
  <c r="BC53" i="4"/>
  <c r="BC46" i="4"/>
  <c r="BB46" i="4"/>
  <c r="BC38" i="4"/>
  <c r="BB38" i="4"/>
  <c r="BA38" i="4"/>
  <c r="BC30" i="4"/>
  <c r="BB30" i="4"/>
  <c r="BA30" i="4"/>
  <c r="BC24" i="4"/>
  <c r="BB24" i="4"/>
  <c r="BB18" i="4"/>
  <c r="BA18" i="4"/>
  <c r="BC12" i="4"/>
  <c r="BB12" i="4"/>
  <c r="BA12" i="4"/>
  <c r="AP94" i="4"/>
  <c r="AO94" i="4"/>
  <c r="AQ89" i="4"/>
  <c r="AQ90" i="4"/>
  <c r="AQ91" i="4"/>
  <c r="AQ92" i="4"/>
  <c r="AQ93" i="4"/>
  <c r="AP89" i="4"/>
  <c r="AP90" i="4"/>
  <c r="AP91" i="4"/>
  <c r="AP92" i="4"/>
  <c r="AP93" i="4"/>
  <c r="AO89" i="4"/>
  <c r="AO90" i="4"/>
  <c r="AO91" i="4"/>
  <c r="AO92" i="4"/>
  <c r="AO93" i="4"/>
  <c r="AQ87" i="4"/>
  <c r="AP87" i="4"/>
  <c r="AO87" i="4"/>
  <c r="AQ86" i="4"/>
  <c r="AP86" i="4"/>
  <c r="AO86" i="4"/>
  <c r="AQ85" i="4"/>
  <c r="AP85" i="4"/>
  <c r="AO85" i="4"/>
  <c r="AQ82" i="4"/>
  <c r="AP81" i="4"/>
  <c r="AO81" i="4"/>
  <c r="AP80" i="4"/>
  <c r="AQ79" i="4"/>
  <c r="AP79" i="4"/>
  <c r="AO79" i="4"/>
  <c r="AP78" i="4"/>
  <c r="AP77" i="4"/>
  <c r="AO78" i="4"/>
  <c r="AQ76" i="4"/>
  <c r="AP76" i="4"/>
  <c r="AO76" i="4"/>
  <c r="AQ75" i="4"/>
  <c r="AP75" i="4"/>
  <c r="AO75" i="4"/>
  <c r="AO71" i="4"/>
  <c r="AP74" i="4"/>
  <c r="AO74" i="4"/>
  <c r="AQ73" i="4"/>
  <c r="AP73" i="4"/>
  <c r="AO73" i="4"/>
  <c r="AQ72" i="4"/>
  <c r="AP72" i="4"/>
  <c r="AP71" i="4"/>
  <c r="AO72" i="4"/>
  <c r="AQ69" i="4"/>
  <c r="AP69" i="4"/>
  <c r="AO69" i="4"/>
  <c r="AP68" i="4"/>
  <c r="AO68" i="4"/>
  <c r="AP67" i="4"/>
  <c r="AP55" i="4"/>
  <c r="AP66" i="4"/>
  <c r="AO66" i="4"/>
  <c r="AP65" i="4"/>
  <c r="AO65" i="4"/>
  <c r="AQ63" i="4"/>
  <c r="AP63" i="4"/>
  <c r="AO63" i="4"/>
  <c r="AP62" i="4"/>
  <c r="AO62" i="4"/>
  <c r="AP61" i="4"/>
  <c r="AQ60" i="4"/>
  <c r="AQ58" i="4"/>
  <c r="AP60" i="4"/>
  <c r="AO60" i="4"/>
  <c r="AO54" i="4"/>
  <c r="AP59" i="4"/>
  <c r="AO59" i="4"/>
  <c r="AO53" i="4"/>
  <c r="AP57" i="4"/>
  <c r="AP82" i="4"/>
  <c r="AO57" i="4"/>
  <c r="AO82" i="4"/>
  <c r="AQ54" i="4"/>
  <c r="AQ66" i="4"/>
  <c r="AP54" i="4"/>
  <c r="AQ53" i="4"/>
  <c r="AQ46" i="4"/>
  <c r="AP46" i="4"/>
  <c r="AQ38" i="4"/>
  <c r="AP38" i="4"/>
  <c r="AO38" i="4"/>
  <c r="AQ30" i="4"/>
  <c r="AP30" i="4"/>
  <c r="AO30" i="4"/>
  <c r="AO27" i="4"/>
  <c r="AO67" i="4"/>
  <c r="AO55" i="4"/>
  <c r="AQ24" i="4"/>
  <c r="AP24" i="4"/>
  <c r="AP18" i="4"/>
  <c r="AO18" i="4"/>
  <c r="AQ12" i="4"/>
  <c r="AP12" i="4"/>
  <c r="AO12" i="4"/>
  <c r="AD94" i="4"/>
  <c r="AC94" i="4"/>
  <c r="AE89" i="4"/>
  <c r="AE90" i="4"/>
  <c r="AE91" i="4"/>
  <c r="AE92" i="4"/>
  <c r="AE93" i="4"/>
  <c r="AD89" i="4"/>
  <c r="AD90" i="4"/>
  <c r="AD91" i="4"/>
  <c r="AD92" i="4"/>
  <c r="AD93" i="4"/>
  <c r="AC89" i="4"/>
  <c r="AC90" i="4"/>
  <c r="AC91" i="4"/>
  <c r="AC92" i="4"/>
  <c r="AC93" i="4"/>
  <c r="AE87" i="4"/>
  <c r="AD87" i="4"/>
  <c r="AC87" i="4"/>
  <c r="AE86" i="4"/>
  <c r="AD86" i="4"/>
  <c r="AC86" i="4"/>
  <c r="AE85" i="4"/>
  <c r="AD85" i="4"/>
  <c r="AC85" i="4"/>
  <c r="AE82" i="4"/>
  <c r="AD81" i="4"/>
  <c r="AC81" i="4"/>
  <c r="AD80" i="4"/>
  <c r="AE79" i="4"/>
  <c r="AD79" i="4"/>
  <c r="AC79" i="4"/>
  <c r="AD78" i="4"/>
  <c r="AC78" i="4"/>
  <c r="AE76" i="4"/>
  <c r="AD76" i="4"/>
  <c r="AC76" i="4"/>
  <c r="AE75" i="4"/>
  <c r="AD75" i="4"/>
  <c r="AC75" i="4"/>
  <c r="AD74" i="4"/>
  <c r="AD71" i="4"/>
  <c r="AE73" i="4"/>
  <c r="AD73" i="4"/>
  <c r="AC73" i="4"/>
  <c r="AE72" i="4"/>
  <c r="AD72" i="4"/>
  <c r="AC72" i="4"/>
  <c r="AE69" i="4"/>
  <c r="AD69" i="4"/>
  <c r="AC69" i="4"/>
  <c r="AD68" i="4"/>
  <c r="AC68" i="4"/>
  <c r="AD67" i="4"/>
  <c r="AD55" i="4"/>
  <c r="AD66" i="4"/>
  <c r="AC66" i="4"/>
  <c r="AD65" i="4"/>
  <c r="AD53" i="4"/>
  <c r="AC65" i="4"/>
  <c r="AE63" i="4"/>
  <c r="AD63" i="4"/>
  <c r="AC63" i="4"/>
  <c r="AD62" i="4"/>
  <c r="AC62" i="4"/>
  <c r="AD61" i="4"/>
  <c r="AC61" i="4"/>
  <c r="AE60" i="4"/>
  <c r="AE58" i="4"/>
  <c r="AD60" i="4"/>
  <c r="AD54" i="4"/>
  <c r="AC60" i="4"/>
  <c r="AC54" i="4"/>
  <c r="AD59" i="4"/>
  <c r="AC59" i="4"/>
  <c r="AC53" i="4"/>
  <c r="AC52" i="4"/>
  <c r="AD57" i="4"/>
  <c r="AD82" i="4"/>
  <c r="AC57" i="4"/>
  <c r="AC82" i="4"/>
  <c r="AE54" i="4"/>
  <c r="AE66" i="4"/>
  <c r="AE53" i="4"/>
  <c r="AE46" i="4"/>
  <c r="AD46" i="4"/>
  <c r="AC46" i="4"/>
  <c r="AE38" i="4"/>
  <c r="AD38" i="4"/>
  <c r="AC38" i="4"/>
  <c r="AE30" i="4"/>
  <c r="AD30" i="4"/>
  <c r="AE24" i="4"/>
  <c r="AD24" i="4"/>
  <c r="AC24" i="4"/>
  <c r="AD18" i="4"/>
  <c r="AC18" i="4"/>
  <c r="AE12" i="4"/>
  <c r="AD12" i="4"/>
  <c r="AC12" i="4"/>
  <c r="Q27" i="4"/>
  <c r="R94" i="4"/>
  <c r="Q94" i="4"/>
  <c r="S89" i="4"/>
  <c r="S90" i="4"/>
  <c r="S91" i="4"/>
  <c r="S92" i="4"/>
  <c r="S93" i="4"/>
  <c r="R89" i="4"/>
  <c r="R90" i="4"/>
  <c r="R91" i="4"/>
  <c r="R92" i="4"/>
  <c r="R93" i="4"/>
  <c r="Q89" i="4"/>
  <c r="Q90" i="4"/>
  <c r="Q91" i="4"/>
  <c r="Q92" i="4"/>
  <c r="Q93" i="4"/>
  <c r="S87" i="4"/>
  <c r="R87" i="4"/>
  <c r="Q87" i="4"/>
  <c r="S86" i="4"/>
  <c r="R86" i="4"/>
  <c r="Q86" i="4"/>
  <c r="S85" i="4"/>
  <c r="R85" i="4"/>
  <c r="Q85" i="4"/>
  <c r="S82" i="4"/>
  <c r="R81" i="4"/>
  <c r="Q81" i="4"/>
  <c r="R80" i="4"/>
  <c r="S79" i="4"/>
  <c r="R79" i="4"/>
  <c r="R77" i="4"/>
  <c r="Q79" i="4"/>
  <c r="R78" i="4"/>
  <c r="Q78" i="4"/>
  <c r="S76" i="4"/>
  <c r="R76" i="4"/>
  <c r="Q76" i="4"/>
  <c r="S75" i="4"/>
  <c r="R75" i="4"/>
  <c r="Q75" i="4"/>
  <c r="R74" i="4"/>
  <c r="Q74" i="4"/>
  <c r="S73" i="4"/>
  <c r="R73" i="4"/>
  <c r="Q73" i="4"/>
  <c r="S72" i="4"/>
  <c r="R72" i="4"/>
  <c r="Q72" i="4"/>
  <c r="Q71" i="4"/>
  <c r="S69" i="4"/>
  <c r="R69" i="4"/>
  <c r="Q69" i="4"/>
  <c r="R68" i="4"/>
  <c r="Q68" i="4"/>
  <c r="R67" i="4"/>
  <c r="R66" i="4"/>
  <c r="Q66" i="4"/>
  <c r="R65" i="4"/>
  <c r="Q65" i="4"/>
  <c r="S63" i="4"/>
  <c r="R63" i="4"/>
  <c r="Q63" i="4"/>
  <c r="R62" i="4"/>
  <c r="Q62" i="4"/>
  <c r="R61" i="4"/>
  <c r="R55" i="4"/>
  <c r="Q61" i="4"/>
  <c r="S60" i="4"/>
  <c r="S58" i="4"/>
  <c r="R60" i="4"/>
  <c r="R54" i="4"/>
  <c r="Q60" i="4"/>
  <c r="Q54" i="4"/>
  <c r="R59" i="4"/>
  <c r="Q59" i="4"/>
  <c r="Q53" i="4"/>
  <c r="R57" i="4"/>
  <c r="R82" i="4"/>
  <c r="Q57" i="4"/>
  <c r="Q82" i="4"/>
  <c r="S54" i="4"/>
  <c r="S66" i="4"/>
  <c r="S53" i="4"/>
  <c r="S46" i="4"/>
  <c r="R46" i="4"/>
  <c r="Q46" i="4"/>
  <c r="S38" i="4"/>
  <c r="R38" i="4"/>
  <c r="Q38" i="4"/>
  <c r="S30" i="4"/>
  <c r="R30" i="4"/>
  <c r="Q30" i="4"/>
  <c r="S24" i="4"/>
  <c r="R24" i="4"/>
  <c r="R18" i="4"/>
  <c r="Q18" i="4"/>
  <c r="S12" i="4"/>
  <c r="R12" i="4"/>
  <c r="Q12" i="4"/>
  <c r="T12" i="4"/>
  <c r="U12" i="4"/>
  <c r="P18" i="4"/>
  <c r="T18" i="4"/>
  <c r="U18" i="4"/>
  <c r="P24" i="4"/>
  <c r="T24" i="4"/>
  <c r="U24" i="4"/>
  <c r="P30" i="4"/>
  <c r="T30" i="4"/>
  <c r="U30" i="4"/>
  <c r="P38" i="4"/>
  <c r="T38" i="4"/>
  <c r="U38" i="4"/>
  <c r="P46" i="4"/>
  <c r="T46" i="4"/>
  <c r="U46" i="4"/>
  <c r="P53" i="4"/>
  <c r="P54" i="4"/>
  <c r="P66" i="4"/>
  <c r="P57" i="4"/>
  <c r="P82" i="4"/>
  <c r="T59" i="4"/>
  <c r="U59" i="4"/>
  <c r="P60" i="4"/>
  <c r="P62" i="4"/>
  <c r="P61" i="4"/>
  <c r="T60" i="4"/>
  <c r="U60" i="4"/>
  <c r="T61" i="4"/>
  <c r="T55" i="4"/>
  <c r="U61" i="4"/>
  <c r="U58" i="4"/>
  <c r="T62" i="4"/>
  <c r="U62" i="4"/>
  <c r="P63" i="4"/>
  <c r="T63" i="4"/>
  <c r="U63" i="4"/>
  <c r="T65" i="4"/>
  <c r="U65" i="4"/>
  <c r="T66" i="4"/>
  <c r="U66" i="4"/>
  <c r="T67" i="4"/>
  <c r="U67" i="4"/>
  <c r="U55" i="4"/>
  <c r="V55" i="4"/>
  <c r="T68" i="4"/>
  <c r="U68" i="4"/>
  <c r="P69" i="4"/>
  <c r="P72" i="4"/>
  <c r="T72" i="4"/>
  <c r="U72" i="4"/>
  <c r="T73" i="4"/>
  <c r="U73" i="4"/>
  <c r="T74" i="4"/>
  <c r="U74" i="4"/>
  <c r="T75" i="4"/>
  <c r="U75" i="4"/>
  <c r="T76" i="4"/>
  <c r="U76" i="4"/>
  <c r="T78" i="4"/>
  <c r="U78" i="4"/>
  <c r="P79" i="4"/>
  <c r="T79" i="4"/>
  <c r="T77" i="4"/>
  <c r="U79" i="4"/>
  <c r="P80" i="4"/>
  <c r="T80" i="4"/>
  <c r="U80" i="4"/>
  <c r="T81" i="4"/>
  <c r="U81" i="4"/>
  <c r="P85" i="4"/>
  <c r="T85" i="4"/>
  <c r="U85" i="4"/>
  <c r="P86" i="4"/>
  <c r="T86" i="4"/>
  <c r="U86" i="4"/>
  <c r="P87" i="4"/>
  <c r="T87" i="4"/>
  <c r="U87" i="4"/>
  <c r="P89" i="4"/>
  <c r="P90" i="4"/>
  <c r="P91" i="4"/>
  <c r="P92" i="4"/>
  <c r="P93" i="4"/>
  <c r="T89" i="4"/>
  <c r="T90" i="4"/>
  <c r="T91" i="4"/>
  <c r="T92" i="4"/>
  <c r="T93" i="4"/>
  <c r="U89" i="4"/>
  <c r="U90" i="4"/>
  <c r="U91" i="4"/>
  <c r="U92" i="4"/>
  <c r="U93" i="4"/>
  <c r="T94" i="4"/>
  <c r="T57" i="4"/>
  <c r="T82" i="4"/>
  <c r="U94" i="4"/>
  <c r="AP87" i="5"/>
  <c r="AO87" i="5"/>
  <c r="AM87" i="5"/>
  <c r="AM75" i="5"/>
  <c r="AL87" i="5"/>
  <c r="AJ87" i="5"/>
  <c r="AI87" i="5"/>
  <c r="AG87" i="5"/>
  <c r="AF87" i="5"/>
  <c r="AD87" i="5"/>
  <c r="AC87" i="5"/>
  <c r="AA87" i="5"/>
  <c r="Z87" i="5"/>
  <c r="X87" i="5"/>
  <c r="U87" i="5"/>
  <c r="T87" i="5"/>
  <c r="R87" i="5"/>
  <c r="Q87" i="5"/>
  <c r="O87" i="5"/>
  <c r="N87" i="5"/>
  <c r="M87" i="5"/>
  <c r="L87" i="5"/>
  <c r="K87" i="5"/>
  <c r="I87" i="5"/>
  <c r="H87" i="5"/>
  <c r="AQ82" i="5"/>
  <c r="AQ83" i="5"/>
  <c r="AQ84" i="5"/>
  <c r="AQ85" i="5"/>
  <c r="AQ86" i="5"/>
  <c r="AP82" i="5"/>
  <c r="AP83" i="5"/>
  <c r="AP84" i="5"/>
  <c r="AP85" i="5"/>
  <c r="AP86" i="5"/>
  <c r="AO82" i="5"/>
  <c r="AO83" i="5"/>
  <c r="AO84" i="5"/>
  <c r="AO85" i="5"/>
  <c r="AO86" i="5"/>
  <c r="AN82" i="5"/>
  <c r="AN83" i="5"/>
  <c r="AN84" i="5"/>
  <c r="AN85" i="5"/>
  <c r="AN86" i="5"/>
  <c r="AM82" i="5"/>
  <c r="AM83" i="5"/>
  <c r="AM84" i="5"/>
  <c r="AM85" i="5"/>
  <c r="AM86" i="5"/>
  <c r="AL82" i="5"/>
  <c r="AL83" i="5"/>
  <c r="AL84" i="5"/>
  <c r="AL85" i="5"/>
  <c r="AL86" i="5"/>
  <c r="AK82" i="5"/>
  <c r="AK83" i="5"/>
  <c r="AK84" i="5"/>
  <c r="AK85" i="5"/>
  <c r="AK86" i="5"/>
  <c r="AJ82" i="5"/>
  <c r="AJ83" i="5"/>
  <c r="AJ84" i="5"/>
  <c r="AJ85" i="5"/>
  <c r="AJ86" i="5"/>
  <c r="AI82" i="5"/>
  <c r="AI83" i="5"/>
  <c r="AI84" i="5"/>
  <c r="AI85" i="5"/>
  <c r="AI86" i="5"/>
  <c r="AH82" i="5"/>
  <c r="AH83" i="5"/>
  <c r="AH84" i="5"/>
  <c r="AH85" i="5"/>
  <c r="AH86" i="5"/>
  <c r="AG82" i="5"/>
  <c r="AG83" i="5"/>
  <c r="AG84" i="5"/>
  <c r="AG85" i="5"/>
  <c r="AG86" i="5"/>
  <c r="AF82" i="5"/>
  <c r="AF83" i="5"/>
  <c r="AF84" i="5"/>
  <c r="AF85" i="5"/>
  <c r="AF86" i="5"/>
  <c r="AE82" i="5"/>
  <c r="AE83" i="5"/>
  <c r="AE84" i="5"/>
  <c r="AE85" i="5"/>
  <c r="AE86" i="5"/>
  <c r="AD82" i="5"/>
  <c r="AD83" i="5"/>
  <c r="AD84" i="5"/>
  <c r="AD85" i="5"/>
  <c r="AD86" i="5"/>
  <c r="AC82" i="5"/>
  <c r="AC83" i="5"/>
  <c r="AC84" i="5"/>
  <c r="AC85" i="5"/>
  <c r="AC86" i="5"/>
  <c r="AB82" i="5"/>
  <c r="AB83" i="5"/>
  <c r="AB84" i="5"/>
  <c r="AB85" i="5"/>
  <c r="AB86" i="5"/>
  <c r="AA82" i="5"/>
  <c r="AA83" i="5"/>
  <c r="AA84" i="5"/>
  <c r="AA85" i="5"/>
  <c r="AA86" i="5"/>
  <c r="Z82" i="5"/>
  <c r="Z83" i="5"/>
  <c r="Z84" i="5"/>
  <c r="Z85" i="5"/>
  <c r="Z86" i="5"/>
  <c r="Y82" i="5"/>
  <c r="Y83" i="5"/>
  <c r="Y84" i="5"/>
  <c r="Y85" i="5"/>
  <c r="Y86" i="5"/>
  <c r="X82" i="5"/>
  <c r="X83" i="5"/>
  <c r="X84" i="5"/>
  <c r="X85" i="5"/>
  <c r="X86" i="5"/>
  <c r="W82" i="5"/>
  <c r="W83" i="5"/>
  <c r="W84" i="5"/>
  <c r="W85" i="5"/>
  <c r="W86" i="5"/>
  <c r="V82" i="5"/>
  <c r="V83" i="5"/>
  <c r="V84" i="5"/>
  <c r="V85" i="5"/>
  <c r="V86" i="5"/>
  <c r="U82" i="5"/>
  <c r="U83" i="5"/>
  <c r="U84" i="5"/>
  <c r="U85" i="5"/>
  <c r="U86" i="5"/>
  <c r="T82" i="5"/>
  <c r="T83" i="5"/>
  <c r="T84" i="5"/>
  <c r="T85" i="5"/>
  <c r="T86" i="5"/>
  <c r="S82" i="5"/>
  <c r="S83" i="5"/>
  <c r="S84" i="5"/>
  <c r="S85" i="5"/>
  <c r="S86" i="5"/>
  <c r="R82" i="5"/>
  <c r="R83" i="5"/>
  <c r="R84" i="5"/>
  <c r="R85" i="5"/>
  <c r="R86" i="5"/>
  <c r="Q82" i="5"/>
  <c r="Q83" i="5"/>
  <c r="Q84" i="5"/>
  <c r="Q85" i="5"/>
  <c r="Q86" i="5"/>
  <c r="P82" i="5"/>
  <c r="P83" i="5"/>
  <c r="P84" i="5"/>
  <c r="P85" i="5"/>
  <c r="P86" i="5"/>
  <c r="O82" i="5"/>
  <c r="O83" i="5"/>
  <c r="O84" i="5"/>
  <c r="O85" i="5"/>
  <c r="O86" i="5"/>
  <c r="N82" i="5"/>
  <c r="N83" i="5"/>
  <c r="N84" i="5"/>
  <c r="N85" i="5"/>
  <c r="N86" i="5"/>
  <c r="M82" i="5"/>
  <c r="M83" i="5"/>
  <c r="M84" i="5"/>
  <c r="M85" i="5"/>
  <c r="M86" i="5"/>
  <c r="L82" i="5"/>
  <c r="L83" i="5"/>
  <c r="L84" i="5"/>
  <c r="L85" i="5"/>
  <c r="L86" i="5"/>
  <c r="K82" i="5"/>
  <c r="K83" i="5"/>
  <c r="K84" i="5"/>
  <c r="K85" i="5"/>
  <c r="K86" i="5"/>
  <c r="J82" i="5"/>
  <c r="J83" i="5"/>
  <c r="J84" i="5"/>
  <c r="J85" i="5"/>
  <c r="J86" i="5"/>
  <c r="I82" i="5"/>
  <c r="I83" i="5"/>
  <c r="I84" i="5"/>
  <c r="I85" i="5"/>
  <c r="I86" i="5"/>
  <c r="H82" i="5"/>
  <c r="H83" i="5"/>
  <c r="H84" i="5"/>
  <c r="H85" i="5"/>
  <c r="H86" i="5"/>
  <c r="G82" i="5"/>
  <c r="G83" i="5"/>
  <c r="G84" i="5"/>
  <c r="G85" i="5"/>
  <c r="G86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7" i="5"/>
  <c r="F78" i="5"/>
  <c r="E77" i="5"/>
  <c r="E78" i="5"/>
  <c r="F76" i="5"/>
  <c r="F80" i="5"/>
  <c r="E76" i="5"/>
  <c r="J75" i="5"/>
  <c r="AP74" i="5"/>
  <c r="AO74" i="5"/>
  <c r="AM74" i="5"/>
  <c r="AL74" i="5"/>
  <c r="AJ74" i="5"/>
  <c r="AI74" i="5"/>
  <c r="AG74" i="5"/>
  <c r="AF74" i="5"/>
  <c r="AD74" i="5"/>
  <c r="AC74" i="5"/>
  <c r="AA74" i="5"/>
  <c r="X74" i="5"/>
  <c r="W74" i="5"/>
  <c r="U74" i="5"/>
  <c r="T74" i="5"/>
  <c r="R74" i="5"/>
  <c r="Q74" i="5"/>
  <c r="O74" i="5"/>
  <c r="N74" i="5"/>
  <c r="L74" i="5"/>
  <c r="K74" i="5"/>
  <c r="I74" i="5"/>
  <c r="H74" i="5"/>
  <c r="AQ73" i="5"/>
  <c r="AP73" i="5"/>
  <c r="AN73" i="5"/>
  <c r="AM73" i="5"/>
  <c r="AK73" i="5"/>
  <c r="AJ73" i="5"/>
  <c r="AI73" i="5"/>
  <c r="AH73" i="5"/>
  <c r="AG73" i="5"/>
  <c r="AF73" i="5"/>
  <c r="AD73" i="5"/>
  <c r="AD70" i="5"/>
  <c r="AA73" i="5"/>
  <c r="Z73" i="5"/>
  <c r="X73" i="5"/>
  <c r="X70" i="5"/>
  <c r="V73" i="5"/>
  <c r="U73" i="5"/>
  <c r="U70" i="5"/>
  <c r="T73" i="5"/>
  <c r="R73" i="5"/>
  <c r="Q73" i="5"/>
  <c r="O73" i="5"/>
  <c r="O70" i="5"/>
  <c r="L73" i="5"/>
  <c r="K73" i="5"/>
  <c r="I73" i="5"/>
  <c r="J73" i="5"/>
  <c r="J70" i="5"/>
  <c r="H73" i="5"/>
  <c r="AQ72" i="5"/>
  <c r="AQ70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B70" i="5"/>
  <c r="AA72" i="5"/>
  <c r="Z72" i="5"/>
  <c r="Y72" i="5"/>
  <c r="X72" i="5"/>
  <c r="W72" i="5"/>
  <c r="V72" i="5"/>
  <c r="V70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AP71" i="5"/>
  <c r="AO71" i="5"/>
  <c r="AM71" i="5"/>
  <c r="AM70" i="5"/>
  <c r="AL71" i="5"/>
  <c r="AJ71" i="5"/>
  <c r="AJ70" i="5"/>
  <c r="AI71" i="5"/>
  <c r="AG71" i="5"/>
  <c r="AF71" i="5"/>
  <c r="AD71" i="5"/>
  <c r="AC71" i="5"/>
  <c r="AA71" i="5"/>
  <c r="AA70" i="5"/>
  <c r="Z71" i="5"/>
  <c r="Z70" i="5"/>
  <c r="X71" i="5"/>
  <c r="W71" i="5"/>
  <c r="U71" i="5"/>
  <c r="T71" i="5"/>
  <c r="T70" i="5"/>
  <c r="R71" i="5"/>
  <c r="R70" i="5"/>
  <c r="Q71" i="5"/>
  <c r="O71" i="5"/>
  <c r="N71" i="5"/>
  <c r="L71" i="5"/>
  <c r="L70" i="5"/>
  <c r="K71" i="5"/>
  <c r="I71" i="5"/>
  <c r="I70" i="5"/>
  <c r="H71" i="5"/>
  <c r="AP68" i="5"/>
  <c r="AO68" i="5"/>
  <c r="AM68" i="5"/>
  <c r="AL68" i="5"/>
  <c r="AJ68" i="5"/>
  <c r="AI68" i="5"/>
  <c r="AG68" i="5"/>
  <c r="AF68" i="5"/>
  <c r="AD68" i="5"/>
  <c r="AC68" i="5"/>
  <c r="AA68" i="5"/>
  <c r="Z68" i="5"/>
  <c r="X68" i="5"/>
  <c r="W68" i="5"/>
  <c r="U68" i="5"/>
  <c r="T68" i="5"/>
  <c r="R68" i="5"/>
  <c r="Q68" i="5"/>
  <c r="O68" i="5"/>
  <c r="N68" i="5"/>
  <c r="L68" i="5"/>
  <c r="K68" i="5"/>
  <c r="I68" i="5"/>
  <c r="F68" i="5"/>
  <c r="H68" i="5"/>
  <c r="AP67" i="5"/>
  <c r="AM67" i="5"/>
  <c r="AJ67" i="5"/>
  <c r="AI67" i="5"/>
  <c r="AG67" i="5"/>
  <c r="AF67" i="5"/>
  <c r="AD67" i="5"/>
  <c r="AA67" i="5"/>
  <c r="Z67" i="5"/>
  <c r="X67" i="5"/>
  <c r="U67" i="5"/>
  <c r="T67" i="5"/>
  <c r="R67" i="5"/>
  <c r="S67" i="5"/>
  <c r="Q67" i="5"/>
  <c r="O67" i="5"/>
  <c r="N67" i="5"/>
  <c r="L67" i="5"/>
  <c r="M67" i="5"/>
  <c r="K67" i="5"/>
  <c r="I67" i="5"/>
  <c r="H67" i="5"/>
  <c r="AP66" i="5"/>
  <c r="AO66" i="5"/>
  <c r="AM66" i="5"/>
  <c r="AM54" i="5"/>
  <c r="AL66" i="5"/>
  <c r="AJ66" i="5"/>
  <c r="AI66" i="5"/>
  <c r="AG66" i="5"/>
  <c r="AF66" i="5"/>
  <c r="AD66" i="5"/>
  <c r="AC66" i="5"/>
  <c r="AA66" i="5"/>
  <c r="Z66" i="5"/>
  <c r="X66" i="5"/>
  <c r="W66" i="5"/>
  <c r="U66" i="5"/>
  <c r="U54" i="5"/>
  <c r="T66" i="5"/>
  <c r="R66" i="5"/>
  <c r="Q66" i="5"/>
  <c r="O66" i="5"/>
  <c r="N66" i="5"/>
  <c r="L66" i="5"/>
  <c r="F66" i="5"/>
  <c r="K66" i="5"/>
  <c r="I66" i="5"/>
  <c r="H66" i="5"/>
  <c r="AP65" i="5"/>
  <c r="AO65" i="5"/>
  <c r="AM65" i="5"/>
  <c r="AM53" i="5"/>
  <c r="AM52" i="5"/>
  <c r="AM64" i="5"/>
  <c r="AL65" i="5"/>
  <c r="AJ65" i="5"/>
  <c r="AI65" i="5"/>
  <c r="AG65" i="5"/>
  <c r="AF65" i="5"/>
  <c r="AD65" i="5"/>
  <c r="AC65" i="5"/>
  <c r="AA65" i="5"/>
  <c r="Z65" i="5"/>
  <c r="X65" i="5"/>
  <c r="W65" i="5"/>
  <c r="U65" i="5"/>
  <c r="T65" i="5"/>
  <c r="T64" i="5"/>
  <c r="R65" i="5"/>
  <c r="Q65" i="5"/>
  <c r="O65" i="5"/>
  <c r="N65" i="5"/>
  <c r="L65" i="5"/>
  <c r="L53" i="5"/>
  <c r="K65" i="5"/>
  <c r="K64" i="5"/>
  <c r="I65" i="5"/>
  <c r="H65" i="5"/>
  <c r="H64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C63" i="5"/>
  <c r="AB63" i="5"/>
  <c r="AA63" i="5"/>
  <c r="Z63" i="5"/>
  <c r="X63" i="5"/>
  <c r="X75" i="5"/>
  <c r="V63" i="5"/>
  <c r="U63" i="5"/>
  <c r="T63" i="5"/>
  <c r="S63" i="5"/>
  <c r="R63" i="5"/>
  <c r="Q63" i="5"/>
  <c r="P63" i="5"/>
  <c r="O63" i="5"/>
  <c r="O75" i="5"/>
  <c r="N63" i="5"/>
  <c r="M63" i="5"/>
  <c r="L63" i="5"/>
  <c r="L75" i="5"/>
  <c r="K63" i="5"/>
  <c r="J63" i="5"/>
  <c r="I63" i="5"/>
  <c r="F63" i="5"/>
  <c r="H63" i="5"/>
  <c r="AP62" i="5"/>
  <c r="AO62" i="5"/>
  <c r="AM62" i="5"/>
  <c r="AL62" i="5"/>
  <c r="AJ62" i="5"/>
  <c r="AI62" i="5"/>
  <c r="AG62" i="5"/>
  <c r="AF62" i="5"/>
  <c r="AD62" i="5"/>
  <c r="AC62" i="5"/>
  <c r="AA62" i="5"/>
  <c r="Z62" i="5"/>
  <c r="X62" i="5"/>
  <c r="W62" i="5"/>
  <c r="U62" i="5"/>
  <c r="T62" i="5"/>
  <c r="R62" i="5"/>
  <c r="Q62" i="5"/>
  <c r="O62" i="5"/>
  <c r="N62" i="5"/>
  <c r="L62" i="5"/>
  <c r="K62" i="5"/>
  <c r="I62" i="5"/>
  <c r="H62" i="5"/>
  <c r="AP61" i="5"/>
  <c r="AO61" i="5"/>
  <c r="AM61" i="5"/>
  <c r="AM55" i="5"/>
  <c r="AL61" i="5"/>
  <c r="AJ61" i="5"/>
  <c r="AJ58" i="5"/>
  <c r="AI61" i="5"/>
  <c r="AI55" i="5"/>
  <c r="AG61" i="5"/>
  <c r="AF61" i="5"/>
  <c r="AD61" i="5"/>
  <c r="AD55" i="5"/>
  <c r="AC61" i="5"/>
  <c r="AA61" i="5"/>
  <c r="AA55" i="5"/>
  <c r="Z61" i="5"/>
  <c r="X61" i="5"/>
  <c r="W61" i="5"/>
  <c r="U61" i="5"/>
  <c r="T61" i="5"/>
  <c r="T55" i="5"/>
  <c r="R61" i="5"/>
  <c r="Q61" i="5"/>
  <c r="Q55" i="5"/>
  <c r="O61" i="5"/>
  <c r="N61" i="5"/>
  <c r="L61" i="5"/>
  <c r="K61" i="5"/>
  <c r="K55" i="5"/>
  <c r="I61" i="5"/>
  <c r="H61" i="5"/>
  <c r="AQ60" i="5"/>
  <c r="AQ62" i="5"/>
  <c r="AQ61" i="5"/>
  <c r="AP60" i="5"/>
  <c r="AP54" i="5"/>
  <c r="AO60" i="5"/>
  <c r="AO54" i="5"/>
  <c r="AN60" i="5"/>
  <c r="AN62" i="5"/>
  <c r="AN61" i="5"/>
  <c r="AM60" i="5"/>
  <c r="AL60" i="5"/>
  <c r="AK60" i="5"/>
  <c r="AK62" i="5"/>
  <c r="AK61" i="5"/>
  <c r="AJ60" i="5"/>
  <c r="AJ54" i="5"/>
  <c r="AI60" i="5"/>
  <c r="AI54" i="5"/>
  <c r="AH60" i="5"/>
  <c r="AH62" i="5"/>
  <c r="AH61" i="5"/>
  <c r="AG60" i="5"/>
  <c r="AF60" i="5"/>
  <c r="AE60" i="5"/>
  <c r="AE62" i="5"/>
  <c r="AD60" i="5"/>
  <c r="AC60" i="5"/>
  <c r="AC58" i="5"/>
  <c r="AB60" i="5"/>
  <c r="AB62" i="5"/>
  <c r="AB61" i="5"/>
  <c r="AB58" i="5"/>
  <c r="AA60" i="5"/>
  <c r="AA54" i="5"/>
  <c r="Z60" i="5"/>
  <c r="Y60" i="5"/>
  <c r="Y58" i="5"/>
  <c r="X60" i="5"/>
  <c r="W60" i="5"/>
  <c r="V60" i="5"/>
  <c r="U60" i="5"/>
  <c r="T60" i="5"/>
  <c r="S60" i="5"/>
  <c r="S62" i="5"/>
  <c r="S61" i="5"/>
  <c r="R60" i="5"/>
  <c r="Q60" i="5"/>
  <c r="P60" i="5"/>
  <c r="P58" i="5"/>
  <c r="O60" i="5"/>
  <c r="O54" i="5"/>
  <c r="O52" i="5"/>
  <c r="O64" i="5"/>
  <c r="P64" i="5"/>
  <c r="N60" i="5"/>
  <c r="M60" i="5"/>
  <c r="M58" i="5"/>
  <c r="L60" i="5"/>
  <c r="L54" i="5"/>
  <c r="K60" i="5"/>
  <c r="K54" i="5"/>
  <c r="J60" i="5"/>
  <c r="J62" i="5"/>
  <c r="J61" i="5"/>
  <c r="I60" i="5"/>
  <c r="H60" i="5"/>
  <c r="E60" i="5"/>
  <c r="AP59" i="5"/>
  <c r="AO59" i="5"/>
  <c r="AO53" i="5"/>
  <c r="AM59" i="5"/>
  <c r="AL59" i="5"/>
  <c r="AL58" i="5"/>
  <c r="AJ59" i="5"/>
  <c r="AI59" i="5"/>
  <c r="AG59" i="5"/>
  <c r="AF59" i="5"/>
  <c r="AF58" i="5"/>
  <c r="AD59" i="5"/>
  <c r="AC59" i="5"/>
  <c r="AC53" i="5"/>
  <c r="AA59" i="5"/>
  <c r="Z59" i="5"/>
  <c r="X59" i="5"/>
  <c r="W59" i="5"/>
  <c r="W53" i="5"/>
  <c r="U59" i="5"/>
  <c r="T59" i="5"/>
  <c r="R59" i="5"/>
  <c r="Q59" i="5"/>
  <c r="Q58" i="5"/>
  <c r="O59" i="5"/>
  <c r="O53" i="5"/>
  <c r="N59" i="5"/>
  <c r="N53" i="5"/>
  <c r="L59" i="5"/>
  <c r="K59" i="5"/>
  <c r="I59" i="5"/>
  <c r="I53" i="5"/>
  <c r="H59" i="5"/>
  <c r="AN58" i="5"/>
  <c r="AK58" i="5"/>
  <c r="S58" i="5"/>
  <c r="AQ57" i="5"/>
  <c r="AO75" i="5"/>
  <c r="AN57" i="5"/>
  <c r="AN75" i="5"/>
  <c r="AK57" i="5"/>
  <c r="AK75" i="5"/>
  <c r="AH57" i="5"/>
  <c r="AE57" i="5"/>
  <c r="AE75" i="5"/>
  <c r="AB57" i="5"/>
  <c r="AB75" i="5"/>
  <c r="V57" i="5"/>
  <c r="Q75" i="5"/>
  <c r="M75" i="5"/>
  <c r="L57" i="5"/>
  <c r="I57" i="5"/>
  <c r="I75" i="5"/>
  <c r="H57" i="5"/>
  <c r="H75" i="5"/>
  <c r="F56" i="5"/>
  <c r="E56" i="5"/>
  <c r="H55" i="5"/>
  <c r="AQ54" i="5"/>
  <c r="AQ66" i="5"/>
  <c r="AN54" i="5"/>
  <c r="AN66" i="5"/>
  <c r="AK54" i="5"/>
  <c r="AK66" i="5"/>
  <c r="AH54" i="5"/>
  <c r="AE54" i="5"/>
  <c r="AE66" i="5"/>
  <c r="AB54" i="5"/>
  <c r="AB66" i="5"/>
  <c r="Z54" i="5"/>
  <c r="Y54" i="5"/>
  <c r="V54" i="5"/>
  <c r="V66" i="5"/>
  <c r="S54" i="5"/>
  <c r="S66" i="5"/>
  <c r="P54" i="5"/>
  <c r="P66" i="5"/>
  <c r="M54" i="5"/>
  <c r="M66" i="5"/>
  <c r="J54" i="5"/>
  <c r="J66" i="5"/>
  <c r="AQ53" i="5"/>
  <c r="AN53" i="5"/>
  <c r="AL53" i="5"/>
  <c r="AK53" i="5"/>
  <c r="AH53" i="5"/>
  <c r="AE53" i="5"/>
  <c r="AB53" i="5"/>
  <c r="AA53" i="5"/>
  <c r="Y53" i="5"/>
  <c r="V53" i="5"/>
  <c r="S53" i="5"/>
  <c r="P53" i="5"/>
  <c r="M53" i="5"/>
  <c r="J53" i="5"/>
  <c r="H53" i="5"/>
  <c r="F51" i="5"/>
  <c r="F50" i="5"/>
  <c r="E50" i="5"/>
  <c r="F49" i="5"/>
  <c r="E49" i="5"/>
  <c r="F48" i="5"/>
  <c r="E48" i="5"/>
  <c r="F47" i="5"/>
  <c r="E47" i="5"/>
  <c r="AQ46" i="5"/>
  <c r="AP46" i="5"/>
  <c r="AN46" i="5"/>
  <c r="AM46" i="5"/>
  <c r="AL46" i="5"/>
  <c r="AK46" i="5"/>
  <c r="AJ46" i="5"/>
  <c r="AI46" i="5"/>
  <c r="AH46" i="5"/>
  <c r="AG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E46" i="5"/>
  <c r="F43" i="5"/>
  <c r="F42" i="5"/>
  <c r="E42" i="5"/>
  <c r="F41" i="5"/>
  <c r="E41" i="5"/>
  <c r="F39" i="5"/>
  <c r="F38" i="5"/>
  <c r="E39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5" i="5"/>
  <c r="E35" i="5"/>
  <c r="F34" i="5"/>
  <c r="E34" i="5"/>
  <c r="F33" i="5"/>
  <c r="E33" i="5"/>
  <c r="F32" i="5"/>
  <c r="E32" i="5"/>
  <c r="F31" i="5"/>
  <c r="E31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E30" i="5"/>
  <c r="J30" i="5"/>
  <c r="I30" i="5"/>
  <c r="H30" i="5"/>
  <c r="F29" i="5"/>
  <c r="E29" i="5"/>
  <c r="E28" i="5"/>
  <c r="F27" i="5"/>
  <c r="F24" i="5"/>
  <c r="E26" i="5"/>
  <c r="E25" i="5"/>
  <c r="AL24" i="5"/>
  <c r="AI24" i="5"/>
  <c r="AH24" i="5"/>
  <c r="AG24" i="5"/>
  <c r="AF24" i="5"/>
  <c r="AD24" i="5"/>
  <c r="AA24" i="5"/>
  <c r="Z24" i="5"/>
  <c r="X24" i="5"/>
  <c r="U24" i="5"/>
  <c r="T24" i="5"/>
  <c r="R24" i="5"/>
  <c r="Q24" i="5"/>
  <c r="O24" i="5"/>
  <c r="L24" i="5"/>
  <c r="K24" i="5"/>
  <c r="H24" i="5"/>
  <c r="F23" i="5"/>
  <c r="E23" i="5"/>
  <c r="F22" i="5"/>
  <c r="E22" i="5"/>
  <c r="F21" i="5"/>
  <c r="E21" i="5"/>
  <c r="F20" i="5"/>
  <c r="F18" i="5"/>
  <c r="E20" i="5"/>
  <c r="F19" i="5"/>
  <c r="E19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I18" i="5"/>
  <c r="H18" i="5"/>
  <c r="G18" i="5"/>
  <c r="F17" i="5"/>
  <c r="E17" i="5"/>
  <c r="F16" i="5"/>
  <c r="E16" i="5"/>
  <c r="F15" i="5"/>
  <c r="E15" i="5"/>
  <c r="F14" i="5"/>
  <c r="E14" i="5"/>
  <c r="F13" i="5"/>
  <c r="F12" i="5"/>
  <c r="E13" i="5"/>
  <c r="AQ12" i="5"/>
  <c r="AP12" i="5"/>
  <c r="AN12" i="5"/>
  <c r="AM12" i="5"/>
  <c r="AL12" i="5"/>
  <c r="AK12" i="5"/>
  <c r="AJ12" i="5"/>
  <c r="AI12" i="5"/>
  <c r="Y12" i="5"/>
  <c r="X12" i="5"/>
  <c r="W12" i="5"/>
  <c r="V12" i="5"/>
  <c r="U12" i="5"/>
  <c r="T12" i="5"/>
  <c r="S12" i="5"/>
  <c r="R12" i="5"/>
  <c r="Q12" i="5"/>
  <c r="N12" i="5"/>
  <c r="M12" i="5"/>
  <c r="L12" i="5"/>
  <c r="K12" i="5"/>
  <c r="J12" i="5"/>
  <c r="I12" i="5"/>
  <c r="H12" i="5"/>
  <c r="AX27" i="4"/>
  <c r="AU2" i="4"/>
  <c r="AK80" i="4"/>
  <c r="AH80" i="4"/>
  <c r="AB80" i="4"/>
  <c r="Z67" i="4"/>
  <c r="V80" i="4"/>
  <c r="J24" i="4"/>
  <c r="AW80" i="4"/>
  <c r="AN24" i="4"/>
  <c r="I94" i="4"/>
  <c r="K94" i="4"/>
  <c r="L94" i="4"/>
  <c r="M94" i="4"/>
  <c r="N94" i="4"/>
  <c r="O94" i="4"/>
  <c r="H94" i="4"/>
  <c r="L57" i="4"/>
  <c r="I57" i="4"/>
  <c r="I82" i="4"/>
  <c r="H57" i="4"/>
  <c r="H82" i="4"/>
  <c r="N69" i="4"/>
  <c r="O69" i="4"/>
  <c r="K69" i="4"/>
  <c r="L69" i="4"/>
  <c r="M69" i="4"/>
  <c r="H69" i="4"/>
  <c r="I69" i="4"/>
  <c r="AL80" i="4"/>
  <c r="AU80" i="4"/>
  <c r="AV80" i="4"/>
  <c r="AY80" i="4"/>
  <c r="AR80" i="4"/>
  <c r="AS80" i="4"/>
  <c r="AF80" i="4"/>
  <c r="AG80" i="4"/>
  <c r="AI80" i="4"/>
  <c r="AJ80" i="4"/>
  <c r="AM80" i="4"/>
  <c r="X80" i="4"/>
  <c r="AA80" i="4"/>
  <c r="L80" i="4"/>
  <c r="O80" i="4"/>
  <c r="W80" i="4"/>
  <c r="K80" i="4"/>
  <c r="I80" i="4"/>
  <c r="F80" i="4"/>
  <c r="H80" i="4"/>
  <c r="J69" i="4"/>
  <c r="AU24" i="4"/>
  <c r="AR24" i="4"/>
  <c r="AT80" i="4"/>
  <c r="E15" i="4"/>
  <c r="AY94" i="4"/>
  <c r="AV94" i="4"/>
  <c r="AS94" i="4"/>
  <c r="AM94" i="4"/>
  <c r="AJ94" i="4"/>
  <c r="AG94" i="4"/>
  <c r="AA94" i="4"/>
  <c r="X94" i="4"/>
  <c r="AX94" i="4"/>
  <c r="AU94" i="4"/>
  <c r="AR94" i="4"/>
  <c r="AR57" i="4"/>
  <c r="AL94" i="4"/>
  <c r="AI94" i="4"/>
  <c r="AF94" i="4"/>
  <c r="Z94" i="4"/>
  <c r="W94" i="4"/>
  <c r="W57" i="4"/>
  <c r="W82" i="4"/>
  <c r="O76" i="4"/>
  <c r="O57" i="4"/>
  <c r="N76" i="4"/>
  <c r="N57" i="4"/>
  <c r="N82" i="4"/>
  <c r="AZ76" i="4"/>
  <c r="AY76" i="4"/>
  <c r="AX76" i="4"/>
  <c r="AX57" i="4"/>
  <c r="AX82" i="4"/>
  <c r="AW76" i="4"/>
  <c r="AV76" i="4"/>
  <c r="AV57" i="4"/>
  <c r="AV82" i="4"/>
  <c r="AU76" i="4"/>
  <c r="AU57" i="4"/>
  <c r="AU82" i="4"/>
  <c r="AT76" i="4"/>
  <c r="AS76" i="4"/>
  <c r="AR76" i="4"/>
  <c r="AN76" i="4"/>
  <c r="AM76" i="4"/>
  <c r="AM57" i="4"/>
  <c r="AM82" i="4"/>
  <c r="AL76" i="4"/>
  <c r="AL57" i="4"/>
  <c r="AL69" i="4"/>
  <c r="AK76" i="4"/>
  <c r="AJ76" i="4"/>
  <c r="AJ57" i="4"/>
  <c r="AJ69" i="4"/>
  <c r="AI76" i="4"/>
  <c r="AH76" i="4"/>
  <c r="AG76" i="4"/>
  <c r="AG57" i="4"/>
  <c r="AG69" i="4"/>
  <c r="AF76" i="4"/>
  <c r="AF57" i="4"/>
  <c r="AF82" i="4"/>
  <c r="AB76" i="4"/>
  <c r="AA76" i="4"/>
  <c r="Z76" i="4"/>
  <c r="Y76" i="4"/>
  <c r="X76" i="4"/>
  <c r="W76" i="4"/>
  <c r="V76" i="4"/>
  <c r="V57" i="4"/>
  <c r="V82" i="4"/>
  <c r="M76" i="4"/>
  <c r="L76" i="4"/>
  <c r="K76" i="4"/>
  <c r="J76" i="4"/>
  <c r="I76" i="4"/>
  <c r="H76" i="4"/>
  <c r="E76" i="4"/>
  <c r="AX63" i="4"/>
  <c r="AX62" i="4"/>
  <c r="AX61" i="4"/>
  <c r="AX60" i="4"/>
  <c r="AX59" i="4"/>
  <c r="AU63" i="4"/>
  <c r="AU62" i="4"/>
  <c r="AU61" i="4"/>
  <c r="AU60" i="4"/>
  <c r="AU59" i="4"/>
  <c r="AU58" i="4"/>
  <c r="AR63" i="4"/>
  <c r="AR62" i="4"/>
  <c r="AR61" i="4"/>
  <c r="AR60" i="4"/>
  <c r="AR59" i="4"/>
  <c r="AR53" i="4"/>
  <c r="AL63" i="4"/>
  <c r="AL62" i="4"/>
  <c r="AL61" i="4"/>
  <c r="AL60" i="4"/>
  <c r="AL59" i="4"/>
  <c r="AI63" i="4"/>
  <c r="AI62" i="4"/>
  <c r="AI61" i="4"/>
  <c r="AI60" i="4"/>
  <c r="AI59" i="4"/>
  <c r="AI58" i="4"/>
  <c r="AF63" i="4"/>
  <c r="AF62" i="4"/>
  <c r="AF61" i="4"/>
  <c r="AF60" i="4"/>
  <c r="AF59" i="4"/>
  <c r="AF58" i="4"/>
  <c r="Z63" i="4"/>
  <c r="Z62" i="4"/>
  <c r="Z61" i="4"/>
  <c r="Z60" i="4"/>
  <c r="Z59" i="4"/>
  <c r="W63" i="4"/>
  <c r="W62" i="4"/>
  <c r="W61" i="4"/>
  <c r="W60" i="4"/>
  <c r="W59" i="4"/>
  <c r="N63" i="4"/>
  <c r="N62" i="4"/>
  <c r="N61" i="4"/>
  <c r="N60" i="4"/>
  <c r="N58" i="4"/>
  <c r="N59" i="4"/>
  <c r="K63" i="4"/>
  <c r="K62" i="4"/>
  <c r="K61" i="4"/>
  <c r="K60" i="4"/>
  <c r="K59" i="4"/>
  <c r="H60" i="4"/>
  <c r="H61" i="4"/>
  <c r="H62" i="4"/>
  <c r="E62" i="4"/>
  <c r="H63" i="4"/>
  <c r="H59" i="4"/>
  <c r="AY63" i="4"/>
  <c r="AY62" i="4"/>
  <c r="AY61" i="4"/>
  <c r="AY60" i="4"/>
  <c r="AY54" i="4"/>
  <c r="AY59" i="4"/>
  <c r="AY53" i="4"/>
  <c r="AV63" i="4"/>
  <c r="AV62" i="4"/>
  <c r="AV61" i="4"/>
  <c r="AV60" i="4"/>
  <c r="AV59" i="4"/>
  <c r="AS63" i="4"/>
  <c r="AS62" i="4"/>
  <c r="AS61" i="4"/>
  <c r="AS60" i="4"/>
  <c r="AS59" i="4"/>
  <c r="AM63" i="4"/>
  <c r="AM62" i="4"/>
  <c r="AM61" i="4"/>
  <c r="AM60" i="4"/>
  <c r="AM59" i="4"/>
  <c r="AJ63" i="4"/>
  <c r="AJ62" i="4"/>
  <c r="AJ61" i="4"/>
  <c r="AJ60" i="4"/>
  <c r="AJ59" i="4"/>
  <c r="AG63" i="4"/>
  <c r="AG62" i="4"/>
  <c r="AG61" i="4"/>
  <c r="AG60" i="4"/>
  <c r="AG59" i="4"/>
  <c r="AA63" i="4"/>
  <c r="AA62" i="4"/>
  <c r="AA61" i="4"/>
  <c r="AA60" i="4"/>
  <c r="AA59" i="4"/>
  <c r="X63" i="4"/>
  <c r="X62" i="4"/>
  <c r="X61" i="4"/>
  <c r="X60" i="4"/>
  <c r="X59" i="4"/>
  <c r="O63" i="4"/>
  <c r="O62" i="4"/>
  <c r="O61" i="4"/>
  <c r="O60" i="4"/>
  <c r="O59" i="4"/>
  <c r="O58" i="4"/>
  <c r="L63" i="4"/>
  <c r="F63" i="4"/>
  <c r="L62" i="4"/>
  <c r="L61" i="4"/>
  <c r="L60" i="4"/>
  <c r="L59" i="4"/>
  <c r="I62" i="4"/>
  <c r="I63" i="4"/>
  <c r="I59" i="4"/>
  <c r="I60" i="4"/>
  <c r="I61" i="4"/>
  <c r="F56" i="4"/>
  <c r="E56" i="4"/>
  <c r="AR67" i="4"/>
  <c r="Z18" i="4"/>
  <c r="Y80" i="4"/>
  <c r="Y24" i="4"/>
  <c r="AB30" i="4"/>
  <c r="AK73" i="4"/>
  <c r="E13" i="4"/>
  <c r="E14" i="4"/>
  <c r="N73" i="4"/>
  <c r="N72" i="4"/>
  <c r="K75" i="4"/>
  <c r="K74" i="4"/>
  <c r="K73" i="4"/>
  <c r="K72" i="4"/>
  <c r="H75" i="4"/>
  <c r="H74" i="4"/>
  <c r="H73" i="4"/>
  <c r="E35" i="4"/>
  <c r="Z12" i="4"/>
  <c r="AY68" i="4"/>
  <c r="AY67" i="4"/>
  <c r="AY66" i="4"/>
  <c r="AY65" i="4"/>
  <c r="AV68" i="4"/>
  <c r="AV67" i="4"/>
  <c r="AV55" i="4"/>
  <c r="AW55" i="4"/>
  <c r="AW52" i="4"/>
  <c r="AV66" i="4"/>
  <c r="AV54" i="4"/>
  <c r="AV65" i="4"/>
  <c r="AV53" i="4"/>
  <c r="AS68" i="4"/>
  <c r="AS67" i="4"/>
  <c r="AS55" i="4"/>
  <c r="AS66" i="4"/>
  <c r="AS65" i="4"/>
  <c r="AM68" i="4"/>
  <c r="AM67" i="4"/>
  <c r="AM66" i="4"/>
  <c r="AM65" i="4"/>
  <c r="AJ68" i="4"/>
  <c r="AJ67" i="4"/>
  <c r="AJ55" i="4"/>
  <c r="AJ66" i="4"/>
  <c r="AJ54" i="4"/>
  <c r="AJ65" i="4"/>
  <c r="AG68" i="4"/>
  <c r="AG67" i="4"/>
  <c r="AG66" i="4"/>
  <c r="AG54" i="4"/>
  <c r="AG65" i="4"/>
  <c r="AG53" i="4"/>
  <c r="AA68" i="4"/>
  <c r="AA67" i="4"/>
  <c r="AA55" i="4"/>
  <c r="AA66" i="4"/>
  <c r="AA65" i="4"/>
  <c r="X68" i="4"/>
  <c r="X67" i="4"/>
  <c r="X55" i="4"/>
  <c r="X66" i="4"/>
  <c r="X54" i="4"/>
  <c r="X65" i="4"/>
  <c r="O68" i="4"/>
  <c r="O67" i="4"/>
  <c r="O66" i="4"/>
  <c r="O54" i="4"/>
  <c r="O65" i="4"/>
  <c r="O53" i="4"/>
  <c r="O52" i="4"/>
  <c r="O64" i="4"/>
  <c r="L68" i="4"/>
  <c r="L67" i="4"/>
  <c r="L55" i="4"/>
  <c r="L66" i="4"/>
  <c r="L54" i="4"/>
  <c r="L65" i="4"/>
  <c r="L53" i="4"/>
  <c r="L52" i="4"/>
  <c r="L64" i="4"/>
  <c r="I68" i="4"/>
  <c r="F68" i="4"/>
  <c r="I67" i="4"/>
  <c r="I66" i="4"/>
  <c r="I54" i="4"/>
  <c r="I65" i="4"/>
  <c r="AX68" i="4"/>
  <c r="AX66" i="4"/>
  <c r="AX65" i="4"/>
  <c r="AU68" i="4"/>
  <c r="AU67" i="4"/>
  <c r="AU66" i="4"/>
  <c r="AU64" i="4"/>
  <c r="AU65" i="4"/>
  <c r="AR68" i="4"/>
  <c r="AR66" i="4"/>
  <c r="AR54" i="4"/>
  <c r="AR65" i="4"/>
  <c r="AL68" i="4"/>
  <c r="AL66" i="4"/>
  <c r="AL54" i="4"/>
  <c r="AL65" i="4"/>
  <c r="AL53" i="4"/>
  <c r="AI68" i="4"/>
  <c r="AI64" i="4"/>
  <c r="AI67" i="4"/>
  <c r="AI66" i="4"/>
  <c r="AI65" i="4"/>
  <c r="AF68" i="4"/>
  <c r="AF67" i="4"/>
  <c r="AF66" i="4"/>
  <c r="AF65" i="4"/>
  <c r="Z68" i="4"/>
  <c r="Z66" i="4"/>
  <c r="Z65" i="4"/>
  <c r="Z64" i="4"/>
  <c r="W68" i="4"/>
  <c r="W67" i="4"/>
  <c r="W55" i="4"/>
  <c r="W66" i="4"/>
  <c r="W65" i="4"/>
  <c r="N68" i="4"/>
  <c r="N66" i="4"/>
  <c r="N54" i="4"/>
  <c r="N65" i="4"/>
  <c r="K68" i="4"/>
  <c r="K67" i="4"/>
  <c r="K66" i="4"/>
  <c r="K65" i="4"/>
  <c r="H68" i="4"/>
  <c r="H64" i="4"/>
  <c r="H67" i="4"/>
  <c r="H55" i="4"/>
  <c r="H66" i="4"/>
  <c r="H54" i="4"/>
  <c r="H65" i="4"/>
  <c r="AY81" i="4"/>
  <c r="AY79" i="4"/>
  <c r="AY78" i="4"/>
  <c r="AY77" i="4"/>
  <c r="AV81" i="4"/>
  <c r="AV79" i="4"/>
  <c r="AV77" i="4"/>
  <c r="AV78" i="4"/>
  <c r="AS81" i="4"/>
  <c r="AS79" i="4"/>
  <c r="AS78" i="4"/>
  <c r="AS77" i="4"/>
  <c r="AM81" i="4"/>
  <c r="AM79" i="4"/>
  <c r="AM78" i="4"/>
  <c r="AJ81" i="4"/>
  <c r="AJ79" i="4"/>
  <c r="AJ78" i="4"/>
  <c r="AG81" i="4"/>
  <c r="AG79" i="4"/>
  <c r="AG78" i="4"/>
  <c r="AG77" i="4"/>
  <c r="AA81" i="4"/>
  <c r="AA79" i="4"/>
  <c r="AA77" i="4"/>
  <c r="AA78" i="4"/>
  <c r="X81" i="4"/>
  <c r="X79" i="4"/>
  <c r="X78" i="4"/>
  <c r="O81" i="4"/>
  <c r="O79" i="4"/>
  <c r="O78" i="4"/>
  <c r="L81" i="4"/>
  <c r="L79" i="4"/>
  <c r="L78" i="4"/>
  <c r="L77" i="4"/>
  <c r="I81" i="4"/>
  <c r="I79" i="4"/>
  <c r="I78" i="4"/>
  <c r="I77" i="4"/>
  <c r="AX81" i="4"/>
  <c r="AX79" i="4"/>
  <c r="AX78" i="4"/>
  <c r="AU81" i="4"/>
  <c r="AU79" i="4"/>
  <c r="AU78" i="4"/>
  <c r="AU77" i="4"/>
  <c r="AR81" i="4"/>
  <c r="AR79" i="4"/>
  <c r="AR78" i="4"/>
  <c r="AR77" i="4"/>
  <c r="AL81" i="4"/>
  <c r="AL79" i="4"/>
  <c r="AL77" i="4"/>
  <c r="AL78" i="4"/>
  <c r="AI81" i="4"/>
  <c r="AI79" i="4"/>
  <c r="AI78" i="4"/>
  <c r="AF79" i="4"/>
  <c r="AF77" i="4"/>
  <c r="AF78" i="4"/>
  <c r="Z81" i="4"/>
  <c r="Z79" i="4"/>
  <c r="Z78" i="4"/>
  <c r="Z77" i="4"/>
  <c r="W81" i="4"/>
  <c r="W79" i="4"/>
  <c r="W77" i="4"/>
  <c r="W78" i="4"/>
  <c r="N81" i="4"/>
  <c r="N79" i="4"/>
  <c r="N77" i="4"/>
  <c r="N78" i="4"/>
  <c r="K81" i="4"/>
  <c r="K79" i="4"/>
  <c r="K78" i="4"/>
  <c r="K77" i="4"/>
  <c r="H81" i="4"/>
  <c r="H79" i="4"/>
  <c r="H78" i="4"/>
  <c r="H77" i="4"/>
  <c r="F47" i="4"/>
  <c r="F48" i="4"/>
  <c r="F49" i="4"/>
  <c r="F46" i="4"/>
  <c r="F50" i="4"/>
  <c r="F51" i="4"/>
  <c r="V63" i="4"/>
  <c r="AT46" i="4"/>
  <c r="AN46" i="4"/>
  <c r="AK46" i="4"/>
  <c r="AB46" i="4"/>
  <c r="Y46" i="4"/>
  <c r="M46" i="4"/>
  <c r="J46" i="4"/>
  <c r="V46" i="4"/>
  <c r="AZ46" i="4"/>
  <c r="AW46" i="4"/>
  <c r="AH46" i="4"/>
  <c r="AY46" i="4"/>
  <c r="AV46" i="4"/>
  <c r="AS46" i="4"/>
  <c r="AM46" i="4"/>
  <c r="AJ46" i="4"/>
  <c r="AG46" i="4"/>
  <c r="AA46" i="4"/>
  <c r="X46" i="4"/>
  <c r="O46" i="4"/>
  <c r="L46" i="4"/>
  <c r="I46" i="4"/>
  <c r="AX46" i="4"/>
  <c r="AU46" i="4"/>
  <c r="AR46" i="4"/>
  <c r="AL46" i="4"/>
  <c r="AI46" i="4"/>
  <c r="AF46" i="4"/>
  <c r="Z46" i="4"/>
  <c r="H46" i="4"/>
  <c r="K46" i="4"/>
  <c r="N46" i="4"/>
  <c r="E46" i="4"/>
  <c r="W46" i="4"/>
  <c r="E47" i="4"/>
  <c r="E48" i="4"/>
  <c r="E49" i="4"/>
  <c r="E50" i="4"/>
  <c r="E51" i="4"/>
  <c r="F27" i="4"/>
  <c r="F24" i="4"/>
  <c r="M80" i="4"/>
  <c r="AZ63" i="4"/>
  <c r="AW63" i="4"/>
  <c r="AT63" i="4"/>
  <c r="AN63" i="4"/>
  <c r="AK63" i="4"/>
  <c r="AH63" i="4"/>
  <c r="Y63" i="4"/>
  <c r="M63" i="4"/>
  <c r="J63" i="4"/>
  <c r="F43" i="4"/>
  <c r="F29" i="4"/>
  <c r="F69" i="4"/>
  <c r="E29" i="4"/>
  <c r="F23" i="4"/>
  <c r="E23" i="4"/>
  <c r="E28" i="4"/>
  <c r="E25" i="4"/>
  <c r="J79" i="4"/>
  <c r="M79" i="4"/>
  <c r="V79" i="4"/>
  <c r="V77" i="4"/>
  <c r="Y79" i="4"/>
  <c r="AB79" i="4"/>
  <c r="AH79" i="4"/>
  <c r="AK79" i="4"/>
  <c r="AN79" i="4"/>
  <c r="AT79" i="4"/>
  <c r="AT77" i="4"/>
  <c r="AW79" i="4"/>
  <c r="AZ79" i="4"/>
  <c r="I75" i="4"/>
  <c r="J75" i="4"/>
  <c r="L75" i="4"/>
  <c r="M75" i="4"/>
  <c r="V75" i="4"/>
  <c r="W75" i="4"/>
  <c r="X75" i="4"/>
  <c r="Y75" i="4"/>
  <c r="Z75" i="4"/>
  <c r="AA75" i="4"/>
  <c r="AB75" i="4"/>
  <c r="AF75" i="4"/>
  <c r="AG75" i="4"/>
  <c r="AG71" i="4"/>
  <c r="AH75" i="4"/>
  <c r="AI75" i="4"/>
  <c r="AJ75" i="4"/>
  <c r="AJ71" i="4"/>
  <c r="AK75" i="4"/>
  <c r="AL75" i="4"/>
  <c r="AM75" i="4"/>
  <c r="AN75" i="4"/>
  <c r="AR75" i="4"/>
  <c r="AS75" i="4"/>
  <c r="AT75" i="4"/>
  <c r="AU75" i="4"/>
  <c r="AV75" i="4"/>
  <c r="AW75" i="4"/>
  <c r="AX75" i="4"/>
  <c r="AX71" i="4"/>
  <c r="AY75" i="4"/>
  <c r="AZ75" i="4"/>
  <c r="I74" i="4"/>
  <c r="L74" i="4"/>
  <c r="O74" i="4"/>
  <c r="W74" i="4"/>
  <c r="X74" i="4"/>
  <c r="AA74" i="4"/>
  <c r="AF74" i="4"/>
  <c r="AG74" i="4"/>
  <c r="AI74" i="4"/>
  <c r="AJ74" i="4"/>
  <c r="AL74" i="4"/>
  <c r="AM74" i="4"/>
  <c r="AS74" i="4"/>
  <c r="AU74" i="4"/>
  <c r="AV74" i="4"/>
  <c r="AX74" i="4"/>
  <c r="AY74" i="4"/>
  <c r="AZ74" i="4"/>
  <c r="I73" i="4"/>
  <c r="J73" i="4"/>
  <c r="L73" i="4"/>
  <c r="M73" i="4"/>
  <c r="O73" i="4"/>
  <c r="V73" i="4"/>
  <c r="W73" i="4"/>
  <c r="X73" i="4"/>
  <c r="Y73" i="4"/>
  <c r="Z73" i="4"/>
  <c r="AA73" i="4"/>
  <c r="AB73" i="4"/>
  <c r="AF73" i="4"/>
  <c r="AF71" i="4"/>
  <c r="AG73" i="4"/>
  <c r="AI73" i="4"/>
  <c r="AJ73" i="4"/>
  <c r="AL73" i="4"/>
  <c r="AM73" i="4"/>
  <c r="AN73" i="4"/>
  <c r="AR73" i="4"/>
  <c r="AS73" i="4"/>
  <c r="AT73" i="4"/>
  <c r="AU73" i="4"/>
  <c r="AV73" i="4"/>
  <c r="AW73" i="4"/>
  <c r="AX73" i="4"/>
  <c r="AY73" i="4"/>
  <c r="AZ73" i="4"/>
  <c r="I72" i="4"/>
  <c r="I71" i="4"/>
  <c r="J72" i="4"/>
  <c r="L72" i="4"/>
  <c r="M72" i="4"/>
  <c r="O72" i="4"/>
  <c r="V72" i="4"/>
  <c r="V71" i="4"/>
  <c r="W72" i="4"/>
  <c r="X72" i="4"/>
  <c r="X71" i="4"/>
  <c r="Y72" i="4"/>
  <c r="Z72" i="4"/>
  <c r="AA72" i="4"/>
  <c r="AB72" i="4"/>
  <c r="AB71" i="4"/>
  <c r="AF72" i="4"/>
  <c r="AG72" i="4"/>
  <c r="AH72" i="4"/>
  <c r="AI72" i="4"/>
  <c r="AI71" i="4"/>
  <c r="AJ72" i="4"/>
  <c r="AK72" i="4"/>
  <c r="AK71" i="4"/>
  <c r="AL72" i="4"/>
  <c r="AM72" i="4"/>
  <c r="AM71" i="4"/>
  <c r="AN72" i="4"/>
  <c r="AN71" i="4"/>
  <c r="AR72" i="4"/>
  <c r="AR71" i="4"/>
  <c r="AS72" i="4"/>
  <c r="AS71" i="4"/>
  <c r="AT72" i="4"/>
  <c r="AU72" i="4"/>
  <c r="AV72" i="4"/>
  <c r="AW72" i="4"/>
  <c r="AW71" i="4"/>
  <c r="AX72" i="4"/>
  <c r="AY72" i="4"/>
  <c r="AY71" i="4"/>
  <c r="AZ72" i="4"/>
  <c r="AZ71" i="4"/>
  <c r="H72" i="4"/>
  <c r="H71" i="4"/>
  <c r="Y57" i="4"/>
  <c r="Y82" i="4"/>
  <c r="Y77" i="4"/>
  <c r="AH57" i="4"/>
  <c r="AK57" i="4"/>
  <c r="AK82" i="4"/>
  <c r="AK77" i="4"/>
  <c r="AN57" i="4"/>
  <c r="AN69" i="4"/>
  <c r="AT57" i="4"/>
  <c r="AT69" i="4"/>
  <c r="AW57" i="4"/>
  <c r="AW69" i="4"/>
  <c r="AZ57" i="4"/>
  <c r="J54" i="4"/>
  <c r="J66" i="4"/>
  <c r="M54" i="4"/>
  <c r="M66" i="4"/>
  <c r="V54" i="4"/>
  <c r="Y54" i="4"/>
  <c r="Y66" i="4"/>
  <c r="AB54" i="4"/>
  <c r="AN54" i="4"/>
  <c r="AT54" i="4"/>
  <c r="AT66" i="4"/>
  <c r="AW54" i="4"/>
  <c r="AW66" i="4"/>
  <c r="AZ54" i="4"/>
  <c r="AZ66" i="4"/>
  <c r="J53" i="4"/>
  <c r="M53" i="4"/>
  <c r="V53" i="4"/>
  <c r="Y53" i="4"/>
  <c r="AB53" i="4"/>
  <c r="AH53" i="4"/>
  <c r="AK53" i="4"/>
  <c r="AN53" i="4"/>
  <c r="AT53" i="4"/>
  <c r="AW53" i="4"/>
  <c r="AZ53" i="4"/>
  <c r="G38" i="4"/>
  <c r="H38" i="4"/>
  <c r="E38" i="4"/>
  <c r="I38" i="4"/>
  <c r="J38" i="4"/>
  <c r="K38" i="4"/>
  <c r="L38" i="4"/>
  <c r="M38" i="4"/>
  <c r="N38" i="4"/>
  <c r="O38" i="4"/>
  <c r="V38" i="4"/>
  <c r="W38" i="4"/>
  <c r="X38" i="4"/>
  <c r="Y38" i="4"/>
  <c r="Z38" i="4"/>
  <c r="AA38" i="4"/>
  <c r="AB38" i="4"/>
  <c r="AF38" i="4"/>
  <c r="AG38" i="4"/>
  <c r="AH38" i="4"/>
  <c r="AI38" i="4"/>
  <c r="AJ38" i="4"/>
  <c r="AK38" i="4"/>
  <c r="AL38" i="4"/>
  <c r="AM38" i="4"/>
  <c r="AN38" i="4"/>
  <c r="AR38" i="4"/>
  <c r="AS38" i="4"/>
  <c r="AT38" i="4"/>
  <c r="AU38" i="4"/>
  <c r="AV38" i="4"/>
  <c r="AW38" i="4"/>
  <c r="AX38" i="4"/>
  <c r="AY38" i="4"/>
  <c r="AZ38" i="4"/>
  <c r="H12" i="4"/>
  <c r="I12" i="4"/>
  <c r="J12" i="4"/>
  <c r="K12" i="4"/>
  <c r="L12" i="4"/>
  <c r="M12" i="4"/>
  <c r="N12" i="4"/>
  <c r="V12" i="4"/>
  <c r="W12" i="4"/>
  <c r="X12" i="4"/>
  <c r="Y12" i="4"/>
  <c r="AA12" i="4"/>
  <c r="AB12" i="4"/>
  <c r="AR12" i="4"/>
  <c r="AS12" i="4"/>
  <c r="AT12" i="4"/>
  <c r="AU12" i="4"/>
  <c r="AV12" i="4"/>
  <c r="AW12" i="4"/>
  <c r="AY12" i="4"/>
  <c r="AZ12" i="4"/>
  <c r="H18" i="4"/>
  <c r="I18" i="4"/>
  <c r="K18" i="4"/>
  <c r="E18" i="4"/>
  <c r="L18" i="4"/>
  <c r="O18" i="4"/>
  <c r="W18" i="4"/>
  <c r="X18" i="4"/>
  <c r="AA18" i="4"/>
  <c r="AF18" i="4"/>
  <c r="AG18" i="4"/>
  <c r="AI18" i="4"/>
  <c r="AJ18" i="4"/>
  <c r="AM18" i="4"/>
  <c r="AS18" i="4"/>
  <c r="AU18" i="4"/>
  <c r="AV18" i="4"/>
  <c r="AX18" i="4"/>
  <c r="AY18" i="4"/>
  <c r="AZ18" i="4"/>
  <c r="H30" i="4"/>
  <c r="I30" i="4"/>
  <c r="J30" i="4"/>
  <c r="K30" i="4"/>
  <c r="L30" i="4"/>
  <c r="M30" i="4"/>
  <c r="N30" i="4"/>
  <c r="O30" i="4"/>
  <c r="V30" i="4"/>
  <c r="W30" i="4"/>
  <c r="X30" i="4"/>
  <c r="Z30" i="4"/>
  <c r="AA30" i="4"/>
  <c r="AF30" i="4"/>
  <c r="AG30" i="4"/>
  <c r="AH30" i="4"/>
  <c r="AI30" i="4"/>
  <c r="AJ30" i="4"/>
  <c r="AL30" i="4"/>
  <c r="AM30" i="4"/>
  <c r="AR30" i="4"/>
  <c r="AS30" i="4"/>
  <c r="AT30" i="4"/>
  <c r="AU30" i="4"/>
  <c r="AV30" i="4"/>
  <c r="AW30" i="4"/>
  <c r="AX30" i="4"/>
  <c r="AY30" i="4"/>
  <c r="AZ30" i="4"/>
  <c r="H24" i="4"/>
  <c r="I24" i="4"/>
  <c r="K24" i="4"/>
  <c r="L24" i="4"/>
  <c r="M24" i="4"/>
  <c r="O24" i="4"/>
  <c r="W24" i="4"/>
  <c r="X24" i="4"/>
  <c r="Z24" i="4"/>
  <c r="AA24" i="4"/>
  <c r="AF24" i="4"/>
  <c r="AG24" i="4"/>
  <c r="AJ24" i="4"/>
  <c r="AM24" i="4"/>
  <c r="E26" i="4"/>
  <c r="E22" i="4"/>
  <c r="E33" i="4"/>
  <c r="E17" i="4"/>
  <c r="F17" i="4"/>
  <c r="G87" i="4"/>
  <c r="H87" i="4"/>
  <c r="I87" i="4"/>
  <c r="J87" i="4"/>
  <c r="K87" i="4"/>
  <c r="L87" i="4"/>
  <c r="M87" i="4"/>
  <c r="N87" i="4"/>
  <c r="O87" i="4"/>
  <c r="V87" i="4"/>
  <c r="W87" i="4"/>
  <c r="X87" i="4"/>
  <c r="Y87" i="4"/>
  <c r="Z87" i="4"/>
  <c r="AA87" i="4"/>
  <c r="AB87" i="4"/>
  <c r="AF87" i="4"/>
  <c r="AG87" i="4"/>
  <c r="AH87" i="4"/>
  <c r="AI87" i="4"/>
  <c r="AJ87" i="4"/>
  <c r="AK87" i="4"/>
  <c r="AL87" i="4"/>
  <c r="AM87" i="4"/>
  <c r="AN87" i="4"/>
  <c r="AR87" i="4"/>
  <c r="AS87" i="4"/>
  <c r="AT87" i="4"/>
  <c r="AU87" i="4"/>
  <c r="AV87" i="4"/>
  <c r="AW87" i="4"/>
  <c r="AX87" i="4"/>
  <c r="AY87" i="4"/>
  <c r="AZ87" i="4"/>
  <c r="G86" i="4"/>
  <c r="H86" i="4"/>
  <c r="I86" i="4"/>
  <c r="J86" i="4"/>
  <c r="K86" i="4"/>
  <c r="L86" i="4"/>
  <c r="M86" i="4"/>
  <c r="N86" i="4"/>
  <c r="O86" i="4"/>
  <c r="V86" i="4"/>
  <c r="W86" i="4"/>
  <c r="X86" i="4"/>
  <c r="Y86" i="4"/>
  <c r="Z86" i="4"/>
  <c r="AA86" i="4"/>
  <c r="AB86" i="4"/>
  <c r="AF86" i="4"/>
  <c r="AG86" i="4"/>
  <c r="AH86" i="4"/>
  <c r="AI86" i="4"/>
  <c r="AJ86" i="4"/>
  <c r="AK86" i="4"/>
  <c r="AL86" i="4"/>
  <c r="AM86" i="4"/>
  <c r="AN86" i="4"/>
  <c r="AR86" i="4"/>
  <c r="AS86" i="4"/>
  <c r="AT86" i="4"/>
  <c r="AU86" i="4"/>
  <c r="AV86" i="4"/>
  <c r="AW86" i="4"/>
  <c r="AX86" i="4"/>
  <c r="AY86" i="4"/>
  <c r="AZ86" i="4"/>
  <c r="G85" i="4"/>
  <c r="H85" i="4"/>
  <c r="I85" i="4"/>
  <c r="J85" i="4"/>
  <c r="K85" i="4"/>
  <c r="L85" i="4"/>
  <c r="M85" i="4"/>
  <c r="N85" i="4"/>
  <c r="O85" i="4"/>
  <c r="V85" i="4"/>
  <c r="W85" i="4"/>
  <c r="X85" i="4"/>
  <c r="Y85" i="4"/>
  <c r="Z85" i="4"/>
  <c r="AA85" i="4"/>
  <c r="AB85" i="4"/>
  <c r="AF85" i="4"/>
  <c r="AG85" i="4"/>
  <c r="AH85" i="4"/>
  <c r="AI85" i="4"/>
  <c r="AJ85" i="4"/>
  <c r="AK85" i="4"/>
  <c r="AL85" i="4"/>
  <c r="AM85" i="4"/>
  <c r="AN85" i="4"/>
  <c r="AR85" i="4"/>
  <c r="AS85" i="4"/>
  <c r="AT85" i="4"/>
  <c r="AU85" i="4"/>
  <c r="AV85" i="4"/>
  <c r="AW85" i="4"/>
  <c r="AX85" i="4"/>
  <c r="AY85" i="4"/>
  <c r="AZ85" i="4"/>
  <c r="G89" i="4"/>
  <c r="G90" i="4"/>
  <c r="G91" i="4"/>
  <c r="G92" i="4"/>
  <c r="G93" i="4"/>
  <c r="H89" i="4"/>
  <c r="H90" i="4"/>
  <c r="H91" i="4"/>
  <c r="H92" i="4"/>
  <c r="H93" i="4"/>
  <c r="I89" i="4"/>
  <c r="I90" i="4"/>
  <c r="I91" i="4"/>
  <c r="I92" i="4"/>
  <c r="I93" i="4"/>
  <c r="J89" i="4"/>
  <c r="J90" i="4"/>
  <c r="J91" i="4"/>
  <c r="J92" i="4"/>
  <c r="J93" i="4"/>
  <c r="K89" i="4"/>
  <c r="K90" i="4"/>
  <c r="K91" i="4"/>
  <c r="K92" i="4"/>
  <c r="K93" i="4"/>
  <c r="L89" i="4"/>
  <c r="L90" i="4"/>
  <c r="L91" i="4"/>
  <c r="L92" i="4"/>
  <c r="L93" i="4"/>
  <c r="M89" i="4"/>
  <c r="M90" i="4"/>
  <c r="M91" i="4"/>
  <c r="M92" i="4"/>
  <c r="M93" i="4"/>
  <c r="N89" i="4"/>
  <c r="N90" i="4"/>
  <c r="N91" i="4"/>
  <c r="N92" i="4"/>
  <c r="N93" i="4"/>
  <c r="O89" i="4"/>
  <c r="O90" i="4"/>
  <c r="O91" i="4"/>
  <c r="O92" i="4"/>
  <c r="O93" i="4"/>
  <c r="V89" i="4"/>
  <c r="V90" i="4"/>
  <c r="V91" i="4"/>
  <c r="V92" i="4"/>
  <c r="V93" i="4"/>
  <c r="W89" i="4"/>
  <c r="W90" i="4"/>
  <c r="W91" i="4"/>
  <c r="W92" i="4"/>
  <c r="W93" i="4"/>
  <c r="X89" i="4"/>
  <c r="X90" i="4"/>
  <c r="X91" i="4"/>
  <c r="X92" i="4"/>
  <c r="X93" i="4"/>
  <c r="Y89" i="4"/>
  <c r="Y90" i="4"/>
  <c r="Y91" i="4"/>
  <c r="Y92" i="4"/>
  <c r="Y93" i="4"/>
  <c r="Z89" i="4"/>
  <c r="Z90" i="4"/>
  <c r="Z91" i="4"/>
  <c r="Z92" i="4"/>
  <c r="Z93" i="4"/>
  <c r="AA89" i="4"/>
  <c r="AA90" i="4"/>
  <c r="AA91" i="4"/>
  <c r="AA92" i="4"/>
  <c r="AA93" i="4"/>
  <c r="AB89" i="4"/>
  <c r="AB90" i="4"/>
  <c r="AB91" i="4"/>
  <c r="AB92" i="4"/>
  <c r="AB93" i="4"/>
  <c r="AF89" i="4"/>
  <c r="AF90" i="4"/>
  <c r="AF91" i="4"/>
  <c r="AF92" i="4"/>
  <c r="AF93" i="4"/>
  <c r="AG89" i="4"/>
  <c r="AG90" i="4"/>
  <c r="AG91" i="4"/>
  <c r="AG92" i="4"/>
  <c r="AG93" i="4"/>
  <c r="AH89" i="4"/>
  <c r="AH90" i="4"/>
  <c r="AH91" i="4"/>
  <c r="AH92" i="4"/>
  <c r="AH93" i="4"/>
  <c r="AI89" i="4"/>
  <c r="AI90" i="4"/>
  <c r="AI91" i="4"/>
  <c r="AI92" i="4"/>
  <c r="AI93" i="4"/>
  <c r="AJ89" i="4"/>
  <c r="AJ90" i="4"/>
  <c r="AJ91" i="4"/>
  <c r="AJ92" i="4"/>
  <c r="AJ93" i="4"/>
  <c r="AK89" i="4"/>
  <c r="AK90" i="4"/>
  <c r="AK91" i="4"/>
  <c r="AK92" i="4"/>
  <c r="AK93" i="4"/>
  <c r="AL89" i="4"/>
  <c r="AL90" i="4"/>
  <c r="AL91" i="4"/>
  <c r="AL92" i="4"/>
  <c r="AL93" i="4"/>
  <c r="AM89" i="4"/>
  <c r="AM90" i="4"/>
  <c r="AM91" i="4"/>
  <c r="AM92" i="4"/>
  <c r="AM93" i="4"/>
  <c r="AN89" i="4"/>
  <c r="AN90" i="4"/>
  <c r="AN91" i="4"/>
  <c r="AN92" i="4"/>
  <c r="AN93" i="4"/>
  <c r="AR89" i="4"/>
  <c r="AR90" i="4"/>
  <c r="AR91" i="4"/>
  <c r="AR92" i="4"/>
  <c r="AR93" i="4"/>
  <c r="AS89" i="4"/>
  <c r="AS90" i="4"/>
  <c r="AS91" i="4"/>
  <c r="AS92" i="4"/>
  <c r="AS93" i="4"/>
  <c r="AT89" i="4"/>
  <c r="AT90" i="4"/>
  <c r="AT91" i="4"/>
  <c r="AT92" i="4"/>
  <c r="AT93" i="4"/>
  <c r="AU89" i="4"/>
  <c r="AU90" i="4"/>
  <c r="AU91" i="4"/>
  <c r="AU92" i="4"/>
  <c r="AU93" i="4"/>
  <c r="AV89" i="4"/>
  <c r="AV90" i="4"/>
  <c r="AV91" i="4"/>
  <c r="AV92" i="4"/>
  <c r="AV93" i="4"/>
  <c r="AW89" i="4"/>
  <c r="AW90" i="4"/>
  <c r="AW91" i="4"/>
  <c r="AW92" i="4"/>
  <c r="AW93" i="4"/>
  <c r="AX89" i="4"/>
  <c r="AX90" i="4"/>
  <c r="AX91" i="4"/>
  <c r="AX92" i="4"/>
  <c r="AX93" i="4"/>
  <c r="AY89" i="4"/>
  <c r="AY90" i="4"/>
  <c r="AY91" i="4"/>
  <c r="AY92" i="4"/>
  <c r="AY93" i="4"/>
  <c r="AZ89" i="4"/>
  <c r="AZ90" i="4"/>
  <c r="AZ91" i="4"/>
  <c r="AZ92" i="4"/>
  <c r="AZ93" i="4"/>
  <c r="F84" i="4"/>
  <c r="F85" i="4"/>
  <c r="E84" i="4"/>
  <c r="E85" i="4"/>
  <c r="F83" i="4"/>
  <c r="F87" i="4"/>
  <c r="E83" i="4"/>
  <c r="E89" i="4"/>
  <c r="E87" i="4"/>
  <c r="F42" i="4"/>
  <c r="E42" i="4"/>
  <c r="F39" i="4"/>
  <c r="E39" i="4"/>
  <c r="F34" i="4"/>
  <c r="E34" i="4"/>
  <c r="F32" i="4"/>
  <c r="E32" i="4"/>
  <c r="F31" i="4"/>
  <c r="F30" i="4"/>
  <c r="E31" i="4"/>
  <c r="F22" i="4"/>
  <c r="F19" i="4"/>
  <c r="F18" i="4"/>
  <c r="E19" i="4"/>
  <c r="F16" i="4"/>
  <c r="E16" i="4"/>
  <c r="F13" i="4"/>
  <c r="F12" i="4"/>
  <c r="J60" i="4"/>
  <c r="M60" i="4"/>
  <c r="M62" i="4"/>
  <c r="M61" i="4"/>
  <c r="M58" i="4"/>
  <c r="V60" i="4"/>
  <c r="V58" i="4"/>
  <c r="Y60" i="4"/>
  <c r="AB60" i="4"/>
  <c r="AB62" i="4"/>
  <c r="AB61" i="4"/>
  <c r="AB58" i="4"/>
  <c r="AH60" i="4"/>
  <c r="AH58" i="4"/>
  <c r="AK60" i="4"/>
  <c r="AK62" i="4"/>
  <c r="AN60" i="4"/>
  <c r="AN62" i="4"/>
  <c r="AN61" i="4"/>
  <c r="AT60" i="4"/>
  <c r="AT62" i="4"/>
  <c r="AT61" i="4"/>
  <c r="AW60" i="4"/>
  <c r="AW58" i="4"/>
  <c r="AZ60" i="4"/>
  <c r="E60" i="4"/>
  <c r="AK30" i="4"/>
  <c r="Y30" i="4"/>
  <c r="AN30" i="4"/>
  <c r="AW18" i="4"/>
  <c r="AT74" i="4"/>
  <c r="AK18" i="4"/>
  <c r="Y18" i="4"/>
  <c r="M18" i="4"/>
  <c r="V74" i="4"/>
  <c r="E41" i="4"/>
  <c r="AH18" i="4"/>
  <c r="F20" i="4"/>
  <c r="E20" i="4"/>
  <c r="F41" i="4"/>
  <c r="F33" i="4"/>
  <c r="F21" i="4"/>
  <c r="F15" i="4"/>
  <c r="F14" i="4"/>
  <c r="F54" i="4"/>
  <c r="F35" i="4"/>
  <c r="AW74" i="4"/>
  <c r="Y74" i="4"/>
  <c r="AK54" i="4"/>
  <c r="AK66" i="4"/>
  <c r="AF55" i="4"/>
  <c r="N74" i="4"/>
  <c r="AT18" i="4"/>
  <c r="AR18" i="4"/>
  <c r="E21" i="4"/>
  <c r="Z74" i="4"/>
  <c r="AB74" i="4"/>
  <c r="AN18" i="4"/>
  <c r="AL18" i="4"/>
  <c r="N18" i="4"/>
  <c r="AN82" i="4"/>
  <c r="AN77" i="4"/>
  <c r="AN74" i="4"/>
  <c r="G18" i="4"/>
  <c r="X53" i="4"/>
  <c r="AH73" i="4"/>
  <c r="AH71" i="4"/>
  <c r="AS54" i="4"/>
  <c r="AB18" i="4"/>
  <c r="AH54" i="4"/>
  <c r="E90" i="4"/>
  <c r="E91" i="4"/>
  <c r="E92" i="4"/>
  <c r="E93" i="4"/>
  <c r="AK74" i="4"/>
  <c r="V18" i="4"/>
  <c r="AM69" i="4"/>
  <c r="AH74" i="4"/>
  <c r="AB82" i="4"/>
  <c r="AL71" i="4"/>
  <c r="Y69" i="4"/>
  <c r="AT82" i="4"/>
  <c r="AS57" i="4"/>
  <c r="AS69" i="4"/>
  <c r="AV69" i="4"/>
  <c r="AU53" i="4"/>
  <c r="AT58" i="4"/>
  <c r="F86" i="4"/>
  <c r="AL24" i="4"/>
  <c r="AL67" i="4"/>
  <c r="N80" i="4"/>
  <c r="AK24" i="4"/>
  <c r="Z80" i="4"/>
  <c r="AI24" i="4"/>
  <c r="N24" i="4"/>
  <c r="N67" i="4"/>
  <c r="AN80" i="4"/>
  <c r="AX80" i="4"/>
  <c r="E80" i="4"/>
  <c r="AZ80" i="4"/>
  <c r="G69" i="4"/>
  <c r="J82" i="4"/>
  <c r="Z55" i="4"/>
  <c r="V24" i="4"/>
  <c r="G24" i="4"/>
  <c r="G82" i="4"/>
  <c r="V67" i="4"/>
  <c r="AC80" i="4"/>
  <c r="AC77" i="4"/>
  <c r="AC74" i="4"/>
  <c r="BC62" i="4"/>
  <c r="BC61" i="4"/>
  <c r="AQ62" i="4"/>
  <c r="AQ61" i="4"/>
  <c r="AO58" i="4"/>
  <c r="V69" i="4"/>
  <c r="AC58" i="4"/>
  <c r="AC67" i="4"/>
  <c r="AC55" i="4"/>
  <c r="AE62" i="4"/>
  <c r="AE61" i="4"/>
  <c r="P77" i="4"/>
  <c r="AJ58" i="4"/>
  <c r="AL82" i="4"/>
  <c r="AU69" i="4"/>
  <c r="AK69" i="4"/>
  <c r="AX69" i="4"/>
  <c r="I53" i="4"/>
  <c r="AI54" i="4"/>
  <c r="T54" i="4"/>
  <c r="AS53" i="4"/>
  <c r="AS52" i="4"/>
  <c r="AS58" i="4"/>
  <c r="G33" i="4"/>
  <c r="G30" i="4"/>
  <c r="AV58" i="4"/>
  <c r="Z71" i="4"/>
  <c r="AM58" i="4"/>
  <c r="Z57" i="4"/>
  <c r="Z82" i="4"/>
  <c r="T71" i="4"/>
  <c r="AU71" i="4"/>
  <c r="O55" i="4"/>
  <c r="AA54" i="4"/>
  <c r="U57" i="4"/>
  <c r="U69" i="4"/>
  <c r="U71" i="4"/>
  <c r="U54" i="4"/>
  <c r="T53" i="4"/>
  <c r="T52" i="4"/>
  <c r="L71" i="4"/>
  <c r="K53" i="4"/>
  <c r="E61" i="4"/>
  <c r="L58" i="4"/>
  <c r="W69" i="4"/>
  <c r="R58" i="4"/>
  <c r="S62" i="4"/>
  <c r="S61" i="4"/>
  <c r="Q58" i="4"/>
  <c r="I55" i="4"/>
  <c r="T58" i="4"/>
  <c r="P58" i="4"/>
  <c r="U53" i="4"/>
  <c r="U52" i="4"/>
  <c r="U64" i="4"/>
  <c r="F57" i="4"/>
  <c r="F94" i="4"/>
  <c r="F62" i="4"/>
  <c r="M57" i="4"/>
  <c r="M82" i="4"/>
  <c r="M77" i="4"/>
  <c r="E12" i="5"/>
  <c r="E18" i="5"/>
  <c r="AO58" i="5"/>
  <c r="Q53" i="5"/>
  <c r="Z58" i="5"/>
  <c r="H58" i="5"/>
  <c r="H54" i="5"/>
  <c r="T54" i="5"/>
  <c r="AF54" i="5"/>
  <c r="U75" i="5"/>
  <c r="I58" i="5"/>
  <c r="I54" i="5"/>
  <c r="AG58" i="5"/>
  <c r="F82" i="5"/>
  <c r="F83" i="5"/>
  <c r="F84" i="5"/>
  <c r="F85" i="5"/>
  <c r="F86" i="5"/>
  <c r="F79" i="5"/>
  <c r="F53" i="5"/>
  <c r="AH75" i="5"/>
  <c r="AD58" i="5"/>
  <c r="R53" i="5"/>
  <c r="AD53" i="5"/>
  <c r="AP58" i="5"/>
  <c r="AP53" i="5"/>
  <c r="Y62" i="5"/>
  <c r="Y61" i="5"/>
  <c r="N75" i="5"/>
  <c r="V75" i="5"/>
  <c r="AC64" i="4"/>
  <c r="AX54" i="4"/>
  <c r="Z58" i="4"/>
  <c r="X58" i="4"/>
  <c r="AU55" i="4"/>
  <c r="W58" i="4"/>
  <c r="W53" i="4"/>
  <c r="F76" i="4"/>
  <c r="X57" i="4"/>
  <c r="X82" i="4"/>
  <c r="Z54" i="4"/>
  <c r="AI53" i="4"/>
  <c r="R55" i="5"/>
  <c r="S55" i="5"/>
  <c r="S52" i="5"/>
  <c r="J58" i="4"/>
  <c r="J62" i="4"/>
  <c r="J61" i="4"/>
  <c r="AM77" i="4"/>
  <c r="AM55" i="4"/>
  <c r="AX53" i="4"/>
  <c r="AX58" i="4"/>
  <c r="AR82" i="4"/>
  <c r="AR69" i="4"/>
  <c r="AZ82" i="4"/>
  <c r="AZ77" i="4"/>
  <c r="AZ69" i="4"/>
  <c r="AH82" i="4"/>
  <c r="AH77" i="4"/>
  <c r="AH69" i="4"/>
  <c r="K55" i="4"/>
  <c r="K64" i="4"/>
  <c r="AR64" i="4"/>
  <c r="AG58" i="4"/>
  <c r="AG55" i="4"/>
  <c r="AH55" i="4"/>
  <c r="AY58" i="4"/>
  <c r="E63" i="4"/>
  <c r="F79" i="4"/>
  <c r="Q80" i="4"/>
  <c r="Q77" i="4"/>
  <c r="Q24" i="4"/>
  <c r="Q67" i="4"/>
  <c r="Q55" i="4"/>
  <c r="Q52" i="4"/>
  <c r="E86" i="4"/>
  <c r="AQ75" i="5"/>
  <c r="K53" i="5"/>
  <c r="N54" i="5"/>
  <c r="AO64" i="4"/>
  <c r="AJ53" i="5"/>
  <c r="AA57" i="4"/>
  <c r="AA69" i="4"/>
  <c r="N55" i="5"/>
  <c r="F73" i="4"/>
  <c r="AI77" i="4"/>
  <c r="AI57" i="4"/>
  <c r="AI69" i="4"/>
  <c r="AY57" i="4"/>
  <c r="AY69" i="4"/>
  <c r="E80" i="5"/>
  <c r="AO24" i="4"/>
  <c r="AI82" i="4"/>
  <c r="X69" i="4"/>
  <c r="Q64" i="4"/>
  <c r="AG75" i="5"/>
  <c r="AF75" i="5"/>
  <c r="AI75" i="5"/>
  <c r="X53" i="5"/>
  <c r="X58" i="5"/>
  <c r="R54" i="5"/>
  <c r="R58" i="5"/>
  <c r="N58" i="5"/>
  <c r="T53" i="5"/>
  <c r="AM58" i="5"/>
  <c r="E66" i="5"/>
  <c r="I55" i="5"/>
  <c r="J55" i="5"/>
  <c r="M62" i="5"/>
  <c r="M61" i="5"/>
  <c r="AA52" i="5"/>
  <c r="AA64" i="5"/>
  <c r="AI53" i="5"/>
  <c r="AI52" i="5"/>
  <c r="E71" i="5"/>
  <c r="F72" i="5"/>
  <c r="E79" i="5"/>
  <c r="E82" i="5"/>
  <c r="E83" i="5"/>
  <c r="E84" i="5"/>
  <c r="E85" i="5"/>
  <c r="E86" i="5"/>
  <c r="E38" i="5"/>
  <c r="AA58" i="5"/>
  <c r="AC54" i="5"/>
  <c r="E65" i="5"/>
  <c r="F59" i="5"/>
  <c r="O58" i="5"/>
  <c r="U58" i="5"/>
  <c r="L58" i="5"/>
  <c r="Q54" i="5"/>
  <c r="Q52" i="5"/>
  <c r="X54" i="5"/>
  <c r="AL54" i="5"/>
  <c r="I52" i="5"/>
  <c r="K75" i="5"/>
  <c r="S73" i="5"/>
  <c r="S70" i="5"/>
  <c r="AT55" i="4"/>
  <c r="K57" i="4"/>
  <c r="K82" i="4"/>
  <c r="E82" i="4"/>
  <c r="H52" i="5"/>
  <c r="F60" i="4"/>
  <c r="N71" i="4"/>
  <c r="AX77" i="4"/>
  <c r="F53" i="4"/>
  <c r="E78" i="4"/>
  <c r="V62" i="4"/>
  <c r="V61" i="4"/>
  <c r="AF53" i="4"/>
  <c r="Y58" i="4"/>
  <c r="Y62" i="4"/>
  <c r="Y61" i="4"/>
  <c r="E30" i="4"/>
  <c r="AT71" i="4"/>
  <c r="AU54" i="4"/>
  <c r="AU52" i="4"/>
  <c r="K58" i="4"/>
  <c r="H53" i="4"/>
  <c r="H52" i="4"/>
  <c r="F66" i="4"/>
  <c r="F65" i="4"/>
  <c r="K71" i="4"/>
  <c r="H58" i="4"/>
  <c r="F61" i="4"/>
  <c r="G61" i="4"/>
  <c r="G58" i="4"/>
  <c r="I58" i="4"/>
  <c r="AR55" i="4"/>
  <c r="AR52" i="4"/>
  <c r="AR58" i="4"/>
  <c r="E12" i="4"/>
  <c r="AW62" i="4"/>
  <c r="AW61" i="4"/>
  <c r="F89" i="4"/>
  <c r="F90" i="4"/>
  <c r="F91" i="4"/>
  <c r="F92" i="4"/>
  <c r="F93" i="4"/>
  <c r="AA71" i="4"/>
  <c r="AY55" i="4"/>
  <c r="Z53" i="4"/>
  <c r="Z52" i="4"/>
  <c r="O71" i="4"/>
  <c r="AJ77" i="4"/>
  <c r="AM53" i="4"/>
  <c r="AL58" i="4"/>
  <c r="E58" i="4"/>
  <c r="AG54" i="5"/>
  <c r="R71" i="4"/>
  <c r="BB52" i="4"/>
  <c r="BB64" i="4"/>
  <c r="BB77" i="4"/>
  <c r="G80" i="4"/>
  <c r="F71" i="5"/>
  <c r="AP58" i="4"/>
  <c r="AP53" i="4"/>
  <c r="AP52" i="4"/>
  <c r="AP64" i="4"/>
  <c r="V62" i="5"/>
  <c r="V61" i="5"/>
  <c r="V58" i="5"/>
  <c r="J52" i="5"/>
  <c r="J64" i="5"/>
  <c r="F74" i="5"/>
  <c r="U77" i="4"/>
  <c r="AM54" i="4"/>
  <c r="AM52" i="4"/>
  <c r="AM64" i="4"/>
  <c r="R53" i="4"/>
  <c r="R52" i="4"/>
  <c r="R64" i="4"/>
  <c r="AD52" i="4"/>
  <c r="AD64" i="4"/>
  <c r="AD77" i="4"/>
  <c r="P62" i="5"/>
  <c r="P61" i="5"/>
  <c r="AD58" i="4"/>
  <c r="J58" i="5"/>
  <c r="H70" i="5"/>
  <c r="AO80" i="4"/>
  <c r="AO77" i="4"/>
  <c r="AO46" i="4"/>
  <c r="AY52" i="4"/>
  <c r="AY64" i="4"/>
  <c r="AP55" i="5"/>
  <c r="AP52" i="5"/>
  <c r="AP64" i="5"/>
  <c r="E61" i="5"/>
  <c r="AP70" i="5"/>
  <c r="F57" i="5"/>
  <c r="F87" i="5"/>
  <c r="X55" i="5"/>
  <c r="Z55" i="5"/>
  <c r="AB55" i="5"/>
  <c r="AB52" i="5"/>
  <c r="AB64" i="5"/>
  <c r="AO73" i="5"/>
  <c r="AO70" i="5"/>
  <c r="AO24" i="5"/>
  <c r="AO67" i="5"/>
  <c r="AO64" i="5"/>
  <c r="AC67" i="5"/>
  <c r="AC73" i="5"/>
  <c r="AE73" i="5"/>
  <c r="E27" i="5"/>
  <c r="G27" i="5"/>
  <c r="G24" i="5"/>
  <c r="Y24" i="5"/>
  <c r="Y73" i="5"/>
  <c r="Y70" i="5"/>
  <c r="W24" i="5"/>
  <c r="W67" i="5"/>
  <c r="W64" i="5"/>
  <c r="W73" i="5"/>
  <c r="W70" i="5"/>
  <c r="O55" i="5"/>
  <c r="P67" i="5"/>
  <c r="N24" i="5"/>
  <c r="P73" i="5"/>
  <c r="P70" i="5"/>
  <c r="N64" i="5"/>
  <c r="W55" i="5"/>
  <c r="P55" i="5"/>
  <c r="K52" i="5"/>
  <c r="F61" i="5"/>
  <c r="G61" i="5"/>
  <c r="G58" i="5"/>
  <c r="T58" i="5"/>
  <c r="F60" i="5"/>
  <c r="AF53" i="5"/>
  <c r="E68" i="5"/>
  <c r="U53" i="5"/>
  <c r="U52" i="5"/>
  <c r="U64" i="5"/>
  <c r="AJ55" i="5"/>
  <c r="AK55" i="5"/>
  <c r="E59" i="5"/>
  <c r="R52" i="5"/>
  <c r="R64" i="5"/>
  <c r="T52" i="5"/>
  <c r="F46" i="5"/>
  <c r="G46" i="5"/>
  <c r="G49" i="5"/>
  <c r="AD54" i="5"/>
  <c r="AD52" i="5"/>
  <c r="AD64" i="5"/>
  <c r="AE64" i="5"/>
  <c r="L55" i="5"/>
  <c r="M55" i="5"/>
  <c r="U55" i="5"/>
  <c r="Y55" i="5"/>
  <c r="N52" i="5"/>
  <c r="F62" i="5"/>
  <c r="F65" i="5"/>
  <c r="AG53" i="5"/>
  <c r="AC55" i="5"/>
  <c r="Q64" i="5"/>
  <c r="F30" i="5"/>
  <c r="G33" i="5"/>
  <c r="G30" i="5"/>
  <c r="AG55" i="5"/>
  <c r="F55" i="5"/>
  <c r="AF55" i="5"/>
  <c r="AH70" i="5"/>
  <c r="AG70" i="5"/>
  <c r="F70" i="5"/>
  <c r="F73" i="5"/>
  <c r="AF64" i="5"/>
  <c r="AF70" i="5"/>
  <c r="AC64" i="5"/>
  <c r="AB67" i="5"/>
  <c r="AB24" i="5"/>
  <c r="P52" i="5"/>
  <c r="E24" i="5"/>
  <c r="AC52" i="5"/>
  <c r="AE55" i="5"/>
  <c r="AE52" i="5"/>
  <c r="Y52" i="5"/>
  <c r="AB55" i="4"/>
  <c r="AB52" i="4"/>
  <c r="F55" i="4"/>
  <c r="AO55" i="5"/>
  <c r="AQ55" i="5"/>
  <c r="AQ52" i="5"/>
  <c r="E24" i="4"/>
  <c r="Y67" i="5"/>
  <c r="Y64" i="5"/>
  <c r="X52" i="5"/>
  <c r="X64" i="5"/>
  <c r="E53" i="4"/>
  <c r="AH62" i="4"/>
  <c r="AH61" i="4"/>
  <c r="AT52" i="4"/>
  <c r="I64" i="5"/>
  <c r="I52" i="4"/>
  <c r="AL64" i="4"/>
  <c r="AZ62" i="4"/>
  <c r="AZ61" i="4"/>
  <c r="AZ58" i="4"/>
  <c r="AL52" i="4"/>
  <c r="AC71" i="4"/>
  <c r="E68" i="4"/>
  <c r="F38" i="4"/>
  <c r="E57" i="4"/>
  <c r="E94" i="4"/>
  <c r="E69" i="4"/>
  <c r="E79" i="4"/>
  <c r="O77" i="4"/>
  <c r="F77" i="4"/>
  <c r="G77" i="4"/>
  <c r="F81" i="4"/>
  <c r="AG52" i="5"/>
  <c r="AG64" i="5"/>
  <c r="E65" i="4"/>
  <c r="T64" i="4"/>
  <c r="V64" i="4"/>
  <c r="V52" i="4"/>
  <c r="V66" i="4"/>
  <c r="AA58" i="4"/>
  <c r="F59" i="4"/>
  <c r="F58" i="4"/>
  <c r="AA53" i="4"/>
  <c r="AA52" i="4"/>
  <c r="AA64" i="4"/>
  <c r="Z69" i="4"/>
  <c r="E54" i="5"/>
  <c r="X77" i="4"/>
  <c r="F82" i="4"/>
  <c r="X52" i="4"/>
  <c r="X64" i="4"/>
  <c r="E74" i="4"/>
  <c r="Y71" i="4"/>
  <c r="W64" i="4"/>
  <c r="E66" i="4"/>
  <c r="AC70" i="5"/>
  <c r="AE70" i="5"/>
  <c r="F72" i="4"/>
  <c r="AV71" i="4"/>
  <c r="F71" i="4"/>
  <c r="F74" i="4"/>
  <c r="E77" i="4"/>
  <c r="W54" i="5"/>
  <c r="W52" i="5"/>
  <c r="W58" i="5"/>
  <c r="N64" i="4"/>
  <c r="N55" i="4"/>
  <c r="AH52" i="4"/>
  <c r="W71" i="4"/>
  <c r="E71" i="4"/>
  <c r="E72" i="4"/>
  <c r="AF64" i="4"/>
  <c r="AF54" i="4"/>
  <c r="AF52" i="4"/>
  <c r="AG52" i="4"/>
  <c r="AG64" i="4"/>
  <c r="AV52" i="4"/>
  <c r="AV64" i="4"/>
  <c r="E27" i="4"/>
  <c r="BA27" i="4"/>
  <c r="AX24" i="4"/>
  <c r="AX67" i="4"/>
  <c r="F67" i="4"/>
  <c r="N53" i="4"/>
  <c r="W54" i="4"/>
  <c r="W52" i="4"/>
  <c r="Q70" i="5"/>
  <c r="AI70" i="5"/>
  <c r="E72" i="5"/>
  <c r="M24" i="5"/>
  <c r="M73" i="5"/>
  <c r="AH66" i="4"/>
  <c r="AW82" i="4"/>
  <c r="AW77" i="4"/>
  <c r="F78" i="4"/>
  <c r="K54" i="4"/>
  <c r="E54" i="4"/>
  <c r="AK52" i="5"/>
  <c r="Z64" i="5"/>
  <c r="Z53" i="5"/>
  <c r="AI64" i="5"/>
  <c r="K70" i="5"/>
  <c r="AL70" i="5"/>
  <c r="AN70" i="5"/>
  <c r="AL73" i="5"/>
  <c r="AL67" i="5"/>
  <c r="E67" i="5"/>
  <c r="E64" i="5"/>
  <c r="K58" i="5"/>
  <c r="F67" i="5"/>
  <c r="J67" i="5"/>
  <c r="AE67" i="5"/>
  <c r="AE27" i="5"/>
  <c r="AE24" i="5"/>
  <c r="AC24" i="5"/>
  <c r="E73" i="4"/>
  <c r="AL55" i="4"/>
  <c r="AN55" i="4"/>
  <c r="AN52" i="4"/>
  <c r="AO52" i="4"/>
  <c r="BA61" i="4"/>
  <c r="BA46" i="4"/>
  <c r="E51" i="5"/>
  <c r="Y51" i="5"/>
  <c r="Y57" i="5"/>
  <c r="Y63" i="5"/>
  <c r="Y75" i="5"/>
  <c r="W57" i="5"/>
  <c r="W75" i="5"/>
  <c r="E75" i="5"/>
  <c r="W87" i="5"/>
  <c r="W63" i="5"/>
  <c r="E63" i="5"/>
  <c r="G63" i="5"/>
  <c r="AJ53" i="4"/>
  <c r="AJ52" i="4"/>
  <c r="AJ64" i="4"/>
  <c r="AI55" i="4"/>
  <c r="AI52" i="4"/>
  <c r="F54" i="5"/>
  <c r="F75" i="5"/>
  <c r="AI58" i="5"/>
  <c r="E62" i="5"/>
  <c r="V67" i="5"/>
  <c r="V64" i="5"/>
  <c r="M70" i="5"/>
  <c r="AQ58" i="5"/>
  <c r="P51" i="5"/>
  <c r="P57" i="5"/>
  <c r="P75" i="5"/>
  <c r="N73" i="5"/>
  <c r="E59" i="4"/>
  <c r="F58" i="5"/>
  <c r="AJ52" i="5"/>
  <c r="S64" i="5"/>
  <c r="L52" i="5"/>
  <c r="AH55" i="5"/>
  <c r="AH52" i="5"/>
  <c r="AF52" i="5"/>
  <c r="AO52" i="5"/>
  <c r="G51" i="5"/>
  <c r="E57" i="5"/>
  <c r="I64" i="4"/>
  <c r="F52" i="4"/>
  <c r="AK55" i="4"/>
  <c r="AK52" i="4"/>
  <c r="E70" i="5"/>
  <c r="G70" i="5"/>
  <c r="AX55" i="4"/>
  <c r="AX64" i="4"/>
  <c r="E67" i="4"/>
  <c r="E64" i="4"/>
  <c r="K52" i="4"/>
  <c r="G75" i="5"/>
  <c r="F64" i="4"/>
  <c r="N52" i="4"/>
  <c r="E55" i="4"/>
  <c r="G55" i="4"/>
  <c r="G67" i="5"/>
  <c r="BA58" i="4"/>
  <c r="E58" i="5"/>
  <c r="F64" i="5"/>
  <c r="G64" i="5"/>
  <c r="N70" i="5"/>
  <c r="E73" i="5"/>
  <c r="G73" i="5"/>
  <c r="AL64" i="5"/>
  <c r="AL55" i="5"/>
  <c r="E53" i="5"/>
  <c r="Z52" i="5"/>
  <c r="BA24" i="4"/>
  <c r="BA80" i="4"/>
  <c r="BA77" i="4"/>
  <c r="BA67" i="4"/>
  <c r="BA64" i="4"/>
  <c r="L64" i="5"/>
  <c r="M64" i="5"/>
  <c r="M52" i="5"/>
  <c r="F52" i="5"/>
  <c r="BA55" i="4"/>
  <c r="BA52" i="4"/>
  <c r="G64" i="4"/>
  <c r="E52" i="5"/>
  <c r="G52" i="5"/>
  <c r="G67" i="4"/>
  <c r="AL52" i="5"/>
  <c r="AN55" i="5"/>
  <c r="AN52" i="5"/>
  <c r="E55" i="5"/>
  <c r="G55" i="5"/>
  <c r="AX52" i="4"/>
  <c r="E52" i="4"/>
  <c r="G52" i="4"/>
  <c r="AZ55" i="4"/>
  <c r="AZ52" i="4"/>
  <c r="E87" i="5"/>
  <c r="G57" i="5"/>
</calcChain>
</file>

<file path=xl/sharedStrings.xml><?xml version="1.0" encoding="utf-8"?>
<sst xmlns="http://schemas.openxmlformats.org/spreadsheetml/2006/main" count="391" uniqueCount="94">
  <si>
    <t xml:space="preserve">Приложение 2 </t>
  </si>
  <si>
    <t>№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</si>
  <si>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</si>
  <si>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</si>
  <si>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</si>
  <si>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</si>
  <si>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</si>
  <si>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</si>
  <si>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</si>
  <si>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</si>
  <si>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1.1.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</si>
  <si>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</si>
  <si>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</si>
  <si>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</si>
  <si>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</si>
  <si>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</si>
  <si>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</si>
  <si>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</si>
  <si>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</si>
  <si>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</si>
  <si>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</si>
  <si>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</si>
  <si>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МКУ «УКС г.Урай»</t>
  </si>
  <si>
    <t>2.</t>
  </si>
  <si>
    <t>всего</t>
  </si>
  <si>
    <t>бюджет ХМАО-Югры</t>
  </si>
  <si>
    <t>Цель 1</t>
  </si>
  <si>
    <t>Задача 1</t>
  </si>
  <si>
    <t>3.</t>
  </si>
  <si>
    <t>3.1.</t>
  </si>
  <si>
    <t>Ссоздание условий для устойчивого развития территорий города, рационального использования природных ресурсов на основе документов градорегулирования,способствующих дальнейшему развитию жилищной,инженерной,транспортной и социальной инфраструктур города, с учетом интересов граждан,организаций и предпринимателей по созданию благоприятных условий жизнедеятельности</t>
  </si>
  <si>
    <t>Обеспечение развития территорий города в соответствии с документами градорегулирования и территориального планирования.</t>
  </si>
  <si>
    <t>ИТОГО по программе:</t>
  </si>
  <si>
    <t>кроме того за счет средств остатков местного бюджета предыдущих лет в рамках реализации МП</t>
  </si>
  <si>
    <t>1.</t>
  </si>
  <si>
    <t>5.</t>
  </si>
  <si>
    <t>7=6/5*100</t>
  </si>
  <si>
    <t>Мероприятия по подготовке документов градорегулирования(1;2)</t>
  </si>
  <si>
    <t>Обеспечение МКУ "УГЗиПг.Урай"реализации  функций и полномочий администрации города Урай  в сфере градостроительства(3;5)</t>
  </si>
  <si>
    <t>Основные мероприятия муниципальной программы (их взаимосвязь с целевыми показателями муниципальной программы)</t>
  </si>
  <si>
    <t xml:space="preserve">Финансовые затраты на реализацию (тыс.руб.) </t>
  </si>
  <si>
    <t>Инвестиции в объекты муниципальной собственности</t>
  </si>
  <si>
    <t>Прочие расходы</t>
  </si>
  <si>
    <t>В том числе:</t>
  </si>
  <si>
    <t>федеральный бюджет</t>
  </si>
  <si>
    <t>иные источники финансирования</t>
  </si>
  <si>
    <t>Соисполнитель 1                                        ( МКУ "УКС г.Урай")</t>
  </si>
  <si>
    <t>Соисполнитель 2                                        ( МКУ "УЖКХг.Урай")</t>
  </si>
  <si>
    <t>Ответственный исполнитель/Соисполнитель</t>
  </si>
  <si>
    <t>местный бюджет</t>
  </si>
  <si>
    <t>Приложение 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</si>
  <si>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МКУ "УГЗиП г.Урай"</t>
  </si>
  <si>
    <t>Цель 3</t>
  </si>
  <si>
    <t>Задача 3</t>
  </si>
  <si>
    <t>Мониторинг и обновление электронной базы градостроительных данных, обеспечение информационного и электронного взаимодействия</t>
  </si>
  <si>
    <t>Совершенствование информационной системы обеспечения градостроительной деятельности, преобразование ее в автоматизированную информационную систему управления развитием территории</t>
  </si>
  <si>
    <t>Содействие развитию жилищного строительства</t>
  </si>
  <si>
    <t>Развитие инженерной инфраструктуры для увеличения площади земельных участков, предназначенных для жилищного строительства</t>
  </si>
  <si>
    <t>Цель 4</t>
  </si>
  <si>
    <t>Задача 4</t>
  </si>
  <si>
    <t>4.1.</t>
  </si>
  <si>
    <t>Строительство систем инженерной инфраструктуры в целях обеспечения инженерной подготовки земельных участков для жилищного строительства (11)</t>
  </si>
  <si>
    <t>Системно-аналитическое и программное сопровождение информационной системы обеспечения градостроительной деятельности (10)</t>
  </si>
  <si>
    <t>Работы и мероприятия по землеустройству, подготовке и предоставлению земельных участков</t>
  </si>
  <si>
    <t>Обеспечение реализации МКУ "УКС г.Урай" функций и полномочий администрации города Урай в сфере капитального строительства (4)</t>
  </si>
  <si>
    <t>МКУ"УГЗиП г.Урай"</t>
  </si>
  <si>
    <t>МКУ "УКС  г.Урай"</t>
  </si>
  <si>
    <t xml:space="preserve">Ответственный исполнитель                                                       (МКУ "УГЗиПг.Урай") </t>
  </si>
  <si>
    <t>Исп.: Демакова Е.Н., тел. 2-65-88 доб. 448</t>
  </si>
  <si>
    <r>
      <t xml:space="preserve">Комплексный план (сетевой график)  реализации муниципальной программы  «Обеспечение градостроительной деятельности на территории города Урай на 2018-2030 годы» на </t>
    </r>
    <r>
      <rPr>
        <b/>
        <u/>
        <sz val="12"/>
        <rFont val="Times New Roman"/>
        <family val="1"/>
        <charset val="204"/>
      </rPr>
      <t xml:space="preserve"> 2023 год</t>
    </r>
  </si>
  <si>
    <t xml:space="preserve">Директор  МКУ "УКС г. Урай" ___________________В.А. Гробовец                 </t>
  </si>
  <si>
    <t xml:space="preserve">« 05 » декабря 2022 г. </t>
  </si>
  <si>
    <t xml:space="preserve">В рамках данного мероприятия финансируется содержание МКУ "УКС г. Урай".                                                                                                                                    </t>
  </si>
  <si>
    <t>1 квартал</t>
  </si>
  <si>
    <t>2 квартал</t>
  </si>
  <si>
    <t>3 квартал</t>
  </si>
  <si>
    <t>4 квартал</t>
  </si>
  <si>
    <r>
      <rPr>
        <b/>
        <sz val="8"/>
        <rFont val="Times New Roman"/>
        <family val="1"/>
        <charset val="204"/>
      </rPr>
      <t>В рамках реализации данного мероприятия финансируется объект  "Снос гаражей в районе стационара"</t>
    </r>
    <r>
      <rPr>
        <sz val="8"/>
        <rFont val="Times New Roman"/>
        <family val="1"/>
        <charset val="204"/>
      </rPr>
      <t xml:space="preserve"> в сумме 2 054,5 тыс. руб., с целью подготовки земельного участка под строительство проезда к стационару.</t>
    </r>
  </si>
  <si>
    <r>
      <rPr>
        <b/>
        <sz val="8"/>
        <rFont val="Times New Roman"/>
        <family val="1"/>
        <charset val="204"/>
      </rPr>
      <t xml:space="preserve">В рамках данного мероприятия финансируюется объект: </t>
    </r>
    <r>
      <rPr>
        <sz val="8"/>
        <rFont val="Times New Roman"/>
        <family val="1"/>
        <charset val="204"/>
      </rPr>
      <t xml:space="preserve">
</t>
    </r>
    <r>
      <rPr>
        <b/>
        <sz val="8"/>
        <rFont val="Times New Roman"/>
        <family val="1"/>
        <charset val="204"/>
      </rPr>
      <t>"Инженерные сети и проезды по улицам микрорайона Южный"</t>
    </r>
    <r>
      <rPr>
        <sz val="8"/>
        <rFont val="Times New Roman"/>
        <family val="1"/>
        <charset val="204"/>
      </rPr>
      <t xml:space="preserve"> (район Орбиты) в г.Урай (сети водоснабжения),  (корректировка ПСД и СМР) в сумме 24 258,9 тыс. руб. за счет средств местного бюджета.</t>
    </r>
  </si>
  <si>
    <t>таблица 1</t>
  </si>
  <si>
    <t xml:space="preserve">Обеспечение реализации МКУ "УКС г.Урай" функций и полномочий администрации города Урай в сфере капитального строительства </t>
  </si>
  <si>
    <t xml:space="preserve">Строительство систем инженерной инфраструктуры в целях обеспечения инженерной подготовки земельных участков для жилищного строительства </t>
  </si>
  <si>
    <t xml:space="preserve">Исполняющий обязанности директора  МКУ "УКС г. Урай" ___________________Н.А. Пономаренко       </t>
  </si>
  <si>
    <r>
      <rPr>
        <b/>
        <sz val="8"/>
        <rFont val="Times New Roman"/>
        <family val="1"/>
        <charset val="204"/>
      </rPr>
      <t>В рамках реализации данного мероприятия финансируется объект  "Снос гаражей в районе стационара"</t>
    </r>
    <r>
      <rPr>
        <sz val="8"/>
        <rFont val="Times New Roman"/>
        <family val="1"/>
        <charset val="204"/>
      </rPr>
      <t xml:space="preserve"> в сумме 300,1 тыс. руб.. Заключен договор № УКС/22/К/2023 от 22.08.2023 в сумме 270,0 тыс. руб. на выполнение работ по сносу гаражей со сроком исполнения в 4 квартале и планируется заключение дорогора на кадастровые работы в сумме 30,0 тыс. руб. </t>
    </r>
  </si>
  <si>
    <r>
      <rPr>
        <b/>
        <sz val="8"/>
        <rFont val="Times New Roman"/>
        <family val="1"/>
        <charset val="204"/>
      </rPr>
      <t>В рамках данного мероприятия финансируются объекты: "Инженерные сети и проезды по улицам микрорайона Южный"</t>
    </r>
    <r>
      <rPr>
        <sz val="8"/>
        <rFont val="Times New Roman"/>
        <family val="1"/>
        <charset val="204"/>
      </rPr>
      <t xml:space="preserve"> (район Орбиты) в г.Урай, в сумме 19 913,3 тыс. руб.  Договор на выполнение работ по изготовлению тех.планов в сумме 90,0 тыс.руб .  выполнен в августе месяце, оплата будет произведена  в сентябре 2023 г. Заключен МК № 201 от 17.07.2023  в сумме 19 124,3 тыс. руб. по устройству сетей водоснабжения, со сроком исполнения в 4 кв.2023 г.                                                                     </t>
    </r>
    <r>
      <rPr>
        <b/>
        <sz val="8"/>
        <rFont val="Times New Roman"/>
        <family val="1"/>
        <charset val="204"/>
      </rPr>
      <t xml:space="preserve">"Инженерные сети по улицам Спокойная, Южная" </t>
    </r>
    <r>
      <rPr>
        <sz val="8"/>
        <rFont val="Times New Roman"/>
        <family val="1"/>
        <charset val="204"/>
      </rPr>
      <t>в сумме 3 058,8 тыс.руб.  Заключен МК № 200 от 17.07.2023 по устройству сетей водоснабжения в сумме 3 010,1 тыс. руб. со сроком исполнения в 4 квартале 2023 г.</t>
    </r>
  </si>
  <si>
    <r>
      <rPr>
        <b/>
        <sz val="8"/>
        <rFont val="Times New Roman"/>
        <family val="1"/>
        <charset val="204"/>
      </rPr>
      <t>За счет остатков средств прошлого года финансируются объекты</t>
    </r>
    <r>
      <rPr>
        <sz val="8"/>
        <rFont val="Times New Roman"/>
        <family val="1"/>
        <charset val="204"/>
      </rPr>
      <t xml:space="preserve">:                                                                             </t>
    </r>
    <r>
      <rPr>
        <b/>
        <sz val="8"/>
        <rFont val="Times New Roman"/>
        <family val="1"/>
        <charset val="204"/>
      </rPr>
      <t>"Инженерные сети и проезды по улицам микрорайона Южный</t>
    </r>
    <r>
      <rPr>
        <sz val="8"/>
        <rFont val="Times New Roman"/>
        <family val="1"/>
        <charset val="204"/>
      </rPr>
      <t>"  в сумме 411,6 тыс.руб., заключен договор на выполнение проектных работ. Работы выполнены и оплачены;</t>
    </r>
    <r>
      <rPr>
        <b/>
        <sz val="8"/>
        <rFont val="Times New Roman"/>
        <family val="1"/>
        <charset val="204"/>
      </rPr>
      <t xml:space="preserve">                                                                                     Инженерн. сети тепло-и водоснабж. к дому № 39,мкр.1А" </t>
    </r>
    <r>
      <rPr>
        <sz val="8"/>
        <rFont val="Times New Roman"/>
        <family val="1"/>
        <charset val="204"/>
      </rPr>
      <t xml:space="preserve">в сумме 30,0 тыс.руб., заключен договор на выполнение кадастровых работ по изготовлению тех.планов;                                                     </t>
    </r>
    <r>
      <rPr>
        <b/>
        <sz val="8"/>
        <rFont val="Times New Roman"/>
        <family val="1"/>
        <charset val="204"/>
      </rPr>
      <t>"Инж.сети по улицам Спокойная, Южная"</t>
    </r>
    <r>
      <rPr>
        <sz val="8"/>
        <rFont val="Times New Roman"/>
        <family val="1"/>
        <charset val="204"/>
      </rPr>
      <t xml:space="preserve"> в сумме 540,2 тыс.руб. заключены договора на выполнение проектных работ, инженерных изысканий, СМР. изготовлению тех.планов по сетям и проездам. Выполнены и оплачены пректные работы в сумме 68,0 тыс.руб., работы по инженерным изысканиям в сумме 90,тыс.руб. и изготовлению тех.планов на проезды в сумме 90,0 тыс.руб. и СМР в сумме 241,7 тыс.руб.;           </t>
    </r>
    <r>
      <rPr>
        <b/>
        <sz val="8"/>
        <rFont val="Times New Roman"/>
        <family val="1"/>
        <charset val="204"/>
      </rPr>
      <t xml:space="preserve">"Инженерные сети и проезды микрорайона Солнечный" </t>
    </r>
    <r>
      <rPr>
        <sz val="8"/>
        <rFont val="Times New Roman"/>
        <family val="1"/>
        <charset val="204"/>
      </rPr>
      <t>в сумме 88,0 тыс.руб. на изготовление тех.планов, работы выполнены и оплачены.</t>
    </r>
  </si>
  <si>
    <r>
      <t xml:space="preserve">Отчет о ходе исполнения комплексного плана (сетевого графика)  реализации муниципальной программы  «Обеспечение градостроительной деятельности на территории города Урай на 2018-2030 годы» за январь-сентябрь </t>
    </r>
    <r>
      <rPr>
        <b/>
        <u/>
        <sz val="14"/>
        <rFont val="Times New Roman"/>
        <family val="1"/>
        <charset val="204"/>
      </rPr>
      <t>2023 года</t>
    </r>
  </si>
  <si>
    <t xml:space="preserve">Отклонение факта от плана связано с наличием больничных листов, переносом сроков использования работниками права на оплату льготного проезда;  экономией по заключенным  договорам на оказание услуг связи, предоставление анитиврус. программы Касперский,   по приобретению прочих материальных запасов, с освоением средств в 4 квартале.  </t>
  </si>
  <si>
    <t>Не исполнено плановых назначений по итогам 9 месяцев 2023 года в сумме  30,1 тыс. руб. Данные средства были предусмотрены на выполнение кадастровых работ по подготовке актов обследования для снятия с государственного кадастрового учета муниципального имущества (гаражи). В сентябре выполнены работы по сносу гаражей, Договор на кадастровые работы заключен, освоение средств в 4 квартале 2023 года.</t>
  </si>
  <si>
    <t xml:space="preserve">« 06 » октября 2023 г. </t>
  </si>
  <si>
    <t>Исп.: Семенюк Ю.Л., тел. 2-65-88 доб. 449</t>
  </si>
  <si>
    <r>
      <t>В рамках данного мероприятия финансируется содержание МКУ "УКС г. Урай".</t>
    </r>
    <r>
      <rPr>
        <sz val="8"/>
        <rFont val="Times New Roman"/>
        <family val="1"/>
        <charset val="204"/>
      </rPr>
      <t xml:space="preserve"> </t>
    </r>
  </si>
  <si>
    <t>Не исполнено плановых назначений по итогам 9 месяцев 2023 года в сумме  3 688,5 тыс. руб., по объекту  "Инженерные сети и проезды по ул.Спокойная, Южная" сложилось в  виду приостановки работ по устройству сетей водоснабжения на объекте, от 20.08.2023г. по обстоятельствам за которые отвечет подрядчик, до устранения в срок до 15.10.2023г. Выполнение работ и оплата в 4 квартале 2023 года.</t>
  </si>
  <si>
    <t>За счет  остатков местного бюджета предыдущих лет в рамках реализации МП неисполнение  плановых назначений по итогам 9 месяцев 2023 года составило - 80,5 тыс.руб., по следующим объектам:                                                                                                                                                                                                 по объекту "Инженерные сети тепло-и водоснабжения к ж/дому № 39, мкр.1А" - в сумме 30,0 тыс.руб. несвоевременное исполнение кадастровым инженером обязательств по договору на изготовление тех.планов. При предоставлении документов по выполненным работам подрядной организации будет начислена неустойка;                                                                                                                                                               по объекту "Инженерные сети по ул. Спокойная, Южная" - в сумме 50,5 тыс.руб.,  по изготовлению тех.планов на сети газоснабжения. Выполнение перенесено на 4 квартал.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</si>
</sst>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,##0.0"/>
    <numFmt numFmtId="175" formatCode="0.0"/>
    <numFmt numFmtId="176" formatCode="000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175" fontId="1" fillId="2" borderId="1" xfId="0" applyNumberFormat="1" applyFont="1" applyFill="1" applyBorder="1" applyAlignment="1">
      <alignment horizontal="center" vertical="top" wrapText="1"/>
    </xf>
    <xf numFmtId="174" fontId="1" fillId="2" borderId="1" xfId="0" applyNumberFormat="1" applyFont="1" applyFill="1" applyBorder="1" applyAlignment="1">
      <alignment horizontal="center" vertical="top" wrapText="1"/>
    </xf>
    <xf numFmtId="17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174" fontId="1" fillId="0" borderId="1" xfId="0" applyNumberFormat="1" applyFont="1" applyFill="1" applyBorder="1" applyAlignment="1">
      <alignment horizontal="center" vertical="top" wrapText="1"/>
    </xf>
    <xf numFmtId="174" fontId="1" fillId="0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174" fontId="1" fillId="0" borderId="2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174" fontId="1" fillId="2" borderId="0" xfId="0" applyNumberFormat="1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top" wrapText="1"/>
    </xf>
    <xf numFmtId="174" fontId="10" fillId="2" borderId="0" xfId="0" applyNumberFormat="1" applyFont="1" applyFill="1"/>
    <xf numFmtId="0" fontId="10" fillId="0" borderId="0" xfId="0" applyFont="1" applyFill="1"/>
    <xf numFmtId="0" fontId="3" fillId="0" borderId="3" xfId="0" applyFont="1" applyFill="1" applyBorder="1" applyAlignment="1">
      <alignment horizontal="center" vertical="top" wrapText="1"/>
    </xf>
    <xf numFmtId="174" fontId="6" fillId="0" borderId="2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0" xfId="0" applyFont="1" applyFill="1"/>
    <xf numFmtId="174" fontId="10" fillId="2" borderId="0" xfId="0" applyNumberFormat="1" applyFont="1" applyFill="1" applyAlignment="1"/>
    <xf numFmtId="0" fontId="10" fillId="2" borderId="0" xfId="0" applyFont="1" applyFill="1" applyAlignment="1"/>
    <xf numFmtId="175" fontId="3" fillId="2" borderId="1" xfId="0" applyNumberFormat="1" applyFont="1" applyFill="1" applyBorder="1" applyAlignment="1">
      <alignment horizontal="center" vertical="top" wrapText="1"/>
    </xf>
    <xf numFmtId="174" fontId="1" fillId="2" borderId="2" xfId="0" applyNumberFormat="1" applyFont="1" applyFill="1" applyBorder="1" applyAlignment="1">
      <alignment horizontal="left" vertical="top" wrapText="1"/>
    </xf>
    <xf numFmtId="174" fontId="1" fillId="2" borderId="1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/>
    <xf numFmtId="0" fontId="3" fillId="2" borderId="0" xfId="0" applyFont="1" applyFill="1" applyBorder="1" applyAlignment="1">
      <alignment wrapText="1"/>
    </xf>
    <xf numFmtId="174" fontId="3" fillId="2" borderId="0" xfId="0" applyNumberFormat="1" applyFont="1" applyFill="1"/>
    <xf numFmtId="174" fontId="11" fillId="2" borderId="0" xfId="0" applyNumberFormat="1" applyFont="1" applyFill="1"/>
    <xf numFmtId="0" fontId="2" fillId="2" borderId="0" xfId="0" applyFont="1" applyFill="1" applyAlignment="1">
      <alignment horizontal="right" indent="15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justify"/>
    </xf>
    <xf numFmtId="174" fontId="3" fillId="2" borderId="0" xfId="0" applyNumberFormat="1" applyFont="1" applyFill="1" applyAlignment="1">
      <alignment wrapText="1"/>
    </xf>
    <xf numFmtId="174" fontId="1" fillId="2" borderId="0" xfId="0" applyNumberFormat="1" applyFont="1" applyFill="1" applyAlignment="1">
      <alignment vertical="top" wrapText="1"/>
    </xf>
    <xf numFmtId="0" fontId="12" fillId="2" borderId="0" xfId="0" applyFont="1" applyFill="1" applyAlignment="1"/>
    <xf numFmtId="0" fontId="1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76" fontId="1" fillId="2" borderId="1" xfId="0" applyNumberFormat="1" applyFont="1" applyFill="1" applyBorder="1" applyAlignment="1">
      <alignment horizontal="center" vertical="top" wrapText="1"/>
    </xf>
    <xf numFmtId="174" fontId="6" fillId="2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0" fillId="2" borderId="0" xfId="0" applyFont="1" applyFill="1" applyBorder="1" applyAlignment="1"/>
    <xf numFmtId="0" fontId="3" fillId="2" borderId="0" xfId="0" applyFont="1" applyFill="1" applyAlignment="1">
      <alignment horizontal="justify"/>
    </xf>
    <xf numFmtId="0" fontId="3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top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2" fillId="2" borderId="0" xfId="0" applyFont="1" applyFill="1" applyBorder="1" applyAlignment="1"/>
    <xf numFmtId="0" fontId="2" fillId="2" borderId="0" xfId="0" applyFont="1" applyFill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indent="15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justify"/>
    </xf>
    <xf numFmtId="0" fontId="10" fillId="0" borderId="0" xfId="0" applyFont="1" applyFill="1" applyAlignment="1"/>
    <xf numFmtId="174" fontId="10" fillId="0" borderId="0" xfId="0" applyNumberFormat="1" applyFont="1" applyFill="1" applyAlignment="1"/>
    <xf numFmtId="174" fontId="10" fillId="0" borderId="0" xfId="0" applyNumberFormat="1" applyFont="1" applyFill="1"/>
    <xf numFmtId="174" fontId="3" fillId="0" borderId="0" xfId="0" applyNumberFormat="1" applyFont="1" applyFill="1" applyAlignment="1">
      <alignment wrapText="1"/>
    </xf>
    <xf numFmtId="174" fontId="1" fillId="0" borderId="0" xfId="0" applyNumberFormat="1" applyFont="1" applyFill="1" applyAlignment="1">
      <alignment vertical="top" wrapText="1"/>
    </xf>
    <xf numFmtId="0" fontId="12" fillId="0" borderId="0" xfId="0" applyFont="1" applyFill="1" applyAlignment="1"/>
    <xf numFmtId="0" fontId="3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76" fontId="1" fillId="0" borderId="1" xfId="0" applyNumberFormat="1" applyFont="1" applyFill="1" applyBorder="1" applyAlignment="1">
      <alignment horizontal="center" vertical="top" wrapText="1"/>
    </xf>
    <xf numFmtId="175" fontId="3" fillId="0" borderId="1" xfId="0" applyNumberFormat="1" applyFont="1" applyFill="1" applyBorder="1" applyAlignment="1">
      <alignment horizontal="center" vertical="top" wrapText="1"/>
    </xf>
    <xf numFmtId="175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/>
    <xf numFmtId="0" fontId="10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/>
    <xf numFmtId="174" fontId="3" fillId="0" borderId="0" xfId="0" applyNumberFormat="1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top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/>
    <xf numFmtId="0" fontId="12" fillId="0" borderId="0" xfId="0" applyFont="1" applyFill="1" applyBorder="1" applyAlignment="1"/>
    <xf numFmtId="0" fontId="2" fillId="0" borderId="0" xfId="0" applyFont="1" applyFill="1" applyAlignment="1">
      <alignment horizontal="right"/>
    </xf>
    <xf numFmtId="174" fontId="11" fillId="0" borderId="0" xfId="0" applyNumberFormat="1" applyFont="1" applyFill="1"/>
    <xf numFmtId="0" fontId="5" fillId="3" borderId="1" xfId="0" applyFont="1" applyFill="1" applyBorder="1" applyAlignment="1">
      <alignment horizontal="left" vertical="top" wrapText="1"/>
    </xf>
    <xf numFmtId="174" fontId="5" fillId="3" borderId="1" xfId="0" applyNumberFormat="1" applyFont="1" applyFill="1" applyBorder="1" applyAlignment="1">
      <alignment horizontal="center" vertical="top" wrapText="1"/>
    </xf>
    <xf numFmtId="174" fontId="5" fillId="0" borderId="1" xfId="0" applyNumberFormat="1" applyFont="1" applyFill="1" applyBorder="1" applyAlignment="1">
      <alignment horizontal="center" vertical="top" wrapText="1"/>
    </xf>
    <xf numFmtId="174" fontId="13" fillId="0" borderId="0" xfId="0" applyNumberFormat="1" applyFont="1" applyFill="1"/>
    <xf numFmtId="0" fontId="1" fillId="2" borderId="1" xfId="0" applyFont="1" applyFill="1" applyBorder="1" applyAlignment="1">
      <alignment horizontal="left" vertical="top" wrapText="1"/>
    </xf>
    <xf numFmtId="174" fontId="1" fillId="2" borderId="1" xfId="0" applyNumberFormat="1" applyFont="1" applyFill="1" applyBorder="1" applyAlignment="1">
      <alignment horizontal="center" vertical="top" wrapText="1"/>
    </xf>
    <xf numFmtId="175" fontId="1" fillId="0" borderId="0" xfId="0" applyNumberFormat="1" applyFont="1" applyFill="1" applyAlignment="1">
      <alignment horizontal="right" wrapText="1"/>
    </xf>
    <xf numFmtId="174" fontId="1" fillId="2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74" fontId="1" fillId="2" borderId="1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left" vertical="top" wrapText="1"/>
    </xf>
    <xf numFmtId="2" fontId="1" fillId="0" borderId="7" xfId="0" applyNumberFormat="1" applyFont="1" applyFill="1" applyBorder="1" applyAlignment="1">
      <alignment horizontal="left" vertical="top" wrapText="1"/>
    </xf>
    <xf numFmtId="2" fontId="0" fillId="0" borderId="2" xfId="0" applyNumberForma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74" fontId="1" fillId="0" borderId="4" xfId="0" applyNumberFormat="1" applyFont="1" applyFill="1" applyBorder="1" applyAlignment="1">
      <alignment horizontal="center" vertical="top" wrapText="1"/>
    </xf>
    <xf numFmtId="174" fontId="1" fillId="0" borderId="7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0" fillId="0" borderId="0" xfId="0" applyFont="1" applyAlignment="1">
      <alignment horizontal="right" wrapText="1"/>
    </xf>
    <xf numFmtId="0" fontId="3" fillId="0" borderId="0" xfId="0" applyFont="1" applyFill="1" applyAlignment="1">
      <alignment horizontal="right"/>
    </xf>
    <xf numFmtId="0" fontId="9" fillId="0" borderId="2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76" fontId="1" fillId="0" borderId="4" xfId="0" applyNumberFormat="1" applyFont="1" applyFill="1" applyBorder="1" applyAlignment="1">
      <alignment horizontal="center" vertical="top" wrapText="1"/>
    </xf>
    <xf numFmtId="176" fontId="1" fillId="0" borderId="7" xfId="0" applyNumberFormat="1" applyFont="1" applyFill="1" applyBorder="1" applyAlignment="1">
      <alignment horizontal="center" vertical="top" wrapText="1"/>
    </xf>
    <xf numFmtId="176" fontId="1" fillId="0" borderId="2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174" fontId="1" fillId="2" borderId="1" xfId="0" applyNumberFormat="1" applyFont="1" applyFill="1" applyBorder="1" applyAlignment="1">
      <alignment horizontal="left" vertical="top" wrapText="1"/>
    </xf>
    <xf numFmtId="174" fontId="1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74" fontId="1" fillId="0" borderId="2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74" fontId="1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174" fontId="1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wrapText="1"/>
    </xf>
    <xf numFmtId="0" fontId="14" fillId="0" borderId="0" xfId="0" applyFont="1" applyFill="1" applyAlignment="1"/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6" fillId="0" borderId="0" xfId="0" applyFont="1" applyFill="1" applyAlignment="1">
      <alignment horizontal="justify" wrapText="1"/>
    </xf>
    <xf numFmtId="0" fontId="6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justify" wrapText="1"/>
    </xf>
    <xf numFmtId="0" fontId="1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justify" wrapText="1"/>
    </xf>
    <xf numFmtId="0" fontId="6" fillId="2" borderId="0" xfId="0" applyFont="1" applyFill="1" applyAlignment="1">
      <alignment wrapText="1"/>
    </xf>
    <xf numFmtId="0" fontId="10" fillId="2" borderId="13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 wrapText="1"/>
    </xf>
    <xf numFmtId="0" fontId="3" fillId="2" borderId="0" xfId="0" applyFont="1" applyFill="1" applyAlignment="1">
      <alignment horizontal="right"/>
    </xf>
    <xf numFmtId="0" fontId="1" fillId="2" borderId="8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76" fontId="1" fillId="2" borderId="4" xfId="0" applyNumberFormat="1" applyFont="1" applyFill="1" applyBorder="1" applyAlignment="1">
      <alignment horizontal="center" vertical="top" wrapText="1"/>
    </xf>
    <xf numFmtId="176" fontId="1" fillId="2" borderId="7" xfId="0" applyNumberFormat="1" applyFont="1" applyFill="1" applyBorder="1" applyAlignment="1">
      <alignment horizontal="center" vertical="top" wrapText="1"/>
    </xf>
    <xf numFmtId="176" fontId="1" fillId="2" borderId="2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174" fontId="1" fillId="2" borderId="1" xfId="0" applyNumberFormat="1" applyFont="1" applyFill="1" applyBorder="1" applyAlignment="1">
      <alignment horizontal="center" vertical="top" wrapText="1"/>
    </xf>
    <xf numFmtId="174" fontId="1" fillId="2" borderId="4" xfId="0" applyNumberFormat="1" applyFont="1" applyFill="1" applyBorder="1" applyAlignment="1">
      <alignment horizontal="center" vertical="top" wrapText="1"/>
    </xf>
    <xf numFmtId="174" fontId="1" fillId="2" borderId="7" xfId="0" applyNumberFormat="1" applyFont="1" applyFill="1" applyBorder="1" applyAlignment="1">
      <alignment horizontal="center" vertical="top" wrapText="1"/>
    </xf>
    <xf numFmtId="174" fontId="1" fillId="2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justify" wrapText="1"/>
    </xf>
    <xf numFmtId="174" fontId="1" fillId="2" borderId="0" xfId="0" applyNumberFormat="1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"/>
  <sheetViews>
    <sheetView tabSelected="1" topLeftCell="N33" zoomScale="85" zoomScaleNormal="85" workbookViewId="0">
      <selection activeCell="AS52" sqref="AS52:AS57"/>
    </sheetView>
  </sheetViews>
  <sheetFormatPr defaultRowHeight="15" x14ac:dyDescent="0.25"/>
  <cols>
    <col min="1" max="1" width="3.28515625" style="20" customWidth="1"/>
    <col min="2" max="2" width="18.140625" style="20" customWidth="1"/>
    <col min="3" max="3" width="11.28515625" style="20" customWidth="1"/>
    <col min="4" max="4" width="12.42578125" style="20" customWidth="1"/>
    <col min="5" max="5" width="9.5703125" style="20" customWidth="1"/>
    <col min="6" max="6" width="9.140625" style="20" customWidth="1"/>
    <col min="7" max="7" width="9.5703125" style="20" customWidth="1"/>
    <col min="8" max="8" width="9" style="20" bestFit="1" customWidth="1"/>
    <col min="9" max="9" width="8.85546875" style="20" customWidth="1"/>
    <col min="10" max="12" width="7.7109375" style="20" customWidth="1"/>
    <col min="13" max="13" width="8.7109375" style="20" customWidth="1"/>
    <col min="14" max="16" width="7.7109375" style="20" customWidth="1"/>
    <col min="17" max="17" width="9" style="20" customWidth="1"/>
    <col min="18" max="24" width="7.7109375" style="20" customWidth="1"/>
    <col min="25" max="25" width="7.5703125" style="20" customWidth="1"/>
    <col min="26" max="26" width="7.7109375" style="20" customWidth="1"/>
    <col min="27" max="27" width="7.85546875" style="20" customWidth="1"/>
    <col min="28" max="28" width="6.42578125" style="20" customWidth="1"/>
    <col min="29" max="29" width="8.7109375" style="20" customWidth="1"/>
    <col min="30" max="30" width="6.140625" style="20" customWidth="1"/>
    <col min="31" max="31" width="5.42578125" style="20" customWidth="1"/>
    <col min="32" max="32" width="6.7109375" style="20" customWidth="1"/>
    <col min="33" max="33" width="6.5703125" style="20" customWidth="1"/>
    <col min="34" max="34" width="7.5703125" style="20" customWidth="1"/>
    <col min="35" max="35" width="8" style="20" customWidth="1"/>
    <col min="36" max="36" width="7.7109375" style="20" customWidth="1"/>
    <col min="37" max="37" width="5.42578125" style="20" customWidth="1"/>
    <col min="38" max="38" width="7.7109375" style="20" customWidth="1"/>
    <col min="39" max="39" width="6.28515625" style="20" customWidth="1"/>
    <col min="40" max="40" width="5.28515625" style="20" customWidth="1"/>
    <col min="41" max="41" width="9.5703125" style="20" customWidth="1"/>
    <col min="42" max="42" width="6.5703125" style="20" customWidth="1"/>
    <col min="43" max="43" width="6.85546875" style="20" customWidth="1"/>
    <col min="44" max="44" width="45.28515625" style="20" customWidth="1"/>
    <col min="45" max="45" width="46.28515625" style="20" customWidth="1"/>
    <col min="46" max="16384" width="9.140625" style="20"/>
  </cols>
  <sheetData>
    <row r="1" spans="1:45" ht="50.25" customHeight="1" x14ac:dyDescent="0.25">
      <c r="A1" s="59" t="s">
        <v>0</v>
      </c>
      <c r="H1" s="66"/>
      <c r="I1" s="66"/>
      <c r="J1" s="66"/>
      <c r="K1" s="66"/>
      <c r="L1" s="66"/>
      <c r="S1" s="60"/>
      <c r="T1" s="60"/>
      <c r="U1" s="60"/>
      <c r="V1" s="60"/>
      <c r="W1" s="60"/>
      <c r="AK1" s="61"/>
      <c r="AL1" s="61"/>
      <c r="AM1" s="61"/>
      <c r="AN1" s="61"/>
      <c r="AO1" s="61"/>
      <c r="AP1" s="61"/>
      <c r="AQ1" s="61"/>
      <c r="AR1" s="112" t="s">
        <v>50</v>
      </c>
      <c r="AS1" s="113"/>
    </row>
    <row r="2" spans="1:45" ht="20.25" customHeight="1" x14ac:dyDescent="0.25">
      <c r="A2" s="63"/>
      <c r="B2" s="64"/>
      <c r="C2" s="64"/>
      <c r="D2" s="65"/>
      <c r="E2" s="65"/>
      <c r="F2" s="65"/>
      <c r="G2" s="64"/>
      <c r="H2" s="66"/>
      <c r="I2" s="97"/>
      <c r="J2" s="66"/>
      <c r="K2" s="66"/>
      <c r="L2" s="66"/>
      <c r="M2" s="97"/>
      <c r="O2" s="66"/>
      <c r="Q2" s="66"/>
      <c r="R2" s="66"/>
      <c r="S2" s="60"/>
      <c r="T2" s="60"/>
      <c r="U2" s="60"/>
      <c r="V2" s="67"/>
      <c r="W2" s="60"/>
      <c r="X2" s="65"/>
      <c r="Y2" s="64"/>
      <c r="Z2" s="65"/>
      <c r="AA2" s="64"/>
      <c r="AB2" s="64"/>
      <c r="AC2" s="65"/>
      <c r="AD2" s="64"/>
      <c r="AE2" s="64"/>
      <c r="AF2" s="65"/>
      <c r="AG2" s="64"/>
      <c r="AH2" s="65"/>
      <c r="AI2" s="65"/>
      <c r="AJ2" s="61"/>
      <c r="AK2" s="61"/>
      <c r="AL2" s="68"/>
      <c r="AM2" s="61"/>
      <c r="AN2" s="61"/>
      <c r="AO2" s="68"/>
      <c r="AP2" s="61"/>
      <c r="AQ2" s="61"/>
      <c r="AR2" s="100"/>
      <c r="AS2" s="62" t="s">
        <v>79</v>
      </c>
    </row>
    <row r="3" spans="1:45" ht="10.5" customHeight="1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64"/>
      <c r="T3" s="64"/>
      <c r="U3" s="69"/>
      <c r="Z3" s="66"/>
      <c r="AA3" s="66"/>
      <c r="AI3" s="66"/>
    </row>
    <row r="4" spans="1:45" ht="21.6" customHeight="1" thickBot="1" x14ac:dyDescent="0.35">
      <c r="A4" s="115" t="s">
        <v>86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64"/>
    </row>
    <row r="5" spans="1:45" ht="12" customHeight="1" thickBot="1" x14ac:dyDescent="0.3">
      <c r="A5" s="116" t="s">
        <v>1</v>
      </c>
      <c r="B5" s="119" t="s">
        <v>39</v>
      </c>
      <c r="C5" s="122" t="s">
        <v>48</v>
      </c>
      <c r="D5" s="122" t="s">
        <v>11</v>
      </c>
      <c r="E5" s="127" t="s">
        <v>40</v>
      </c>
      <c r="F5" s="128"/>
      <c r="G5" s="129"/>
      <c r="H5" s="133" t="s">
        <v>2</v>
      </c>
      <c r="I5" s="134"/>
      <c r="J5" s="134"/>
      <c r="K5" s="134"/>
      <c r="L5" s="134"/>
      <c r="M5" s="134"/>
      <c r="N5" s="134"/>
      <c r="O5" s="134"/>
      <c r="P5" s="134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6"/>
      <c r="AR5" s="122" t="s">
        <v>3</v>
      </c>
      <c r="AS5" s="137" t="s">
        <v>4</v>
      </c>
    </row>
    <row r="6" spans="1:45" ht="15" customHeight="1" thickBot="1" x14ac:dyDescent="0.3">
      <c r="A6" s="117"/>
      <c r="B6" s="120"/>
      <c r="C6" s="123"/>
      <c r="D6" s="125"/>
      <c r="E6" s="130"/>
      <c r="F6" s="131"/>
      <c r="G6" s="132"/>
      <c r="H6" s="133" t="s">
        <v>5</v>
      </c>
      <c r="I6" s="134"/>
      <c r="J6" s="140"/>
      <c r="K6" s="133" t="s">
        <v>12</v>
      </c>
      <c r="L6" s="134"/>
      <c r="M6" s="140"/>
      <c r="N6" s="133" t="s">
        <v>13</v>
      </c>
      <c r="O6" s="134"/>
      <c r="P6" s="140"/>
      <c r="Q6" s="133" t="s">
        <v>14</v>
      </c>
      <c r="R6" s="134"/>
      <c r="S6" s="140"/>
      <c r="T6" s="133" t="s">
        <v>15</v>
      </c>
      <c r="U6" s="134"/>
      <c r="V6" s="140"/>
      <c r="W6" s="133" t="s">
        <v>16</v>
      </c>
      <c r="X6" s="134"/>
      <c r="Y6" s="140"/>
      <c r="Z6" s="133" t="s">
        <v>17</v>
      </c>
      <c r="AA6" s="134"/>
      <c r="AB6" s="140"/>
      <c r="AC6" s="133" t="s">
        <v>18</v>
      </c>
      <c r="AD6" s="134"/>
      <c r="AE6" s="140"/>
      <c r="AF6" s="133" t="s">
        <v>19</v>
      </c>
      <c r="AG6" s="134"/>
      <c r="AH6" s="140"/>
      <c r="AI6" s="133" t="s">
        <v>20</v>
      </c>
      <c r="AJ6" s="134"/>
      <c r="AK6" s="140"/>
      <c r="AL6" s="133" t="s">
        <v>21</v>
      </c>
      <c r="AM6" s="134"/>
      <c r="AN6" s="140"/>
      <c r="AO6" s="133" t="s">
        <v>6</v>
      </c>
      <c r="AP6" s="134"/>
      <c r="AQ6" s="140"/>
      <c r="AR6" s="123"/>
      <c r="AS6" s="138"/>
    </row>
    <row r="7" spans="1:45" x14ac:dyDescent="0.25">
      <c r="A7" s="117"/>
      <c r="B7" s="120"/>
      <c r="C7" s="123"/>
      <c r="D7" s="125"/>
      <c r="E7" s="123" t="s">
        <v>7</v>
      </c>
      <c r="F7" s="123" t="s">
        <v>8</v>
      </c>
      <c r="G7" s="138" t="s">
        <v>9</v>
      </c>
      <c r="H7" s="122" t="s">
        <v>7</v>
      </c>
      <c r="I7" s="122" t="s">
        <v>8</v>
      </c>
      <c r="J7" s="137" t="s">
        <v>9</v>
      </c>
      <c r="K7" s="122" t="s">
        <v>7</v>
      </c>
      <c r="L7" s="122" t="s">
        <v>8</v>
      </c>
      <c r="M7" s="137" t="s">
        <v>9</v>
      </c>
      <c r="N7" s="122" t="s">
        <v>7</v>
      </c>
      <c r="O7" s="122" t="s">
        <v>8</v>
      </c>
      <c r="P7" s="137" t="s">
        <v>9</v>
      </c>
      <c r="Q7" s="122" t="s">
        <v>7</v>
      </c>
      <c r="R7" s="122" t="s">
        <v>8</v>
      </c>
      <c r="S7" s="137" t="s">
        <v>9</v>
      </c>
      <c r="T7" s="122" t="s">
        <v>7</v>
      </c>
      <c r="U7" s="122" t="s">
        <v>8</v>
      </c>
      <c r="V7" s="137" t="s">
        <v>9</v>
      </c>
      <c r="W7" s="122" t="s">
        <v>7</v>
      </c>
      <c r="X7" s="122" t="s">
        <v>8</v>
      </c>
      <c r="Y7" s="137" t="s">
        <v>9</v>
      </c>
      <c r="Z7" s="122" t="s">
        <v>7</v>
      </c>
      <c r="AA7" s="122" t="s">
        <v>8</v>
      </c>
      <c r="AB7" s="137" t="s">
        <v>9</v>
      </c>
      <c r="AC7" s="122" t="s">
        <v>7</v>
      </c>
      <c r="AD7" s="122" t="s">
        <v>8</v>
      </c>
      <c r="AE7" s="137" t="s">
        <v>9</v>
      </c>
      <c r="AF7" s="122" t="s">
        <v>7</v>
      </c>
      <c r="AG7" s="122" t="s">
        <v>8</v>
      </c>
      <c r="AH7" s="137" t="s">
        <v>9</v>
      </c>
      <c r="AI7" s="122" t="s">
        <v>7</v>
      </c>
      <c r="AJ7" s="122" t="s">
        <v>8</v>
      </c>
      <c r="AK7" s="137" t="s">
        <v>9</v>
      </c>
      <c r="AL7" s="122" t="s">
        <v>7</v>
      </c>
      <c r="AM7" s="122" t="s">
        <v>8</v>
      </c>
      <c r="AN7" s="137" t="s">
        <v>9</v>
      </c>
      <c r="AO7" s="122" t="s">
        <v>7</v>
      </c>
      <c r="AP7" s="122" t="s">
        <v>8</v>
      </c>
      <c r="AQ7" s="137" t="s">
        <v>9</v>
      </c>
      <c r="AR7" s="123"/>
      <c r="AS7" s="138"/>
    </row>
    <row r="8" spans="1:45" ht="37.5" customHeight="1" thickBot="1" x14ac:dyDescent="0.3">
      <c r="A8" s="118"/>
      <c r="B8" s="121"/>
      <c r="C8" s="124"/>
      <c r="D8" s="126"/>
      <c r="E8" s="124"/>
      <c r="F8" s="124"/>
      <c r="G8" s="139"/>
      <c r="H8" s="124"/>
      <c r="I8" s="124"/>
      <c r="J8" s="139"/>
      <c r="K8" s="124"/>
      <c r="L8" s="124"/>
      <c r="M8" s="139"/>
      <c r="N8" s="124"/>
      <c r="O8" s="124"/>
      <c r="P8" s="139"/>
      <c r="Q8" s="124"/>
      <c r="R8" s="124"/>
      <c r="S8" s="139"/>
      <c r="T8" s="124"/>
      <c r="U8" s="124"/>
      <c r="V8" s="139"/>
      <c r="W8" s="124"/>
      <c r="X8" s="124"/>
      <c r="Y8" s="139"/>
      <c r="Z8" s="124"/>
      <c r="AA8" s="124"/>
      <c r="AB8" s="139"/>
      <c r="AC8" s="124"/>
      <c r="AD8" s="124"/>
      <c r="AE8" s="139"/>
      <c r="AF8" s="124"/>
      <c r="AG8" s="124"/>
      <c r="AH8" s="139"/>
      <c r="AI8" s="124"/>
      <c r="AJ8" s="124"/>
      <c r="AK8" s="139"/>
      <c r="AL8" s="124"/>
      <c r="AM8" s="124"/>
      <c r="AN8" s="139"/>
      <c r="AO8" s="124"/>
      <c r="AP8" s="124"/>
      <c r="AQ8" s="139"/>
      <c r="AR8" s="124"/>
      <c r="AS8" s="139"/>
    </row>
    <row r="9" spans="1:45" ht="14.25" customHeight="1" x14ac:dyDescent="0.25">
      <c r="A9" s="102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 t="s">
        <v>36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  <c r="S9" s="21">
        <v>19</v>
      </c>
      <c r="T9" s="21">
        <v>20</v>
      </c>
      <c r="U9" s="21">
        <v>21</v>
      </c>
      <c r="V9" s="21">
        <v>22</v>
      </c>
      <c r="W9" s="21">
        <v>23</v>
      </c>
      <c r="X9" s="21">
        <v>24</v>
      </c>
      <c r="Y9" s="21">
        <v>25</v>
      </c>
      <c r="Z9" s="21">
        <v>26</v>
      </c>
      <c r="AA9" s="21">
        <v>27</v>
      </c>
      <c r="AB9" s="21">
        <v>28</v>
      </c>
      <c r="AC9" s="21">
        <v>29</v>
      </c>
      <c r="AD9" s="21">
        <v>30</v>
      </c>
      <c r="AE9" s="21">
        <v>31</v>
      </c>
      <c r="AF9" s="21">
        <v>32</v>
      </c>
      <c r="AG9" s="21">
        <v>33</v>
      </c>
      <c r="AH9" s="21">
        <v>34</v>
      </c>
      <c r="AI9" s="21">
        <v>35</v>
      </c>
      <c r="AJ9" s="21">
        <v>36</v>
      </c>
      <c r="AK9" s="21">
        <v>37</v>
      </c>
      <c r="AL9" s="21">
        <v>38</v>
      </c>
      <c r="AM9" s="21">
        <v>39</v>
      </c>
      <c r="AN9" s="21">
        <v>40</v>
      </c>
      <c r="AO9" s="21">
        <v>41</v>
      </c>
      <c r="AP9" s="21">
        <v>42</v>
      </c>
      <c r="AQ9" s="21">
        <v>43</v>
      </c>
      <c r="AR9" s="21">
        <v>44</v>
      </c>
      <c r="AS9" s="70">
        <v>45</v>
      </c>
    </row>
    <row r="10" spans="1:45" ht="25.5" hidden="1" customHeight="1" x14ac:dyDescent="0.25">
      <c r="A10" s="71">
        <v>1</v>
      </c>
      <c r="B10" s="10" t="s">
        <v>26</v>
      </c>
      <c r="C10" s="141" t="s">
        <v>30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72"/>
      <c r="AS10" s="72"/>
    </row>
    <row r="11" spans="1:45" ht="12.75" hidden="1" customHeight="1" x14ac:dyDescent="0.25">
      <c r="A11" s="73" t="s">
        <v>10</v>
      </c>
      <c r="B11" s="10" t="s">
        <v>27</v>
      </c>
      <c r="C11" s="141" t="s">
        <v>31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2"/>
      <c r="AS11" s="72"/>
    </row>
    <row r="12" spans="1:45" ht="14.45" hidden="1" customHeight="1" x14ac:dyDescent="0.25">
      <c r="A12" s="107" t="s">
        <v>34</v>
      </c>
      <c r="B12" s="141" t="s">
        <v>37</v>
      </c>
      <c r="C12" s="143" t="s">
        <v>51</v>
      </c>
      <c r="D12" s="10" t="s">
        <v>24</v>
      </c>
      <c r="E12" s="6">
        <f>SUM(H12,K12,N12,Q12,T12,W12,Z12,AC12,AF12,AI12,AL12,AO12)</f>
        <v>0</v>
      </c>
      <c r="F12" s="6">
        <f>SUM(F13:F16)</f>
        <v>0</v>
      </c>
      <c r="G12" s="6">
        <v>0</v>
      </c>
      <c r="H12" s="6">
        <f t="shared" ref="H12:AQ12" si="0">SUM(H13:H16)</f>
        <v>0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6">
        <f t="shared" si="0"/>
        <v>0</v>
      </c>
      <c r="O12" s="6">
        <v>0</v>
      </c>
      <c r="P12" s="6">
        <v>0</v>
      </c>
      <c r="Q12" s="6">
        <f t="shared" si="0"/>
        <v>0</v>
      </c>
      <c r="R12" s="6">
        <f t="shared" si="0"/>
        <v>0</v>
      </c>
      <c r="S12" s="6">
        <f t="shared" si="0"/>
        <v>0</v>
      </c>
      <c r="T12" s="6">
        <f t="shared" si="0"/>
        <v>0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>
        <f t="shared" si="0"/>
        <v>0</v>
      </c>
      <c r="Y12" s="6">
        <f t="shared" si="0"/>
        <v>0</v>
      </c>
      <c r="Z12" s="6">
        <v>0</v>
      </c>
      <c r="AA12" s="6">
        <v>0</v>
      </c>
      <c r="AB12" s="6">
        <v>0</v>
      </c>
      <c r="AC12" s="6">
        <v>0</v>
      </c>
      <c r="AD12" s="6"/>
      <c r="AE12" s="6">
        <v>0</v>
      </c>
      <c r="AF12" s="6">
        <v>0</v>
      </c>
      <c r="AG12" s="6">
        <v>0</v>
      </c>
      <c r="AH12" s="6">
        <v>0</v>
      </c>
      <c r="AI12" s="6">
        <f t="shared" si="0"/>
        <v>0</v>
      </c>
      <c r="AJ12" s="6">
        <f t="shared" si="0"/>
        <v>0</v>
      </c>
      <c r="AK12" s="6">
        <f t="shared" si="0"/>
        <v>0</v>
      </c>
      <c r="AL12" s="6">
        <f t="shared" si="0"/>
        <v>0</v>
      </c>
      <c r="AM12" s="6">
        <f t="shared" si="0"/>
        <v>0</v>
      </c>
      <c r="AN12" s="6">
        <f t="shared" si="0"/>
        <v>0</v>
      </c>
      <c r="AO12" s="6">
        <v>0</v>
      </c>
      <c r="AP12" s="6">
        <f t="shared" si="0"/>
        <v>0</v>
      </c>
      <c r="AQ12" s="6">
        <f t="shared" si="0"/>
        <v>0</v>
      </c>
      <c r="AR12" s="141"/>
      <c r="AS12" s="141"/>
    </row>
    <row r="13" spans="1:45" ht="22.5" hidden="1" x14ac:dyDescent="0.25">
      <c r="A13" s="108"/>
      <c r="B13" s="141"/>
      <c r="C13" s="143"/>
      <c r="D13" s="10" t="s">
        <v>44</v>
      </c>
      <c r="E13" s="6">
        <f>SUM(H13,K13,N13,Q13,T13,W13,Z13,AC13,AF13,AI13,AL13,AO13)</f>
        <v>0</v>
      </c>
      <c r="F13" s="6">
        <f>I13+L13+O13+R13+U13+X13+AA13+AD13+AG13+AJ13+AM13+AP13</f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141"/>
      <c r="AS13" s="141"/>
    </row>
    <row r="14" spans="1:45" ht="22.5" hidden="1" x14ac:dyDescent="0.25">
      <c r="A14" s="108"/>
      <c r="B14" s="141"/>
      <c r="C14" s="143"/>
      <c r="D14" s="10" t="s">
        <v>25</v>
      </c>
      <c r="E14" s="6">
        <f>SUM(H14,K14,N14,Q14,T14,W14,Z14,AC14,AF14,AI14,AL14,AO14)</f>
        <v>0</v>
      </c>
      <c r="F14" s="6">
        <f>I14+L14+O14+R14+U14+X14+AA14+AD14+AG14+AJ14+AM14+AP14</f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141"/>
      <c r="AS14" s="141"/>
    </row>
    <row r="15" spans="1:45" hidden="1" x14ac:dyDescent="0.25">
      <c r="A15" s="108"/>
      <c r="B15" s="141"/>
      <c r="C15" s="143"/>
      <c r="D15" s="10" t="s">
        <v>49</v>
      </c>
      <c r="E15" s="6">
        <f>SUM(H15,K15,N15,Q15,T15,W15,Z15,AC15,AF15,AI15,AL15,AO15)</f>
        <v>0</v>
      </c>
      <c r="F15" s="6">
        <f>I15+L15+O15+R15+U15+X15+AA15+AD15+AG15+AJ15+AM15+AP15</f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141"/>
      <c r="AS15" s="141"/>
    </row>
    <row r="16" spans="1:45" ht="24" hidden="1" customHeight="1" x14ac:dyDescent="0.25">
      <c r="A16" s="108"/>
      <c r="B16" s="141"/>
      <c r="C16" s="143"/>
      <c r="D16" s="10" t="s">
        <v>45</v>
      </c>
      <c r="E16" s="6">
        <f t="shared" ref="E16:F31" si="1">H16+K16+N16+Q16+T16+W16+Z16+AC16+AF16+AI16+AL16+AO16</f>
        <v>0</v>
      </c>
      <c r="F16" s="6">
        <f>I16+L16+O16+R16+U16+X16+AA16+AD16+AG16+AJ16+AM16+AP16</f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141"/>
      <c r="AS16" s="141"/>
    </row>
    <row r="17" spans="1:45" ht="61.9" hidden="1" customHeight="1" x14ac:dyDescent="0.25">
      <c r="A17" s="142"/>
      <c r="B17" s="141"/>
      <c r="C17" s="143"/>
      <c r="D17" s="10" t="s">
        <v>33</v>
      </c>
      <c r="E17" s="6">
        <f t="shared" si="1"/>
        <v>0</v>
      </c>
      <c r="F17" s="6">
        <f>I17+L17+O17+R17+U17+X17+AA17+AD17+AG17+AJ17+AM17+AP17</f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10"/>
      <c r="AS17" s="10"/>
    </row>
    <row r="18" spans="1:45" ht="15.6" hidden="1" customHeight="1" x14ac:dyDescent="0.25">
      <c r="A18" s="144" t="s">
        <v>23</v>
      </c>
      <c r="B18" s="147" t="s">
        <v>38</v>
      </c>
      <c r="C18" s="107" t="s">
        <v>51</v>
      </c>
      <c r="D18" s="11" t="s">
        <v>24</v>
      </c>
      <c r="E18" s="6">
        <f t="shared" si="1"/>
        <v>0</v>
      </c>
      <c r="F18" s="6">
        <f>SUM(F19:F22)</f>
        <v>0</v>
      </c>
      <c r="G18" s="6">
        <f t="shared" ref="G18:AQ18" si="2">SUM(G19:G22)</f>
        <v>0</v>
      </c>
      <c r="H18" s="6">
        <f t="shared" si="2"/>
        <v>0</v>
      </c>
      <c r="I18" s="6">
        <f t="shared" si="2"/>
        <v>0</v>
      </c>
      <c r="J18" s="6">
        <v>0</v>
      </c>
      <c r="K18" s="6">
        <f t="shared" si="2"/>
        <v>0</v>
      </c>
      <c r="L18" s="6">
        <f t="shared" si="2"/>
        <v>0</v>
      </c>
      <c r="M18" s="6">
        <f t="shared" si="2"/>
        <v>0</v>
      </c>
      <c r="N18" s="6">
        <f t="shared" si="2"/>
        <v>0</v>
      </c>
      <c r="O18" s="6">
        <f t="shared" si="2"/>
        <v>0</v>
      </c>
      <c r="P18" s="6">
        <f t="shared" si="2"/>
        <v>0</v>
      </c>
      <c r="Q18" s="6">
        <f t="shared" si="2"/>
        <v>0</v>
      </c>
      <c r="R18" s="6">
        <f t="shared" si="2"/>
        <v>0</v>
      </c>
      <c r="S18" s="6">
        <f t="shared" si="2"/>
        <v>0</v>
      </c>
      <c r="T18" s="6">
        <f t="shared" si="2"/>
        <v>0</v>
      </c>
      <c r="U18" s="6">
        <f t="shared" si="2"/>
        <v>0</v>
      </c>
      <c r="V18" s="6">
        <f t="shared" si="2"/>
        <v>0</v>
      </c>
      <c r="W18" s="6">
        <f t="shared" si="2"/>
        <v>0</v>
      </c>
      <c r="X18" s="6">
        <f t="shared" si="2"/>
        <v>0</v>
      </c>
      <c r="Y18" s="6">
        <f t="shared" si="2"/>
        <v>0</v>
      </c>
      <c r="Z18" s="6">
        <f t="shared" si="2"/>
        <v>0</v>
      </c>
      <c r="AA18" s="6">
        <f t="shared" si="2"/>
        <v>0</v>
      </c>
      <c r="AB18" s="6">
        <f t="shared" si="2"/>
        <v>0</v>
      </c>
      <c r="AC18" s="6">
        <f t="shared" si="2"/>
        <v>0</v>
      </c>
      <c r="AD18" s="6">
        <f t="shared" si="2"/>
        <v>0</v>
      </c>
      <c r="AE18" s="6">
        <f t="shared" si="2"/>
        <v>0</v>
      </c>
      <c r="AF18" s="6">
        <f t="shared" si="2"/>
        <v>0</v>
      </c>
      <c r="AG18" s="6">
        <f t="shared" si="2"/>
        <v>0</v>
      </c>
      <c r="AH18" s="6">
        <f t="shared" si="2"/>
        <v>0</v>
      </c>
      <c r="AI18" s="6">
        <f t="shared" si="2"/>
        <v>0</v>
      </c>
      <c r="AJ18" s="6">
        <f t="shared" si="2"/>
        <v>0</v>
      </c>
      <c r="AK18" s="6">
        <f t="shared" si="2"/>
        <v>0</v>
      </c>
      <c r="AL18" s="6">
        <f t="shared" si="2"/>
        <v>0</v>
      </c>
      <c r="AM18" s="6">
        <f t="shared" si="2"/>
        <v>0</v>
      </c>
      <c r="AN18" s="6">
        <f t="shared" si="2"/>
        <v>0</v>
      </c>
      <c r="AO18" s="6">
        <f t="shared" si="2"/>
        <v>0</v>
      </c>
      <c r="AP18" s="6">
        <f t="shared" si="2"/>
        <v>0</v>
      </c>
      <c r="AQ18" s="6">
        <f t="shared" si="2"/>
        <v>0</v>
      </c>
      <c r="AR18" s="141"/>
      <c r="AS18" s="141"/>
    </row>
    <row r="19" spans="1:45" ht="22.5" hidden="1" x14ac:dyDescent="0.25">
      <c r="A19" s="145"/>
      <c r="B19" s="148"/>
      <c r="C19" s="108"/>
      <c r="D19" s="11" t="s">
        <v>44</v>
      </c>
      <c r="E19" s="6">
        <f t="shared" si="1"/>
        <v>0</v>
      </c>
      <c r="F19" s="6">
        <f>I19+L19+O19+R19+U19+X19+AA19+AD19+AG19+AJ19+AM19+AP19</f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141"/>
      <c r="AS19" s="141"/>
    </row>
    <row r="20" spans="1:45" ht="22.5" hidden="1" x14ac:dyDescent="0.25">
      <c r="A20" s="145"/>
      <c r="B20" s="148"/>
      <c r="C20" s="108"/>
      <c r="D20" s="10" t="s">
        <v>25</v>
      </c>
      <c r="E20" s="6">
        <f t="shared" si="1"/>
        <v>0</v>
      </c>
      <c r="F20" s="6">
        <f>I20+L20+O20+R20+U20+X20+AA20+AD20+AG20+AJ20+AM20+AP20</f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141"/>
      <c r="AS20" s="141"/>
    </row>
    <row r="21" spans="1:45" hidden="1" x14ac:dyDescent="0.25">
      <c r="A21" s="145"/>
      <c r="B21" s="148"/>
      <c r="C21" s="108"/>
      <c r="D21" s="10" t="s">
        <v>49</v>
      </c>
      <c r="E21" s="6">
        <f t="shared" si="1"/>
        <v>0</v>
      </c>
      <c r="F21" s="6">
        <f>I21+L21+O21+R21+U21+X21+AA21+AD21+AG21+AJ21+AM21+AP21</f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141"/>
      <c r="AS21" s="141"/>
    </row>
    <row r="22" spans="1:45" ht="24" hidden="1" customHeight="1" x14ac:dyDescent="0.25">
      <c r="A22" s="145"/>
      <c r="B22" s="148"/>
      <c r="C22" s="108"/>
      <c r="D22" s="11" t="s">
        <v>45</v>
      </c>
      <c r="E22" s="6">
        <f t="shared" si="1"/>
        <v>0</v>
      </c>
      <c r="F22" s="6">
        <f>I22+L22+O22+R22+U22+X22+AA22+AD22+AG22+AJ22+AM22+AP22</f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141"/>
      <c r="AS22" s="141"/>
    </row>
    <row r="23" spans="1:45" ht="62.45" hidden="1" customHeight="1" x14ac:dyDescent="0.25">
      <c r="A23" s="146"/>
      <c r="B23" s="149"/>
      <c r="C23" s="142"/>
      <c r="D23" s="10" t="s">
        <v>33</v>
      </c>
      <c r="E23" s="6">
        <f t="shared" si="1"/>
        <v>0</v>
      </c>
      <c r="F23" s="6">
        <f>I23+L23+O23+R23+U23+X23+AA23+AD23+AG23+AJ23+AM23+AP23</f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14"/>
      <c r="AS23" s="14"/>
    </row>
    <row r="24" spans="1:45" ht="15" customHeight="1" x14ac:dyDescent="0.25">
      <c r="A24" s="107" t="s">
        <v>34</v>
      </c>
      <c r="B24" s="147" t="s">
        <v>80</v>
      </c>
      <c r="C24" s="107" t="s">
        <v>22</v>
      </c>
      <c r="D24" s="94" t="s">
        <v>24</v>
      </c>
      <c r="E24" s="95">
        <f t="shared" si="1"/>
        <v>24856.1</v>
      </c>
      <c r="F24" s="95">
        <f>SUM(F26:F27)</f>
        <v>17922.8</v>
      </c>
      <c r="G24" s="95">
        <f t="shared" ref="G24:AO24" si="3">SUM(G26:G27)</f>
        <v>72.106243537803593</v>
      </c>
      <c r="H24" s="95">
        <f t="shared" si="3"/>
        <v>498.6</v>
      </c>
      <c r="I24" s="95">
        <f t="shared" si="3"/>
        <v>443.7</v>
      </c>
      <c r="J24" s="95">
        <f t="shared" si="3"/>
        <v>88.989169675090253</v>
      </c>
      <c r="K24" s="95">
        <f t="shared" si="3"/>
        <v>2163.3000000000002</v>
      </c>
      <c r="L24" s="95">
        <f t="shared" si="3"/>
        <v>3354.4</v>
      </c>
      <c r="M24" s="95">
        <f t="shared" si="3"/>
        <v>155.05939999075486</v>
      </c>
      <c r="N24" s="95">
        <f t="shared" si="3"/>
        <v>3202.9</v>
      </c>
      <c r="O24" s="95">
        <f t="shared" si="3"/>
        <v>1942.5</v>
      </c>
      <c r="P24" s="95">
        <f t="shared" si="3"/>
        <v>60.648162602641357</v>
      </c>
      <c r="Q24" s="95">
        <f t="shared" si="3"/>
        <v>1953</v>
      </c>
      <c r="R24" s="95">
        <f t="shared" si="3"/>
        <v>1953</v>
      </c>
      <c r="S24" s="95">
        <f t="shared" si="3"/>
        <v>100</v>
      </c>
      <c r="T24" s="95">
        <f t="shared" si="3"/>
        <v>1806.3</v>
      </c>
      <c r="U24" s="95">
        <f t="shared" si="3"/>
        <v>1806.3</v>
      </c>
      <c r="V24" s="95">
        <f t="shared" si="3"/>
        <v>100</v>
      </c>
      <c r="W24" s="95">
        <f t="shared" si="3"/>
        <v>2162.5</v>
      </c>
      <c r="X24" s="95">
        <f t="shared" si="3"/>
        <v>2114.6999999999998</v>
      </c>
      <c r="Y24" s="95">
        <f t="shared" si="3"/>
        <v>97.789595375722541</v>
      </c>
      <c r="Z24" s="95">
        <f t="shared" si="3"/>
        <v>2377.5</v>
      </c>
      <c r="AA24" s="95">
        <f t="shared" si="3"/>
        <v>2377.5</v>
      </c>
      <c r="AB24" s="95">
        <f>AA24/Z24*100</f>
        <v>100</v>
      </c>
      <c r="AC24" s="95">
        <f>SUM(AC26:AC27)</f>
        <v>2154.3000000000002</v>
      </c>
      <c r="AD24" s="95">
        <f t="shared" si="3"/>
        <v>2154.3000000000002</v>
      </c>
      <c r="AE24" s="95">
        <f t="shared" si="3"/>
        <v>100</v>
      </c>
      <c r="AF24" s="95">
        <f t="shared" si="3"/>
        <v>1974</v>
      </c>
      <c r="AG24" s="95">
        <f t="shared" si="3"/>
        <v>1776.4</v>
      </c>
      <c r="AH24" s="95">
        <f t="shared" si="3"/>
        <v>89.989868287740634</v>
      </c>
      <c r="AI24" s="95">
        <f t="shared" si="3"/>
        <v>1855.6</v>
      </c>
      <c r="AJ24" s="95">
        <v>0</v>
      </c>
      <c r="AK24" s="95">
        <v>0</v>
      </c>
      <c r="AL24" s="95">
        <f>AL26+AL27</f>
        <v>1929.8</v>
      </c>
      <c r="AM24" s="95">
        <v>0</v>
      </c>
      <c r="AN24" s="95">
        <v>0</v>
      </c>
      <c r="AO24" s="95">
        <f t="shared" si="3"/>
        <v>2778.3</v>
      </c>
      <c r="AP24" s="95">
        <v>0</v>
      </c>
      <c r="AQ24" s="95">
        <v>0</v>
      </c>
      <c r="AR24" s="150" t="s">
        <v>91</v>
      </c>
      <c r="AS24" s="141" t="s">
        <v>87</v>
      </c>
    </row>
    <row r="25" spans="1:45" ht="21" x14ac:dyDescent="0.25">
      <c r="A25" s="108"/>
      <c r="B25" s="148"/>
      <c r="C25" s="108"/>
      <c r="D25" s="58" t="s">
        <v>44</v>
      </c>
      <c r="E25" s="96">
        <f t="shared" si="1"/>
        <v>0</v>
      </c>
      <c r="F25" s="96">
        <v>0</v>
      </c>
      <c r="G25" s="96">
        <v>0</v>
      </c>
      <c r="H25" s="6">
        <v>0</v>
      </c>
      <c r="I25" s="101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141"/>
      <c r="AS25" s="141"/>
    </row>
    <row r="26" spans="1:45" ht="21" x14ac:dyDescent="0.25">
      <c r="A26" s="108"/>
      <c r="B26" s="148"/>
      <c r="C26" s="108"/>
      <c r="D26" s="58" t="s">
        <v>25</v>
      </c>
      <c r="E26" s="96">
        <f t="shared" si="1"/>
        <v>0</v>
      </c>
      <c r="F26" s="96">
        <v>0</v>
      </c>
      <c r="G26" s="9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141"/>
      <c r="AS26" s="141"/>
    </row>
    <row r="27" spans="1:45" ht="21" x14ac:dyDescent="0.25">
      <c r="A27" s="108"/>
      <c r="B27" s="148"/>
      <c r="C27" s="108"/>
      <c r="D27" s="58" t="s">
        <v>49</v>
      </c>
      <c r="E27" s="96">
        <f t="shared" si="1"/>
        <v>24856.1</v>
      </c>
      <c r="F27" s="96">
        <f>I27+L27+O27+R27+U27+X27+AA27+AD27+AG27+AJ27+AM27+AP27</f>
        <v>17922.8</v>
      </c>
      <c r="G27" s="96">
        <f>F27/E27*100</f>
        <v>72.106243537803593</v>
      </c>
      <c r="H27" s="6">
        <v>498.6</v>
      </c>
      <c r="I27" s="6">
        <v>443.7</v>
      </c>
      <c r="J27" s="6">
        <f>I27/H27*100</f>
        <v>88.989169675090253</v>
      </c>
      <c r="K27" s="6">
        <f>1856.9+13+293.4</f>
        <v>2163.3000000000002</v>
      </c>
      <c r="L27" s="6">
        <v>3354.4</v>
      </c>
      <c r="M27" s="6">
        <f>L27/K27*100</f>
        <v>155.05939999075486</v>
      </c>
      <c r="N27" s="6">
        <f>3208.9-6</f>
        <v>3202.9</v>
      </c>
      <c r="O27" s="6">
        <v>1942.5</v>
      </c>
      <c r="P27" s="6">
        <f>O27/N27*100</f>
        <v>60.648162602641357</v>
      </c>
      <c r="Q27" s="6">
        <v>1953</v>
      </c>
      <c r="R27" s="6">
        <v>1953</v>
      </c>
      <c r="S27" s="6">
        <f>R27/Q27*100</f>
        <v>100</v>
      </c>
      <c r="T27" s="6">
        <v>1806.3</v>
      </c>
      <c r="U27" s="6">
        <v>1806.3</v>
      </c>
      <c r="V27" s="6">
        <f>U27/T27*100</f>
        <v>100</v>
      </c>
      <c r="W27" s="103">
        <f>1967.4+152+127-83.9</f>
        <v>2162.5</v>
      </c>
      <c r="X27" s="6">
        <v>2114.6999999999998</v>
      </c>
      <c r="Y27" s="6">
        <f>X27/W27*100</f>
        <v>97.789595375722541</v>
      </c>
      <c r="Z27" s="6">
        <v>2377.5</v>
      </c>
      <c r="AA27" s="6">
        <v>2377.5</v>
      </c>
      <c r="AB27" s="6">
        <f>AA27/Z27*100</f>
        <v>100</v>
      </c>
      <c r="AC27" s="6">
        <v>2154.3000000000002</v>
      </c>
      <c r="AD27" s="6">
        <v>2154.3000000000002</v>
      </c>
      <c r="AE27" s="6">
        <f>AD27/AC27*100</f>
        <v>100</v>
      </c>
      <c r="AF27" s="6">
        <v>1974</v>
      </c>
      <c r="AG27" s="6">
        <v>1776.4</v>
      </c>
      <c r="AH27" s="6">
        <f>AG27/AF27*100</f>
        <v>89.989868287740634</v>
      </c>
      <c r="AI27" s="6">
        <v>1855.6</v>
      </c>
      <c r="AJ27" s="6">
        <v>0</v>
      </c>
      <c r="AK27" s="6">
        <v>0</v>
      </c>
      <c r="AL27" s="6">
        <f>1929.8</f>
        <v>1929.8</v>
      </c>
      <c r="AM27" s="6">
        <v>0</v>
      </c>
      <c r="AN27" s="6">
        <v>0</v>
      </c>
      <c r="AO27" s="103">
        <v>2778.3</v>
      </c>
      <c r="AP27" s="6">
        <v>0</v>
      </c>
      <c r="AQ27" s="6">
        <v>0</v>
      </c>
      <c r="AR27" s="141"/>
      <c r="AS27" s="141"/>
    </row>
    <row r="28" spans="1:45" ht="48.75" customHeight="1" x14ac:dyDescent="0.25">
      <c r="A28" s="108"/>
      <c r="B28" s="148"/>
      <c r="C28" s="108"/>
      <c r="D28" s="58" t="s">
        <v>45</v>
      </c>
      <c r="E28" s="96">
        <f t="shared" si="1"/>
        <v>0</v>
      </c>
      <c r="F28" s="96">
        <v>0</v>
      </c>
      <c r="G28" s="9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141"/>
      <c r="AS28" s="141"/>
    </row>
    <row r="29" spans="1:45" ht="66" hidden="1" customHeight="1" x14ac:dyDescent="0.25">
      <c r="A29" s="142"/>
      <c r="B29" s="149"/>
      <c r="C29" s="142"/>
      <c r="D29" s="10" t="s">
        <v>33</v>
      </c>
      <c r="E29" s="6">
        <f t="shared" si="1"/>
        <v>0</v>
      </c>
      <c r="F29" s="6">
        <f>I29+L29+O29+R29+U29+X29+AA29+AD29+AG29+AJ29+AM29+AP29</f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12"/>
      <c r="AS29" s="22"/>
    </row>
    <row r="30" spans="1:45" ht="15" customHeight="1" x14ac:dyDescent="0.25">
      <c r="A30" s="151" t="s">
        <v>23</v>
      </c>
      <c r="B30" s="141" t="s">
        <v>63</v>
      </c>
      <c r="C30" s="143" t="s">
        <v>66</v>
      </c>
      <c r="D30" s="94" t="s">
        <v>24</v>
      </c>
      <c r="E30" s="95">
        <f t="shared" si="1"/>
        <v>300.10000000000002</v>
      </c>
      <c r="F30" s="95">
        <f>SUM(F31:F34)</f>
        <v>270</v>
      </c>
      <c r="G30" s="95">
        <f t="shared" ref="G30:AQ30" si="4">SUM(G31:G34)</f>
        <v>89.97000999666777</v>
      </c>
      <c r="H30" s="95">
        <f t="shared" si="4"/>
        <v>0</v>
      </c>
      <c r="I30" s="95">
        <f t="shared" si="4"/>
        <v>0</v>
      </c>
      <c r="J30" s="95">
        <f t="shared" si="4"/>
        <v>0</v>
      </c>
      <c r="K30" s="95">
        <f t="shared" si="4"/>
        <v>0</v>
      </c>
      <c r="L30" s="95">
        <f t="shared" si="4"/>
        <v>0</v>
      </c>
      <c r="M30" s="95">
        <f t="shared" si="4"/>
        <v>0</v>
      </c>
      <c r="N30" s="95">
        <f t="shared" si="4"/>
        <v>0</v>
      </c>
      <c r="O30" s="95">
        <f t="shared" si="4"/>
        <v>0</v>
      </c>
      <c r="P30" s="95">
        <f t="shared" si="4"/>
        <v>0</v>
      </c>
      <c r="Q30" s="95">
        <f>SUM(Q31:Q34)</f>
        <v>0</v>
      </c>
      <c r="R30" s="95">
        <f t="shared" si="4"/>
        <v>0</v>
      </c>
      <c r="S30" s="95">
        <f t="shared" si="4"/>
        <v>0</v>
      </c>
      <c r="T30" s="95">
        <f t="shared" si="4"/>
        <v>0</v>
      </c>
      <c r="U30" s="95">
        <f t="shared" si="4"/>
        <v>0</v>
      </c>
      <c r="V30" s="95">
        <f t="shared" si="4"/>
        <v>0</v>
      </c>
      <c r="W30" s="95">
        <f t="shared" si="4"/>
        <v>0</v>
      </c>
      <c r="X30" s="95">
        <f t="shared" si="4"/>
        <v>0</v>
      </c>
      <c r="Y30" s="95">
        <f t="shared" si="4"/>
        <v>0</v>
      </c>
      <c r="Z30" s="95">
        <f t="shared" si="4"/>
        <v>0</v>
      </c>
      <c r="AA30" s="95">
        <f t="shared" si="4"/>
        <v>0</v>
      </c>
      <c r="AB30" s="95">
        <f t="shared" si="4"/>
        <v>0</v>
      </c>
      <c r="AC30" s="95">
        <f t="shared" si="4"/>
        <v>0</v>
      </c>
      <c r="AD30" s="95">
        <f t="shared" si="4"/>
        <v>0</v>
      </c>
      <c r="AE30" s="95">
        <f t="shared" si="4"/>
        <v>0</v>
      </c>
      <c r="AF30" s="95">
        <f t="shared" si="4"/>
        <v>300.10000000000002</v>
      </c>
      <c r="AG30" s="95">
        <f t="shared" si="4"/>
        <v>270</v>
      </c>
      <c r="AH30" s="95">
        <f t="shared" si="4"/>
        <v>89.97000999666777</v>
      </c>
      <c r="AI30" s="95">
        <f t="shared" si="4"/>
        <v>0</v>
      </c>
      <c r="AJ30" s="95">
        <f t="shared" si="4"/>
        <v>0</v>
      </c>
      <c r="AK30" s="95">
        <f t="shared" si="4"/>
        <v>0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0</v>
      </c>
      <c r="AR30" s="152" t="s">
        <v>83</v>
      </c>
      <c r="AS30" s="147" t="s">
        <v>88</v>
      </c>
    </row>
    <row r="31" spans="1:45" ht="21" x14ac:dyDescent="0.25">
      <c r="A31" s="151"/>
      <c r="B31" s="141"/>
      <c r="C31" s="143"/>
      <c r="D31" s="58" t="s">
        <v>44</v>
      </c>
      <c r="E31" s="96">
        <f t="shared" si="1"/>
        <v>0</v>
      </c>
      <c r="F31" s="96">
        <f t="shared" si="1"/>
        <v>0</v>
      </c>
      <c r="G31" s="9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153"/>
      <c r="AS31" s="148"/>
    </row>
    <row r="32" spans="1:45" ht="21" x14ac:dyDescent="0.25">
      <c r="A32" s="151"/>
      <c r="B32" s="141"/>
      <c r="C32" s="143"/>
      <c r="D32" s="58" t="s">
        <v>25</v>
      </c>
      <c r="E32" s="96">
        <f t="shared" ref="E32:F34" si="5">H32+K32+N32+Q32+T32+W32+Z32+AC32+AF32+AI32+AL32+AO32</f>
        <v>0</v>
      </c>
      <c r="F32" s="96">
        <f t="shared" si="5"/>
        <v>0</v>
      </c>
      <c r="G32" s="9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153"/>
      <c r="AS32" s="148"/>
    </row>
    <row r="33" spans="1:45" ht="21" x14ac:dyDescent="0.25">
      <c r="A33" s="151"/>
      <c r="B33" s="141"/>
      <c r="C33" s="143"/>
      <c r="D33" s="58" t="s">
        <v>49</v>
      </c>
      <c r="E33" s="96">
        <f>H33+K33+N33+Q33+T33+W33+Z33+AC33+AF33+AI33+AL33+AO33</f>
        <v>300.10000000000002</v>
      </c>
      <c r="F33" s="96">
        <f t="shared" si="5"/>
        <v>270</v>
      </c>
      <c r="G33" s="96">
        <f>F33/E33*100</f>
        <v>89.97000999666777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7">
        <v>0</v>
      </c>
      <c r="U33" s="7">
        <v>0</v>
      </c>
      <c r="V33" s="6">
        <v>0</v>
      </c>
      <c r="W33" s="7">
        <v>0</v>
      </c>
      <c r="X33" s="7">
        <v>0</v>
      </c>
      <c r="Y33" s="6">
        <v>0</v>
      </c>
      <c r="Z33" s="7">
        <v>0</v>
      </c>
      <c r="AA33" s="7">
        <v>0</v>
      </c>
      <c r="AB33" s="6">
        <v>0</v>
      </c>
      <c r="AC33" s="6">
        <v>0</v>
      </c>
      <c r="AD33" s="6">
        <v>0</v>
      </c>
      <c r="AE33" s="6">
        <v>0</v>
      </c>
      <c r="AF33" s="6">
        <v>300.10000000000002</v>
      </c>
      <c r="AG33" s="6">
        <v>270</v>
      </c>
      <c r="AH33" s="6">
        <f>AG33/AF33*100</f>
        <v>89.97000999666777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153"/>
      <c r="AS33" s="148"/>
    </row>
    <row r="34" spans="1:45" ht="42" x14ac:dyDescent="0.25">
      <c r="A34" s="151"/>
      <c r="B34" s="141"/>
      <c r="C34" s="143"/>
      <c r="D34" s="58" t="s">
        <v>45</v>
      </c>
      <c r="E34" s="96">
        <f t="shared" si="5"/>
        <v>0</v>
      </c>
      <c r="F34" s="96">
        <f t="shared" si="5"/>
        <v>0</v>
      </c>
      <c r="G34" s="9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154"/>
      <c r="AS34" s="149"/>
    </row>
    <row r="35" spans="1:45" ht="66.75" hidden="1" customHeight="1" x14ac:dyDescent="0.25">
      <c r="A35" s="151"/>
      <c r="B35" s="141"/>
      <c r="C35" s="143"/>
      <c r="D35" s="10" t="s">
        <v>33</v>
      </c>
      <c r="E35" s="6">
        <f>H35+K35+N35+Q35+T35+W35+Z35+AC35+AF35+AI35+AL35+AO35</f>
        <v>0</v>
      </c>
      <c r="F35" s="75">
        <f>I35+L35+O35+R35+U35+X35+AA35+AD35+AG35+AJ35+AM35+AP35</f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6">
        <v>0</v>
      </c>
      <c r="U35" s="6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23"/>
      <c r="AS35" s="11"/>
    </row>
    <row r="36" spans="1:45" hidden="1" x14ac:dyDescent="0.25">
      <c r="A36" s="73" t="s">
        <v>28</v>
      </c>
      <c r="B36" s="10" t="s">
        <v>52</v>
      </c>
      <c r="C36" s="141" t="s">
        <v>54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23"/>
      <c r="AS36" s="76"/>
    </row>
    <row r="37" spans="1:45" ht="22.5" hidden="1" x14ac:dyDescent="0.25">
      <c r="A37" s="73" t="s">
        <v>29</v>
      </c>
      <c r="B37" s="10" t="s">
        <v>53</v>
      </c>
      <c r="C37" s="141" t="s">
        <v>55</v>
      </c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23"/>
      <c r="AS37" s="76"/>
    </row>
    <row r="38" spans="1:45" ht="15.6" hidden="1" customHeight="1" x14ac:dyDescent="0.25">
      <c r="A38" s="107" t="s">
        <v>35</v>
      </c>
      <c r="B38" s="147" t="s">
        <v>62</v>
      </c>
      <c r="C38" s="107" t="s">
        <v>65</v>
      </c>
      <c r="D38" s="10" t="s">
        <v>24</v>
      </c>
      <c r="E38" s="6">
        <f>H38+K38+N38+Q38+T38+W38+Z38+AC38+AF38+AI38+AL38+AO38</f>
        <v>0</v>
      </c>
      <c r="F38" s="6">
        <f>SUM(F39:F42)</f>
        <v>0</v>
      </c>
      <c r="G38" s="6">
        <f t="shared" ref="G38:AQ38" si="6">SUM(G39:G42)</f>
        <v>0</v>
      </c>
      <c r="H38" s="6">
        <f t="shared" si="6"/>
        <v>0</v>
      </c>
      <c r="I38" s="6">
        <f t="shared" si="6"/>
        <v>0</v>
      </c>
      <c r="J38" s="6">
        <f t="shared" si="6"/>
        <v>0</v>
      </c>
      <c r="K38" s="6">
        <f t="shared" si="6"/>
        <v>0</v>
      </c>
      <c r="L38" s="6">
        <f t="shared" si="6"/>
        <v>0</v>
      </c>
      <c r="M38" s="6">
        <f t="shared" si="6"/>
        <v>0</v>
      </c>
      <c r="N38" s="6">
        <f t="shared" si="6"/>
        <v>0</v>
      </c>
      <c r="O38" s="6">
        <f t="shared" si="6"/>
        <v>0</v>
      </c>
      <c r="P38" s="6">
        <f t="shared" si="6"/>
        <v>0</v>
      </c>
      <c r="Q38" s="6">
        <f t="shared" si="6"/>
        <v>0</v>
      </c>
      <c r="R38" s="6">
        <f t="shared" si="6"/>
        <v>0</v>
      </c>
      <c r="S38" s="6">
        <f t="shared" si="6"/>
        <v>0</v>
      </c>
      <c r="T38" s="6">
        <f t="shared" si="6"/>
        <v>0</v>
      </c>
      <c r="U38" s="6">
        <f t="shared" si="6"/>
        <v>0</v>
      </c>
      <c r="V38" s="6">
        <f t="shared" si="6"/>
        <v>0</v>
      </c>
      <c r="W38" s="6">
        <f t="shared" si="6"/>
        <v>0</v>
      </c>
      <c r="X38" s="6">
        <f t="shared" si="6"/>
        <v>0</v>
      </c>
      <c r="Y38" s="6">
        <f t="shared" si="6"/>
        <v>0</v>
      </c>
      <c r="Z38" s="6">
        <f t="shared" si="6"/>
        <v>0</v>
      </c>
      <c r="AA38" s="6">
        <f t="shared" si="6"/>
        <v>0</v>
      </c>
      <c r="AB38" s="6">
        <f t="shared" si="6"/>
        <v>0</v>
      </c>
      <c r="AC38" s="6">
        <f t="shared" si="6"/>
        <v>0</v>
      </c>
      <c r="AD38" s="6">
        <f t="shared" si="6"/>
        <v>0</v>
      </c>
      <c r="AE38" s="6">
        <f t="shared" si="6"/>
        <v>0</v>
      </c>
      <c r="AF38" s="6">
        <f t="shared" si="6"/>
        <v>0</v>
      </c>
      <c r="AG38" s="6">
        <f t="shared" si="6"/>
        <v>0</v>
      </c>
      <c r="AH38" s="6">
        <f t="shared" si="6"/>
        <v>0</v>
      </c>
      <c r="AI38" s="6">
        <f t="shared" si="6"/>
        <v>0</v>
      </c>
      <c r="AJ38" s="6">
        <f t="shared" si="6"/>
        <v>0</v>
      </c>
      <c r="AK38" s="6">
        <f t="shared" si="6"/>
        <v>0</v>
      </c>
      <c r="AL38" s="6">
        <f t="shared" si="6"/>
        <v>0</v>
      </c>
      <c r="AM38" s="6">
        <f t="shared" si="6"/>
        <v>0</v>
      </c>
      <c r="AN38" s="6">
        <f t="shared" si="6"/>
        <v>0</v>
      </c>
      <c r="AO38" s="6">
        <f t="shared" si="6"/>
        <v>0</v>
      </c>
      <c r="AP38" s="6">
        <f t="shared" si="6"/>
        <v>0</v>
      </c>
      <c r="AQ38" s="6">
        <f t="shared" si="6"/>
        <v>0</v>
      </c>
      <c r="AR38" s="157"/>
      <c r="AS38" s="141"/>
    </row>
    <row r="39" spans="1:45" ht="22.5" hidden="1" x14ac:dyDescent="0.25">
      <c r="A39" s="108"/>
      <c r="B39" s="148"/>
      <c r="C39" s="108"/>
      <c r="D39" s="10" t="s">
        <v>44</v>
      </c>
      <c r="E39" s="6">
        <f>H39+K39+N39+Q39+T39+W39+Z39+AC39+AF39+AI39+AL39+AO39</f>
        <v>0</v>
      </c>
      <c r="F39" s="6">
        <f>I39+L39+O39+R39+U39+X39+AA39+AD39+AG39+AJ39+AM39+AP39</f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157"/>
      <c r="AS39" s="141"/>
    </row>
    <row r="40" spans="1:45" ht="22.5" hidden="1" x14ac:dyDescent="0.25">
      <c r="A40" s="108"/>
      <c r="B40" s="148"/>
      <c r="C40" s="108"/>
      <c r="D40" s="10" t="s">
        <v>25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157"/>
      <c r="AS40" s="141"/>
    </row>
    <row r="41" spans="1:45" hidden="1" x14ac:dyDescent="0.25">
      <c r="A41" s="108"/>
      <c r="B41" s="148"/>
      <c r="C41" s="108"/>
      <c r="D41" s="10" t="s">
        <v>49</v>
      </c>
      <c r="E41" s="6">
        <f>H41+K41+N41+Q41+T41+W41+Z41+AC41+AF41+AI41+AL41+AO41</f>
        <v>0</v>
      </c>
      <c r="F41" s="6">
        <f>O41+R41+U41+X41+AA41+AD41+AG41+AJ41+AM41+AP41</f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157"/>
      <c r="AS41" s="141"/>
    </row>
    <row r="42" spans="1:45" ht="27.6" hidden="1" customHeight="1" x14ac:dyDescent="0.25">
      <c r="A42" s="108"/>
      <c r="B42" s="148"/>
      <c r="C42" s="108"/>
      <c r="D42" s="10" t="s">
        <v>45</v>
      </c>
      <c r="E42" s="6">
        <f>H42+K42+N42+Q42+T42+W42+Z42+AC42+AF42+AI42+AL42+AO42</f>
        <v>0</v>
      </c>
      <c r="F42" s="6">
        <f>I42+L42+O42+R42+U42+X42+AA42+AD42+AG42+AJ42+AM42+AP42</f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157"/>
      <c r="AS42" s="141"/>
    </row>
    <row r="43" spans="1:45" ht="90" hidden="1" x14ac:dyDescent="0.25">
      <c r="A43" s="142"/>
      <c r="B43" s="149"/>
      <c r="C43" s="142"/>
      <c r="D43" s="10" t="s">
        <v>33</v>
      </c>
      <c r="E43" s="75">
        <v>0</v>
      </c>
      <c r="F43" s="75">
        <f>I43+L43+O43+R43+U43+X43+AA43+AD43+AG43+AJ43+AM43+AP43</f>
        <v>0</v>
      </c>
      <c r="G43" s="6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9">
        <v>0</v>
      </c>
      <c r="U43" s="9">
        <v>0</v>
      </c>
      <c r="V43" s="75">
        <v>0</v>
      </c>
      <c r="W43" s="75">
        <v>0</v>
      </c>
      <c r="X43" s="75">
        <v>0</v>
      </c>
      <c r="Y43" s="75">
        <v>0</v>
      </c>
      <c r="Z43" s="75"/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98"/>
      <c r="AS43" s="10"/>
    </row>
    <row r="44" spans="1:45" hidden="1" x14ac:dyDescent="0.25">
      <c r="A44" s="71">
        <v>4</v>
      </c>
      <c r="B44" s="10" t="s">
        <v>58</v>
      </c>
      <c r="C44" s="141" t="s">
        <v>56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46"/>
      <c r="AS44" s="72"/>
    </row>
    <row r="45" spans="1:45" ht="8.25" hidden="1" customHeight="1" x14ac:dyDescent="0.25">
      <c r="A45" s="73" t="s">
        <v>60</v>
      </c>
      <c r="B45" s="10" t="s">
        <v>59</v>
      </c>
      <c r="C45" s="141" t="s">
        <v>57</v>
      </c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46"/>
      <c r="AS45" s="72"/>
    </row>
    <row r="46" spans="1:45" ht="15" customHeight="1" x14ac:dyDescent="0.25">
      <c r="A46" s="107" t="s">
        <v>28</v>
      </c>
      <c r="B46" s="147" t="s">
        <v>81</v>
      </c>
      <c r="C46" s="107" t="s">
        <v>22</v>
      </c>
      <c r="D46" s="94" t="s">
        <v>24</v>
      </c>
      <c r="E46" s="95">
        <f t="shared" ref="E46:F59" si="7">H46+K46+N46+Q46+T46+W46+Z46+AC46+AF46+AI46+AL46+AO46</f>
        <v>22972.1</v>
      </c>
      <c r="F46" s="95">
        <f t="shared" ref="F46:AQ46" si="8">SUM(F47:F50)</f>
        <v>90</v>
      </c>
      <c r="G46" s="95">
        <f>F46/E46*100</f>
        <v>0.39177959350690622</v>
      </c>
      <c r="H46" s="95">
        <f t="shared" si="8"/>
        <v>0</v>
      </c>
      <c r="I46" s="95">
        <f t="shared" si="8"/>
        <v>0</v>
      </c>
      <c r="J46" s="95">
        <f t="shared" si="8"/>
        <v>0</v>
      </c>
      <c r="K46" s="95">
        <f t="shared" si="8"/>
        <v>0</v>
      </c>
      <c r="L46" s="95">
        <f t="shared" si="8"/>
        <v>0</v>
      </c>
      <c r="M46" s="95">
        <f t="shared" si="8"/>
        <v>0</v>
      </c>
      <c r="N46" s="95">
        <f t="shared" si="8"/>
        <v>0</v>
      </c>
      <c r="O46" s="95">
        <f t="shared" si="8"/>
        <v>0</v>
      </c>
      <c r="P46" s="95">
        <f t="shared" si="8"/>
        <v>0</v>
      </c>
      <c r="Q46" s="95">
        <f t="shared" si="8"/>
        <v>0</v>
      </c>
      <c r="R46" s="95">
        <f t="shared" si="8"/>
        <v>0</v>
      </c>
      <c r="S46" s="95">
        <f t="shared" si="8"/>
        <v>0</v>
      </c>
      <c r="T46" s="95">
        <f t="shared" si="8"/>
        <v>0</v>
      </c>
      <c r="U46" s="95">
        <f t="shared" si="8"/>
        <v>0</v>
      </c>
      <c r="V46" s="95">
        <f t="shared" si="8"/>
        <v>0</v>
      </c>
      <c r="W46" s="95">
        <f t="shared" si="8"/>
        <v>0</v>
      </c>
      <c r="X46" s="95">
        <f t="shared" si="8"/>
        <v>0</v>
      </c>
      <c r="Y46" s="95">
        <f t="shared" si="8"/>
        <v>0</v>
      </c>
      <c r="Z46" s="95">
        <f t="shared" si="8"/>
        <v>0</v>
      </c>
      <c r="AA46" s="95">
        <f t="shared" si="8"/>
        <v>0</v>
      </c>
      <c r="AB46" s="95">
        <f t="shared" si="8"/>
        <v>0</v>
      </c>
      <c r="AC46" s="95">
        <f t="shared" si="8"/>
        <v>0</v>
      </c>
      <c r="AD46" s="95">
        <f t="shared" si="8"/>
        <v>0</v>
      </c>
      <c r="AE46" s="95">
        <f t="shared" si="8"/>
        <v>0</v>
      </c>
      <c r="AF46" s="95">
        <f>SUM(AF47:AF50)</f>
        <v>3778.5</v>
      </c>
      <c r="AG46" s="95">
        <f t="shared" si="8"/>
        <v>90</v>
      </c>
      <c r="AH46" s="95">
        <f t="shared" si="8"/>
        <v>2.3818975784041285</v>
      </c>
      <c r="AI46" s="95">
        <f t="shared" si="8"/>
        <v>0</v>
      </c>
      <c r="AJ46" s="95">
        <f t="shared" si="8"/>
        <v>0</v>
      </c>
      <c r="AK46" s="95">
        <f t="shared" si="8"/>
        <v>0</v>
      </c>
      <c r="AL46" s="95">
        <f t="shared" si="8"/>
        <v>0</v>
      </c>
      <c r="AM46" s="95">
        <f t="shared" si="8"/>
        <v>0</v>
      </c>
      <c r="AN46" s="95">
        <f t="shared" si="8"/>
        <v>0</v>
      </c>
      <c r="AO46" s="95">
        <f t="shared" si="8"/>
        <v>19193.599999999999</v>
      </c>
      <c r="AP46" s="95">
        <f t="shared" si="8"/>
        <v>0</v>
      </c>
      <c r="AQ46" s="95">
        <f t="shared" si="8"/>
        <v>0</v>
      </c>
      <c r="AR46" s="155" t="s">
        <v>84</v>
      </c>
      <c r="AS46" s="156" t="s">
        <v>92</v>
      </c>
    </row>
    <row r="47" spans="1:45" ht="21" x14ac:dyDescent="0.25">
      <c r="A47" s="108"/>
      <c r="B47" s="148"/>
      <c r="C47" s="108"/>
      <c r="D47" s="58" t="s">
        <v>44</v>
      </c>
      <c r="E47" s="96">
        <f t="shared" si="7"/>
        <v>0</v>
      </c>
      <c r="F47" s="96">
        <f t="shared" si="7"/>
        <v>0</v>
      </c>
      <c r="G47" s="9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155"/>
      <c r="AS47" s="156"/>
    </row>
    <row r="48" spans="1:45" ht="21" x14ac:dyDescent="0.25">
      <c r="A48" s="108"/>
      <c r="B48" s="148"/>
      <c r="C48" s="108"/>
      <c r="D48" s="58" t="s">
        <v>25</v>
      </c>
      <c r="E48" s="96">
        <f t="shared" si="7"/>
        <v>0</v>
      </c>
      <c r="F48" s="96">
        <f t="shared" si="7"/>
        <v>0</v>
      </c>
      <c r="G48" s="9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155"/>
      <c r="AS48" s="156"/>
    </row>
    <row r="49" spans="1:45" ht="21" x14ac:dyDescent="0.25">
      <c r="A49" s="108"/>
      <c r="B49" s="148"/>
      <c r="C49" s="108"/>
      <c r="D49" s="58" t="s">
        <v>49</v>
      </c>
      <c r="E49" s="96">
        <f t="shared" si="7"/>
        <v>22972.1</v>
      </c>
      <c r="F49" s="96">
        <f t="shared" si="7"/>
        <v>90</v>
      </c>
      <c r="G49" s="96">
        <f>F49/E49*100</f>
        <v>0.39177959350690622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3778.5</v>
      </c>
      <c r="AG49" s="6">
        <v>90</v>
      </c>
      <c r="AH49" s="6">
        <f>AG49/AF49*100</f>
        <v>2.3818975784041285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19193.599999999999</v>
      </c>
      <c r="AP49" s="6">
        <v>0</v>
      </c>
      <c r="AQ49" s="6">
        <v>0</v>
      </c>
      <c r="AR49" s="155"/>
      <c r="AS49" s="156"/>
    </row>
    <row r="50" spans="1:45" ht="70.5" customHeight="1" x14ac:dyDescent="0.25">
      <c r="A50" s="108"/>
      <c r="B50" s="148"/>
      <c r="C50" s="108"/>
      <c r="D50" s="58" t="s">
        <v>45</v>
      </c>
      <c r="E50" s="96">
        <f t="shared" si="7"/>
        <v>0</v>
      </c>
      <c r="F50" s="96">
        <f t="shared" si="7"/>
        <v>0</v>
      </c>
      <c r="G50" s="9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155"/>
      <c r="AS50" s="156"/>
    </row>
    <row r="51" spans="1:45" ht="217.5" customHeight="1" x14ac:dyDescent="0.25">
      <c r="A51" s="142"/>
      <c r="B51" s="149"/>
      <c r="C51" s="142"/>
      <c r="D51" s="10" t="s">
        <v>33</v>
      </c>
      <c r="E51" s="6">
        <f t="shared" si="7"/>
        <v>1069.8</v>
      </c>
      <c r="F51" s="6">
        <f t="shared" si="7"/>
        <v>989.3</v>
      </c>
      <c r="G51" s="6">
        <f>F51/E51*100</f>
        <v>92.475229014769113</v>
      </c>
      <c r="H51" s="6">
        <v>0</v>
      </c>
      <c r="I51" s="6">
        <v>0</v>
      </c>
      <c r="J51" s="6">
        <v>0</v>
      </c>
      <c r="K51" s="6">
        <v>41</v>
      </c>
      <c r="L51" s="6">
        <v>41</v>
      </c>
      <c r="M51" s="6">
        <f>L51/K51*100</f>
        <v>100</v>
      </c>
      <c r="N51" s="6">
        <f>30+50.5+49+68+90+88</f>
        <v>375.5</v>
      </c>
      <c r="O51" s="99">
        <v>88</v>
      </c>
      <c r="P51" s="6">
        <f>O51/N51*100</f>
        <v>23.435419440745672</v>
      </c>
      <c r="Q51" s="6">
        <v>0</v>
      </c>
      <c r="R51" s="6">
        <v>90</v>
      </c>
      <c r="S51" s="6">
        <v>0</v>
      </c>
      <c r="T51" s="6">
        <v>0</v>
      </c>
      <c r="U51" s="6">
        <v>68</v>
      </c>
      <c r="V51" s="6">
        <v>0</v>
      </c>
      <c r="W51" s="6">
        <f>411.6+241.7</f>
        <v>653.29999999999995</v>
      </c>
      <c r="X51" s="6">
        <v>653.29999999999995</v>
      </c>
      <c r="Y51" s="6">
        <f>X51/W51*100</f>
        <v>100</v>
      </c>
      <c r="Z51" s="6">
        <v>0</v>
      </c>
      <c r="AA51" s="6">
        <v>0</v>
      </c>
      <c r="AB51" s="6">
        <v>0</v>
      </c>
      <c r="AC51" s="6">
        <v>0</v>
      </c>
      <c r="AD51" s="6">
        <v>49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9" t="s">
        <v>85</v>
      </c>
      <c r="AS51" s="9" t="s">
        <v>93</v>
      </c>
    </row>
    <row r="52" spans="1:45" x14ac:dyDescent="0.25">
      <c r="A52" s="143"/>
      <c r="B52" s="141" t="s">
        <v>32</v>
      </c>
      <c r="C52" s="143"/>
      <c r="D52" s="94" t="s">
        <v>24</v>
      </c>
      <c r="E52" s="95">
        <f>H52+K52+N52+Q52+T52+W52+Z52+AC52+AF52+AI52+AL52+AO52</f>
        <v>48128.299999999996</v>
      </c>
      <c r="F52" s="95">
        <f t="shared" si="7"/>
        <v>18282.8</v>
      </c>
      <c r="G52" s="95">
        <f>F52/E52*100</f>
        <v>37.987628900252034</v>
      </c>
      <c r="H52" s="95">
        <f>SUM(H53:H55)</f>
        <v>498.6</v>
      </c>
      <c r="I52" s="95">
        <f>SUM(I53:I56)</f>
        <v>443.7</v>
      </c>
      <c r="J52" s="95">
        <f>SUM(J53:J56)</f>
        <v>88.989169675090253</v>
      </c>
      <c r="K52" s="95">
        <f>SUM(K53:K55)</f>
        <v>2163.3000000000002</v>
      </c>
      <c r="L52" s="95">
        <f>SUM(L53:L56)</f>
        <v>3354.4</v>
      </c>
      <c r="M52" s="95">
        <f>L52/K52*100</f>
        <v>155.05939999075486</v>
      </c>
      <c r="N52" s="95">
        <f>SUM(N53:N55)</f>
        <v>3202.9</v>
      </c>
      <c r="O52" s="95">
        <f>SUM(O53:O56)</f>
        <v>1942.5</v>
      </c>
      <c r="P52" s="95">
        <f>O52/N52*100</f>
        <v>60.648162602641357</v>
      </c>
      <c r="Q52" s="95">
        <f>SUM(Q53:Q55)</f>
        <v>1953</v>
      </c>
      <c r="R52" s="95">
        <f>SUM(R53:R56)</f>
        <v>1953</v>
      </c>
      <c r="S52" s="95">
        <f>SUM(S53:S56)</f>
        <v>100</v>
      </c>
      <c r="T52" s="95">
        <f>SUM(T53:T55)</f>
        <v>1806.3</v>
      </c>
      <c r="U52" s="95">
        <f>SUM(U53:U56)</f>
        <v>1806.3</v>
      </c>
      <c r="V52" s="95">
        <v>0</v>
      </c>
      <c r="W52" s="95">
        <f>SUM(W53:W55)</f>
        <v>2162.5</v>
      </c>
      <c r="X52" s="95">
        <f>SUM(X53:X56)</f>
        <v>2114.6999999999998</v>
      </c>
      <c r="Y52" s="95">
        <f>SUM(Y53:Y57)</f>
        <v>197.78959537572254</v>
      </c>
      <c r="Z52" s="95">
        <f>SUM(Z53:Z55)</f>
        <v>2377.5</v>
      </c>
      <c r="AA52" s="95">
        <f>SUM(AA53:AA56)</f>
        <v>2377.5</v>
      </c>
      <c r="AB52" s="95">
        <f>SUM(AB53:AB57)</f>
        <v>100</v>
      </c>
      <c r="AC52" s="95">
        <f>SUM(AC53:AC55)</f>
        <v>2154.3000000000002</v>
      </c>
      <c r="AD52" s="95">
        <f>SUM(AD53:AD56)</f>
        <v>2154.3000000000002</v>
      </c>
      <c r="AE52" s="95">
        <f>SUM(AE53:AE57)</f>
        <v>100</v>
      </c>
      <c r="AF52" s="95">
        <f>SUM(AF53:AF55)</f>
        <v>6052.6</v>
      </c>
      <c r="AG52" s="95">
        <f>SUM(AG53:AG56)</f>
        <v>2136.4</v>
      </c>
      <c r="AH52" s="95">
        <f>SUM(AH53:AH57)</f>
        <v>35.297227637709419</v>
      </c>
      <c r="AI52" s="95">
        <f>SUM(AI53:AI55)</f>
        <v>1855.6</v>
      </c>
      <c r="AJ52" s="95">
        <f>SUM(AJ53:AJ56)</f>
        <v>0</v>
      </c>
      <c r="AK52" s="95">
        <f>SUM(AK53:AK57)</f>
        <v>0</v>
      </c>
      <c r="AL52" s="95">
        <f>SUM(AL53:AL55)</f>
        <v>1929.8</v>
      </c>
      <c r="AM52" s="95">
        <f>SUM(AM53:AM56)</f>
        <v>0</v>
      </c>
      <c r="AN52" s="95">
        <f>SUM(AN53:AN57)</f>
        <v>0</v>
      </c>
      <c r="AO52" s="95">
        <f>SUM(AO53:AO55)</f>
        <v>21971.899999999998</v>
      </c>
      <c r="AP52" s="95">
        <f>SUM(AP53:AP56)</f>
        <v>0</v>
      </c>
      <c r="AQ52" s="95">
        <f>SUM(AQ53:AQ57)</f>
        <v>0</v>
      </c>
      <c r="AR52" s="107"/>
      <c r="AS52" s="159"/>
    </row>
    <row r="53" spans="1:45" ht="21" x14ac:dyDescent="0.25">
      <c r="A53" s="143"/>
      <c r="B53" s="141"/>
      <c r="C53" s="143"/>
      <c r="D53" s="58" t="s">
        <v>44</v>
      </c>
      <c r="E53" s="96">
        <f t="shared" si="7"/>
        <v>0</v>
      </c>
      <c r="F53" s="96">
        <f>SUM(F13,F19,F31,F39)</f>
        <v>0</v>
      </c>
      <c r="G53" s="96">
        <v>0</v>
      </c>
      <c r="H53" s="6">
        <f t="shared" ref="H53:I55" si="9">SUM(H59,H65)</f>
        <v>0</v>
      </c>
      <c r="I53" s="6">
        <f t="shared" si="9"/>
        <v>0</v>
      </c>
      <c r="J53" s="6">
        <f>SUM(J13,J19,J31,J39)</f>
        <v>0</v>
      </c>
      <c r="K53" s="6">
        <f t="shared" ref="K53:L55" si="10">SUM(K59,K65)</f>
        <v>0</v>
      </c>
      <c r="L53" s="6">
        <f t="shared" si="10"/>
        <v>0</v>
      </c>
      <c r="M53" s="6">
        <f>SUM(M13,M19,M31,M39)</f>
        <v>0</v>
      </c>
      <c r="N53" s="6">
        <f t="shared" ref="N53:O55" si="11">SUM(N59,N65)</f>
        <v>0</v>
      </c>
      <c r="O53" s="6">
        <f t="shared" si="11"/>
        <v>0</v>
      </c>
      <c r="P53" s="6">
        <f>SUM(P13,P19,P31,P39)</f>
        <v>0</v>
      </c>
      <c r="Q53" s="6">
        <f t="shared" ref="Q53:R55" si="12">SUM(Q59,Q65)</f>
        <v>0</v>
      </c>
      <c r="R53" s="6">
        <f t="shared" si="12"/>
        <v>0</v>
      </c>
      <c r="S53" s="6">
        <f>SUM(S13,S19,S31,S39)</f>
        <v>0</v>
      </c>
      <c r="T53" s="6">
        <f t="shared" ref="T53:U55" si="13">SUM(T59,T65)</f>
        <v>0</v>
      </c>
      <c r="U53" s="6">
        <f t="shared" si="13"/>
        <v>0</v>
      </c>
      <c r="V53" s="6">
        <f>SUM(V13,V19,V31,V39)</f>
        <v>0</v>
      </c>
      <c r="W53" s="6">
        <f t="shared" ref="W53:X55" si="14">SUM(W59,W65)</f>
        <v>0</v>
      </c>
      <c r="X53" s="6">
        <f t="shared" si="14"/>
        <v>0</v>
      </c>
      <c r="Y53" s="6">
        <f>SUM(Y13,Y19,Y31,Y39)</f>
        <v>0</v>
      </c>
      <c r="Z53" s="6">
        <f t="shared" ref="Z53:AA55" si="15">SUM(Z59,Z65)</f>
        <v>0</v>
      </c>
      <c r="AA53" s="6">
        <f t="shared" si="15"/>
        <v>0</v>
      </c>
      <c r="AB53" s="6">
        <f>SUM(AB13,AB19,AB31,AB39)</f>
        <v>0</v>
      </c>
      <c r="AC53" s="6">
        <f t="shared" ref="AC53:AD55" si="16">SUM(AC59,AC65)</f>
        <v>0</v>
      </c>
      <c r="AD53" s="6">
        <f t="shared" si="16"/>
        <v>0</v>
      </c>
      <c r="AE53" s="6">
        <f>SUM(AE13,AE19,AE31,AE39)</f>
        <v>0</v>
      </c>
      <c r="AF53" s="6">
        <f t="shared" ref="AF53:AG55" si="17">SUM(AF59,AF65)</f>
        <v>0</v>
      </c>
      <c r="AG53" s="6">
        <f t="shared" si="17"/>
        <v>0</v>
      </c>
      <c r="AH53" s="6">
        <f>SUM(AH13,AH19,AH31,AH39)</f>
        <v>0</v>
      </c>
      <c r="AI53" s="6">
        <f t="shared" ref="AI53:AJ55" si="18">SUM(AI59,AI65)</f>
        <v>0</v>
      </c>
      <c r="AJ53" s="6">
        <f t="shared" si="18"/>
        <v>0</v>
      </c>
      <c r="AK53" s="6">
        <f>SUM(AK13,AK19,AK31,AK39)</f>
        <v>0</v>
      </c>
      <c r="AL53" s="6">
        <f t="shared" ref="AL53:AM55" si="19">SUM(AL59,AL65)</f>
        <v>0</v>
      </c>
      <c r="AM53" s="6">
        <f t="shared" si="19"/>
        <v>0</v>
      </c>
      <c r="AN53" s="6">
        <f>SUM(AN13,AN19,AN31,AN39)</f>
        <v>0</v>
      </c>
      <c r="AO53" s="6">
        <f t="shared" ref="AO53:AP55" si="20">SUM(AO59,AO65)</f>
        <v>0</v>
      </c>
      <c r="AP53" s="6">
        <f t="shared" si="20"/>
        <v>0</v>
      </c>
      <c r="AQ53" s="6">
        <f>SUM(AQ13,AQ19,AQ31,AQ39)</f>
        <v>0</v>
      </c>
      <c r="AR53" s="108"/>
      <c r="AS53" s="160"/>
    </row>
    <row r="54" spans="1:45" ht="21" x14ac:dyDescent="0.25">
      <c r="A54" s="143"/>
      <c r="B54" s="141"/>
      <c r="C54" s="143"/>
      <c r="D54" s="58" t="s">
        <v>25</v>
      </c>
      <c r="E54" s="96">
        <f t="shared" si="7"/>
        <v>0</v>
      </c>
      <c r="F54" s="96">
        <f>SUM(F14,F20,F26,F32,F40)</f>
        <v>0</v>
      </c>
      <c r="G54" s="96">
        <v>0</v>
      </c>
      <c r="H54" s="6">
        <f t="shared" si="9"/>
        <v>0</v>
      </c>
      <c r="I54" s="6">
        <f t="shared" si="9"/>
        <v>0</v>
      </c>
      <c r="J54" s="6">
        <f>SUM(J14,J20,J26,J32,J40)</f>
        <v>0</v>
      </c>
      <c r="K54" s="6">
        <f t="shared" si="10"/>
        <v>0</v>
      </c>
      <c r="L54" s="6">
        <f t="shared" si="10"/>
        <v>0</v>
      </c>
      <c r="M54" s="6">
        <f>SUM(M14,M20,M26,M32,M40)</f>
        <v>0</v>
      </c>
      <c r="N54" s="6">
        <f t="shared" si="11"/>
        <v>0</v>
      </c>
      <c r="O54" s="6">
        <f t="shared" si="11"/>
        <v>0</v>
      </c>
      <c r="P54" s="6">
        <f>SUM(P14,P20,P26,P32,P40)</f>
        <v>0</v>
      </c>
      <c r="Q54" s="6">
        <f t="shared" si="12"/>
        <v>0</v>
      </c>
      <c r="R54" s="6">
        <f t="shared" si="12"/>
        <v>0</v>
      </c>
      <c r="S54" s="6">
        <f>SUM(S14,S20,S26,S32,S40)</f>
        <v>0</v>
      </c>
      <c r="T54" s="6">
        <f t="shared" si="13"/>
        <v>0</v>
      </c>
      <c r="U54" s="6">
        <f t="shared" si="13"/>
        <v>0</v>
      </c>
      <c r="V54" s="6">
        <f>SUM(V14,V20,V26,V32,V40)</f>
        <v>0</v>
      </c>
      <c r="W54" s="6">
        <f t="shared" si="14"/>
        <v>0</v>
      </c>
      <c r="X54" s="6">
        <f t="shared" si="14"/>
        <v>0</v>
      </c>
      <c r="Y54" s="6">
        <f>SUM(Y14,Y20,Y26,Y32,Y40)</f>
        <v>0</v>
      </c>
      <c r="Z54" s="6">
        <f t="shared" si="15"/>
        <v>0</v>
      </c>
      <c r="AA54" s="6">
        <f t="shared" si="15"/>
        <v>0</v>
      </c>
      <c r="AB54" s="6">
        <f>SUM(AB14,AB20,AB26,AB32,AB40)</f>
        <v>0</v>
      </c>
      <c r="AC54" s="6">
        <f t="shared" si="16"/>
        <v>0</v>
      </c>
      <c r="AD54" s="6">
        <f t="shared" si="16"/>
        <v>0</v>
      </c>
      <c r="AE54" s="6">
        <f>SUM(AE14,AE20,AE26,AE32,AE40)</f>
        <v>0</v>
      </c>
      <c r="AF54" s="6">
        <f t="shared" si="17"/>
        <v>0</v>
      </c>
      <c r="AG54" s="6">
        <f t="shared" si="17"/>
        <v>0</v>
      </c>
      <c r="AH54" s="6">
        <f>SUM(AH14,AH20,AH26,AH32,AH40)</f>
        <v>0</v>
      </c>
      <c r="AI54" s="6">
        <f t="shared" si="18"/>
        <v>0</v>
      </c>
      <c r="AJ54" s="6">
        <f t="shared" si="18"/>
        <v>0</v>
      </c>
      <c r="AK54" s="6">
        <f>SUM(AK14,AK20,AK26,AK32,AK40)</f>
        <v>0</v>
      </c>
      <c r="AL54" s="6">
        <f t="shared" si="19"/>
        <v>0</v>
      </c>
      <c r="AM54" s="6">
        <f t="shared" si="19"/>
        <v>0</v>
      </c>
      <c r="AN54" s="6">
        <f>SUM(AN14,AN20,AN26,AN32,AN40)</f>
        <v>0</v>
      </c>
      <c r="AO54" s="6">
        <f t="shared" si="20"/>
        <v>0</v>
      </c>
      <c r="AP54" s="6">
        <f t="shared" si="20"/>
        <v>0</v>
      </c>
      <c r="AQ54" s="6">
        <f>SUM(AQ14,AQ20,AQ26,AQ32,AQ40)</f>
        <v>0</v>
      </c>
      <c r="AR54" s="108"/>
      <c r="AS54" s="160"/>
    </row>
    <row r="55" spans="1:45" ht="21" x14ac:dyDescent="0.25">
      <c r="A55" s="143"/>
      <c r="B55" s="141"/>
      <c r="C55" s="143"/>
      <c r="D55" s="58" t="s">
        <v>49</v>
      </c>
      <c r="E55" s="96">
        <f t="shared" si="7"/>
        <v>48128.299999999996</v>
      </c>
      <c r="F55" s="96">
        <f>I55+L55+O55+R55+U55+X55+AA55+AD55+AG55+AJ55+AM55+AP55</f>
        <v>18282.8</v>
      </c>
      <c r="G55" s="96">
        <f>F55/E55*100</f>
        <v>37.987628900252034</v>
      </c>
      <c r="H55" s="6">
        <f t="shared" si="9"/>
        <v>498.6</v>
      </c>
      <c r="I55" s="6">
        <f t="shared" si="9"/>
        <v>443.7</v>
      </c>
      <c r="J55" s="6">
        <f>I55/H55*100</f>
        <v>88.989169675090253</v>
      </c>
      <c r="K55" s="6">
        <f t="shared" si="10"/>
        <v>2163.3000000000002</v>
      </c>
      <c r="L55" s="6">
        <f t="shared" si="10"/>
        <v>3354.4</v>
      </c>
      <c r="M55" s="6">
        <f>L55/K55*100</f>
        <v>155.05939999075486</v>
      </c>
      <c r="N55" s="6">
        <f t="shared" si="11"/>
        <v>3202.9</v>
      </c>
      <c r="O55" s="6">
        <f t="shared" si="11"/>
        <v>1942.5</v>
      </c>
      <c r="P55" s="6">
        <f>O55/N55*100</f>
        <v>60.648162602641357</v>
      </c>
      <c r="Q55" s="6">
        <f t="shared" si="12"/>
        <v>1953</v>
      </c>
      <c r="R55" s="6">
        <f t="shared" si="12"/>
        <v>1953</v>
      </c>
      <c r="S55" s="6">
        <f>R55/Q55*100</f>
        <v>100</v>
      </c>
      <c r="T55" s="6">
        <f t="shared" si="13"/>
        <v>1806.3</v>
      </c>
      <c r="U55" s="6">
        <f t="shared" si="13"/>
        <v>1806.3</v>
      </c>
      <c r="V55" s="6">
        <v>0</v>
      </c>
      <c r="W55" s="6">
        <f t="shared" si="14"/>
        <v>2162.5</v>
      </c>
      <c r="X55" s="6">
        <f t="shared" si="14"/>
        <v>2114.6999999999998</v>
      </c>
      <c r="Y55" s="6">
        <f>X55/W55*100</f>
        <v>97.789595375722541</v>
      </c>
      <c r="Z55" s="6">
        <f t="shared" si="15"/>
        <v>2377.5</v>
      </c>
      <c r="AA55" s="6">
        <f t="shared" si="15"/>
        <v>2377.5</v>
      </c>
      <c r="AB55" s="6">
        <f>AA55/Z55*100</f>
        <v>100</v>
      </c>
      <c r="AC55" s="6">
        <f t="shared" si="16"/>
        <v>2154.3000000000002</v>
      </c>
      <c r="AD55" s="6">
        <f t="shared" si="16"/>
        <v>2154.3000000000002</v>
      </c>
      <c r="AE55" s="6">
        <f>AD55/AC55*100</f>
        <v>100</v>
      </c>
      <c r="AF55" s="6">
        <f t="shared" si="17"/>
        <v>6052.6</v>
      </c>
      <c r="AG55" s="6">
        <f t="shared" si="17"/>
        <v>2136.4</v>
      </c>
      <c r="AH55" s="6">
        <f>AG55/AF55*100</f>
        <v>35.297227637709419</v>
      </c>
      <c r="AI55" s="6">
        <f t="shared" si="18"/>
        <v>1855.6</v>
      </c>
      <c r="AJ55" s="6">
        <f t="shared" si="18"/>
        <v>0</v>
      </c>
      <c r="AK55" s="6">
        <f>AJ55/AI55*100</f>
        <v>0</v>
      </c>
      <c r="AL55" s="6">
        <f t="shared" si="19"/>
        <v>1929.8</v>
      </c>
      <c r="AM55" s="6">
        <f t="shared" si="19"/>
        <v>0</v>
      </c>
      <c r="AN55" s="6">
        <f>AM55/AL55*100</f>
        <v>0</v>
      </c>
      <c r="AO55" s="6">
        <f t="shared" si="20"/>
        <v>21971.899999999998</v>
      </c>
      <c r="AP55" s="6">
        <f t="shared" si="20"/>
        <v>0</v>
      </c>
      <c r="AQ55" s="6">
        <f>AP55/AO55*100</f>
        <v>0</v>
      </c>
      <c r="AR55" s="108"/>
      <c r="AS55" s="160"/>
    </row>
    <row r="56" spans="1:45" ht="24.75" customHeight="1" x14ac:dyDescent="0.25">
      <c r="A56" s="143"/>
      <c r="B56" s="141"/>
      <c r="C56" s="143"/>
      <c r="D56" s="58" t="s">
        <v>45</v>
      </c>
      <c r="E56" s="96">
        <f>H56+K56+N56+Q56+T56+W56+Z56+AC56+AF56+AI56+AL56+AO56</f>
        <v>0</v>
      </c>
      <c r="F56" s="96">
        <f>I56+L56+O56+R56+U56+X56+AA56+AD56+AG56+AJ56+AM56+AP56</f>
        <v>0</v>
      </c>
      <c r="G56" s="9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108"/>
      <c r="AS56" s="160"/>
    </row>
    <row r="57" spans="1:45" ht="69" customHeight="1" x14ac:dyDescent="0.25">
      <c r="A57" s="143"/>
      <c r="B57" s="141"/>
      <c r="C57" s="143"/>
      <c r="D57" s="10" t="s">
        <v>33</v>
      </c>
      <c r="E57" s="6">
        <f>E29+E51</f>
        <v>1069.8</v>
      </c>
      <c r="F57" s="6">
        <f>F29+F51</f>
        <v>989.3</v>
      </c>
      <c r="G57" s="6">
        <f>F57/E57*100</f>
        <v>92.475229014769113</v>
      </c>
      <c r="H57" s="6">
        <f>H29+H51</f>
        <v>0</v>
      </c>
      <c r="I57" s="6">
        <f>I29+I51</f>
        <v>0</v>
      </c>
      <c r="J57" s="6">
        <v>0</v>
      </c>
      <c r="K57" s="6">
        <f>K51</f>
        <v>41</v>
      </c>
      <c r="L57" s="6">
        <f>L29+L51</f>
        <v>41</v>
      </c>
      <c r="M57" s="6">
        <f t="shared" ref="M57:U57" si="21">M51</f>
        <v>100</v>
      </c>
      <c r="N57" s="6">
        <f t="shared" si="21"/>
        <v>375.5</v>
      </c>
      <c r="O57" s="6">
        <f t="shared" si="21"/>
        <v>88</v>
      </c>
      <c r="P57" s="6">
        <f t="shared" si="21"/>
        <v>23.435419440745672</v>
      </c>
      <c r="Q57" s="6">
        <f t="shared" si="21"/>
        <v>0</v>
      </c>
      <c r="R57" s="6">
        <f t="shared" si="21"/>
        <v>90</v>
      </c>
      <c r="S57" s="6">
        <f t="shared" si="21"/>
        <v>0</v>
      </c>
      <c r="T57" s="6">
        <f t="shared" si="21"/>
        <v>0</v>
      </c>
      <c r="U57" s="6">
        <f t="shared" si="21"/>
        <v>68</v>
      </c>
      <c r="V57" s="6">
        <f>SUM(V16,V22,V34,V42)</f>
        <v>0</v>
      </c>
      <c r="W57" s="6">
        <f>W51</f>
        <v>653.29999999999995</v>
      </c>
      <c r="X57" s="6">
        <f>X51</f>
        <v>653.29999999999995</v>
      </c>
      <c r="Y57" s="6">
        <f>Y51</f>
        <v>100</v>
      </c>
      <c r="Z57" s="6">
        <f>Z51</f>
        <v>0</v>
      </c>
      <c r="AA57" s="6">
        <f>AA51</f>
        <v>0</v>
      </c>
      <c r="AB57" s="6">
        <f>SUM(AB16,AB22,AB34,AB42)</f>
        <v>0</v>
      </c>
      <c r="AC57" s="6">
        <f>AC51</f>
        <v>0</v>
      </c>
      <c r="AD57" s="6">
        <f>AD51</f>
        <v>49</v>
      </c>
      <c r="AE57" s="6">
        <f>SUM(AE16,AE22,AE34,AE42)</f>
        <v>0</v>
      </c>
      <c r="AF57" s="6">
        <f>AF51</f>
        <v>0</v>
      </c>
      <c r="AG57" s="6">
        <f>AG51</f>
        <v>0</v>
      </c>
      <c r="AH57" s="6">
        <f>SUM(AH16,AH22,AH34,AH42)</f>
        <v>0</v>
      </c>
      <c r="AI57" s="6">
        <f>AI51</f>
        <v>0</v>
      </c>
      <c r="AJ57" s="6">
        <f>AJ51</f>
        <v>0</v>
      </c>
      <c r="AK57" s="6">
        <f>SUM(AK16,AK22,AK34,AK42)</f>
        <v>0</v>
      </c>
      <c r="AL57" s="6">
        <f>AL51</f>
        <v>0</v>
      </c>
      <c r="AM57" s="6">
        <f>AM51</f>
        <v>0</v>
      </c>
      <c r="AN57" s="6">
        <f>SUM(AN16,AN22,AN34,AN42)</f>
        <v>0</v>
      </c>
      <c r="AO57" s="6">
        <f>AO51</f>
        <v>0</v>
      </c>
      <c r="AP57" s="6">
        <f>AP51</f>
        <v>0</v>
      </c>
      <c r="AQ57" s="6">
        <f>SUM(AQ16,AQ22,AQ34,AQ42)</f>
        <v>0</v>
      </c>
      <c r="AR57" s="142"/>
      <c r="AS57" s="161"/>
    </row>
    <row r="58" spans="1:45" ht="15" customHeight="1" x14ac:dyDescent="0.25">
      <c r="A58" s="107"/>
      <c r="B58" s="147" t="s">
        <v>41</v>
      </c>
      <c r="C58" s="107"/>
      <c r="D58" s="94" t="s">
        <v>24</v>
      </c>
      <c r="E58" s="95">
        <f t="shared" si="7"/>
        <v>22972.1</v>
      </c>
      <c r="F58" s="95">
        <f>SUM(F59:F61)</f>
        <v>90</v>
      </c>
      <c r="G58" s="95">
        <f>SUM(G59:G62)</f>
        <v>0.39177959350690622</v>
      </c>
      <c r="H58" s="95">
        <f>SUM(H59:H62)</f>
        <v>0</v>
      </c>
      <c r="I58" s="95">
        <f>SUM(I59:I61)</f>
        <v>0</v>
      </c>
      <c r="J58" s="95">
        <f>J60</f>
        <v>0</v>
      </c>
      <c r="K58" s="95">
        <f>SUM(K59:K62)</f>
        <v>0</v>
      </c>
      <c r="L58" s="95">
        <f>SUM(L59:L61)</f>
        <v>0</v>
      </c>
      <c r="M58" s="95">
        <f>M60</f>
        <v>0</v>
      </c>
      <c r="N58" s="95">
        <f>SUM(N59:N62)</f>
        <v>0</v>
      </c>
      <c r="O58" s="95">
        <f>SUM(O59:O61)</f>
        <v>0</v>
      </c>
      <c r="P58" s="95">
        <f>P60</f>
        <v>0</v>
      </c>
      <c r="Q58" s="95">
        <f>SUM(Q59:Q62)</f>
        <v>0</v>
      </c>
      <c r="R58" s="95">
        <f>SUM(R59:R61)</f>
        <v>0</v>
      </c>
      <c r="S58" s="95">
        <f>S60</f>
        <v>0</v>
      </c>
      <c r="T58" s="95">
        <f>SUM(T59:T62)</f>
        <v>0</v>
      </c>
      <c r="U58" s="95">
        <f>SUM(U59:U61)</f>
        <v>0</v>
      </c>
      <c r="V58" s="95">
        <f>V60</f>
        <v>0</v>
      </c>
      <c r="W58" s="95">
        <f>SUM(W59:W62)</f>
        <v>0</v>
      </c>
      <c r="X58" s="95">
        <f>SUM(X59:X61)</f>
        <v>0</v>
      </c>
      <c r="Y58" s="95">
        <f>Y60</f>
        <v>0</v>
      </c>
      <c r="Z58" s="95">
        <f>SUM(Z59:Z62)</f>
        <v>0</v>
      </c>
      <c r="AA58" s="95">
        <f>SUM(AA59:AA61)</f>
        <v>0</v>
      </c>
      <c r="AB58" s="95">
        <f>AB60</f>
        <v>0</v>
      </c>
      <c r="AC58" s="95">
        <f>SUM(AC59:AC62)</f>
        <v>0</v>
      </c>
      <c r="AD58" s="95">
        <f>SUM(AD59:AD61)</f>
        <v>0</v>
      </c>
      <c r="AE58" s="95">
        <v>0</v>
      </c>
      <c r="AF58" s="95">
        <f>SUM(AF59:AF62)</f>
        <v>3778.5</v>
      </c>
      <c r="AG58" s="95">
        <f>SUM(AG59:AG61)</f>
        <v>90</v>
      </c>
      <c r="AH58" s="95">
        <v>0</v>
      </c>
      <c r="AI58" s="95">
        <f>SUM(AI59:AI62)</f>
        <v>0</v>
      </c>
      <c r="AJ58" s="95">
        <f>SUM(AJ59:AJ61)</f>
        <v>0</v>
      </c>
      <c r="AK58" s="95">
        <f>AK60</f>
        <v>0</v>
      </c>
      <c r="AL58" s="95">
        <f>SUM(AL59:AL62)</f>
        <v>0</v>
      </c>
      <c r="AM58" s="95">
        <f>SUM(AM59:AM61)</f>
        <v>0</v>
      </c>
      <c r="AN58" s="95">
        <f>AN60</f>
        <v>0</v>
      </c>
      <c r="AO58" s="95">
        <f>SUM(AO59:AO62)</f>
        <v>19193.599999999999</v>
      </c>
      <c r="AP58" s="95">
        <f>SUM(AP59:AP61)</f>
        <v>0</v>
      </c>
      <c r="AQ58" s="95">
        <f>AQ60</f>
        <v>0</v>
      </c>
      <c r="AR58" s="110"/>
      <c r="AS58" s="110"/>
    </row>
    <row r="59" spans="1:45" ht="21" x14ac:dyDescent="0.25">
      <c r="A59" s="108"/>
      <c r="B59" s="148"/>
      <c r="C59" s="108"/>
      <c r="D59" s="58" t="s">
        <v>44</v>
      </c>
      <c r="E59" s="96">
        <f t="shared" si="7"/>
        <v>0</v>
      </c>
      <c r="F59" s="96">
        <f>SUM(I59,L59,O59,R59,U59,X59,AA59,AD59,AG59,AJ59,AM59,AP59)</f>
        <v>0</v>
      </c>
      <c r="G59" s="96">
        <v>0</v>
      </c>
      <c r="H59" s="6">
        <f t="shared" ref="H59:I63" si="22">H47</f>
        <v>0</v>
      </c>
      <c r="I59" s="6">
        <f t="shared" si="22"/>
        <v>0</v>
      </c>
      <c r="J59" s="6">
        <v>0</v>
      </c>
      <c r="K59" s="6">
        <f t="shared" ref="K59:L63" si="23">K47</f>
        <v>0</v>
      </c>
      <c r="L59" s="6">
        <f t="shared" si="23"/>
        <v>0</v>
      </c>
      <c r="M59" s="6">
        <v>0</v>
      </c>
      <c r="N59" s="6">
        <f t="shared" ref="N59:O63" si="24">N47</f>
        <v>0</v>
      </c>
      <c r="O59" s="6">
        <f t="shared" si="24"/>
        <v>0</v>
      </c>
      <c r="P59" s="6">
        <v>0</v>
      </c>
      <c r="Q59" s="6">
        <f t="shared" ref="Q59:R63" si="25">Q47</f>
        <v>0</v>
      </c>
      <c r="R59" s="6">
        <f t="shared" si="25"/>
        <v>0</v>
      </c>
      <c r="S59" s="6">
        <v>0</v>
      </c>
      <c r="T59" s="6">
        <f t="shared" ref="T59:U63" si="26">T47</f>
        <v>0</v>
      </c>
      <c r="U59" s="6">
        <f t="shared" si="26"/>
        <v>0</v>
      </c>
      <c r="V59" s="6">
        <v>0</v>
      </c>
      <c r="W59" s="6">
        <f t="shared" ref="W59:X63" si="27">W47</f>
        <v>0</v>
      </c>
      <c r="X59" s="6">
        <f t="shared" si="27"/>
        <v>0</v>
      </c>
      <c r="Y59" s="6">
        <v>0</v>
      </c>
      <c r="Z59" s="6">
        <f t="shared" ref="Z59:AA63" si="28">Z47</f>
        <v>0</v>
      </c>
      <c r="AA59" s="6">
        <f t="shared" si="28"/>
        <v>0</v>
      </c>
      <c r="AB59" s="6">
        <v>0</v>
      </c>
      <c r="AC59" s="6">
        <f t="shared" ref="AC59:AD63" si="29">AC47</f>
        <v>0</v>
      </c>
      <c r="AD59" s="6">
        <f t="shared" si="29"/>
        <v>0</v>
      </c>
      <c r="AE59" s="6">
        <v>0</v>
      </c>
      <c r="AF59" s="6">
        <f t="shared" ref="AF59:AG63" si="30">AF47</f>
        <v>0</v>
      </c>
      <c r="AG59" s="6">
        <f t="shared" si="30"/>
        <v>0</v>
      </c>
      <c r="AH59" s="6">
        <v>0</v>
      </c>
      <c r="AI59" s="6">
        <f t="shared" ref="AI59:AJ63" si="31">AI47</f>
        <v>0</v>
      </c>
      <c r="AJ59" s="6">
        <f t="shared" si="31"/>
        <v>0</v>
      </c>
      <c r="AK59" s="6">
        <v>0</v>
      </c>
      <c r="AL59" s="6">
        <f t="shared" ref="AL59:AM63" si="32">AL47</f>
        <v>0</v>
      </c>
      <c r="AM59" s="6">
        <f t="shared" si="32"/>
        <v>0</v>
      </c>
      <c r="AN59" s="6">
        <v>0</v>
      </c>
      <c r="AO59" s="6">
        <f t="shared" ref="AO59:AP63" si="33">AO47</f>
        <v>0</v>
      </c>
      <c r="AP59" s="6">
        <f t="shared" si="33"/>
        <v>0</v>
      </c>
      <c r="AQ59" s="6">
        <v>0</v>
      </c>
      <c r="AR59" s="111"/>
      <c r="AS59" s="111"/>
    </row>
    <row r="60" spans="1:45" ht="21" x14ac:dyDescent="0.25">
      <c r="A60" s="108"/>
      <c r="B60" s="148"/>
      <c r="C60" s="108"/>
      <c r="D60" s="58" t="s">
        <v>25</v>
      </c>
      <c r="E60" s="96">
        <f>E40</f>
        <v>0</v>
      </c>
      <c r="F60" s="96">
        <f>SUM(I60,L60,O60,R60,U60,X60,AA60,AD60,AG60,AJ60,AM60,AP60)</f>
        <v>0</v>
      </c>
      <c r="G60" s="96">
        <v>0</v>
      </c>
      <c r="H60" s="6">
        <f t="shared" si="22"/>
        <v>0</v>
      </c>
      <c r="I60" s="6">
        <f t="shared" si="22"/>
        <v>0</v>
      </c>
      <c r="J60" s="6">
        <f>J40</f>
        <v>0</v>
      </c>
      <c r="K60" s="6">
        <f t="shared" si="23"/>
        <v>0</v>
      </c>
      <c r="L60" s="6">
        <f t="shared" si="23"/>
        <v>0</v>
      </c>
      <c r="M60" s="6">
        <f>M40</f>
        <v>0</v>
      </c>
      <c r="N60" s="6">
        <f t="shared" si="24"/>
        <v>0</v>
      </c>
      <c r="O60" s="6">
        <f t="shared" si="24"/>
        <v>0</v>
      </c>
      <c r="P60" s="6">
        <f>P40</f>
        <v>0</v>
      </c>
      <c r="Q60" s="6">
        <f t="shared" si="25"/>
        <v>0</v>
      </c>
      <c r="R60" s="6">
        <f t="shared" si="25"/>
        <v>0</v>
      </c>
      <c r="S60" s="6">
        <f>S40</f>
        <v>0</v>
      </c>
      <c r="T60" s="6">
        <f t="shared" si="26"/>
        <v>0</v>
      </c>
      <c r="U60" s="6">
        <f t="shared" si="26"/>
        <v>0</v>
      </c>
      <c r="V60" s="6">
        <f>V40</f>
        <v>0</v>
      </c>
      <c r="W60" s="6">
        <f t="shared" si="27"/>
        <v>0</v>
      </c>
      <c r="X60" s="6">
        <f t="shared" si="27"/>
        <v>0</v>
      </c>
      <c r="Y60" s="6">
        <f>Y40</f>
        <v>0</v>
      </c>
      <c r="Z60" s="6">
        <f t="shared" si="28"/>
        <v>0</v>
      </c>
      <c r="AA60" s="6">
        <f t="shared" si="28"/>
        <v>0</v>
      </c>
      <c r="AB60" s="6">
        <f>AB40</f>
        <v>0</v>
      </c>
      <c r="AC60" s="6">
        <f t="shared" si="29"/>
        <v>0</v>
      </c>
      <c r="AD60" s="6">
        <f t="shared" si="29"/>
        <v>0</v>
      </c>
      <c r="AE60" s="6">
        <f>AE40</f>
        <v>0</v>
      </c>
      <c r="AF60" s="6">
        <f t="shared" si="30"/>
        <v>0</v>
      </c>
      <c r="AG60" s="6">
        <f t="shared" si="30"/>
        <v>0</v>
      </c>
      <c r="AH60" s="6">
        <f>AH40</f>
        <v>0</v>
      </c>
      <c r="AI60" s="6">
        <f t="shared" si="31"/>
        <v>0</v>
      </c>
      <c r="AJ60" s="6">
        <f t="shared" si="31"/>
        <v>0</v>
      </c>
      <c r="AK60" s="6">
        <f>AK40</f>
        <v>0</v>
      </c>
      <c r="AL60" s="6">
        <f t="shared" si="32"/>
        <v>0</v>
      </c>
      <c r="AM60" s="6">
        <f t="shared" si="32"/>
        <v>0</v>
      </c>
      <c r="AN60" s="6">
        <f>AN40</f>
        <v>0</v>
      </c>
      <c r="AO60" s="6">
        <f t="shared" si="33"/>
        <v>0</v>
      </c>
      <c r="AP60" s="6">
        <f t="shared" si="33"/>
        <v>0</v>
      </c>
      <c r="AQ60" s="6">
        <f>AQ40</f>
        <v>0</v>
      </c>
      <c r="AR60" s="111"/>
      <c r="AS60" s="111"/>
    </row>
    <row r="61" spans="1:45" ht="21" x14ac:dyDescent="0.25">
      <c r="A61" s="108"/>
      <c r="B61" s="148"/>
      <c r="C61" s="108"/>
      <c r="D61" s="58" t="s">
        <v>49</v>
      </c>
      <c r="E61" s="96">
        <f>H61+K61+N61+Q61+T61+W61+Z61+AC61+AF61+AI61+AL61+AO61</f>
        <v>22972.1</v>
      </c>
      <c r="F61" s="96">
        <f>SUM(I61,L61,O61,R61,U61,X61,AA61,AD61,AG61,AJ61,AM61,AP61)</f>
        <v>90</v>
      </c>
      <c r="G61" s="96">
        <f>F61/E61*100</f>
        <v>0.39177959350690622</v>
      </c>
      <c r="H61" s="6">
        <f t="shared" si="22"/>
        <v>0</v>
      </c>
      <c r="I61" s="6">
        <f t="shared" si="22"/>
        <v>0</v>
      </c>
      <c r="J61" s="6">
        <f>J62</f>
        <v>0</v>
      </c>
      <c r="K61" s="6">
        <f t="shared" si="23"/>
        <v>0</v>
      </c>
      <c r="L61" s="6">
        <f t="shared" si="23"/>
        <v>0</v>
      </c>
      <c r="M61" s="6">
        <f>M62</f>
        <v>0</v>
      </c>
      <c r="N61" s="6">
        <f t="shared" si="24"/>
        <v>0</v>
      </c>
      <c r="O61" s="6">
        <f t="shared" si="24"/>
        <v>0</v>
      </c>
      <c r="P61" s="6">
        <f>P62</f>
        <v>0</v>
      </c>
      <c r="Q61" s="6">
        <f t="shared" si="25"/>
        <v>0</v>
      </c>
      <c r="R61" s="6">
        <f t="shared" si="25"/>
        <v>0</v>
      </c>
      <c r="S61" s="6">
        <f>S62</f>
        <v>0</v>
      </c>
      <c r="T61" s="6">
        <f t="shared" si="26"/>
        <v>0</v>
      </c>
      <c r="U61" s="6">
        <f t="shared" si="26"/>
        <v>0</v>
      </c>
      <c r="V61" s="6">
        <f>V62</f>
        <v>0</v>
      </c>
      <c r="W61" s="6">
        <f t="shared" si="27"/>
        <v>0</v>
      </c>
      <c r="X61" s="6">
        <f t="shared" si="27"/>
        <v>0</v>
      </c>
      <c r="Y61" s="6">
        <f>Y62</f>
        <v>0</v>
      </c>
      <c r="Z61" s="6">
        <f t="shared" si="28"/>
        <v>0</v>
      </c>
      <c r="AA61" s="6">
        <f t="shared" si="28"/>
        <v>0</v>
      </c>
      <c r="AB61" s="6">
        <f>AB62</f>
        <v>0</v>
      </c>
      <c r="AC61" s="6">
        <f t="shared" si="29"/>
        <v>0</v>
      </c>
      <c r="AD61" s="6">
        <f t="shared" si="29"/>
        <v>0</v>
      </c>
      <c r="AE61" s="6">
        <v>0</v>
      </c>
      <c r="AF61" s="6">
        <f t="shared" si="30"/>
        <v>3778.5</v>
      </c>
      <c r="AG61" s="6">
        <f t="shared" si="30"/>
        <v>90</v>
      </c>
      <c r="AH61" s="6">
        <f>AH62</f>
        <v>0</v>
      </c>
      <c r="AI61" s="6">
        <f t="shared" si="31"/>
        <v>0</v>
      </c>
      <c r="AJ61" s="6">
        <f t="shared" si="31"/>
        <v>0</v>
      </c>
      <c r="AK61" s="6">
        <f>AK62</f>
        <v>0</v>
      </c>
      <c r="AL61" s="6">
        <f t="shared" si="32"/>
        <v>0</v>
      </c>
      <c r="AM61" s="6">
        <f t="shared" si="32"/>
        <v>0</v>
      </c>
      <c r="AN61" s="6">
        <f>AN62</f>
        <v>0</v>
      </c>
      <c r="AO61" s="6">
        <f t="shared" si="33"/>
        <v>19193.599999999999</v>
      </c>
      <c r="AP61" s="6">
        <f t="shared" si="33"/>
        <v>0</v>
      </c>
      <c r="AQ61" s="6">
        <f>AQ62</f>
        <v>0</v>
      </c>
      <c r="AR61" s="111"/>
      <c r="AS61" s="111"/>
    </row>
    <row r="62" spans="1:45" ht="36" customHeight="1" x14ac:dyDescent="0.25">
      <c r="A62" s="108"/>
      <c r="B62" s="148"/>
      <c r="C62" s="108"/>
      <c r="D62" s="58" t="s">
        <v>45</v>
      </c>
      <c r="E62" s="96">
        <f>H62+K62+N62+Q62+T62+W62+Z62+AC62+AF62+AI62+AL62+AO62</f>
        <v>0</v>
      </c>
      <c r="F62" s="96">
        <f>SUM(I62,L62,O62,R62,U62,X62,AA62,AD62,AG62,AJ62,AM62,AP62)</f>
        <v>0</v>
      </c>
      <c r="G62" s="96">
        <v>0</v>
      </c>
      <c r="H62" s="6">
        <f t="shared" si="22"/>
        <v>0</v>
      </c>
      <c r="I62" s="6">
        <f t="shared" si="22"/>
        <v>0</v>
      </c>
      <c r="J62" s="6">
        <f>J60</f>
        <v>0</v>
      </c>
      <c r="K62" s="6">
        <f t="shared" si="23"/>
        <v>0</v>
      </c>
      <c r="L62" s="6">
        <f t="shared" si="23"/>
        <v>0</v>
      </c>
      <c r="M62" s="6">
        <f>M60</f>
        <v>0</v>
      </c>
      <c r="N62" s="6">
        <f t="shared" si="24"/>
        <v>0</v>
      </c>
      <c r="O62" s="6">
        <f t="shared" si="24"/>
        <v>0</v>
      </c>
      <c r="P62" s="6">
        <f>P60</f>
        <v>0</v>
      </c>
      <c r="Q62" s="6">
        <f t="shared" si="25"/>
        <v>0</v>
      </c>
      <c r="R62" s="6">
        <f t="shared" si="25"/>
        <v>0</v>
      </c>
      <c r="S62" s="6">
        <f>S60</f>
        <v>0</v>
      </c>
      <c r="T62" s="6">
        <f t="shared" si="26"/>
        <v>0</v>
      </c>
      <c r="U62" s="6">
        <f t="shared" si="26"/>
        <v>0</v>
      </c>
      <c r="V62" s="6">
        <f>V60</f>
        <v>0</v>
      </c>
      <c r="W62" s="6">
        <f t="shared" si="27"/>
        <v>0</v>
      </c>
      <c r="X62" s="6">
        <f t="shared" si="27"/>
        <v>0</v>
      </c>
      <c r="Y62" s="6">
        <f>Y60</f>
        <v>0</v>
      </c>
      <c r="Z62" s="6">
        <f t="shared" si="28"/>
        <v>0</v>
      </c>
      <c r="AA62" s="6">
        <f t="shared" si="28"/>
        <v>0</v>
      </c>
      <c r="AB62" s="6">
        <f>AB60</f>
        <v>0</v>
      </c>
      <c r="AC62" s="6">
        <f t="shared" si="29"/>
        <v>0</v>
      </c>
      <c r="AD62" s="6">
        <f t="shared" si="29"/>
        <v>0</v>
      </c>
      <c r="AE62" s="6">
        <f>AE60</f>
        <v>0</v>
      </c>
      <c r="AF62" s="6">
        <f t="shared" si="30"/>
        <v>0</v>
      </c>
      <c r="AG62" s="6">
        <f t="shared" si="30"/>
        <v>0</v>
      </c>
      <c r="AH62" s="6">
        <f>AH60</f>
        <v>0</v>
      </c>
      <c r="AI62" s="6">
        <f t="shared" si="31"/>
        <v>0</v>
      </c>
      <c r="AJ62" s="6">
        <f t="shared" si="31"/>
        <v>0</v>
      </c>
      <c r="AK62" s="6">
        <f>AK60</f>
        <v>0</v>
      </c>
      <c r="AL62" s="6">
        <f t="shared" si="32"/>
        <v>0</v>
      </c>
      <c r="AM62" s="6">
        <f t="shared" si="32"/>
        <v>0</v>
      </c>
      <c r="AN62" s="6">
        <f>AN60</f>
        <v>0</v>
      </c>
      <c r="AO62" s="6">
        <f t="shared" si="33"/>
        <v>0</v>
      </c>
      <c r="AP62" s="6">
        <f t="shared" si="33"/>
        <v>0</v>
      </c>
      <c r="AQ62" s="6">
        <f>AQ60</f>
        <v>0</v>
      </c>
      <c r="AR62" s="111"/>
      <c r="AS62" s="111"/>
    </row>
    <row r="63" spans="1:45" ht="93" customHeight="1" x14ac:dyDescent="0.25">
      <c r="A63" s="142"/>
      <c r="B63" s="149"/>
      <c r="C63" s="142"/>
      <c r="D63" s="10" t="s">
        <v>33</v>
      </c>
      <c r="E63" s="6">
        <f>H63+K63+N63+Q63+T63+W63+Z63+AC63+AF63+AI63+AL63+AO63</f>
        <v>1069.8</v>
      </c>
      <c r="F63" s="6">
        <f>SUM(I63,L63,O63,R63,U63,X63,AA63,AD63,AG63,AJ63,AM63,AP63)</f>
        <v>989.3</v>
      </c>
      <c r="G63" s="6">
        <f>F63/E63*100</f>
        <v>92.475229014769113</v>
      </c>
      <c r="H63" s="6">
        <f t="shared" si="22"/>
        <v>0</v>
      </c>
      <c r="I63" s="6">
        <f t="shared" si="22"/>
        <v>0</v>
      </c>
      <c r="J63" s="6">
        <f>SUM(J22,J28,J40,J48)</f>
        <v>0</v>
      </c>
      <c r="K63" s="6">
        <f t="shared" si="23"/>
        <v>41</v>
      </c>
      <c r="L63" s="6">
        <f t="shared" si="23"/>
        <v>41</v>
      </c>
      <c r="M63" s="6">
        <f>SUM(M22,M28,M40,M48)</f>
        <v>0</v>
      </c>
      <c r="N63" s="6">
        <f t="shared" si="24"/>
        <v>375.5</v>
      </c>
      <c r="O63" s="6">
        <f t="shared" si="24"/>
        <v>88</v>
      </c>
      <c r="P63" s="6">
        <f>SUM(P22,P28,P40,P48)</f>
        <v>0</v>
      </c>
      <c r="Q63" s="6">
        <f t="shared" si="25"/>
        <v>0</v>
      </c>
      <c r="R63" s="6">
        <f t="shared" si="25"/>
        <v>90</v>
      </c>
      <c r="S63" s="6">
        <f>SUM(S22,S28,S40,S48)</f>
        <v>0</v>
      </c>
      <c r="T63" s="6">
        <f t="shared" si="26"/>
        <v>0</v>
      </c>
      <c r="U63" s="6">
        <f t="shared" si="26"/>
        <v>68</v>
      </c>
      <c r="V63" s="6">
        <f>SUM(V22,V28,V40,V48)</f>
        <v>0</v>
      </c>
      <c r="W63" s="6">
        <f t="shared" si="27"/>
        <v>653.29999999999995</v>
      </c>
      <c r="X63" s="6">
        <f t="shared" si="27"/>
        <v>653.29999999999995</v>
      </c>
      <c r="Y63" s="6">
        <f>Y57</f>
        <v>100</v>
      </c>
      <c r="Z63" s="6">
        <f t="shared" si="28"/>
        <v>0</v>
      </c>
      <c r="AA63" s="6">
        <f t="shared" si="28"/>
        <v>0</v>
      </c>
      <c r="AB63" s="6">
        <f>SUM(AB22,AB28,AB40,AB48)</f>
        <v>0</v>
      </c>
      <c r="AC63" s="6">
        <f t="shared" si="29"/>
        <v>0</v>
      </c>
      <c r="AD63" s="6">
        <v>49</v>
      </c>
      <c r="AE63" s="6">
        <f>SUM(AE22,AE28,AE40,AE48)</f>
        <v>0</v>
      </c>
      <c r="AF63" s="6">
        <f t="shared" si="30"/>
        <v>0</v>
      </c>
      <c r="AG63" s="6">
        <f t="shared" si="30"/>
        <v>0</v>
      </c>
      <c r="AH63" s="6">
        <f>SUM(AH22,AH28,AH40,AH48)</f>
        <v>0</v>
      </c>
      <c r="AI63" s="6">
        <f t="shared" si="31"/>
        <v>0</v>
      </c>
      <c r="AJ63" s="6">
        <f t="shared" si="31"/>
        <v>0</v>
      </c>
      <c r="AK63" s="6">
        <f>SUM(AK22,AK28,AK40,AK48)</f>
        <v>0</v>
      </c>
      <c r="AL63" s="6">
        <f t="shared" si="32"/>
        <v>0</v>
      </c>
      <c r="AM63" s="6">
        <f t="shared" si="32"/>
        <v>0</v>
      </c>
      <c r="AN63" s="6">
        <f>SUM(AN22,AN28,AN40,AN48)</f>
        <v>0</v>
      </c>
      <c r="AO63" s="6">
        <f t="shared" si="33"/>
        <v>0</v>
      </c>
      <c r="AP63" s="6">
        <f t="shared" si="33"/>
        <v>0</v>
      </c>
      <c r="AQ63" s="6">
        <f>SUM(AQ22,AQ28,AQ40,AQ48)</f>
        <v>0</v>
      </c>
      <c r="AR63" s="158"/>
      <c r="AS63" s="158"/>
    </row>
    <row r="64" spans="1:45" x14ac:dyDescent="0.25">
      <c r="A64" s="107"/>
      <c r="B64" s="104" t="s">
        <v>42</v>
      </c>
      <c r="C64" s="107"/>
      <c r="D64" s="94" t="s">
        <v>24</v>
      </c>
      <c r="E64" s="95">
        <f>SUM(E65:E68)</f>
        <v>25156.199999999997</v>
      </c>
      <c r="F64" s="95">
        <f>SUM(F65:F68)</f>
        <v>18192.8</v>
      </c>
      <c r="G64" s="95">
        <f>F64/E64*100</f>
        <v>72.319348709264517</v>
      </c>
      <c r="H64" s="95">
        <f>SUM(H65:H68)</f>
        <v>498.6</v>
      </c>
      <c r="I64" s="95">
        <f>I52</f>
        <v>443.7</v>
      </c>
      <c r="J64" s="95">
        <f>J52</f>
        <v>88.989169675090253</v>
      </c>
      <c r="K64" s="95">
        <f>SUM(K65:K68)</f>
        <v>2163.3000000000002</v>
      </c>
      <c r="L64" s="95">
        <f>L52</f>
        <v>3354.4</v>
      </c>
      <c r="M64" s="95">
        <f>L64/K64*100</f>
        <v>155.05939999075486</v>
      </c>
      <c r="N64" s="95">
        <f>SUM(N65:N68)</f>
        <v>3202.9</v>
      </c>
      <c r="O64" s="95">
        <f>O52</f>
        <v>1942.5</v>
      </c>
      <c r="P64" s="95">
        <f>O64/N64*100</f>
        <v>60.648162602641357</v>
      </c>
      <c r="Q64" s="95">
        <f>SUM(Q65:Q68)</f>
        <v>1953</v>
      </c>
      <c r="R64" s="95">
        <f>R52</f>
        <v>1953</v>
      </c>
      <c r="S64" s="95">
        <f>R64/Q64*100</f>
        <v>100</v>
      </c>
      <c r="T64" s="95">
        <f>SUM(T65:T68)</f>
        <v>1806.3</v>
      </c>
      <c r="U64" s="95">
        <f>U52</f>
        <v>1806.3</v>
      </c>
      <c r="V64" s="95">
        <f>V67</f>
        <v>100</v>
      </c>
      <c r="W64" s="95">
        <f>SUM(W65:W68)</f>
        <v>2162.5</v>
      </c>
      <c r="X64" s="95">
        <f>X52</f>
        <v>2114.6999999999998</v>
      </c>
      <c r="Y64" s="95">
        <f>Y67</f>
        <v>97.789595375722541</v>
      </c>
      <c r="Z64" s="95">
        <f>SUM(Z65:Z68)</f>
        <v>2377.5</v>
      </c>
      <c r="AA64" s="95">
        <f>AA52</f>
        <v>2377.5</v>
      </c>
      <c r="AB64" s="95">
        <f>AB52</f>
        <v>100</v>
      </c>
      <c r="AC64" s="95">
        <f>SUM(AC65:AC68)</f>
        <v>2154.3000000000002</v>
      </c>
      <c r="AD64" s="95">
        <f>AD52</f>
        <v>2154.3000000000002</v>
      </c>
      <c r="AE64" s="95">
        <f>AD64/AC64*100</f>
        <v>100</v>
      </c>
      <c r="AF64" s="95">
        <f>SUM(AF65:AF68)</f>
        <v>2274.1</v>
      </c>
      <c r="AG64" s="95">
        <f>AG52</f>
        <v>2136.4</v>
      </c>
      <c r="AH64" s="95">
        <v>0</v>
      </c>
      <c r="AI64" s="95">
        <f>SUM(AI65:AI68)</f>
        <v>1855.6</v>
      </c>
      <c r="AJ64" s="95">
        <v>0</v>
      </c>
      <c r="AK64" s="95">
        <v>0</v>
      </c>
      <c r="AL64" s="95">
        <f>SUM(AL65:AL68)</f>
        <v>1929.8</v>
      </c>
      <c r="AM64" s="95">
        <f>AM52</f>
        <v>0</v>
      </c>
      <c r="AN64" s="95">
        <v>0</v>
      </c>
      <c r="AO64" s="95">
        <f>SUM(AO65:AO68)</f>
        <v>2778.3</v>
      </c>
      <c r="AP64" s="95">
        <f>AP52</f>
        <v>0</v>
      </c>
      <c r="AQ64" s="95">
        <v>0</v>
      </c>
      <c r="AR64" s="110"/>
      <c r="AS64" s="110"/>
    </row>
    <row r="65" spans="1:45" ht="21" x14ac:dyDescent="0.25">
      <c r="A65" s="108"/>
      <c r="B65" s="105"/>
      <c r="C65" s="108"/>
      <c r="D65" s="58" t="s">
        <v>44</v>
      </c>
      <c r="E65" s="96">
        <f t="shared" ref="E65:F68" si="34">H65+K65+N65+Q65+T65+W65+Z65+AC65+AF65+AI65+AL65+AO65</f>
        <v>0</v>
      </c>
      <c r="F65" s="96">
        <f t="shared" si="34"/>
        <v>0</v>
      </c>
      <c r="G65" s="96">
        <v>0</v>
      </c>
      <c r="H65" s="6">
        <f t="shared" ref="H65:I68" si="35">SUM(H13,H19,H25,H31,H39)</f>
        <v>0</v>
      </c>
      <c r="I65" s="6">
        <f t="shared" si="35"/>
        <v>0</v>
      </c>
      <c r="J65" s="6">
        <v>0</v>
      </c>
      <c r="K65" s="6">
        <f t="shared" ref="K65:L68" si="36">SUM(K13,K19,K25,K31,K39)</f>
        <v>0</v>
      </c>
      <c r="L65" s="6">
        <f t="shared" si="36"/>
        <v>0</v>
      </c>
      <c r="M65" s="6">
        <v>0</v>
      </c>
      <c r="N65" s="6">
        <f t="shared" ref="N65:O68" si="37">SUM(N13,N19,N25,N31,N39)</f>
        <v>0</v>
      </c>
      <c r="O65" s="6">
        <f t="shared" si="37"/>
        <v>0</v>
      </c>
      <c r="P65" s="6">
        <v>0</v>
      </c>
      <c r="Q65" s="6">
        <f t="shared" ref="Q65:R68" si="38">SUM(Q13,Q19,Q25,Q31,Q39)</f>
        <v>0</v>
      </c>
      <c r="R65" s="6">
        <f t="shared" si="38"/>
        <v>0</v>
      </c>
      <c r="S65" s="6">
        <v>0</v>
      </c>
      <c r="T65" s="6">
        <f t="shared" ref="T65:U68" si="39">SUM(T13,T19,T25,T31,T39)</f>
        <v>0</v>
      </c>
      <c r="U65" s="6">
        <f t="shared" si="39"/>
        <v>0</v>
      </c>
      <c r="V65" s="6">
        <v>0</v>
      </c>
      <c r="W65" s="6">
        <f t="shared" ref="W65:X68" si="40">SUM(W13,W19,W25,W31,W39)</f>
        <v>0</v>
      </c>
      <c r="X65" s="6">
        <f t="shared" si="40"/>
        <v>0</v>
      </c>
      <c r="Y65" s="6">
        <v>0</v>
      </c>
      <c r="Z65" s="6">
        <f t="shared" ref="Z65:AA68" si="41">SUM(Z13,Z19,Z25,Z31,Z39)</f>
        <v>0</v>
      </c>
      <c r="AA65" s="6">
        <f t="shared" si="41"/>
        <v>0</v>
      </c>
      <c r="AB65" s="6">
        <v>0</v>
      </c>
      <c r="AC65" s="6">
        <f t="shared" ref="AC65:AD68" si="42">SUM(AC13,AC19,AC25,AC31,AC39)</f>
        <v>0</v>
      </c>
      <c r="AD65" s="6">
        <f t="shared" si="42"/>
        <v>0</v>
      </c>
      <c r="AE65" s="6">
        <v>0</v>
      </c>
      <c r="AF65" s="6">
        <f t="shared" ref="AF65:AG68" si="43">SUM(AF13,AF19,AF25,AF31,AF39)</f>
        <v>0</v>
      </c>
      <c r="AG65" s="6">
        <f t="shared" si="43"/>
        <v>0</v>
      </c>
      <c r="AH65" s="6">
        <v>0</v>
      </c>
      <c r="AI65" s="6">
        <f t="shared" ref="AI65:AJ68" si="44">SUM(AI13,AI19,AI25,AI31,AI39)</f>
        <v>0</v>
      </c>
      <c r="AJ65" s="6">
        <f t="shared" si="44"/>
        <v>0</v>
      </c>
      <c r="AK65" s="6">
        <v>0</v>
      </c>
      <c r="AL65" s="6">
        <f t="shared" ref="AL65:AM68" si="45">SUM(AL13,AL19,AL25,AL31,AL39)</f>
        <v>0</v>
      </c>
      <c r="AM65" s="6">
        <f t="shared" si="45"/>
        <v>0</v>
      </c>
      <c r="AN65" s="6">
        <v>0</v>
      </c>
      <c r="AO65" s="6">
        <f t="shared" ref="AO65:AP68" si="46">SUM(AO13,AO19,AO25,AO31,AO39)</f>
        <v>0</v>
      </c>
      <c r="AP65" s="6">
        <f t="shared" si="46"/>
        <v>0</v>
      </c>
      <c r="AQ65" s="6">
        <v>0</v>
      </c>
      <c r="AR65" s="111"/>
      <c r="AS65" s="111"/>
    </row>
    <row r="66" spans="1:45" ht="21" x14ac:dyDescent="0.25">
      <c r="A66" s="108"/>
      <c r="B66" s="105"/>
      <c r="C66" s="108"/>
      <c r="D66" s="58" t="s">
        <v>25</v>
      </c>
      <c r="E66" s="96">
        <f t="shared" si="34"/>
        <v>0</v>
      </c>
      <c r="F66" s="96">
        <f t="shared" si="34"/>
        <v>0</v>
      </c>
      <c r="G66" s="96">
        <v>0</v>
      </c>
      <c r="H66" s="6">
        <f t="shared" si="35"/>
        <v>0</v>
      </c>
      <c r="I66" s="6">
        <f t="shared" si="35"/>
        <v>0</v>
      </c>
      <c r="J66" s="6">
        <f>J54</f>
        <v>0</v>
      </c>
      <c r="K66" s="6">
        <f t="shared" si="36"/>
        <v>0</v>
      </c>
      <c r="L66" s="6">
        <f t="shared" si="36"/>
        <v>0</v>
      </c>
      <c r="M66" s="6">
        <f>M54</f>
        <v>0</v>
      </c>
      <c r="N66" s="6">
        <f t="shared" si="37"/>
        <v>0</v>
      </c>
      <c r="O66" s="6">
        <f t="shared" si="37"/>
        <v>0</v>
      </c>
      <c r="P66" s="6">
        <f>P54</f>
        <v>0</v>
      </c>
      <c r="Q66" s="6">
        <f t="shared" si="38"/>
        <v>0</v>
      </c>
      <c r="R66" s="6">
        <f t="shared" si="38"/>
        <v>0</v>
      </c>
      <c r="S66" s="6">
        <f>S54</f>
        <v>0</v>
      </c>
      <c r="T66" s="6">
        <f t="shared" si="39"/>
        <v>0</v>
      </c>
      <c r="U66" s="6">
        <f t="shared" si="39"/>
        <v>0</v>
      </c>
      <c r="V66" s="6">
        <f>V54</f>
        <v>0</v>
      </c>
      <c r="W66" s="6">
        <f t="shared" si="40"/>
        <v>0</v>
      </c>
      <c r="X66" s="6">
        <f t="shared" si="40"/>
        <v>0</v>
      </c>
      <c r="Y66" s="6">
        <v>0</v>
      </c>
      <c r="Z66" s="6">
        <f t="shared" si="41"/>
        <v>0</v>
      </c>
      <c r="AA66" s="6">
        <f t="shared" si="41"/>
        <v>0</v>
      </c>
      <c r="AB66" s="6">
        <f>AB54</f>
        <v>0</v>
      </c>
      <c r="AC66" s="6">
        <f t="shared" si="42"/>
        <v>0</v>
      </c>
      <c r="AD66" s="6">
        <f t="shared" si="42"/>
        <v>0</v>
      </c>
      <c r="AE66" s="6">
        <f>AE54</f>
        <v>0</v>
      </c>
      <c r="AF66" s="6">
        <f t="shared" si="43"/>
        <v>0</v>
      </c>
      <c r="AG66" s="6">
        <f t="shared" si="43"/>
        <v>0</v>
      </c>
      <c r="AH66" s="6">
        <v>0</v>
      </c>
      <c r="AI66" s="6">
        <f t="shared" si="44"/>
        <v>0</v>
      </c>
      <c r="AJ66" s="6">
        <f t="shared" si="44"/>
        <v>0</v>
      </c>
      <c r="AK66" s="6">
        <f>AK54</f>
        <v>0</v>
      </c>
      <c r="AL66" s="6">
        <f t="shared" si="45"/>
        <v>0</v>
      </c>
      <c r="AM66" s="6">
        <f t="shared" si="45"/>
        <v>0</v>
      </c>
      <c r="AN66" s="6">
        <f>AN54</f>
        <v>0</v>
      </c>
      <c r="AO66" s="6">
        <f t="shared" si="46"/>
        <v>0</v>
      </c>
      <c r="AP66" s="6">
        <f t="shared" si="46"/>
        <v>0</v>
      </c>
      <c r="AQ66" s="6">
        <f>AQ54</f>
        <v>0</v>
      </c>
      <c r="AR66" s="111"/>
      <c r="AS66" s="111"/>
    </row>
    <row r="67" spans="1:45" ht="27.75" customHeight="1" x14ac:dyDescent="0.25">
      <c r="A67" s="108"/>
      <c r="B67" s="105"/>
      <c r="C67" s="108"/>
      <c r="D67" s="58" t="s">
        <v>49</v>
      </c>
      <c r="E67" s="96">
        <f>H67+K67+N67+Q67+T67+W67+Z67+AC67+AF67+AI67+AL67+AO67</f>
        <v>25156.199999999997</v>
      </c>
      <c r="F67" s="96">
        <f t="shared" si="34"/>
        <v>18192.8</v>
      </c>
      <c r="G67" s="96">
        <f>F67/E67*100</f>
        <v>72.319348709264517</v>
      </c>
      <c r="H67" s="6">
        <f t="shared" si="35"/>
        <v>498.6</v>
      </c>
      <c r="I67" s="6">
        <f t="shared" si="35"/>
        <v>443.7</v>
      </c>
      <c r="J67" s="6">
        <f>I67/H67*100</f>
        <v>88.989169675090253</v>
      </c>
      <c r="K67" s="6">
        <f t="shared" si="36"/>
        <v>2163.3000000000002</v>
      </c>
      <c r="L67" s="6">
        <f t="shared" si="36"/>
        <v>3354.4</v>
      </c>
      <c r="M67" s="6">
        <f>L67/K67*100</f>
        <v>155.05939999075486</v>
      </c>
      <c r="N67" s="6">
        <f t="shared" si="37"/>
        <v>3202.9</v>
      </c>
      <c r="O67" s="6">
        <f t="shared" si="37"/>
        <v>1942.5</v>
      </c>
      <c r="P67" s="6">
        <f>O67/N67*100</f>
        <v>60.648162602641357</v>
      </c>
      <c r="Q67" s="6">
        <f t="shared" si="38"/>
        <v>1953</v>
      </c>
      <c r="R67" s="6">
        <f t="shared" si="38"/>
        <v>1953</v>
      </c>
      <c r="S67" s="6">
        <f>R67/Q67*100</f>
        <v>100</v>
      </c>
      <c r="T67" s="6">
        <f t="shared" si="39"/>
        <v>1806.3</v>
      </c>
      <c r="U67" s="6">
        <f t="shared" si="39"/>
        <v>1806.3</v>
      </c>
      <c r="V67" s="6">
        <f>U67/T67*100</f>
        <v>100</v>
      </c>
      <c r="W67" s="6">
        <f>SUM(W15,W21,W27,W33,W41)</f>
        <v>2162.5</v>
      </c>
      <c r="X67" s="6">
        <f t="shared" si="40"/>
        <v>2114.6999999999998</v>
      </c>
      <c r="Y67" s="6">
        <f>X67/W67*100</f>
        <v>97.789595375722541</v>
      </c>
      <c r="Z67" s="6">
        <f t="shared" si="41"/>
        <v>2377.5</v>
      </c>
      <c r="AA67" s="6">
        <f t="shared" si="41"/>
        <v>2377.5</v>
      </c>
      <c r="AB67" s="6">
        <f>AA67/Z67*100</f>
        <v>100</v>
      </c>
      <c r="AC67" s="6">
        <f t="shared" si="42"/>
        <v>2154.3000000000002</v>
      </c>
      <c r="AD67" s="6">
        <f t="shared" si="42"/>
        <v>2154.3000000000002</v>
      </c>
      <c r="AE67" s="6">
        <f>AD67/AC67*100</f>
        <v>100</v>
      </c>
      <c r="AF67" s="6">
        <f t="shared" si="43"/>
        <v>2274.1</v>
      </c>
      <c r="AG67" s="6">
        <f t="shared" si="43"/>
        <v>2046.4</v>
      </c>
      <c r="AH67" s="6">
        <v>0</v>
      </c>
      <c r="AI67" s="6">
        <f t="shared" si="44"/>
        <v>1855.6</v>
      </c>
      <c r="AJ67" s="6">
        <f t="shared" si="44"/>
        <v>0</v>
      </c>
      <c r="AK67" s="6">
        <v>0</v>
      </c>
      <c r="AL67" s="6">
        <f t="shared" si="45"/>
        <v>1929.8</v>
      </c>
      <c r="AM67" s="6">
        <f t="shared" si="45"/>
        <v>0</v>
      </c>
      <c r="AN67" s="6">
        <v>0</v>
      </c>
      <c r="AO67" s="6">
        <f t="shared" si="46"/>
        <v>2778.3</v>
      </c>
      <c r="AP67" s="6">
        <f t="shared" si="46"/>
        <v>0</v>
      </c>
      <c r="AQ67" s="6">
        <v>0</v>
      </c>
      <c r="AR67" s="111"/>
      <c r="AS67" s="111"/>
    </row>
    <row r="68" spans="1:45" ht="35.25" customHeight="1" x14ac:dyDescent="0.25">
      <c r="A68" s="108"/>
      <c r="B68" s="105"/>
      <c r="C68" s="108"/>
      <c r="D68" s="58" t="s">
        <v>45</v>
      </c>
      <c r="E68" s="96">
        <f t="shared" si="34"/>
        <v>0</v>
      </c>
      <c r="F68" s="96">
        <f t="shared" si="34"/>
        <v>0</v>
      </c>
      <c r="G68" s="96">
        <v>0</v>
      </c>
      <c r="H68" s="6">
        <f t="shared" si="35"/>
        <v>0</v>
      </c>
      <c r="I68" s="6">
        <f t="shared" si="35"/>
        <v>0</v>
      </c>
      <c r="J68" s="6">
        <v>0</v>
      </c>
      <c r="K68" s="6">
        <f t="shared" si="36"/>
        <v>0</v>
      </c>
      <c r="L68" s="6">
        <f t="shared" si="36"/>
        <v>0</v>
      </c>
      <c r="M68" s="6">
        <v>0</v>
      </c>
      <c r="N68" s="6">
        <f t="shared" si="37"/>
        <v>0</v>
      </c>
      <c r="O68" s="6">
        <f t="shared" si="37"/>
        <v>0</v>
      </c>
      <c r="P68" s="6">
        <v>0</v>
      </c>
      <c r="Q68" s="6">
        <f t="shared" si="38"/>
        <v>0</v>
      </c>
      <c r="R68" s="6">
        <f t="shared" si="38"/>
        <v>0</v>
      </c>
      <c r="S68" s="6">
        <v>0</v>
      </c>
      <c r="T68" s="6">
        <f t="shared" si="39"/>
        <v>0</v>
      </c>
      <c r="U68" s="6">
        <f t="shared" si="39"/>
        <v>0</v>
      </c>
      <c r="V68" s="6">
        <v>0</v>
      </c>
      <c r="W68" s="6">
        <f t="shared" si="40"/>
        <v>0</v>
      </c>
      <c r="X68" s="6">
        <f t="shared" si="40"/>
        <v>0</v>
      </c>
      <c r="Y68" s="6">
        <v>0</v>
      </c>
      <c r="Z68" s="6">
        <f t="shared" si="41"/>
        <v>0</v>
      </c>
      <c r="AA68" s="6">
        <f t="shared" si="41"/>
        <v>0</v>
      </c>
      <c r="AB68" s="6">
        <v>0</v>
      </c>
      <c r="AC68" s="6">
        <f t="shared" si="42"/>
        <v>0</v>
      </c>
      <c r="AD68" s="6">
        <f t="shared" si="42"/>
        <v>0</v>
      </c>
      <c r="AE68" s="6">
        <v>0</v>
      </c>
      <c r="AF68" s="6">
        <f t="shared" si="43"/>
        <v>0</v>
      </c>
      <c r="AG68" s="6">
        <f t="shared" si="43"/>
        <v>0</v>
      </c>
      <c r="AH68" s="6">
        <v>0</v>
      </c>
      <c r="AI68" s="6">
        <f t="shared" si="44"/>
        <v>0</v>
      </c>
      <c r="AJ68" s="6">
        <f t="shared" si="44"/>
        <v>0</v>
      </c>
      <c r="AK68" s="6">
        <v>0</v>
      </c>
      <c r="AL68" s="6">
        <f t="shared" si="45"/>
        <v>0</v>
      </c>
      <c r="AM68" s="6">
        <f t="shared" si="45"/>
        <v>0</v>
      </c>
      <c r="AN68" s="6">
        <v>0</v>
      </c>
      <c r="AO68" s="6">
        <f t="shared" si="46"/>
        <v>0</v>
      </c>
      <c r="AP68" s="6">
        <f t="shared" si="46"/>
        <v>0</v>
      </c>
      <c r="AQ68" s="6">
        <v>0</v>
      </c>
      <c r="AR68" s="111"/>
      <c r="AS68" s="111"/>
    </row>
    <row r="69" spans="1:45" ht="93" hidden="1" customHeight="1" x14ac:dyDescent="0.25">
      <c r="A69" s="109"/>
      <c r="B69" s="106"/>
      <c r="C69" s="109"/>
      <c r="D69" s="10" t="s">
        <v>33</v>
      </c>
      <c r="E69" s="6">
        <f>H69+K69+N69+Q69+T69+W69+Z69+AC69+AF69+AI69+AL69+AO69</f>
        <v>0</v>
      </c>
      <c r="F69" s="6">
        <f>SUM(I69,L69,O69,R69,U69,X69,AA69,AD69,AG69,AJ69,AM69,AP69)</f>
        <v>0</v>
      </c>
      <c r="G69" s="6">
        <v>0</v>
      </c>
      <c r="H69" s="6">
        <f>H57</f>
        <v>0</v>
      </c>
      <c r="I69" s="6">
        <f>I57</f>
        <v>0</v>
      </c>
      <c r="J69" s="6">
        <f>SUM(J28,J34,J46,J54)</f>
        <v>0</v>
      </c>
      <c r="K69" s="6">
        <v>0</v>
      </c>
      <c r="L69" s="6">
        <v>0</v>
      </c>
      <c r="M69" s="6">
        <f>SUM(M28,M34,M46,M54)</f>
        <v>0</v>
      </c>
      <c r="N69" s="6">
        <v>0</v>
      </c>
      <c r="O69" s="6">
        <v>0</v>
      </c>
      <c r="P69" s="6">
        <f>SUM(P28,P34,P46,P54)</f>
        <v>0</v>
      </c>
      <c r="Q69" s="6">
        <f>Q57</f>
        <v>0</v>
      </c>
      <c r="R69" s="6">
        <v>0</v>
      </c>
      <c r="S69" s="6">
        <f>SUM(S28,S34,S46,S54)</f>
        <v>0</v>
      </c>
      <c r="T69" s="6">
        <f>T57</f>
        <v>0</v>
      </c>
      <c r="U69" s="6">
        <v>0</v>
      </c>
      <c r="V69" s="6">
        <f>SUM(V28,V34,V46,V54)</f>
        <v>0</v>
      </c>
      <c r="W69" s="6">
        <v>0</v>
      </c>
      <c r="X69" s="6">
        <v>0</v>
      </c>
      <c r="Y69" s="6">
        <v>0</v>
      </c>
      <c r="Z69" s="6">
        <f>Z57</f>
        <v>0</v>
      </c>
      <c r="AA69" s="6">
        <f>AA57</f>
        <v>0</v>
      </c>
      <c r="AB69" s="6">
        <f>SUM(AB28,AB34,AB46,AB54)</f>
        <v>0</v>
      </c>
      <c r="AC69" s="6">
        <f>AC57</f>
        <v>0</v>
      </c>
      <c r="AD69" s="6">
        <v>0</v>
      </c>
      <c r="AE69" s="6">
        <f>SUM(AE28,AE34,AE46,AE54)</f>
        <v>0</v>
      </c>
      <c r="AF69" s="6">
        <f>AF57</f>
        <v>0</v>
      </c>
      <c r="AG69" s="6">
        <f>AG57</f>
        <v>0</v>
      </c>
      <c r="AH69" s="6">
        <v>0</v>
      </c>
      <c r="AI69" s="6">
        <f>AI57</f>
        <v>0</v>
      </c>
      <c r="AJ69" s="6">
        <f>AJ57</f>
        <v>0</v>
      </c>
      <c r="AK69" s="6">
        <f>SUM(AK28,AK34,AK46,AK54)</f>
        <v>0</v>
      </c>
      <c r="AL69" s="6">
        <f>AL57</f>
        <v>0</v>
      </c>
      <c r="AM69" s="6">
        <f>AM57</f>
        <v>0</v>
      </c>
      <c r="AN69" s="6">
        <f>SUM(AN28,AN34,AN46,AN54)</f>
        <v>0</v>
      </c>
      <c r="AO69" s="6">
        <f>AO57</f>
        <v>0</v>
      </c>
      <c r="AP69" s="6">
        <f>AP57</f>
        <v>0</v>
      </c>
      <c r="AQ69" s="6">
        <f>SUM(AQ28,AQ34,AQ46,AQ54)</f>
        <v>0</v>
      </c>
      <c r="AR69" s="109"/>
      <c r="AS69" s="109"/>
    </row>
    <row r="70" spans="1:45" x14ac:dyDescent="0.25">
      <c r="A70" s="143"/>
      <c r="B70" s="141" t="s">
        <v>46</v>
      </c>
      <c r="C70" s="143"/>
      <c r="D70" s="94" t="s">
        <v>24</v>
      </c>
      <c r="E70" s="95">
        <f>H70+K70+N70+Q70+T70+W70+Z70+AC70+AF70+AI70+AL70+AO70</f>
        <v>48128.299999999996</v>
      </c>
      <c r="F70" s="95">
        <f>I70+L70+O70+R70+U70+X70+AA70+AD70+AG70+AJ70+AM70+AP70</f>
        <v>18282.8</v>
      </c>
      <c r="G70" s="95">
        <f>F70/E70*100</f>
        <v>37.987628900252034</v>
      </c>
      <c r="H70" s="95">
        <f>SUM(H71:H73)</f>
        <v>498.6</v>
      </c>
      <c r="I70" s="95">
        <f>SUM(I71,I72,I73)</f>
        <v>443.7</v>
      </c>
      <c r="J70" s="95">
        <f t="shared" ref="J70:AQ70" si="47">SUM(J71,J72,J73)</f>
        <v>88.989169675090253</v>
      </c>
      <c r="K70" s="95">
        <f t="shared" si="47"/>
        <v>2163.3000000000002</v>
      </c>
      <c r="L70" s="95">
        <f t="shared" si="47"/>
        <v>3354.4</v>
      </c>
      <c r="M70" s="95">
        <f t="shared" si="47"/>
        <v>155.05939999075486</v>
      </c>
      <c r="N70" s="95">
        <f t="shared" si="47"/>
        <v>3202.9</v>
      </c>
      <c r="O70" s="95">
        <f t="shared" si="47"/>
        <v>1942.5</v>
      </c>
      <c r="P70" s="95">
        <f t="shared" si="47"/>
        <v>60.648162602641357</v>
      </c>
      <c r="Q70" s="95">
        <f t="shared" si="47"/>
        <v>1953</v>
      </c>
      <c r="R70" s="95">
        <f t="shared" si="47"/>
        <v>1953</v>
      </c>
      <c r="S70" s="95">
        <f t="shared" si="47"/>
        <v>100</v>
      </c>
      <c r="T70" s="95">
        <f t="shared" si="47"/>
        <v>1806.3</v>
      </c>
      <c r="U70" s="95">
        <f t="shared" si="47"/>
        <v>1806.3</v>
      </c>
      <c r="V70" s="95">
        <f t="shared" si="47"/>
        <v>100</v>
      </c>
      <c r="W70" s="95">
        <f t="shared" si="47"/>
        <v>2162.5</v>
      </c>
      <c r="X70" s="95">
        <f t="shared" si="47"/>
        <v>2114.6999999999998</v>
      </c>
      <c r="Y70" s="95">
        <f t="shared" si="47"/>
        <v>97.789595375722541</v>
      </c>
      <c r="Z70" s="95">
        <f t="shared" si="47"/>
        <v>2377.5</v>
      </c>
      <c r="AA70" s="95">
        <f t="shared" si="47"/>
        <v>2377.5</v>
      </c>
      <c r="AB70" s="95">
        <f t="shared" si="47"/>
        <v>100</v>
      </c>
      <c r="AC70" s="95">
        <f t="shared" si="47"/>
        <v>2154.3000000000002</v>
      </c>
      <c r="AD70" s="95">
        <f t="shared" si="47"/>
        <v>2154.3000000000002</v>
      </c>
      <c r="AE70" s="95">
        <f>AD70/AC70*100</f>
        <v>100</v>
      </c>
      <c r="AF70" s="95">
        <f t="shared" si="47"/>
        <v>6052.6</v>
      </c>
      <c r="AG70" s="95">
        <f t="shared" si="47"/>
        <v>2136.4</v>
      </c>
      <c r="AH70" s="95">
        <f t="shared" si="47"/>
        <v>182.34177586281254</v>
      </c>
      <c r="AI70" s="95">
        <f t="shared" si="47"/>
        <v>1855.6</v>
      </c>
      <c r="AJ70" s="95">
        <f t="shared" si="47"/>
        <v>0</v>
      </c>
      <c r="AK70" s="95">
        <f t="shared" si="47"/>
        <v>0</v>
      </c>
      <c r="AL70" s="95">
        <f t="shared" si="47"/>
        <v>1929.8</v>
      </c>
      <c r="AM70" s="95">
        <f t="shared" si="47"/>
        <v>0</v>
      </c>
      <c r="AN70" s="95">
        <f t="shared" si="47"/>
        <v>0</v>
      </c>
      <c r="AO70" s="95">
        <f t="shared" si="47"/>
        <v>21971.899999999998</v>
      </c>
      <c r="AP70" s="95">
        <f t="shared" si="47"/>
        <v>0</v>
      </c>
      <c r="AQ70" s="95">
        <f t="shared" si="47"/>
        <v>0</v>
      </c>
      <c r="AR70" s="162"/>
      <c r="AS70" s="162"/>
    </row>
    <row r="71" spans="1:45" ht="21" x14ac:dyDescent="0.25">
      <c r="A71" s="143"/>
      <c r="B71" s="141"/>
      <c r="C71" s="143"/>
      <c r="D71" s="58" t="s">
        <v>44</v>
      </c>
      <c r="E71" s="96">
        <f t="shared" ref="E71:F75" si="48">SUM(H71,K71,N71,Q71,T71,W71,Z71,AC71,AF71,AI71,AL71,AO71)</f>
        <v>0</v>
      </c>
      <c r="F71" s="96">
        <f t="shared" si="48"/>
        <v>0</v>
      </c>
      <c r="G71" s="96">
        <v>0</v>
      </c>
      <c r="H71" s="6">
        <f>SUM(H47,H25)</f>
        <v>0</v>
      </c>
      <c r="I71" s="6">
        <f>SUM(I25,I47)</f>
        <v>0</v>
      </c>
      <c r="J71" s="6">
        <v>0</v>
      </c>
      <c r="K71" s="6">
        <f>SUM(K47,K25)</f>
        <v>0</v>
      </c>
      <c r="L71" s="6">
        <f>SUM(L25,L47)</f>
        <v>0</v>
      </c>
      <c r="M71" s="6">
        <v>0</v>
      </c>
      <c r="N71" s="6">
        <f>SUM(N47,N25)</f>
        <v>0</v>
      </c>
      <c r="O71" s="6">
        <f>SUM(O25,O47)</f>
        <v>0</v>
      </c>
      <c r="P71" s="6">
        <v>0</v>
      </c>
      <c r="Q71" s="6">
        <f>SUM(Q47,Q25)</f>
        <v>0</v>
      </c>
      <c r="R71" s="6">
        <f>SUM(R25,R47)</f>
        <v>0</v>
      </c>
      <c r="S71" s="6">
        <v>0</v>
      </c>
      <c r="T71" s="6">
        <f>SUM(T47,T25)</f>
        <v>0</v>
      </c>
      <c r="U71" s="6">
        <f>SUM(U25,U47)</f>
        <v>0</v>
      </c>
      <c r="V71" s="6">
        <v>0</v>
      </c>
      <c r="W71" s="6">
        <f>SUM(W47,W25)</f>
        <v>0</v>
      </c>
      <c r="X71" s="6">
        <f>SUM(X25,X47)</f>
        <v>0</v>
      </c>
      <c r="Y71" s="6">
        <v>0</v>
      </c>
      <c r="Z71" s="6">
        <f>SUM(Z47,Z25)</f>
        <v>0</v>
      </c>
      <c r="AA71" s="6">
        <f>SUM(AA25,AA47)</f>
        <v>0</v>
      </c>
      <c r="AB71" s="6">
        <v>0</v>
      </c>
      <c r="AC71" s="6">
        <f>SUM(AC47,AC25)</f>
        <v>0</v>
      </c>
      <c r="AD71" s="6">
        <f>SUM(AD25,AD47)</f>
        <v>0</v>
      </c>
      <c r="AE71" s="6">
        <v>0</v>
      </c>
      <c r="AF71" s="6">
        <f>SUM(AF47,AF25)</f>
        <v>0</v>
      </c>
      <c r="AG71" s="6">
        <f>SUM(AG25,AG47)</f>
        <v>0</v>
      </c>
      <c r="AH71" s="6">
        <v>0</v>
      </c>
      <c r="AI71" s="6">
        <f>SUM(AI47,AI25)</f>
        <v>0</v>
      </c>
      <c r="AJ71" s="6">
        <f>SUM(AJ25,AJ47)</f>
        <v>0</v>
      </c>
      <c r="AK71" s="6">
        <v>0</v>
      </c>
      <c r="AL71" s="6">
        <f>SUM(AL47,AL25)</f>
        <v>0</v>
      </c>
      <c r="AM71" s="6">
        <f>SUM(AM25,AM47)</f>
        <v>0</v>
      </c>
      <c r="AN71" s="6">
        <v>0</v>
      </c>
      <c r="AO71" s="6">
        <f>SUM(AO47,AO25)</f>
        <v>0</v>
      </c>
      <c r="AP71" s="6">
        <f>SUM(AP25,AP47)</f>
        <v>0</v>
      </c>
      <c r="AQ71" s="6">
        <v>0</v>
      </c>
      <c r="AR71" s="162"/>
      <c r="AS71" s="162"/>
    </row>
    <row r="72" spans="1:45" ht="21" x14ac:dyDescent="0.25">
      <c r="A72" s="143"/>
      <c r="B72" s="141"/>
      <c r="C72" s="143"/>
      <c r="D72" s="58" t="s">
        <v>25</v>
      </c>
      <c r="E72" s="96">
        <f t="shared" si="48"/>
        <v>0</v>
      </c>
      <c r="F72" s="96">
        <f t="shared" si="48"/>
        <v>0</v>
      </c>
      <c r="G72" s="96">
        <v>0</v>
      </c>
      <c r="H72" s="6">
        <f>SUM(H48,H26)</f>
        <v>0</v>
      </c>
      <c r="I72" s="6">
        <f>SUM(I26,I48)</f>
        <v>0</v>
      </c>
      <c r="J72" s="6">
        <f>SUM(J26)</f>
        <v>0</v>
      </c>
      <c r="K72" s="6">
        <f>SUM(K48,K26)</f>
        <v>0</v>
      </c>
      <c r="L72" s="6">
        <f>SUM(L26,L48)</f>
        <v>0</v>
      </c>
      <c r="M72" s="6">
        <f>SUM(M26)</f>
        <v>0</v>
      </c>
      <c r="N72" s="6">
        <f>SUM(N48,N26)</f>
        <v>0</v>
      </c>
      <c r="O72" s="6">
        <f>SUM(O26,O48)</f>
        <v>0</v>
      </c>
      <c r="P72" s="6">
        <f>SUM(P26)</f>
        <v>0</v>
      </c>
      <c r="Q72" s="6">
        <f>SUM(Q48,Q26)</f>
        <v>0</v>
      </c>
      <c r="R72" s="6">
        <f>SUM(R26,R48)</f>
        <v>0</v>
      </c>
      <c r="S72" s="6">
        <f>SUM(S26)</f>
        <v>0</v>
      </c>
      <c r="T72" s="6">
        <f>SUM(T48,T26)</f>
        <v>0</v>
      </c>
      <c r="U72" s="6">
        <f>SUM(U26,U48)</f>
        <v>0</v>
      </c>
      <c r="V72" s="6">
        <f>SUM(V26)</f>
        <v>0</v>
      </c>
      <c r="W72" s="6">
        <f>SUM(W48,W26)</f>
        <v>0</v>
      </c>
      <c r="X72" s="6">
        <f>SUM(X26,X48)</f>
        <v>0</v>
      </c>
      <c r="Y72" s="6">
        <f>SUM(Y26)</f>
        <v>0</v>
      </c>
      <c r="Z72" s="6">
        <f>SUM(Z48,Z26)</f>
        <v>0</v>
      </c>
      <c r="AA72" s="6">
        <f>SUM(AA26,AA48)</f>
        <v>0</v>
      </c>
      <c r="AB72" s="6">
        <f>SUM(AB26)</f>
        <v>0</v>
      </c>
      <c r="AC72" s="6">
        <f>SUM(AC48,AC26)</f>
        <v>0</v>
      </c>
      <c r="AD72" s="6">
        <f>SUM(AD26,AD48)</f>
        <v>0</v>
      </c>
      <c r="AE72" s="6">
        <f>SUM(AE26)</f>
        <v>0</v>
      </c>
      <c r="AF72" s="6">
        <f>SUM(AF48,AF26)</f>
        <v>0</v>
      </c>
      <c r="AG72" s="6">
        <f>SUM(AG26,AG48)</f>
        <v>0</v>
      </c>
      <c r="AH72" s="6">
        <f>SUM(AH26)</f>
        <v>0</v>
      </c>
      <c r="AI72" s="6">
        <f>SUM(AI48,AI26)</f>
        <v>0</v>
      </c>
      <c r="AJ72" s="6">
        <f>SUM(AJ26,AJ48)</f>
        <v>0</v>
      </c>
      <c r="AK72" s="6">
        <f>SUM(AK26)</f>
        <v>0</v>
      </c>
      <c r="AL72" s="6">
        <f>SUM(AL48,AL26)</f>
        <v>0</v>
      </c>
      <c r="AM72" s="6">
        <f>SUM(AM26,AM48)</f>
        <v>0</v>
      </c>
      <c r="AN72" s="6">
        <f>SUM(AN26)</f>
        <v>0</v>
      </c>
      <c r="AO72" s="6">
        <f>SUM(AO48,AO26)</f>
        <v>0</v>
      </c>
      <c r="AP72" s="6">
        <f>SUM(AP26,AP48)</f>
        <v>0</v>
      </c>
      <c r="AQ72" s="6">
        <f>SUM(AQ26)</f>
        <v>0</v>
      </c>
      <c r="AR72" s="162"/>
      <c r="AS72" s="162"/>
    </row>
    <row r="73" spans="1:45" ht="21" x14ac:dyDescent="0.25">
      <c r="A73" s="143"/>
      <c r="B73" s="141"/>
      <c r="C73" s="143"/>
      <c r="D73" s="58" t="s">
        <v>49</v>
      </c>
      <c r="E73" s="96">
        <f t="shared" si="48"/>
        <v>48128.299999999996</v>
      </c>
      <c r="F73" s="96">
        <f t="shared" si="48"/>
        <v>18282.8</v>
      </c>
      <c r="G73" s="96">
        <f>F73/E73*100</f>
        <v>37.987628900252034</v>
      </c>
      <c r="H73" s="6">
        <f>SUM(H49,H27,H33)</f>
        <v>498.6</v>
      </c>
      <c r="I73" s="6">
        <f>SUM(I49,I27,I33)</f>
        <v>443.7</v>
      </c>
      <c r="J73" s="6">
        <f>I73/H73*100</f>
        <v>88.989169675090253</v>
      </c>
      <c r="K73" s="6">
        <f t="shared" ref="K73:AQ73" si="49">SUM(K49,K27,K33)</f>
        <v>2163.3000000000002</v>
      </c>
      <c r="L73" s="6">
        <f t="shared" si="49"/>
        <v>3354.4</v>
      </c>
      <c r="M73" s="6">
        <f t="shared" si="49"/>
        <v>155.05939999075486</v>
      </c>
      <c r="N73" s="6">
        <f t="shared" si="49"/>
        <v>3202.9</v>
      </c>
      <c r="O73" s="6">
        <f t="shared" si="49"/>
        <v>1942.5</v>
      </c>
      <c r="P73" s="6">
        <f t="shared" si="49"/>
        <v>60.648162602641357</v>
      </c>
      <c r="Q73" s="6">
        <f t="shared" si="49"/>
        <v>1953</v>
      </c>
      <c r="R73" s="6">
        <f t="shared" si="49"/>
        <v>1953</v>
      </c>
      <c r="S73" s="6">
        <f t="shared" si="49"/>
        <v>100</v>
      </c>
      <c r="T73" s="6">
        <f t="shared" si="49"/>
        <v>1806.3</v>
      </c>
      <c r="U73" s="6">
        <f t="shared" si="49"/>
        <v>1806.3</v>
      </c>
      <c r="V73" s="6">
        <f t="shared" si="49"/>
        <v>100</v>
      </c>
      <c r="W73" s="6">
        <f t="shared" si="49"/>
        <v>2162.5</v>
      </c>
      <c r="X73" s="6">
        <f t="shared" si="49"/>
        <v>2114.6999999999998</v>
      </c>
      <c r="Y73" s="6">
        <f t="shared" si="49"/>
        <v>97.789595375722541</v>
      </c>
      <c r="Z73" s="6">
        <f t="shared" si="49"/>
        <v>2377.5</v>
      </c>
      <c r="AA73" s="6">
        <f t="shared" si="49"/>
        <v>2377.5</v>
      </c>
      <c r="AB73" s="6">
        <f t="shared" si="49"/>
        <v>100</v>
      </c>
      <c r="AC73" s="6">
        <f t="shared" si="49"/>
        <v>2154.3000000000002</v>
      </c>
      <c r="AD73" s="6">
        <f t="shared" si="49"/>
        <v>2154.3000000000002</v>
      </c>
      <c r="AE73" s="6">
        <f>AD73/AC73*100</f>
        <v>100</v>
      </c>
      <c r="AF73" s="6">
        <f t="shared" si="49"/>
        <v>6052.6</v>
      </c>
      <c r="AG73" s="6">
        <f t="shared" si="49"/>
        <v>2136.4</v>
      </c>
      <c r="AH73" s="6">
        <f t="shared" si="49"/>
        <v>182.34177586281254</v>
      </c>
      <c r="AI73" s="6">
        <f t="shared" si="49"/>
        <v>1855.6</v>
      </c>
      <c r="AJ73" s="6">
        <f t="shared" si="49"/>
        <v>0</v>
      </c>
      <c r="AK73" s="6">
        <f t="shared" si="49"/>
        <v>0</v>
      </c>
      <c r="AL73" s="6">
        <f t="shared" si="49"/>
        <v>1929.8</v>
      </c>
      <c r="AM73" s="6">
        <f t="shared" si="49"/>
        <v>0</v>
      </c>
      <c r="AN73" s="6">
        <f t="shared" si="49"/>
        <v>0</v>
      </c>
      <c r="AO73" s="6">
        <f t="shared" si="49"/>
        <v>21971.899999999998</v>
      </c>
      <c r="AP73" s="6">
        <f t="shared" si="49"/>
        <v>0</v>
      </c>
      <c r="AQ73" s="6">
        <f t="shared" si="49"/>
        <v>0</v>
      </c>
      <c r="AR73" s="162"/>
      <c r="AS73" s="162"/>
    </row>
    <row r="74" spans="1:45" ht="25.5" customHeight="1" x14ac:dyDescent="0.25">
      <c r="A74" s="143"/>
      <c r="B74" s="141"/>
      <c r="C74" s="143"/>
      <c r="D74" s="58" t="s">
        <v>45</v>
      </c>
      <c r="E74" s="96">
        <v>0</v>
      </c>
      <c r="F74" s="96">
        <f t="shared" si="48"/>
        <v>0</v>
      </c>
      <c r="G74" s="96">
        <v>0</v>
      </c>
      <c r="H74" s="6">
        <f>SUM(H50,H28)</f>
        <v>0</v>
      </c>
      <c r="I74" s="6">
        <f>SUM(I28,I50)</f>
        <v>0</v>
      </c>
      <c r="J74" s="6">
        <v>0</v>
      </c>
      <c r="K74" s="6">
        <f>SUM(K50,K28)</f>
        <v>0</v>
      </c>
      <c r="L74" s="6">
        <f>SUM(L28,L50)</f>
        <v>0</v>
      </c>
      <c r="M74" s="6">
        <v>0</v>
      </c>
      <c r="N74" s="6">
        <f>SUM(N50,N28)</f>
        <v>0</v>
      </c>
      <c r="O74" s="6">
        <f>SUM(O28,O50)</f>
        <v>0</v>
      </c>
      <c r="P74" s="6">
        <v>0</v>
      </c>
      <c r="Q74" s="6">
        <f>Q51</f>
        <v>0</v>
      </c>
      <c r="R74" s="6">
        <f>SUM(R28,R50)</f>
        <v>0</v>
      </c>
      <c r="S74" s="6">
        <v>0</v>
      </c>
      <c r="T74" s="6">
        <f>SUM(T50,T28)</f>
        <v>0</v>
      </c>
      <c r="U74" s="6">
        <f>SUM(U28,U50)</f>
        <v>0</v>
      </c>
      <c r="V74" s="6">
        <v>0</v>
      </c>
      <c r="W74" s="6">
        <f>SUM(W50,W28)</f>
        <v>0</v>
      </c>
      <c r="X74" s="6">
        <f>SUM(X28,X50)</f>
        <v>0</v>
      </c>
      <c r="Y74" s="6">
        <v>0</v>
      </c>
      <c r="Z74" s="6">
        <v>0</v>
      </c>
      <c r="AA74" s="6">
        <f>SUM(AA28,AA50)</f>
        <v>0</v>
      </c>
      <c r="AB74" s="6">
        <v>0</v>
      </c>
      <c r="AC74" s="6">
        <f>SUM(AC50,AC28)</f>
        <v>0</v>
      </c>
      <c r="AD74" s="6">
        <f>SUM(AD28,AD50)</f>
        <v>0</v>
      </c>
      <c r="AE74" s="6">
        <v>0</v>
      </c>
      <c r="AF74" s="6">
        <f>SUM(AF50,AF28)</f>
        <v>0</v>
      </c>
      <c r="AG74" s="6">
        <f>SUM(AG28,AG50)</f>
        <v>0</v>
      </c>
      <c r="AH74" s="6">
        <v>0</v>
      </c>
      <c r="AI74" s="6">
        <f>SUM(AI50,AI28)</f>
        <v>0</v>
      </c>
      <c r="AJ74" s="6">
        <f>SUM(AJ28,AJ50)</f>
        <v>0</v>
      </c>
      <c r="AK74" s="6">
        <v>0</v>
      </c>
      <c r="AL74" s="6">
        <f>SUM(AL50,AL28)</f>
        <v>0</v>
      </c>
      <c r="AM74" s="6">
        <f>SUM(AM28,AM50)</f>
        <v>0</v>
      </c>
      <c r="AN74" s="6">
        <v>0</v>
      </c>
      <c r="AO74" s="6">
        <f>SUM(AO50,AO28)</f>
        <v>0</v>
      </c>
      <c r="AP74" s="6">
        <f>SUM(AP28,AP50)</f>
        <v>0</v>
      </c>
      <c r="AQ74" s="6">
        <v>0</v>
      </c>
      <c r="AR74" s="162"/>
      <c r="AS74" s="162"/>
    </row>
    <row r="75" spans="1:45" ht="90" x14ac:dyDescent="0.25">
      <c r="A75" s="143"/>
      <c r="B75" s="141"/>
      <c r="C75" s="143"/>
      <c r="D75" s="10" t="s">
        <v>33</v>
      </c>
      <c r="E75" s="6">
        <f t="shared" si="48"/>
        <v>1069.8</v>
      </c>
      <c r="F75" s="6">
        <f t="shared" si="48"/>
        <v>989.3</v>
      </c>
      <c r="G75" s="6">
        <f>F75/E75*100</f>
        <v>92.475229014769113</v>
      </c>
      <c r="H75" s="6">
        <f>H57</f>
        <v>0</v>
      </c>
      <c r="I75" s="6">
        <f>I57</f>
        <v>0</v>
      </c>
      <c r="J75" s="6">
        <f>J57</f>
        <v>0</v>
      </c>
      <c r="K75" s="6">
        <f>K57</f>
        <v>41</v>
      </c>
      <c r="L75" s="6">
        <f>L63</f>
        <v>41</v>
      </c>
      <c r="M75" s="6">
        <f>M57</f>
        <v>100</v>
      </c>
      <c r="N75" s="6">
        <f>N57</f>
        <v>375.5</v>
      </c>
      <c r="O75" s="6">
        <f>O63</f>
        <v>88</v>
      </c>
      <c r="P75" s="6">
        <f>P57</f>
        <v>23.435419440745672</v>
      </c>
      <c r="Q75" s="6">
        <f>Q57</f>
        <v>0</v>
      </c>
      <c r="R75" s="6">
        <v>90</v>
      </c>
      <c r="S75" s="6">
        <f>S57</f>
        <v>0</v>
      </c>
      <c r="T75" s="6">
        <f>T57</f>
        <v>0</v>
      </c>
      <c r="U75" s="6">
        <f>U57</f>
        <v>68</v>
      </c>
      <c r="V75" s="6">
        <f>V57</f>
        <v>0</v>
      </c>
      <c r="W75" s="6">
        <f>W57</f>
        <v>653.29999999999995</v>
      </c>
      <c r="X75" s="6">
        <f>X63</f>
        <v>653.29999999999995</v>
      </c>
      <c r="Y75" s="6">
        <f>Y63</f>
        <v>100</v>
      </c>
      <c r="Z75" s="6">
        <f>Z57</f>
        <v>0</v>
      </c>
      <c r="AA75" s="6">
        <v>0</v>
      </c>
      <c r="AB75" s="6">
        <f>AB57</f>
        <v>0</v>
      </c>
      <c r="AC75" s="6">
        <f>AC57</f>
        <v>0</v>
      </c>
      <c r="AD75" s="6">
        <v>49</v>
      </c>
      <c r="AE75" s="6">
        <f>AE57</f>
        <v>0</v>
      </c>
      <c r="AF75" s="6">
        <f>AF57</f>
        <v>0</v>
      </c>
      <c r="AG75" s="6">
        <f>AG57</f>
        <v>0</v>
      </c>
      <c r="AH75" s="6">
        <f>AH57</f>
        <v>0</v>
      </c>
      <c r="AI75" s="6">
        <f>AI57</f>
        <v>0</v>
      </c>
      <c r="AJ75" s="6">
        <v>0</v>
      </c>
      <c r="AK75" s="6">
        <f>AK57</f>
        <v>0</v>
      </c>
      <c r="AL75" s="6">
        <f>AL57</f>
        <v>0</v>
      </c>
      <c r="AM75" s="6">
        <f>AM57</f>
        <v>0</v>
      </c>
      <c r="AN75" s="6">
        <f>AN57</f>
        <v>0</v>
      </c>
      <c r="AO75" s="6">
        <f>AO57</f>
        <v>0</v>
      </c>
      <c r="AP75" s="6">
        <v>0</v>
      </c>
      <c r="AQ75" s="6">
        <f>AQ57</f>
        <v>0</v>
      </c>
      <c r="AR75" s="162"/>
      <c r="AS75" s="162"/>
    </row>
    <row r="76" spans="1:45" hidden="1" x14ac:dyDescent="0.25">
      <c r="A76" s="107"/>
      <c r="B76" s="147" t="s">
        <v>47</v>
      </c>
      <c r="C76" s="147"/>
      <c r="D76" s="10" t="s">
        <v>24</v>
      </c>
      <c r="E76" s="6">
        <f>H76+K76+N76+Q76+T76+W76+Z76+AC76+AF76+AI76+AL76+AO76</f>
        <v>0</v>
      </c>
      <c r="F76" s="6">
        <f>I76+L76+O76+R76+U76+X76+AA76+AD76+AG76+AJ76+AM76+AP76</f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162"/>
      <c r="AS76" s="162"/>
    </row>
    <row r="77" spans="1:45" ht="22.5" hidden="1" x14ac:dyDescent="0.25">
      <c r="A77" s="108"/>
      <c r="B77" s="148"/>
      <c r="C77" s="148"/>
      <c r="D77" s="10" t="s">
        <v>44</v>
      </c>
      <c r="E77" s="6">
        <f>H77+K77+N77+Q77+T77+W77+Z77+AC77+AF77+AI77+AL77+AO77</f>
        <v>0</v>
      </c>
      <c r="F77" s="6">
        <f>I77+L77+O77+R77+U77+X77+AA77+AD77+AG77+AJ77+AM77+AP77</f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162"/>
      <c r="AS77" s="162"/>
    </row>
    <row r="78" spans="1:45" ht="22.5" hidden="1" x14ac:dyDescent="0.25">
      <c r="A78" s="108"/>
      <c r="B78" s="148"/>
      <c r="C78" s="148"/>
      <c r="D78" s="10" t="s">
        <v>25</v>
      </c>
      <c r="E78" s="6">
        <f>E77</f>
        <v>0</v>
      </c>
      <c r="F78" s="6">
        <f t="shared" ref="F78:AQ78" si="50">F77</f>
        <v>0</v>
      </c>
      <c r="G78" s="6">
        <f t="shared" si="50"/>
        <v>0</v>
      </c>
      <c r="H78" s="6">
        <f t="shared" si="50"/>
        <v>0</v>
      </c>
      <c r="I78" s="6">
        <f t="shared" si="50"/>
        <v>0</v>
      </c>
      <c r="J78" s="6">
        <f t="shared" si="50"/>
        <v>0</v>
      </c>
      <c r="K78" s="6">
        <f t="shared" si="50"/>
        <v>0</v>
      </c>
      <c r="L78" s="6">
        <f t="shared" si="50"/>
        <v>0</v>
      </c>
      <c r="M78" s="6">
        <f t="shared" si="50"/>
        <v>0</v>
      </c>
      <c r="N78" s="6">
        <f t="shared" si="50"/>
        <v>0</v>
      </c>
      <c r="O78" s="6">
        <f t="shared" si="50"/>
        <v>0</v>
      </c>
      <c r="P78" s="6">
        <f t="shared" si="50"/>
        <v>0</v>
      </c>
      <c r="Q78" s="6">
        <f t="shared" si="50"/>
        <v>0</v>
      </c>
      <c r="R78" s="6">
        <f t="shared" si="50"/>
        <v>0</v>
      </c>
      <c r="S78" s="6">
        <f t="shared" si="50"/>
        <v>0</v>
      </c>
      <c r="T78" s="6">
        <f t="shared" si="50"/>
        <v>0</v>
      </c>
      <c r="U78" s="6">
        <f t="shared" si="50"/>
        <v>0</v>
      </c>
      <c r="V78" s="6">
        <f t="shared" si="50"/>
        <v>0</v>
      </c>
      <c r="W78" s="6">
        <f t="shared" si="50"/>
        <v>0</v>
      </c>
      <c r="X78" s="6">
        <f t="shared" si="50"/>
        <v>0</v>
      </c>
      <c r="Y78" s="6">
        <f t="shared" si="50"/>
        <v>0</v>
      </c>
      <c r="Z78" s="6">
        <f t="shared" si="50"/>
        <v>0</v>
      </c>
      <c r="AA78" s="6">
        <f t="shared" si="50"/>
        <v>0</v>
      </c>
      <c r="AB78" s="6">
        <f t="shared" si="50"/>
        <v>0</v>
      </c>
      <c r="AC78" s="6">
        <f t="shared" si="50"/>
        <v>0</v>
      </c>
      <c r="AD78" s="6">
        <f t="shared" si="50"/>
        <v>0</v>
      </c>
      <c r="AE78" s="6">
        <f t="shared" si="50"/>
        <v>0</v>
      </c>
      <c r="AF78" s="6">
        <f t="shared" si="50"/>
        <v>0</v>
      </c>
      <c r="AG78" s="6">
        <f t="shared" si="50"/>
        <v>0</v>
      </c>
      <c r="AH78" s="6">
        <f t="shared" si="50"/>
        <v>0</v>
      </c>
      <c r="AI78" s="6">
        <f t="shared" si="50"/>
        <v>0</v>
      </c>
      <c r="AJ78" s="6">
        <f t="shared" si="50"/>
        <v>0</v>
      </c>
      <c r="AK78" s="6">
        <f t="shared" si="50"/>
        <v>0</v>
      </c>
      <c r="AL78" s="6">
        <f t="shared" si="50"/>
        <v>0</v>
      </c>
      <c r="AM78" s="6">
        <f t="shared" si="50"/>
        <v>0</v>
      </c>
      <c r="AN78" s="6">
        <f t="shared" si="50"/>
        <v>0</v>
      </c>
      <c r="AO78" s="6">
        <f t="shared" si="50"/>
        <v>0</v>
      </c>
      <c r="AP78" s="6">
        <f t="shared" si="50"/>
        <v>0</v>
      </c>
      <c r="AQ78" s="6">
        <f t="shared" si="50"/>
        <v>0</v>
      </c>
      <c r="AR78" s="162"/>
      <c r="AS78" s="162"/>
    </row>
    <row r="79" spans="1:45" hidden="1" x14ac:dyDescent="0.25">
      <c r="A79" s="108"/>
      <c r="B79" s="148"/>
      <c r="C79" s="148"/>
      <c r="D79" s="10" t="s">
        <v>49</v>
      </c>
      <c r="E79" s="6">
        <f>E76</f>
        <v>0</v>
      </c>
      <c r="F79" s="6">
        <f t="shared" ref="F79:AQ79" si="51">F76</f>
        <v>0</v>
      </c>
      <c r="G79" s="6">
        <f t="shared" si="51"/>
        <v>0</v>
      </c>
      <c r="H79" s="6">
        <f t="shared" si="51"/>
        <v>0</v>
      </c>
      <c r="I79" s="6">
        <f t="shared" si="51"/>
        <v>0</v>
      </c>
      <c r="J79" s="6">
        <f t="shared" si="51"/>
        <v>0</v>
      </c>
      <c r="K79" s="6">
        <f t="shared" si="51"/>
        <v>0</v>
      </c>
      <c r="L79" s="6">
        <f t="shared" si="51"/>
        <v>0</v>
      </c>
      <c r="M79" s="6">
        <f t="shared" si="51"/>
        <v>0</v>
      </c>
      <c r="N79" s="6">
        <f t="shared" si="51"/>
        <v>0</v>
      </c>
      <c r="O79" s="6">
        <f t="shared" si="51"/>
        <v>0</v>
      </c>
      <c r="P79" s="6">
        <f t="shared" si="51"/>
        <v>0</v>
      </c>
      <c r="Q79" s="6">
        <f t="shared" si="51"/>
        <v>0</v>
      </c>
      <c r="R79" s="6">
        <f t="shared" si="51"/>
        <v>0</v>
      </c>
      <c r="S79" s="6">
        <f t="shared" si="51"/>
        <v>0</v>
      </c>
      <c r="T79" s="6">
        <f t="shared" si="51"/>
        <v>0</v>
      </c>
      <c r="U79" s="6">
        <f t="shared" si="51"/>
        <v>0</v>
      </c>
      <c r="V79" s="6">
        <f t="shared" si="51"/>
        <v>0</v>
      </c>
      <c r="W79" s="6">
        <f t="shared" si="51"/>
        <v>0</v>
      </c>
      <c r="X79" s="6">
        <f t="shared" si="51"/>
        <v>0</v>
      </c>
      <c r="Y79" s="6">
        <f t="shared" si="51"/>
        <v>0</v>
      </c>
      <c r="Z79" s="6">
        <f t="shared" si="51"/>
        <v>0</v>
      </c>
      <c r="AA79" s="6">
        <f t="shared" si="51"/>
        <v>0</v>
      </c>
      <c r="AB79" s="6">
        <f t="shared" si="51"/>
        <v>0</v>
      </c>
      <c r="AC79" s="6">
        <f t="shared" si="51"/>
        <v>0</v>
      </c>
      <c r="AD79" s="6">
        <f t="shared" si="51"/>
        <v>0</v>
      </c>
      <c r="AE79" s="6">
        <f t="shared" si="51"/>
        <v>0</v>
      </c>
      <c r="AF79" s="6">
        <f t="shared" si="51"/>
        <v>0</v>
      </c>
      <c r="AG79" s="6">
        <f t="shared" si="51"/>
        <v>0</v>
      </c>
      <c r="AH79" s="6">
        <f t="shared" si="51"/>
        <v>0</v>
      </c>
      <c r="AI79" s="6">
        <f t="shared" si="51"/>
        <v>0</v>
      </c>
      <c r="AJ79" s="6">
        <f t="shared" si="51"/>
        <v>0</v>
      </c>
      <c r="AK79" s="6">
        <f t="shared" si="51"/>
        <v>0</v>
      </c>
      <c r="AL79" s="6">
        <f t="shared" si="51"/>
        <v>0</v>
      </c>
      <c r="AM79" s="6">
        <f t="shared" si="51"/>
        <v>0</v>
      </c>
      <c r="AN79" s="6">
        <f t="shared" si="51"/>
        <v>0</v>
      </c>
      <c r="AO79" s="6">
        <f t="shared" si="51"/>
        <v>0</v>
      </c>
      <c r="AP79" s="6">
        <f t="shared" si="51"/>
        <v>0</v>
      </c>
      <c r="AQ79" s="6">
        <f t="shared" si="51"/>
        <v>0</v>
      </c>
      <c r="AR79" s="162"/>
      <c r="AS79" s="162"/>
    </row>
    <row r="80" spans="1:45" ht="22.5" hidden="1" x14ac:dyDescent="0.25">
      <c r="A80" s="108"/>
      <c r="B80" s="148"/>
      <c r="C80" s="148"/>
      <c r="D80" s="10" t="s">
        <v>45</v>
      </c>
      <c r="E80" s="6">
        <f>E76</f>
        <v>0</v>
      </c>
      <c r="F80" s="6">
        <f t="shared" ref="F80:AQ80" si="52">F76</f>
        <v>0</v>
      </c>
      <c r="G80" s="6">
        <f t="shared" si="52"/>
        <v>0</v>
      </c>
      <c r="H80" s="6">
        <f t="shared" si="52"/>
        <v>0</v>
      </c>
      <c r="I80" s="6">
        <f t="shared" si="52"/>
        <v>0</v>
      </c>
      <c r="J80" s="6">
        <f t="shared" si="52"/>
        <v>0</v>
      </c>
      <c r="K80" s="6">
        <f t="shared" si="52"/>
        <v>0</v>
      </c>
      <c r="L80" s="6">
        <f t="shared" si="52"/>
        <v>0</v>
      </c>
      <c r="M80" s="6">
        <f t="shared" si="52"/>
        <v>0</v>
      </c>
      <c r="N80" s="6">
        <f t="shared" si="52"/>
        <v>0</v>
      </c>
      <c r="O80" s="6">
        <f t="shared" si="52"/>
        <v>0</v>
      </c>
      <c r="P80" s="6">
        <f t="shared" si="52"/>
        <v>0</v>
      </c>
      <c r="Q80" s="6">
        <f t="shared" si="52"/>
        <v>0</v>
      </c>
      <c r="R80" s="6">
        <f t="shared" si="52"/>
        <v>0</v>
      </c>
      <c r="S80" s="6">
        <f t="shared" si="52"/>
        <v>0</v>
      </c>
      <c r="T80" s="6">
        <f t="shared" si="52"/>
        <v>0</v>
      </c>
      <c r="U80" s="6">
        <f t="shared" si="52"/>
        <v>0</v>
      </c>
      <c r="V80" s="6">
        <f t="shared" si="52"/>
        <v>0</v>
      </c>
      <c r="W80" s="6">
        <f t="shared" si="52"/>
        <v>0</v>
      </c>
      <c r="X80" s="6">
        <f t="shared" si="52"/>
        <v>0</v>
      </c>
      <c r="Y80" s="6">
        <f t="shared" si="52"/>
        <v>0</v>
      </c>
      <c r="Z80" s="6">
        <f t="shared" si="52"/>
        <v>0</v>
      </c>
      <c r="AA80" s="6">
        <f t="shared" si="52"/>
        <v>0</v>
      </c>
      <c r="AB80" s="6">
        <f t="shared" si="52"/>
        <v>0</v>
      </c>
      <c r="AC80" s="6">
        <f t="shared" si="52"/>
        <v>0</v>
      </c>
      <c r="AD80" s="6">
        <f t="shared" si="52"/>
        <v>0</v>
      </c>
      <c r="AE80" s="6">
        <f t="shared" si="52"/>
        <v>0</v>
      </c>
      <c r="AF80" s="6">
        <f t="shared" si="52"/>
        <v>0</v>
      </c>
      <c r="AG80" s="6">
        <f t="shared" si="52"/>
        <v>0</v>
      </c>
      <c r="AH80" s="6">
        <f t="shared" si="52"/>
        <v>0</v>
      </c>
      <c r="AI80" s="6">
        <f t="shared" si="52"/>
        <v>0</v>
      </c>
      <c r="AJ80" s="6">
        <f t="shared" si="52"/>
        <v>0</v>
      </c>
      <c r="AK80" s="6">
        <f t="shared" si="52"/>
        <v>0</v>
      </c>
      <c r="AL80" s="6">
        <f t="shared" si="52"/>
        <v>0</v>
      </c>
      <c r="AM80" s="6">
        <f t="shared" si="52"/>
        <v>0</v>
      </c>
      <c r="AN80" s="6">
        <f t="shared" si="52"/>
        <v>0</v>
      </c>
      <c r="AO80" s="6">
        <f t="shared" si="52"/>
        <v>0</v>
      </c>
      <c r="AP80" s="6">
        <f t="shared" si="52"/>
        <v>0</v>
      </c>
      <c r="AQ80" s="6">
        <f t="shared" si="52"/>
        <v>0</v>
      </c>
      <c r="AR80" s="162"/>
      <c r="AS80" s="162"/>
    </row>
    <row r="81" spans="1:45" ht="90" hidden="1" x14ac:dyDescent="0.25">
      <c r="A81" s="142"/>
      <c r="B81" s="149"/>
      <c r="C81" s="163"/>
      <c r="D81" s="10" t="s">
        <v>33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75">
        <v>0</v>
      </c>
      <c r="T81" s="75">
        <v>0</v>
      </c>
      <c r="U81" s="75">
        <v>0</v>
      </c>
      <c r="V81" s="75">
        <v>0</v>
      </c>
      <c r="W81" s="75">
        <v>0</v>
      </c>
      <c r="X81" s="75">
        <v>0</v>
      </c>
      <c r="Y81" s="75">
        <v>0</v>
      </c>
      <c r="Z81" s="75">
        <v>0</v>
      </c>
      <c r="AA81" s="75">
        <v>0</v>
      </c>
      <c r="AB81" s="75">
        <v>0</v>
      </c>
      <c r="AC81" s="75">
        <v>0</v>
      </c>
      <c r="AD81" s="75">
        <v>0</v>
      </c>
      <c r="AE81" s="75">
        <v>0</v>
      </c>
      <c r="AF81" s="75">
        <v>0</v>
      </c>
      <c r="AG81" s="75">
        <v>0</v>
      </c>
      <c r="AH81" s="75">
        <v>0</v>
      </c>
      <c r="AI81" s="75">
        <v>0</v>
      </c>
      <c r="AJ81" s="75">
        <v>0</v>
      </c>
      <c r="AK81" s="75">
        <v>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162"/>
      <c r="AS81" s="162"/>
    </row>
    <row r="82" spans="1:45" hidden="1" x14ac:dyDescent="0.25">
      <c r="A82" s="143"/>
      <c r="B82" s="141"/>
      <c r="C82" s="143"/>
      <c r="D82" s="10" t="s">
        <v>24</v>
      </c>
      <c r="E82" s="6">
        <f>E76</f>
        <v>0</v>
      </c>
      <c r="F82" s="6">
        <f t="shared" ref="F82:AQ82" si="53">F76</f>
        <v>0</v>
      </c>
      <c r="G82" s="6">
        <f t="shared" si="53"/>
        <v>0</v>
      </c>
      <c r="H82" s="6">
        <f t="shared" si="53"/>
        <v>0</v>
      </c>
      <c r="I82" s="6">
        <f t="shared" si="53"/>
        <v>0</v>
      </c>
      <c r="J82" s="6">
        <f t="shared" si="53"/>
        <v>0</v>
      </c>
      <c r="K82" s="6">
        <f t="shared" si="53"/>
        <v>0</v>
      </c>
      <c r="L82" s="6">
        <f t="shared" si="53"/>
        <v>0</v>
      </c>
      <c r="M82" s="6">
        <f t="shared" si="53"/>
        <v>0</v>
      </c>
      <c r="N82" s="6">
        <f t="shared" si="53"/>
        <v>0</v>
      </c>
      <c r="O82" s="6">
        <f t="shared" si="53"/>
        <v>0</v>
      </c>
      <c r="P82" s="6">
        <f t="shared" si="53"/>
        <v>0</v>
      </c>
      <c r="Q82" s="6">
        <f t="shared" si="53"/>
        <v>0</v>
      </c>
      <c r="R82" s="6">
        <f t="shared" si="53"/>
        <v>0</v>
      </c>
      <c r="S82" s="6">
        <f t="shared" si="53"/>
        <v>0</v>
      </c>
      <c r="T82" s="6">
        <f t="shared" si="53"/>
        <v>0</v>
      </c>
      <c r="U82" s="6">
        <f t="shared" si="53"/>
        <v>0</v>
      </c>
      <c r="V82" s="6">
        <f t="shared" si="53"/>
        <v>0</v>
      </c>
      <c r="W82" s="6">
        <f t="shared" si="53"/>
        <v>0</v>
      </c>
      <c r="X82" s="6">
        <f t="shared" si="53"/>
        <v>0</v>
      </c>
      <c r="Y82" s="6">
        <f t="shared" si="53"/>
        <v>0</v>
      </c>
      <c r="Z82" s="6">
        <f t="shared" si="53"/>
        <v>0</v>
      </c>
      <c r="AA82" s="6">
        <f t="shared" si="53"/>
        <v>0</v>
      </c>
      <c r="AB82" s="6">
        <f t="shared" si="53"/>
        <v>0</v>
      </c>
      <c r="AC82" s="6">
        <f t="shared" si="53"/>
        <v>0</v>
      </c>
      <c r="AD82" s="6">
        <f t="shared" si="53"/>
        <v>0</v>
      </c>
      <c r="AE82" s="6">
        <f t="shared" si="53"/>
        <v>0</v>
      </c>
      <c r="AF82" s="6">
        <f t="shared" si="53"/>
        <v>0</v>
      </c>
      <c r="AG82" s="6">
        <f t="shared" si="53"/>
        <v>0</v>
      </c>
      <c r="AH82" s="6">
        <f t="shared" si="53"/>
        <v>0</v>
      </c>
      <c r="AI82" s="6">
        <f t="shared" si="53"/>
        <v>0</v>
      </c>
      <c r="AJ82" s="6">
        <f t="shared" si="53"/>
        <v>0</v>
      </c>
      <c r="AK82" s="6">
        <f t="shared" si="53"/>
        <v>0</v>
      </c>
      <c r="AL82" s="6">
        <f t="shared" si="53"/>
        <v>0</v>
      </c>
      <c r="AM82" s="6">
        <f t="shared" si="53"/>
        <v>0</v>
      </c>
      <c r="AN82" s="6">
        <f t="shared" si="53"/>
        <v>0</v>
      </c>
      <c r="AO82" s="6">
        <f t="shared" si="53"/>
        <v>0</v>
      </c>
      <c r="AP82" s="6">
        <f t="shared" si="53"/>
        <v>0</v>
      </c>
      <c r="AQ82" s="6">
        <f t="shared" si="53"/>
        <v>0</v>
      </c>
      <c r="AR82" s="162"/>
      <c r="AS82" s="162"/>
    </row>
    <row r="83" spans="1:45" ht="22.5" hidden="1" x14ac:dyDescent="0.25">
      <c r="A83" s="143"/>
      <c r="B83" s="141"/>
      <c r="C83" s="143"/>
      <c r="D83" s="10" t="s">
        <v>44</v>
      </c>
      <c r="E83" s="6">
        <f>E82</f>
        <v>0</v>
      </c>
      <c r="F83" s="6">
        <f t="shared" ref="F83:AQ86" si="54">F82</f>
        <v>0</v>
      </c>
      <c r="G83" s="6">
        <f t="shared" si="54"/>
        <v>0</v>
      </c>
      <c r="H83" s="6">
        <f t="shared" si="54"/>
        <v>0</v>
      </c>
      <c r="I83" s="6">
        <f t="shared" si="54"/>
        <v>0</v>
      </c>
      <c r="J83" s="6">
        <f t="shared" si="54"/>
        <v>0</v>
      </c>
      <c r="K83" s="6">
        <f t="shared" si="54"/>
        <v>0</v>
      </c>
      <c r="L83" s="6">
        <f t="shared" si="54"/>
        <v>0</v>
      </c>
      <c r="M83" s="6">
        <f t="shared" si="54"/>
        <v>0</v>
      </c>
      <c r="N83" s="6">
        <f t="shared" si="54"/>
        <v>0</v>
      </c>
      <c r="O83" s="6">
        <f t="shared" si="54"/>
        <v>0</v>
      </c>
      <c r="P83" s="6">
        <f t="shared" si="54"/>
        <v>0</v>
      </c>
      <c r="Q83" s="6">
        <f t="shared" si="54"/>
        <v>0</v>
      </c>
      <c r="R83" s="6">
        <f t="shared" si="54"/>
        <v>0</v>
      </c>
      <c r="S83" s="6">
        <f t="shared" si="54"/>
        <v>0</v>
      </c>
      <c r="T83" s="6">
        <f t="shared" si="54"/>
        <v>0</v>
      </c>
      <c r="U83" s="6">
        <f t="shared" si="54"/>
        <v>0</v>
      </c>
      <c r="V83" s="6">
        <f t="shared" si="54"/>
        <v>0</v>
      </c>
      <c r="W83" s="6">
        <f t="shared" si="54"/>
        <v>0</v>
      </c>
      <c r="X83" s="6">
        <f t="shared" si="54"/>
        <v>0</v>
      </c>
      <c r="Y83" s="6">
        <f t="shared" si="54"/>
        <v>0</v>
      </c>
      <c r="Z83" s="6">
        <f t="shared" si="54"/>
        <v>0</v>
      </c>
      <c r="AA83" s="6">
        <f t="shared" si="54"/>
        <v>0</v>
      </c>
      <c r="AB83" s="6">
        <f t="shared" si="54"/>
        <v>0</v>
      </c>
      <c r="AC83" s="6">
        <f t="shared" si="54"/>
        <v>0</v>
      </c>
      <c r="AD83" s="6">
        <f t="shared" si="54"/>
        <v>0</v>
      </c>
      <c r="AE83" s="6">
        <f t="shared" si="54"/>
        <v>0</v>
      </c>
      <c r="AF83" s="6">
        <f t="shared" si="54"/>
        <v>0</v>
      </c>
      <c r="AG83" s="6">
        <f t="shared" si="54"/>
        <v>0</v>
      </c>
      <c r="AH83" s="6">
        <f t="shared" si="54"/>
        <v>0</v>
      </c>
      <c r="AI83" s="6">
        <f t="shared" si="54"/>
        <v>0</v>
      </c>
      <c r="AJ83" s="6">
        <f t="shared" si="54"/>
        <v>0</v>
      </c>
      <c r="AK83" s="6">
        <f t="shared" si="54"/>
        <v>0</v>
      </c>
      <c r="AL83" s="6">
        <f t="shared" si="54"/>
        <v>0</v>
      </c>
      <c r="AM83" s="6">
        <f t="shared" si="54"/>
        <v>0</v>
      </c>
      <c r="AN83" s="6">
        <f t="shared" si="54"/>
        <v>0</v>
      </c>
      <c r="AO83" s="6">
        <f t="shared" si="54"/>
        <v>0</v>
      </c>
      <c r="AP83" s="6">
        <f t="shared" si="54"/>
        <v>0</v>
      </c>
      <c r="AQ83" s="6">
        <f t="shared" si="54"/>
        <v>0</v>
      </c>
      <c r="AR83" s="162"/>
      <c r="AS83" s="162"/>
    </row>
    <row r="84" spans="1:45" ht="22.5" hidden="1" x14ac:dyDescent="0.25">
      <c r="A84" s="143"/>
      <c r="B84" s="141"/>
      <c r="C84" s="143"/>
      <c r="D84" s="10" t="s">
        <v>25</v>
      </c>
      <c r="E84" s="6">
        <f>E83</f>
        <v>0</v>
      </c>
      <c r="F84" s="6">
        <f t="shared" si="54"/>
        <v>0</v>
      </c>
      <c r="G84" s="6">
        <f t="shared" si="54"/>
        <v>0</v>
      </c>
      <c r="H84" s="6">
        <f t="shared" si="54"/>
        <v>0</v>
      </c>
      <c r="I84" s="6">
        <f t="shared" si="54"/>
        <v>0</v>
      </c>
      <c r="J84" s="6">
        <f t="shared" si="54"/>
        <v>0</v>
      </c>
      <c r="K84" s="6">
        <f t="shared" si="54"/>
        <v>0</v>
      </c>
      <c r="L84" s="6">
        <f t="shared" si="54"/>
        <v>0</v>
      </c>
      <c r="M84" s="6">
        <f t="shared" si="54"/>
        <v>0</v>
      </c>
      <c r="N84" s="6">
        <f t="shared" si="54"/>
        <v>0</v>
      </c>
      <c r="O84" s="6">
        <f t="shared" si="54"/>
        <v>0</v>
      </c>
      <c r="P84" s="6">
        <f t="shared" si="54"/>
        <v>0</v>
      </c>
      <c r="Q84" s="6">
        <f t="shared" si="54"/>
        <v>0</v>
      </c>
      <c r="R84" s="6">
        <f t="shared" si="54"/>
        <v>0</v>
      </c>
      <c r="S84" s="6">
        <f t="shared" si="54"/>
        <v>0</v>
      </c>
      <c r="T84" s="6">
        <f t="shared" si="54"/>
        <v>0</v>
      </c>
      <c r="U84" s="6">
        <f t="shared" si="54"/>
        <v>0</v>
      </c>
      <c r="V84" s="6">
        <f t="shared" si="54"/>
        <v>0</v>
      </c>
      <c r="W84" s="6">
        <f t="shared" si="54"/>
        <v>0</v>
      </c>
      <c r="X84" s="6">
        <f t="shared" si="54"/>
        <v>0</v>
      </c>
      <c r="Y84" s="6">
        <f t="shared" si="54"/>
        <v>0</v>
      </c>
      <c r="Z84" s="6">
        <f t="shared" si="54"/>
        <v>0</v>
      </c>
      <c r="AA84" s="6">
        <f t="shared" si="54"/>
        <v>0</v>
      </c>
      <c r="AB84" s="6">
        <f t="shared" si="54"/>
        <v>0</v>
      </c>
      <c r="AC84" s="6">
        <f t="shared" si="54"/>
        <v>0</v>
      </c>
      <c r="AD84" s="6">
        <f t="shared" si="54"/>
        <v>0</v>
      </c>
      <c r="AE84" s="6">
        <f t="shared" si="54"/>
        <v>0</v>
      </c>
      <c r="AF84" s="6">
        <f t="shared" si="54"/>
        <v>0</v>
      </c>
      <c r="AG84" s="6">
        <f t="shared" si="54"/>
        <v>0</v>
      </c>
      <c r="AH84" s="6">
        <f t="shared" si="54"/>
        <v>0</v>
      </c>
      <c r="AI84" s="6">
        <f t="shared" si="54"/>
        <v>0</v>
      </c>
      <c r="AJ84" s="6">
        <f t="shared" si="54"/>
        <v>0</v>
      </c>
      <c r="AK84" s="6">
        <f t="shared" si="54"/>
        <v>0</v>
      </c>
      <c r="AL84" s="6">
        <f t="shared" si="54"/>
        <v>0</v>
      </c>
      <c r="AM84" s="6">
        <f t="shared" si="54"/>
        <v>0</v>
      </c>
      <c r="AN84" s="6">
        <f t="shared" si="54"/>
        <v>0</v>
      </c>
      <c r="AO84" s="6">
        <f t="shared" si="54"/>
        <v>0</v>
      </c>
      <c r="AP84" s="6">
        <f t="shared" si="54"/>
        <v>0</v>
      </c>
      <c r="AQ84" s="6">
        <f t="shared" si="54"/>
        <v>0</v>
      </c>
      <c r="AR84" s="162"/>
      <c r="AS84" s="162"/>
    </row>
    <row r="85" spans="1:45" hidden="1" x14ac:dyDescent="0.25">
      <c r="A85" s="143"/>
      <c r="B85" s="141"/>
      <c r="C85" s="143"/>
      <c r="D85" s="10" t="s">
        <v>49</v>
      </c>
      <c r="E85" s="6">
        <f>E84</f>
        <v>0</v>
      </c>
      <c r="F85" s="6">
        <f t="shared" si="54"/>
        <v>0</v>
      </c>
      <c r="G85" s="6">
        <f t="shared" si="54"/>
        <v>0</v>
      </c>
      <c r="H85" s="6">
        <f t="shared" si="54"/>
        <v>0</v>
      </c>
      <c r="I85" s="6">
        <f t="shared" si="54"/>
        <v>0</v>
      </c>
      <c r="J85" s="6">
        <f t="shared" si="54"/>
        <v>0</v>
      </c>
      <c r="K85" s="6">
        <f t="shared" si="54"/>
        <v>0</v>
      </c>
      <c r="L85" s="6">
        <f t="shared" si="54"/>
        <v>0</v>
      </c>
      <c r="M85" s="6">
        <f t="shared" si="54"/>
        <v>0</v>
      </c>
      <c r="N85" s="6">
        <f t="shared" si="54"/>
        <v>0</v>
      </c>
      <c r="O85" s="6">
        <f t="shared" si="54"/>
        <v>0</v>
      </c>
      <c r="P85" s="6">
        <f t="shared" si="54"/>
        <v>0</v>
      </c>
      <c r="Q85" s="6">
        <f t="shared" si="54"/>
        <v>0</v>
      </c>
      <c r="R85" s="6">
        <f t="shared" si="54"/>
        <v>0</v>
      </c>
      <c r="S85" s="6">
        <f t="shared" si="54"/>
        <v>0</v>
      </c>
      <c r="T85" s="6">
        <f t="shared" si="54"/>
        <v>0</v>
      </c>
      <c r="U85" s="6">
        <f t="shared" si="54"/>
        <v>0</v>
      </c>
      <c r="V85" s="6">
        <f t="shared" si="54"/>
        <v>0</v>
      </c>
      <c r="W85" s="6">
        <f t="shared" si="54"/>
        <v>0</v>
      </c>
      <c r="X85" s="6">
        <f t="shared" si="54"/>
        <v>0</v>
      </c>
      <c r="Y85" s="6">
        <f t="shared" si="54"/>
        <v>0</v>
      </c>
      <c r="Z85" s="6">
        <f t="shared" si="54"/>
        <v>0</v>
      </c>
      <c r="AA85" s="6">
        <f t="shared" si="54"/>
        <v>0</v>
      </c>
      <c r="AB85" s="6">
        <f t="shared" si="54"/>
        <v>0</v>
      </c>
      <c r="AC85" s="6">
        <f t="shared" si="54"/>
        <v>0</v>
      </c>
      <c r="AD85" s="6">
        <f t="shared" si="54"/>
        <v>0</v>
      </c>
      <c r="AE85" s="6">
        <f t="shared" si="54"/>
        <v>0</v>
      </c>
      <c r="AF85" s="6">
        <f t="shared" si="54"/>
        <v>0</v>
      </c>
      <c r="AG85" s="6">
        <f t="shared" si="54"/>
        <v>0</v>
      </c>
      <c r="AH85" s="6">
        <f t="shared" si="54"/>
        <v>0</v>
      </c>
      <c r="AI85" s="6">
        <f t="shared" si="54"/>
        <v>0</v>
      </c>
      <c r="AJ85" s="6">
        <f t="shared" si="54"/>
        <v>0</v>
      </c>
      <c r="AK85" s="6">
        <f t="shared" si="54"/>
        <v>0</v>
      </c>
      <c r="AL85" s="6">
        <f t="shared" si="54"/>
        <v>0</v>
      </c>
      <c r="AM85" s="6">
        <f t="shared" si="54"/>
        <v>0</v>
      </c>
      <c r="AN85" s="6">
        <f t="shared" si="54"/>
        <v>0</v>
      </c>
      <c r="AO85" s="6">
        <f t="shared" si="54"/>
        <v>0</v>
      </c>
      <c r="AP85" s="6">
        <f t="shared" si="54"/>
        <v>0</v>
      </c>
      <c r="AQ85" s="6">
        <f t="shared" si="54"/>
        <v>0</v>
      </c>
      <c r="AR85" s="162"/>
      <c r="AS85" s="162"/>
    </row>
    <row r="86" spans="1:45" ht="22.5" hidden="1" x14ac:dyDescent="0.25">
      <c r="A86" s="143"/>
      <c r="B86" s="141"/>
      <c r="C86" s="143"/>
      <c r="D86" s="10" t="s">
        <v>45</v>
      </c>
      <c r="E86" s="6">
        <f>E85</f>
        <v>0</v>
      </c>
      <c r="F86" s="6">
        <f t="shared" si="54"/>
        <v>0</v>
      </c>
      <c r="G86" s="6">
        <f t="shared" si="54"/>
        <v>0</v>
      </c>
      <c r="H86" s="6">
        <f t="shared" si="54"/>
        <v>0</v>
      </c>
      <c r="I86" s="6">
        <f t="shared" si="54"/>
        <v>0</v>
      </c>
      <c r="J86" s="6">
        <f t="shared" si="54"/>
        <v>0</v>
      </c>
      <c r="K86" s="6">
        <f t="shared" si="54"/>
        <v>0</v>
      </c>
      <c r="L86" s="6">
        <f t="shared" si="54"/>
        <v>0</v>
      </c>
      <c r="M86" s="6">
        <f t="shared" si="54"/>
        <v>0</v>
      </c>
      <c r="N86" s="6">
        <f t="shared" si="54"/>
        <v>0</v>
      </c>
      <c r="O86" s="6">
        <f t="shared" si="54"/>
        <v>0</v>
      </c>
      <c r="P86" s="6">
        <f t="shared" si="54"/>
        <v>0</v>
      </c>
      <c r="Q86" s="6">
        <f t="shared" si="54"/>
        <v>0</v>
      </c>
      <c r="R86" s="6">
        <f t="shared" si="54"/>
        <v>0</v>
      </c>
      <c r="S86" s="6">
        <f t="shared" si="54"/>
        <v>0</v>
      </c>
      <c r="T86" s="6">
        <f t="shared" si="54"/>
        <v>0</v>
      </c>
      <c r="U86" s="6">
        <f t="shared" si="54"/>
        <v>0</v>
      </c>
      <c r="V86" s="6">
        <f t="shared" si="54"/>
        <v>0</v>
      </c>
      <c r="W86" s="6">
        <f t="shared" si="54"/>
        <v>0</v>
      </c>
      <c r="X86" s="6">
        <f t="shared" si="54"/>
        <v>0</v>
      </c>
      <c r="Y86" s="6">
        <f t="shared" si="54"/>
        <v>0</v>
      </c>
      <c r="Z86" s="6">
        <f t="shared" si="54"/>
        <v>0</v>
      </c>
      <c r="AA86" s="6">
        <f t="shared" si="54"/>
        <v>0</v>
      </c>
      <c r="AB86" s="6">
        <f t="shared" si="54"/>
        <v>0</v>
      </c>
      <c r="AC86" s="6">
        <f t="shared" si="54"/>
        <v>0</v>
      </c>
      <c r="AD86" s="6">
        <f t="shared" si="54"/>
        <v>0</v>
      </c>
      <c r="AE86" s="6">
        <f t="shared" si="54"/>
        <v>0</v>
      </c>
      <c r="AF86" s="6">
        <f t="shared" si="54"/>
        <v>0</v>
      </c>
      <c r="AG86" s="6">
        <f t="shared" si="54"/>
        <v>0</v>
      </c>
      <c r="AH86" s="6">
        <f t="shared" si="54"/>
        <v>0</v>
      </c>
      <c r="AI86" s="6">
        <f t="shared" si="54"/>
        <v>0</v>
      </c>
      <c r="AJ86" s="6">
        <f t="shared" si="54"/>
        <v>0</v>
      </c>
      <c r="AK86" s="6">
        <f t="shared" si="54"/>
        <v>0</v>
      </c>
      <c r="AL86" s="6">
        <f t="shared" si="54"/>
        <v>0</v>
      </c>
      <c r="AM86" s="6">
        <f t="shared" si="54"/>
        <v>0</v>
      </c>
      <c r="AN86" s="6">
        <f t="shared" si="54"/>
        <v>0</v>
      </c>
      <c r="AO86" s="6">
        <f t="shared" si="54"/>
        <v>0</v>
      </c>
      <c r="AP86" s="6">
        <f t="shared" si="54"/>
        <v>0</v>
      </c>
      <c r="AQ86" s="6">
        <f t="shared" si="54"/>
        <v>0</v>
      </c>
      <c r="AR86" s="162"/>
      <c r="AS86" s="162"/>
    </row>
    <row r="87" spans="1:45" ht="1.5" hidden="1" customHeight="1" x14ac:dyDescent="0.25">
      <c r="A87" s="143"/>
      <c r="B87" s="141"/>
      <c r="C87" s="143"/>
      <c r="D87" s="10" t="s">
        <v>33</v>
      </c>
      <c r="E87" s="6">
        <f>E57</f>
        <v>1069.8</v>
      </c>
      <c r="F87" s="6">
        <f>F57</f>
        <v>989.3</v>
      </c>
      <c r="G87" s="6">
        <v>0</v>
      </c>
      <c r="H87" s="6">
        <f>H51+H29</f>
        <v>0</v>
      </c>
      <c r="I87" s="6">
        <f t="shared" ref="I87:O87" si="55">I51+I29</f>
        <v>0</v>
      </c>
      <c r="J87" s="6">
        <v>0</v>
      </c>
      <c r="K87" s="6">
        <f t="shared" si="55"/>
        <v>41</v>
      </c>
      <c r="L87" s="6">
        <f t="shared" si="55"/>
        <v>41</v>
      </c>
      <c r="M87" s="6">
        <f t="shared" si="55"/>
        <v>100</v>
      </c>
      <c r="N87" s="6">
        <f t="shared" si="55"/>
        <v>375.5</v>
      </c>
      <c r="O87" s="6">
        <f t="shared" si="55"/>
        <v>88</v>
      </c>
      <c r="P87" s="6">
        <v>0</v>
      </c>
      <c r="Q87" s="6">
        <f>Q51</f>
        <v>0</v>
      </c>
      <c r="R87" s="6">
        <f>R51</f>
        <v>90</v>
      </c>
      <c r="S87" s="6">
        <v>0</v>
      </c>
      <c r="T87" s="6">
        <f>T51</f>
        <v>0</v>
      </c>
      <c r="U87" s="6">
        <f>U51</f>
        <v>68</v>
      </c>
      <c r="V87" s="6">
        <v>0</v>
      </c>
      <c r="W87" s="6">
        <f>W51</f>
        <v>653.29999999999995</v>
      </c>
      <c r="X87" s="6">
        <f>X51</f>
        <v>653.29999999999995</v>
      </c>
      <c r="Y87" s="6">
        <v>0</v>
      </c>
      <c r="Z87" s="6">
        <f>Z51</f>
        <v>0</v>
      </c>
      <c r="AA87" s="6">
        <f>AA51</f>
        <v>0</v>
      </c>
      <c r="AB87" s="6">
        <v>0</v>
      </c>
      <c r="AC87" s="6">
        <f>AC51</f>
        <v>0</v>
      </c>
      <c r="AD87" s="6">
        <f>AD51</f>
        <v>49</v>
      </c>
      <c r="AE87" s="6">
        <v>0</v>
      </c>
      <c r="AF87" s="6">
        <f>AF51</f>
        <v>0</v>
      </c>
      <c r="AG87" s="6">
        <f>AG51</f>
        <v>0</v>
      </c>
      <c r="AH87" s="6">
        <v>0</v>
      </c>
      <c r="AI87" s="6">
        <f>AI51</f>
        <v>0</v>
      </c>
      <c r="AJ87" s="6">
        <f>AJ51</f>
        <v>0</v>
      </c>
      <c r="AK87" s="6">
        <v>0</v>
      </c>
      <c r="AL87" s="6">
        <f>AL51</f>
        <v>0</v>
      </c>
      <c r="AM87" s="6">
        <f>AM51</f>
        <v>0</v>
      </c>
      <c r="AN87" s="6">
        <v>0</v>
      </c>
      <c r="AO87" s="6">
        <f>AO51</f>
        <v>0</v>
      </c>
      <c r="AP87" s="6">
        <f>AP51</f>
        <v>0</v>
      </c>
      <c r="AQ87" s="6">
        <v>0</v>
      </c>
      <c r="AR87" s="10"/>
      <c r="AS87" s="10"/>
    </row>
    <row r="88" spans="1:45" ht="7.5" hidden="1" customHeight="1" x14ac:dyDescent="0.25">
      <c r="A88" s="77"/>
      <c r="B88" s="78"/>
      <c r="C88" s="77"/>
      <c r="D88" s="78"/>
      <c r="E88" s="79"/>
      <c r="F88" s="79"/>
      <c r="G88" s="79"/>
      <c r="H88" s="79"/>
      <c r="I88" s="79"/>
      <c r="J88" s="79"/>
      <c r="K88" s="79"/>
      <c r="L88" s="79"/>
      <c r="M88" s="79"/>
      <c r="N88" s="164"/>
      <c r="O88" s="164"/>
      <c r="P88" s="164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</row>
    <row r="89" spans="1:45" x14ac:dyDescent="0.25">
      <c r="A89" s="77"/>
      <c r="B89" s="78"/>
      <c r="C89" s="77"/>
      <c r="D89" s="78"/>
      <c r="E89" s="79"/>
      <c r="F89" s="79"/>
      <c r="G89" s="79"/>
      <c r="H89" s="79"/>
      <c r="I89" s="79"/>
      <c r="J89" s="79"/>
      <c r="K89" s="79"/>
      <c r="L89" s="79"/>
      <c r="M89" s="79"/>
      <c r="N89" s="80"/>
      <c r="O89" s="80"/>
      <c r="P89" s="80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</row>
    <row r="90" spans="1:45" ht="19.5" customHeight="1" x14ac:dyDescent="0.25">
      <c r="A90" s="166" t="s">
        <v>82</v>
      </c>
      <c r="B90" s="166"/>
      <c r="C90" s="166"/>
      <c r="D90" s="166"/>
      <c r="E90" s="166"/>
      <c r="F90" s="166"/>
      <c r="G90" s="166"/>
      <c r="H90" s="166"/>
      <c r="I90" s="81"/>
      <c r="J90" s="165"/>
      <c r="K90" s="165"/>
      <c r="L90" s="165"/>
      <c r="M90" s="165"/>
      <c r="N90" s="165"/>
      <c r="O90" s="165"/>
      <c r="P90" s="165"/>
      <c r="Q90" s="165"/>
      <c r="R90" s="165"/>
      <c r="S90" s="82"/>
      <c r="T90" s="82"/>
      <c r="U90" s="82"/>
    </row>
    <row r="91" spans="1:45" ht="18.75" hidden="1" customHeight="1" x14ac:dyDescent="0.25">
      <c r="A91" s="170"/>
      <c r="B91" s="171"/>
      <c r="C91" s="171"/>
      <c r="D91" s="171"/>
      <c r="E91" s="84"/>
      <c r="F91" s="84"/>
      <c r="G91" s="83"/>
      <c r="H91" s="81"/>
      <c r="I91" s="81"/>
      <c r="J91" s="171"/>
      <c r="K91" s="172"/>
      <c r="L91" s="172"/>
      <c r="M91" s="172"/>
      <c r="N91" s="172"/>
      <c r="O91" s="172"/>
      <c r="P91" s="172"/>
      <c r="Q91" s="172"/>
      <c r="R91" s="172"/>
      <c r="S91" s="64"/>
      <c r="T91" s="64"/>
      <c r="U91" s="64"/>
      <c r="V91" s="64"/>
      <c r="W91" s="64"/>
      <c r="X91" s="64"/>
      <c r="Y91" s="64"/>
    </row>
    <row r="92" spans="1:45" ht="16.5" customHeight="1" x14ac:dyDescent="0.25">
      <c r="A92" s="173" t="s">
        <v>89</v>
      </c>
      <c r="B92" s="174"/>
      <c r="C92" s="174"/>
      <c r="D92" s="174"/>
      <c r="E92" s="174"/>
      <c r="F92" s="85"/>
      <c r="G92" s="83"/>
      <c r="H92" s="81"/>
      <c r="I92" s="81"/>
      <c r="J92" s="175"/>
      <c r="K92" s="176"/>
      <c r="L92" s="176"/>
      <c r="M92" s="176"/>
      <c r="N92" s="176"/>
      <c r="O92" s="176"/>
      <c r="P92" s="176"/>
      <c r="Q92" s="176"/>
      <c r="R92" s="176"/>
      <c r="S92" s="64"/>
      <c r="T92" s="64"/>
      <c r="U92" s="64"/>
      <c r="V92" s="82"/>
      <c r="W92" s="82"/>
      <c r="X92" s="82"/>
      <c r="Y92" s="82"/>
      <c r="Z92" s="82"/>
      <c r="AA92" s="82"/>
    </row>
    <row r="93" spans="1:45" ht="11.25" customHeight="1" x14ac:dyDescent="0.25">
      <c r="A93" s="86"/>
      <c r="B93" s="177"/>
      <c r="C93" s="177"/>
      <c r="D93" s="177"/>
      <c r="E93" s="84"/>
      <c r="F93" s="84"/>
      <c r="G93" s="81"/>
      <c r="H93" s="81"/>
      <c r="I93" s="81"/>
      <c r="J93" s="81"/>
      <c r="K93" s="81"/>
      <c r="L93" s="178"/>
      <c r="M93" s="178"/>
      <c r="N93" s="178"/>
      <c r="O93" s="178"/>
      <c r="P93" s="178"/>
      <c r="Q93" s="178"/>
      <c r="R93" s="178"/>
      <c r="S93" s="82"/>
      <c r="T93" s="82"/>
      <c r="U93" s="82"/>
      <c r="V93" s="64"/>
      <c r="W93" s="64"/>
      <c r="X93" s="64"/>
      <c r="Y93" s="64"/>
      <c r="Z93" s="64"/>
    </row>
    <row r="94" spans="1:45" ht="15.75" hidden="1" customHeight="1" x14ac:dyDescent="0.25">
      <c r="A94" s="86"/>
      <c r="B94" s="87"/>
      <c r="C94" s="87"/>
      <c r="D94" s="87"/>
      <c r="E94" s="84"/>
      <c r="F94" s="84"/>
      <c r="G94" s="84"/>
      <c r="H94" s="84"/>
      <c r="I94" s="84"/>
      <c r="J94" s="84"/>
      <c r="K94" s="84"/>
      <c r="L94" s="88"/>
      <c r="M94" s="88"/>
      <c r="N94" s="88"/>
      <c r="O94" s="88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45" ht="12.75" customHeight="1" x14ac:dyDescent="0.25">
      <c r="I95" s="81"/>
      <c r="J95" s="81"/>
      <c r="K95" s="81"/>
      <c r="L95" s="81"/>
      <c r="M95" s="81"/>
      <c r="N95" s="81"/>
      <c r="O95" s="81"/>
      <c r="P95" s="90"/>
      <c r="Q95" s="82"/>
      <c r="R95" s="82"/>
      <c r="S95" s="82"/>
      <c r="T95" s="82"/>
      <c r="U95" s="82"/>
      <c r="V95" s="82"/>
      <c r="W95" s="82"/>
      <c r="X95" s="82"/>
      <c r="Y95" s="82"/>
    </row>
    <row r="96" spans="1:45" ht="11.25" customHeight="1" x14ac:dyDescent="0.25">
      <c r="A96" s="167" t="s">
        <v>90</v>
      </c>
      <c r="B96" s="168"/>
      <c r="C96" s="168"/>
      <c r="D96" s="168"/>
      <c r="E96" s="168"/>
      <c r="F96" s="168"/>
      <c r="G96" s="169"/>
      <c r="H96" s="169"/>
      <c r="I96" s="81"/>
      <c r="J96" s="81"/>
      <c r="K96" s="81"/>
      <c r="L96" s="81"/>
      <c r="M96" s="81"/>
      <c r="N96" s="81"/>
      <c r="O96" s="81"/>
      <c r="V96" s="91"/>
      <c r="W96" s="91"/>
    </row>
    <row r="97" spans="1:6" ht="15.75" x14ac:dyDescent="0.25">
      <c r="A97" s="92"/>
    </row>
    <row r="98" spans="1:6" ht="15.75" x14ac:dyDescent="0.25">
      <c r="A98" s="92"/>
      <c r="E98" s="93"/>
      <c r="F98" s="93"/>
    </row>
    <row r="99" spans="1:6" x14ac:dyDescent="0.25">
      <c r="A99" s="84"/>
    </row>
  </sheetData>
  <mergeCells count="136">
    <mergeCell ref="N88:P88"/>
    <mergeCell ref="J90:R90"/>
    <mergeCell ref="A90:H90"/>
    <mergeCell ref="A96:H96"/>
    <mergeCell ref="A91:D91"/>
    <mergeCell ref="J91:R91"/>
    <mergeCell ref="A92:E92"/>
    <mergeCell ref="J92:R92"/>
    <mergeCell ref="B93:D93"/>
    <mergeCell ref="L93:R93"/>
    <mergeCell ref="A76:A81"/>
    <mergeCell ref="B76:B81"/>
    <mergeCell ref="C76:C81"/>
    <mergeCell ref="AR76:AR86"/>
    <mergeCell ref="AS76:AS86"/>
    <mergeCell ref="A82:A87"/>
    <mergeCell ref="B82:B87"/>
    <mergeCell ref="C82:C87"/>
    <mergeCell ref="A52:A57"/>
    <mergeCell ref="B52:B57"/>
    <mergeCell ref="C52:C57"/>
    <mergeCell ref="AR52:AR57"/>
    <mergeCell ref="AS52:AS57"/>
    <mergeCell ref="A70:A75"/>
    <mergeCell ref="B70:B75"/>
    <mergeCell ref="C70:C75"/>
    <mergeCell ref="AR70:AR75"/>
    <mergeCell ref="AS70:AS75"/>
    <mergeCell ref="A58:A63"/>
    <mergeCell ref="B58:B63"/>
    <mergeCell ref="C58:C63"/>
    <mergeCell ref="AR58:AR63"/>
    <mergeCell ref="AS58:AS63"/>
    <mergeCell ref="AS38:AS42"/>
    <mergeCell ref="C44:W44"/>
    <mergeCell ref="C45:W45"/>
    <mergeCell ref="A46:A51"/>
    <mergeCell ref="B46:B51"/>
    <mergeCell ref="C46:C51"/>
    <mergeCell ref="AR46:AR50"/>
    <mergeCell ref="AS46:AS50"/>
    <mergeCell ref="C36:W36"/>
    <mergeCell ref="C37:W37"/>
    <mergeCell ref="A38:A43"/>
    <mergeCell ref="B38:B43"/>
    <mergeCell ref="C38:C43"/>
    <mergeCell ref="AR38:AR42"/>
    <mergeCell ref="A24:A29"/>
    <mergeCell ref="B24:B29"/>
    <mergeCell ref="C24:C29"/>
    <mergeCell ref="AR24:AR28"/>
    <mergeCell ref="AS24:AS28"/>
    <mergeCell ref="A30:A35"/>
    <mergeCell ref="B30:B35"/>
    <mergeCell ref="C30:C35"/>
    <mergeCell ref="AR30:AR34"/>
    <mergeCell ref="AS30:AS34"/>
    <mergeCell ref="AR12:AR16"/>
    <mergeCell ref="AS12:AS16"/>
    <mergeCell ref="A18:A23"/>
    <mergeCell ref="B18:B23"/>
    <mergeCell ref="C18:C23"/>
    <mergeCell ref="AR18:AR22"/>
    <mergeCell ref="AS18:AS22"/>
    <mergeCell ref="AP7:AP8"/>
    <mergeCell ref="AQ7:AQ8"/>
    <mergeCell ref="C10:W10"/>
    <mergeCell ref="C11:W11"/>
    <mergeCell ref="A12:A17"/>
    <mergeCell ref="B12:B17"/>
    <mergeCell ref="C12:C17"/>
    <mergeCell ref="AJ7:AJ8"/>
    <mergeCell ref="AK7:AK8"/>
    <mergeCell ref="AL7:AL8"/>
    <mergeCell ref="AN7:AN8"/>
    <mergeCell ref="AO7:AO8"/>
    <mergeCell ref="AD7:AD8"/>
    <mergeCell ref="AE7:AE8"/>
    <mergeCell ref="AF7:AF8"/>
    <mergeCell ref="AG7:AG8"/>
    <mergeCell ref="AH7:AH8"/>
    <mergeCell ref="AI7:AI8"/>
    <mergeCell ref="Y7:Y8"/>
    <mergeCell ref="Z7:Z8"/>
    <mergeCell ref="AA7:AA8"/>
    <mergeCell ref="AB7:AB8"/>
    <mergeCell ref="AC7:AC8"/>
    <mergeCell ref="AM7:AM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AL6:AN6"/>
    <mergeCell ref="AO6:AQ6"/>
    <mergeCell ref="E7:E8"/>
    <mergeCell ref="F7:F8"/>
    <mergeCell ref="G7:G8"/>
    <mergeCell ref="H7:H8"/>
    <mergeCell ref="I7:I8"/>
    <mergeCell ref="J7:J8"/>
    <mergeCell ref="K7:K8"/>
    <mergeCell ref="L7:L8"/>
    <mergeCell ref="T6:V6"/>
    <mergeCell ref="W6:Y6"/>
    <mergeCell ref="Z6:AB6"/>
    <mergeCell ref="AC6:AE6"/>
    <mergeCell ref="AF6:AH6"/>
    <mergeCell ref="AI6:AK6"/>
    <mergeCell ref="C5:C8"/>
    <mergeCell ref="D5:D8"/>
    <mergeCell ref="E5:G6"/>
    <mergeCell ref="H5:AQ5"/>
    <mergeCell ref="AR5:AR8"/>
    <mergeCell ref="AS5:AS8"/>
    <mergeCell ref="H6:J6"/>
    <mergeCell ref="K6:M6"/>
    <mergeCell ref="N6:P6"/>
    <mergeCell ref="Q6:S6"/>
    <mergeCell ref="B64:B69"/>
    <mergeCell ref="C64:C69"/>
    <mergeCell ref="A64:A69"/>
    <mergeCell ref="AR64:AR69"/>
    <mergeCell ref="AS64:AS69"/>
    <mergeCell ref="AR1:AS1"/>
    <mergeCell ref="A3:R3"/>
    <mergeCell ref="A4:AR4"/>
    <mergeCell ref="A5:A8"/>
    <mergeCell ref="B5:B8"/>
  </mergeCells>
  <pageMargins left="0" right="0" top="0" bottom="0" header="0.11811023622047245" footer="0.11811023622047245"/>
  <pageSetup paperSize="8" scale="47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6"/>
  <sheetViews>
    <sheetView topLeftCell="D1" zoomScale="115" zoomScaleNormal="115" workbookViewId="0">
      <selection activeCell="R34" sqref="R34"/>
    </sheetView>
  </sheetViews>
  <sheetFormatPr defaultRowHeight="15" x14ac:dyDescent="0.25"/>
  <cols>
    <col min="1" max="1" width="3.28515625" style="25" customWidth="1"/>
    <col min="2" max="2" width="18.140625" style="25" customWidth="1"/>
    <col min="3" max="3" width="11.28515625" style="25" customWidth="1"/>
    <col min="4" max="4" width="12.42578125" style="25" customWidth="1"/>
    <col min="5" max="5" width="9.5703125" style="25" customWidth="1"/>
    <col min="6" max="6" width="9.140625" style="25" customWidth="1"/>
    <col min="7" max="7" width="7.7109375" style="25" customWidth="1"/>
    <col min="8" max="8" width="9" style="25" hidden="1" customWidth="1"/>
    <col min="9" max="9" width="8.85546875" style="25" hidden="1" customWidth="1"/>
    <col min="10" max="16" width="7.7109375" style="25" hidden="1" customWidth="1"/>
    <col min="17" max="17" width="9" style="25" bestFit="1" customWidth="1"/>
    <col min="18" max="18" width="8.85546875" style="25" customWidth="1"/>
    <col min="19" max="19" width="7.7109375" style="25" customWidth="1"/>
    <col min="20" max="27" width="7.7109375" style="25" hidden="1" customWidth="1"/>
    <col min="28" max="28" width="7.5703125" style="25" hidden="1" customWidth="1"/>
    <col min="29" max="29" width="9" style="25" bestFit="1" customWidth="1"/>
    <col min="30" max="30" width="8.85546875" style="25" customWidth="1"/>
    <col min="31" max="31" width="7.7109375" style="25" customWidth="1"/>
    <col min="32" max="32" width="7.7109375" style="25" hidden="1" customWidth="1"/>
    <col min="33" max="33" width="7.85546875" style="25" hidden="1" customWidth="1"/>
    <col min="34" max="34" width="6.42578125" style="25" hidden="1" customWidth="1"/>
    <col min="35" max="35" width="8.7109375" style="25" hidden="1" customWidth="1"/>
    <col min="36" max="36" width="6.140625" style="25" hidden="1" customWidth="1"/>
    <col min="37" max="37" width="5.42578125" style="25" hidden="1" customWidth="1"/>
    <col min="38" max="38" width="6.7109375" style="25" hidden="1" customWidth="1"/>
    <col min="39" max="39" width="6.5703125" style="25" hidden="1" customWidth="1"/>
    <col min="40" max="40" width="7.5703125" style="25" hidden="1" customWidth="1"/>
    <col min="41" max="41" width="9" style="25" bestFit="1" customWidth="1"/>
    <col min="42" max="42" width="8.85546875" style="25" customWidth="1"/>
    <col min="43" max="43" width="7.7109375" style="25" customWidth="1"/>
    <col min="44" max="44" width="8" style="25" hidden="1" customWidth="1"/>
    <col min="45" max="45" width="7.7109375" style="25" hidden="1" customWidth="1"/>
    <col min="46" max="46" width="5.42578125" style="25" hidden="1" customWidth="1"/>
    <col min="47" max="47" width="7.7109375" style="25" hidden="1" customWidth="1"/>
    <col min="48" max="48" width="6.28515625" style="25" hidden="1" customWidth="1"/>
    <col min="49" max="49" width="5.28515625" style="25" hidden="1" customWidth="1"/>
    <col min="50" max="51" width="6.5703125" style="25" hidden="1" customWidth="1"/>
    <col min="52" max="52" width="6.85546875" style="25" hidden="1" customWidth="1"/>
    <col min="53" max="53" width="9" style="25" bestFit="1" customWidth="1"/>
    <col min="54" max="54" width="8.85546875" style="25" customWidth="1"/>
    <col min="55" max="55" width="7.7109375" style="25" customWidth="1"/>
    <col min="56" max="56" width="36.140625" style="25" customWidth="1"/>
    <col min="57" max="57" width="32.5703125" style="25" customWidth="1"/>
    <col min="58" max="16384" width="9.140625" style="25"/>
  </cols>
  <sheetData>
    <row r="1" spans="1:57" ht="69" customHeight="1" x14ac:dyDescent="0.25">
      <c r="A1" s="36" t="s">
        <v>0</v>
      </c>
      <c r="V1" s="37"/>
      <c r="W1" s="37"/>
      <c r="X1" s="37"/>
      <c r="Y1" s="37"/>
      <c r="Z1" s="37"/>
      <c r="AT1" s="38"/>
      <c r="AU1" s="38"/>
      <c r="AV1" s="38"/>
      <c r="AW1" s="38"/>
      <c r="AX1" s="38"/>
      <c r="AY1" s="38"/>
      <c r="AZ1" s="38"/>
      <c r="BD1" s="39"/>
      <c r="BE1" s="39" t="s">
        <v>50</v>
      </c>
    </row>
    <row r="2" spans="1:57" ht="20.25" customHeight="1" x14ac:dyDescent="0.25">
      <c r="A2" s="40"/>
      <c r="B2" s="27"/>
      <c r="C2" s="27"/>
      <c r="D2" s="26"/>
      <c r="E2" s="26"/>
      <c r="F2" s="26"/>
      <c r="G2" s="27"/>
      <c r="H2" s="26"/>
      <c r="I2" s="19"/>
      <c r="J2" s="19"/>
      <c r="K2" s="19"/>
      <c r="L2" s="19"/>
      <c r="Q2" s="26"/>
      <c r="R2" s="19"/>
      <c r="S2" s="19"/>
      <c r="T2" s="19"/>
      <c r="U2" s="19"/>
      <c r="V2" s="37"/>
      <c r="W2" s="37"/>
      <c r="X2" s="37"/>
      <c r="Y2" s="41"/>
      <c r="Z2" s="37"/>
      <c r="AA2" s="27"/>
      <c r="AB2" s="27"/>
      <c r="AC2" s="26"/>
      <c r="AD2" s="19"/>
      <c r="AE2" s="19"/>
      <c r="AF2" s="27"/>
      <c r="AG2" s="27"/>
      <c r="AH2" s="27"/>
      <c r="AI2" s="26"/>
      <c r="AJ2" s="27"/>
      <c r="AK2" s="27"/>
      <c r="AL2" s="26"/>
      <c r="AM2" s="27"/>
      <c r="AN2" s="27"/>
      <c r="AO2" s="26"/>
      <c r="AP2" s="19"/>
      <c r="AQ2" s="19"/>
      <c r="AR2" s="27"/>
      <c r="AS2" s="38"/>
      <c r="AT2" s="38"/>
      <c r="AU2" s="42">
        <f>1929791.1/1000</f>
        <v>1929.7911000000001</v>
      </c>
      <c r="AV2" s="38"/>
      <c r="AW2" s="38"/>
      <c r="AX2" s="42"/>
      <c r="AY2" s="38"/>
      <c r="AZ2" s="38"/>
      <c r="BA2" s="26"/>
      <c r="BB2" s="19"/>
      <c r="BC2" s="19"/>
      <c r="BD2" s="39"/>
      <c r="BE2" s="39" t="s">
        <v>79</v>
      </c>
    </row>
    <row r="3" spans="1:57" ht="10.5" customHeight="1" x14ac:dyDescent="0.2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7"/>
      <c r="W3" s="27"/>
      <c r="X3" s="43"/>
      <c r="AF3" s="19"/>
      <c r="AG3" s="19"/>
      <c r="AR3" s="19"/>
    </row>
    <row r="4" spans="1:57" ht="21.6" customHeight="1" thickBot="1" x14ac:dyDescent="0.3">
      <c r="A4" s="179" t="s">
        <v>69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27"/>
    </row>
    <row r="5" spans="1:57" ht="12" customHeight="1" thickBot="1" x14ac:dyDescent="0.3">
      <c r="A5" s="194" t="s">
        <v>1</v>
      </c>
      <c r="B5" s="209" t="s">
        <v>39</v>
      </c>
      <c r="C5" s="194" t="s">
        <v>48</v>
      </c>
      <c r="D5" s="194" t="s">
        <v>11</v>
      </c>
      <c r="E5" s="180" t="s">
        <v>40</v>
      </c>
      <c r="F5" s="181"/>
      <c r="G5" s="182"/>
      <c r="H5" s="191" t="s">
        <v>2</v>
      </c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3"/>
      <c r="BD5" s="194" t="s">
        <v>3</v>
      </c>
      <c r="BE5" s="188" t="s">
        <v>4</v>
      </c>
    </row>
    <row r="6" spans="1:57" ht="15" customHeight="1" thickBot="1" x14ac:dyDescent="0.3">
      <c r="A6" s="196"/>
      <c r="B6" s="210"/>
      <c r="C6" s="196"/>
      <c r="D6" s="206"/>
      <c r="E6" s="183"/>
      <c r="F6" s="184"/>
      <c r="G6" s="185"/>
      <c r="H6" s="191" t="s">
        <v>5</v>
      </c>
      <c r="I6" s="192"/>
      <c r="J6" s="193"/>
      <c r="K6" s="191" t="s">
        <v>12</v>
      </c>
      <c r="L6" s="192"/>
      <c r="M6" s="193"/>
      <c r="N6" s="191" t="s">
        <v>13</v>
      </c>
      <c r="O6" s="192"/>
      <c r="P6" s="193"/>
      <c r="Q6" s="191" t="s">
        <v>73</v>
      </c>
      <c r="R6" s="192"/>
      <c r="S6" s="193"/>
      <c r="T6" s="191" t="s">
        <v>14</v>
      </c>
      <c r="U6" s="192"/>
      <c r="V6" s="193"/>
      <c r="W6" s="191" t="s">
        <v>15</v>
      </c>
      <c r="X6" s="192"/>
      <c r="Y6" s="193"/>
      <c r="Z6" s="191" t="s">
        <v>16</v>
      </c>
      <c r="AA6" s="192"/>
      <c r="AB6" s="193"/>
      <c r="AC6" s="191" t="s">
        <v>74</v>
      </c>
      <c r="AD6" s="192"/>
      <c r="AE6" s="193"/>
      <c r="AF6" s="191" t="s">
        <v>17</v>
      </c>
      <c r="AG6" s="192"/>
      <c r="AH6" s="193"/>
      <c r="AI6" s="191" t="s">
        <v>18</v>
      </c>
      <c r="AJ6" s="192"/>
      <c r="AK6" s="193"/>
      <c r="AL6" s="191" t="s">
        <v>19</v>
      </c>
      <c r="AM6" s="192"/>
      <c r="AN6" s="193"/>
      <c r="AO6" s="191" t="s">
        <v>75</v>
      </c>
      <c r="AP6" s="192"/>
      <c r="AQ6" s="193"/>
      <c r="AR6" s="191" t="s">
        <v>20</v>
      </c>
      <c r="AS6" s="192"/>
      <c r="AT6" s="193"/>
      <c r="AU6" s="191" t="s">
        <v>21</v>
      </c>
      <c r="AV6" s="192"/>
      <c r="AW6" s="193"/>
      <c r="AX6" s="191" t="s">
        <v>6</v>
      </c>
      <c r="AY6" s="192"/>
      <c r="AZ6" s="193"/>
      <c r="BA6" s="191" t="s">
        <v>76</v>
      </c>
      <c r="BB6" s="192"/>
      <c r="BC6" s="193"/>
      <c r="BD6" s="196"/>
      <c r="BE6" s="189"/>
    </row>
    <row r="7" spans="1:57" ht="15" customHeight="1" x14ac:dyDescent="0.25">
      <c r="A7" s="196"/>
      <c r="B7" s="210"/>
      <c r="C7" s="196"/>
      <c r="D7" s="206"/>
      <c r="E7" s="196" t="s">
        <v>7</v>
      </c>
      <c r="F7" s="196" t="s">
        <v>8</v>
      </c>
      <c r="G7" s="189" t="s">
        <v>9</v>
      </c>
      <c r="H7" s="194" t="s">
        <v>7</v>
      </c>
      <c r="I7" s="194" t="s">
        <v>8</v>
      </c>
      <c r="J7" s="188" t="s">
        <v>9</v>
      </c>
      <c r="K7" s="194" t="s">
        <v>7</v>
      </c>
      <c r="L7" s="194" t="s">
        <v>8</v>
      </c>
      <c r="M7" s="188" t="s">
        <v>9</v>
      </c>
      <c r="N7" s="194" t="s">
        <v>7</v>
      </c>
      <c r="O7" s="194" t="s">
        <v>8</v>
      </c>
      <c r="P7" s="188" t="s">
        <v>9</v>
      </c>
      <c r="Q7" s="194" t="s">
        <v>7</v>
      </c>
      <c r="R7" s="194" t="s">
        <v>8</v>
      </c>
      <c r="S7" s="188" t="s">
        <v>9</v>
      </c>
      <c r="T7" s="194" t="s">
        <v>7</v>
      </c>
      <c r="U7" s="194" t="s">
        <v>8</v>
      </c>
      <c r="V7" s="188" t="s">
        <v>9</v>
      </c>
      <c r="W7" s="194" t="s">
        <v>7</v>
      </c>
      <c r="X7" s="194" t="s">
        <v>8</v>
      </c>
      <c r="Y7" s="188" t="s">
        <v>9</v>
      </c>
      <c r="Z7" s="194" t="s">
        <v>7</v>
      </c>
      <c r="AA7" s="194" t="s">
        <v>8</v>
      </c>
      <c r="AB7" s="188" t="s">
        <v>9</v>
      </c>
      <c r="AC7" s="194" t="s">
        <v>7</v>
      </c>
      <c r="AD7" s="194" t="s">
        <v>8</v>
      </c>
      <c r="AE7" s="188" t="s">
        <v>9</v>
      </c>
      <c r="AF7" s="194" t="s">
        <v>7</v>
      </c>
      <c r="AG7" s="194" t="s">
        <v>8</v>
      </c>
      <c r="AH7" s="188" t="s">
        <v>9</v>
      </c>
      <c r="AI7" s="194" t="s">
        <v>7</v>
      </c>
      <c r="AJ7" s="194" t="s">
        <v>8</v>
      </c>
      <c r="AK7" s="188" t="s">
        <v>9</v>
      </c>
      <c r="AL7" s="194" t="s">
        <v>7</v>
      </c>
      <c r="AM7" s="194" t="s">
        <v>8</v>
      </c>
      <c r="AN7" s="188" t="s">
        <v>9</v>
      </c>
      <c r="AO7" s="194" t="s">
        <v>7</v>
      </c>
      <c r="AP7" s="194" t="s">
        <v>8</v>
      </c>
      <c r="AQ7" s="188" t="s">
        <v>9</v>
      </c>
      <c r="AR7" s="194" t="s">
        <v>7</v>
      </c>
      <c r="AS7" s="194" t="s">
        <v>8</v>
      </c>
      <c r="AT7" s="188" t="s">
        <v>9</v>
      </c>
      <c r="AU7" s="194" t="s">
        <v>7</v>
      </c>
      <c r="AV7" s="194" t="s">
        <v>8</v>
      </c>
      <c r="AW7" s="188" t="s">
        <v>9</v>
      </c>
      <c r="AX7" s="194" t="s">
        <v>7</v>
      </c>
      <c r="AY7" s="194" t="s">
        <v>8</v>
      </c>
      <c r="AZ7" s="188" t="s">
        <v>9</v>
      </c>
      <c r="BA7" s="194" t="s">
        <v>7</v>
      </c>
      <c r="BB7" s="194" t="s">
        <v>8</v>
      </c>
      <c r="BC7" s="188" t="s">
        <v>9</v>
      </c>
      <c r="BD7" s="196"/>
      <c r="BE7" s="189"/>
    </row>
    <row r="8" spans="1:57" ht="18" customHeight="1" thickBot="1" x14ac:dyDescent="0.3">
      <c r="A8" s="195"/>
      <c r="B8" s="211"/>
      <c r="C8" s="195"/>
      <c r="D8" s="207"/>
      <c r="E8" s="195"/>
      <c r="F8" s="195"/>
      <c r="G8" s="190"/>
      <c r="H8" s="195"/>
      <c r="I8" s="195"/>
      <c r="J8" s="190"/>
      <c r="K8" s="195"/>
      <c r="L8" s="195"/>
      <c r="M8" s="190"/>
      <c r="N8" s="195"/>
      <c r="O8" s="195"/>
      <c r="P8" s="190"/>
      <c r="Q8" s="195"/>
      <c r="R8" s="195"/>
      <c r="S8" s="190"/>
      <c r="T8" s="195"/>
      <c r="U8" s="195"/>
      <c r="V8" s="190"/>
      <c r="W8" s="195"/>
      <c r="X8" s="195"/>
      <c r="Y8" s="190"/>
      <c r="Z8" s="195"/>
      <c r="AA8" s="195"/>
      <c r="AB8" s="190"/>
      <c r="AC8" s="195"/>
      <c r="AD8" s="195"/>
      <c r="AE8" s="190"/>
      <c r="AF8" s="195"/>
      <c r="AG8" s="195"/>
      <c r="AH8" s="190"/>
      <c r="AI8" s="195"/>
      <c r="AJ8" s="195"/>
      <c r="AK8" s="190"/>
      <c r="AL8" s="195"/>
      <c r="AM8" s="195"/>
      <c r="AN8" s="190"/>
      <c r="AO8" s="195"/>
      <c r="AP8" s="195"/>
      <c r="AQ8" s="190"/>
      <c r="AR8" s="195"/>
      <c r="AS8" s="195"/>
      <c r="AT8" s="190"/>
      <c r="AU8" s="195"/>
      <c r="AV8" s="195"/>
      <c r="AW8" s="190"/>
      <c r="AX8" s="195"/>
      <c r="AY8" s="195"/>
      <c r="AZ8" s="190"/>
      <c r="BA8" s="195"/>
      <c r="BB8" s="195"/>
      <c r="BC8" s="190"/>
      <c r="BD8" s="195"/>
      <c r="BE8" s="190"/>
    </row>
    <row r="9" spans="1:57" ht="14.25" customHeight="1" x14ac:dyDescent="0.25">
      <c r="A9" s="44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 t="s">
        <v>36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8</v>
      </c>
      <c r="R9" s="13">
        <v>9</v>
      </c>
      <c r="S9" s="13">
        <v>10</v>
      </c>
      <c r="T9" s="13">
        <v>17</v>
      </c>
      <c r="U9" s="13">
        <v>18</v>
      </c>
      <c r="V9" s="13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13">
        <v>8</v>
      </c>
      <c r="AD9" s="13">
        <v>9</v>
      </c>
      <c r="AE9" s="13">
        <v>10</v>
      </c>
      <c r="AF9" s="13">
        <v>26</v>
      </c>
      <c r="AG9" s="13">
        <v>27</v>
      </c>
      <c r="AH9" s="13">
        <v>28</v>
      </c>
      <c r="AI9" s="13">
        <v>29</v>
      </c>
      <c r="AJ9" s="13">
        <v>30</v>
      </c>
      <c r="AK9" s="13">
        <v>31</v>
      </c>
      <c r="AL9" s="13">
        <v>32</v>
      </c>
      <c r="AM9" s="13">
        <v>33</v>
      </c>
      <c r="AN9" s="13">
        <v>34</v>
      </c>
      <c r="AO9" s="13">
        <v>8</v>
      </c>
      <c r="AP9" s="13">
        <v>9</v>
      </c>
      <c r="AQ9" s="13">
        <v>10</v>
      </c>
      <c r="AR9" s="13">
        <v>35</v>
      </c>
      <c r="AS9" s="13">
        <v>36</v>
      </c>
      <c r="AT9" s="13">
        <v>37</v>
      </c>
      <c r="AU9" s="13">
        <v>38</v>
      </c>
      <c r="AV9" s="13">
        <v>39</v>
      </c>
      <c r="AW9" s="13">
        <v>40</v>
      </c>
      <c r="AX9" s="13">
        <v>41</v>
      </c>
      <c r="AY9" s="13">
        <v>42</v>
      </c>
      <c r="AZ9" s="13">
        <v>43</v>
      </c>
      <c r="BA9" s="13">
        <v>8</v>
      </c>
      <c r="BB9" s="13">
        <v>9</v>
      </c>
      <c r="BC9" s="13">
        <v>10</v>
      </c>
      <c r="BD9" s="13">
        <v>44</v>
      </c>
      <c r="BE9" s="45">
        <v>45</v>
      </c>
    </row>
    <row r="10" spans="1:57" ht="25.5" hidden="1" customHeight="1" x14ac:dyDescent="0.25">
      <c r="A10" s="16">
        <v>1</v>
      </c>
      <c r="B10" s="15" t="s">
        <v>26</v>
      </c>
      <c r="C10" s="157" t="s">
        <v>30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46"/>
      <c r="BE10" s="46"/>
    </row>
    <row r="11" spans="1:57" ht="12.75" hidden="1" customHeight="1" x14ac:dyDescent="0.25">
      <c r="A11" s="47" t="s">
        <v>10</v>
      </c>
      <c r="B11" s="15" t="s">
        <v>27</v>
      </c>
      <c r="C11" s="157" t="s">
        <v>31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46"/>
      <c r="BE11" s="46"/>
    </row>
    <row r="12" spans="1:57" ht="14.45" hidden="1" customHeight="1" x14ac:dyDescent="0.25">
      <c r="A12" s="201" t="s">
        <v>34</v>
      </c>
      <c r="B12" s="157" t="s">
        <v>37</v>
      </c>
      <c r="C12" s="187" t="s">
        <v>51</v>
      </c>
      <c r="D12" s="15" t="s">
        <v>24</v>
      </c>
      <c r="E12" s="2">
        <f>SUM(H12,K12,N12,T12,W12,Z12,AF12,AI12,AL12,AR12,AU12,AX12)</f>
        <v>0</v>
      </c>
      <c r="F12" s="2">
        <f>SUM(F13:F16)</f>
        <v>0</v>
      </c>
      <c r="G12" s="2">
        <v>0</v>
      </c>
      <c r="H12" s="2">
        <f t="shared" ref="H12:BC12" si="0">SUM(H13:H16)</f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v>0</v>
      </c>
      <c r="P12" s="2">
        <v>0</v>
      </c>
      <c r="Q12" s="2">
        <f>SUM(Q13:Q16)</f>
        <v>0</v>
      </c>
      <c r="R12" s="2">
        <f>SUM(R13:R16)</f>
        <v>0</v>
      </c>
      <c r="S12" s="2">
        <f>SUM(S13:S16)</f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  <c r="Z12" s="2">
        <f t="shared" si="0"/>
        <v>0</v>
      </c>
      <c r="AA12" s="2">
        <f t="shared" si="0"/>
        <v>0</v>
      </c>
      <c r="AB12" s="2">
        <f t="shared" si="0"/>
        <v>0</v>
      </c>
      <c r="AC12" s="2">
        <f t="shared" si="0"/>
        <v>0</v>
      </c>
      <c r="AD12" s="2">
        <f t="shared" si="0"/>
        <v>0</v>
      </c>
      <c r="AE12" s="2">
        <f t="shared" si="0"/>
        <v>0</v>
      </c>
      <c r="AF12" s="2">
        <v>0</v>
      </c>
      <c r="AG12" s="2">
        <v>0</v>
      </c>
      <c r="AH12" s="2">
        <v>0</v>
      </c>
      <c r="AI12" s="2">
        <v>0</v>
      </c>
      <c r="AJ12" s="2"/>
      <c r="AK12" s="2">
        <v>0</v>
      </c>
      <c r="AL12" s="2">
        <v>0</v>
      </c>
      <c r="AM12" s="2">
        <v>0</v>
      </c>
      <c r="AN12" s="2">
        <v>0</v>
      </c>
      <c r="AO12" s="2">
        <f>SUM(AO13:AO16)</f>
        <v>0</v>
      </c>
      <c r="AP12" s="2">
        <f>SUM(AP13:AP16)</f>
        <v>0</v>
      </c>
      <c r="AQ12" s="2">
        <f>SUM(AQ13:AQ16)</f>
        <v>0</v>
      </c>
      <c r="AR12" s="2">
        <f t="shared" si="0"/>
        <v>0</v>
      </c>
      <c r="AS12" s="2">
        <f t="shared" si="0"/>
        <v>0</v>
      </c>
      <c r="AT12" s="2">
        <f t="shared" si="0"/>
        <v>0</v>
      </c>
      <c r="AU12" s="2">
        <f t="shared" si="0"/>
        <v>0</v>
      </c>
      <c r="AV12" s="2">
        <f t="shared" si="0"/>
        <v>0</v>
      </c>
      <c r="AW12" s="2">
        <f t="shared" si="0"/>
        <v>0</v>
      </c>
      <c r="AX12" s="2">
        <v>0</v>
      </c>
      <c r="AY12" s="2">
        <f t="shared" si="0"/>
        <v>0</v>
      </c>
      <c r="AZ12" s="2">
        <f t="shared" si="0"/>
        <v>0</v>
      </c>
      <c r="BA12" s="2">
        <f t="shared" si="0"/>
        <v>0</v>
      </c>
      <c r="BB12" s="2">
        <f t="shared" si="0"/>
        <v>0</v>
      </c>
      <c r="BC12" s="2">
        <f t="shared" si="0"/>
        <v>0</v>
      </c>
      <c r="BD12" s="157"/>
      <c r="BE12" s="157"/>
    </row>
    <row r="13" spans="1:57" ht="22.5" hidden="1" customHeight="1" x14ac:dyDescent="0.25">
      <c r="A13" s="202"/>
      <c r="B13" s="157"/>
      <c r="C13" s="187"/>
      <c r="D13" s="15" t="s">
        <v>44</v>
      </c>
      <c r="E13" s="2">
        <f>SUM(H13,K13,N13,T13,W13,Z13,AF13,AI13,AL13,AR13,AU13,AX13)</f>
        <v>0</v>
      </c>
      <c r="F13" s="2">
        <f>I13+L13+O13+U13+X13+AA13+AG13+AJ13+AM13+AS13+AV13+AY13</f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157"/>
      <c r="BE13" s="157"/>
    </row>
    <row r="14" spans="1:57" ht="22.5" hidden="1" customHeight="1" x14ac:dyDescent="0.25">
      <c r="A14" s="202"/>
      <c r="B14" s="157"/>
      <c r="C14" s="187"/>
      <c r="D14" s="15" t="s">
        <v>25</v>
      </c>
      <c r="E14" s="2">
        <f>SUM(H14,K14,N14,T14,W14,Z14,AF14,AI14,AL14,AR14,AU14,AX14)</f>
        <v>0</v>
      </c>
      <c r="F14" s="2">
        <f>I14+L14+O14+U14+X14+AA14+AG14+AJ14+AM14+AS14+AV14+AY14</f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157"/>
      <c r="BE14" s="157"/>
    </row>
    <row r="15" spans="1:57" ht="15" hidden="1" customHeight="1" x14ac:dyDescent="0.25">
      <c r="A15" s="202"/>
      <c r="B15" s="157"/>
      <c r="C15" s="187"/>
      <c r="D15" s="15" t="s">
        <v>49</v>
      </c>
      <c r="E15" s="2">
        <f>SUM(H15,K15,N15,T15,W15,Z15,AF15,AI15,AL15,AR15,AU15,AX15)</f>
        <v>0</v>
      </c>
      <c r="F15" s="2">
        <f>I15+L15+O15+U15+X15+AA15+AG15+AJ15+AM15+AS15+AV15+AY15</f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157"/>
      <c r="BE15" s="157"/>
    </row>
    <row r="16" spans="1:57" ht="24" hidden="1" customHeight="1" x14ac:dyDescent="0.25">
      <c r="A16" s="202"/>
      <c r="B16" s="157"/>
      <c r="C16" s="187"/>
      <c r="D16" s="15" t="s">
        <v>45</v>
      </c>
      <c r="E16" s="2">
        <f t="shared" ref="E16:E35" si="1">H16+K16+N16+T16+W16+Z16+AF16+AI16+AL16+AR16+AU16+AX16</f>
        <v>0</v>
      </c>
      <c r="F16" s="2">
        <f>I16+L16+O16+U16+X16+AA16+AG16+AJ16+AM16+AS16+AV16+AY16</f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157"/>
      <c r="BE16" s="157"/>
    </row>
    <row r="17" spans="1:57" ht="61.9" hidden="1" customHeight="1" x14ac:dyDescent="0.25">
      <c r="A17" s="203"/>
      <c r="B17" s="157"/>
      <c r="C17" s="187"/>
      <c r="D17" s="15" t="s">
        <v>33</v>
      </c>
      <c r="E17" s="2">
        <f t="shared" si="1"/>
        <v>0</v>
      </c>
      <c r="F17" s="2">
        <f>I17+L17+O17+U17+X17+AA17+AG17+AJ17+AM17+AS17+AV17+AY17</f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15"/>
      <c r="BE17" s="15"/>
    </row>
    <row r="18" spans="1:57" ht="15.6" hidden="1" customHeight="1" x14ac:dyDescent="0.25">
      <c r="A18" s="213" t="s">
        <v>23</v>
      </c>
      <c r="B18" s="152" t="s">
        <v>38</v>
      </c>
      <c r="C18" s="201" t="s">
        <v>51</v>
      </c>
      <c r="D18" s="23" t="s">
        <v>24</v>
      </c>
      <c r="E18" s="2">
        <f t="shared" si="1"/>
        <v>0</v>
      </c>
      <c r="F18" s="2">
        <f>SUM(F19:F22)</f>
        <v>0</v>
      </c>
      <c r="G18" s="2">
        <f t="shared" ref="G18:BB18" si="2">SUM(G19:G22)</f>
        <v>0</v>
      </c>
      <c r="H18" s="2">
        <f t="shared" si="2"/>
        <v>0</v>
      </c>
      <c r="I18" s="2">
        <f t="shared" si="2"/>
        <v>0</v>
      </c>
      <c r="J18" s="2">
        <v>0</v>
      </c>
      <c r="K18" s="2">
        <f t="shared" si="2"/>
        <v>0</v>
      </c>
      <c r="L18" s="2">
        <f t="shared" si="2"/>
        <v>0</v>
      </c>
      <c r="M18" s="2">
        <f t="shared" si="2"/>
        <v>0</v>
      </c>
      <c r="N18" s="2">
        <f t="shared" si="2"/>
        <v>0</v>
      </c>
      <c r="O18" s="2">
        <f t="shared" si="2"/>
        <v>0</v>
      </c>
      <c r="P18" s="2">
        <f t="shared" si="2"/>
        <v>0</v>
      </c>
      <c r="Q18" s="2">
        <f>SUM(Q19:Q22)</f>
        <v>0</v>
      </c>
      <c r="R18" s="2">
        <f>SUM(R19:R22)</f>
        <v>0</v>
      </c>
      <c r="S18" s="2">
        <v>0</v>
      </c>
      <c r="T18" s="2">
        <f t="shared" si="2"/>
        <v>0</v>
      </c>
      <c r="U18" s="2">
        <f t="shared" si="2"/>
        <v>0</v>
      </c>
      <c r="V18" s="2">
        <f t="shared" si="2"/>
        <v>0</v>
      </c>
      <c r="W18" s="2">
        <f t="shared" si="2"/>
        <v>0</v>
      </c>
      <c r="X18" s="2">
        <f t="shared" si="2"/>
        <v>0</v>
      </c>
      <c r="Y18" s="2">
        <f t="shared" si="2"/>
        <v>0</v>
      </c>
      <c r="Z18" s="2">
        <f t="shared" si="2"/>
        <v>0</v>
      </c>
      <c r="AA18" s="2">
        <f t="shared" si="2"/>
        <v>0</v>
      </c>
      <c r="AB18" s="2">
        <f t="shared" si="2"/>
        <v>0</v>
      </c>
      <c r="AC18" s="2">
        <f t="shared" si="2"/>
        <v>0</v>
      </c>
      <c r="AD18" s="2">
        <f t="shared" si="2"/>
        <v>0</v>
      </c>
      <c r="AE18" s="2">
        <v>0</v>
      </c>
      <c r="AF18" s="2">
        <f t="shared" si="2"/>
        <v>0</v>
      </c>
      <c r="AG18" s="2">
        <f t="shared" si="2"/>
        <v>0</v>
      </c>
      <c r="AH18" s="2">
        <f t="shared" si="2"/>
        <v>0</v>
      </c>
      <c r="AI18" s="2">
        <f t="shared" si="2"/>
        <v>0</v>
      </c>
      <c r="AJ18" s="2">
        <f t="shared" si="2"/>
        <v>0</v>
      </c>
      <c r="AK18" s="2">
        <f t="shared" si="2"/>
        <v>0</v>
      </c>
      <c r="AL18" s="2">
        <f t="shared" si="2"/>
        <v>0</v>
      </c>
      <c r="AM18" s="2">
        <f t="shared" si="2"/>
        <v>0</v>
      </c>
      <c r="AN18" s="2">
        <f t="shared" si="2"/>
        <v>0</v>
      </c>
      <c r="AO18" s="2">
        <f>SUM(AO19:AO22)</f>
        <v>0</v>
      </c>
      <c r="AP18" s="2">
        <f>SUM(AP19:AP22)</f>
        <v>0</v>
      </c>
      <c r="AQ18" s="2">
        <v>0</v>
      </c>
      <c r="AR18" s="2">
        <f t="shared" si="2"/>
        <v>0</v>
      </c>
      <c r="AS18" s="2">
        <f t="shared" si="2"/>
        <v>0</v>
      </c>
      <c r="AT18" s="2">
        <f t="shared" si="2"/>
        <v>0</v>
      </c>
      <c r="AU18" s="2">
        <f t="shared" si="2"/>
        <v>0</v>
      </c>
      <c r="AV18" s="2">
        <f t="shared" si="2"/>
        <v>0</v>
      </c>
      <c r="AW18" s="2">
        <f t="shared" si="2"/>
        <v>0</v>
      </c>
      <c r="AX18" s="2">
        <f t="shared" si="2"/>
        <v>0</v>
      </c>
      <c r="AY18" s="2">
        <f t="shared" si="2"/>
        <v>0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v>0</v>
      </c>
      <c r="BD18" s="157"/>
      <c r="BE18" s="157"/>
    </row>
    <row r="19" spans="1:57" ht="22.5" hidden="1" customHeight="1" x14ac:dyDescent="0.25">
      <c r="A19" s="214"/>
      <c r="B19" s="153"/>
      <c r="C19" s="202"/>
      <c r="D19" s="23" t="s">
        <v>44</v>
      </c>
      <c r="E19" s="2">
        <f t="shared" si="1"/>
        <v>0</v>
      </c>
      <c r="F19" s="2">
        <f>I19+L19+O19+U19+X19+AA19+AG19+AJ19+AM19+AS19+AV19+AY19</f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157"/>
      <c r="BE19" s="157"/>
    </row>
    <row r="20" spans="1:57" ht="22.5" hidden="1" customHeight="1" x14ac:dyDescent="0.25">
      <c r="A20" s="214"/>
      <c r="B20" s="153"/>
      <c r="C20" s="202"/>
      <c r="D20" s="15" t="s">
        <v>25</v>
      </c>
      <c r="E20" s="2">
        <f t="shared" si="1"/>
        <v>0</v>
      </c>
      <c r="F20" s="2">
        <f>I20+L20+O20+U20+X20+AA20+AG20+AJ20+AM20+AS20+AV20+AY20</f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157"/>
      <c r="BE20" s="157"/>
    </row>
    <row r="21" spans="1:57" ht="15" hidden="1" customHeight="1" x14ac:dyDescent="0.25">
      <c r="A21" s="214"/>
      <c r="B21" s="153"/>
      <c r="C21" s="202"/>
      <c r="D21" s="15" t="s">
        <v>49</v>
      </c>
      <c r="E21" s="2">
        <f t="shared" si="1"/>
        <v>0</v>
      </c>
      <c r="F21" s="2">
        <f>I21+L21+O21+U21+X21+AA21+AG21+AJ21+AM21+AS21+AV21+AY21</f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157"/>
      <c r="BE21" s="157"/>
    </row>
    <row r="22" spans="1:57" ht="24" hidden="1" customHeight="1" x14ac:dyDescent="0.25">
      <c r="A22" s="214"/>
      <c r="B22" s="153"/>
      <c r="C22" s="202"/>
      <c r="D22" s="23" t="s">
        <v>45</v>
      </c>
      <c r="E22" s="2">
        <f t="shared" si="1"/>
        <v>0</v>
      </c>
      <c r="F22" s="2">
        <f>I22+L22+O22+U22+X22+AA22+AG22+AJ22+AM22+AS22+AV22+AY22</f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157"/>
      <c r="BE22" s="157"/>
    </row>
    <row r="23" spans="1:57" ht="62.45" hidden="1" customHeight="1" x14ac:dyDescent="0.25">
      <c r="A23" s="215"/>
      <c r="B23" s="154"/>
      <c r="C23" s="203"/>
      <c r="D23" s="15" t="s">
        <v>33</v>
      </c>
      <c r="E23" s="2">
        <f t="shared" si="1"/>
        <v>0</v>
      </c>
      <c r="F23" s="2">
        <f>I23+L23+O23+U23+X23+AA23+AG23+AJ23+AM23+AS23+AV23+AY23</f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18"/>
      <c r="BE23" s="18"/>
    </row>
    <row r="24" spans="1:57" ht="15" customHeight="1" x14ac:dyDescent="0.25">
      <c r="A24" s="201" t="s">
        <v>34</v>
      </c>
      <c r="B24" s="152" t="s">
        <v>64</v>
      </c>
      <c r="C24" s="201" t="s">
        <v>22</v>
      </c>
      <c r="D24" s="15" t="s">
        <v>24</v>
      </c>
      <c r="E24" s="2">
        <f t="shared" si="1"/>
        <v>24879</v>
      </c>
      <c r="F24" s="2">
        <f>SUM(F26:F27)</f>
        <v>0</v>
      </c>
      <c r="G24" s="2">
        <f t="shared" ref="G24:AX24" si="3">SUM(G26:G27)</f>
        <v>0</v>
      </c>
      <c r="H24" s="2">
        <f t="shared" si="3"/>
        <v>498.6</v>
      </c>
      <c r="I24" s="2">
        <f t="shared" si="3"/>
        <v>0</v>
      </c>
      <c r="J24" s="2">
        <f t="shared" si="3"/>
        <v>0</v>
      </c>
      <c r="K24" s="2">
        <f t="shared" si="3"/>
        <v>1856.9</v>
      </c>
      <c r="L24" s="2">
        <f t="shared" si="3"/>
        <v>0</v>
      </c>
      <c r="M24" s="2">
        <f t="shared" si="3"/>
        <v>0</v>
      </c>
      <c r="N24" s="2">
        <f t="shared" si="3"/>
        <v>3208.9</v>
      </c>
      <c r="O24" s="2">
        <f t="shared" si="3"/>
        <v>0</v>
      </c>
      <c r="P24" s="2">
        <f t="shared" si="3"/>
        <v>0</v>
      </c>
      <c r="Q24" s="2">
        <f>SUM(Q26:Q27)</f>
        <v>5564.4000000000005</v>
      </c>
      <c r="R24" s="2">
        <f>SUM(R26:R27)</f>
        <v>0</v>
      </c>
      <c r="S24" s="2">
        <f>SUM(S26:S27)</f>
        <v>0</v>
      </c>
      <c r="T24" s="2">
        <f t="shared" si="3"/>
        <v>2277.6</v>
      </c>
      <c r="U24" s="2">
        <f t="shared" si="3"/>
        <v>0</v>
      </c>
      <c r="V24" s="2">
        <f t="shared" si="3"/>
        <v>0</v>
      </c>
      <c r="W24" s="2">
        <f t="shared" si="3"/>
        <v>1805</v>
      </c>
      <c r="X24" s="2">
        <f t="shared" si="3"/>
        <v>0</v>
      </c>
      <c r="Y24" s="2">
        <f t="shared" si="3"/>
        <v>0</v>
      </c>
      <c r="Z24" s="2">
        <f t="shared" si="3"/>
        <v>2000.3</v>
      </c>
      <c r="AA24" s="2">
        <f t="shared" si="3"/>
        <v>0</v>
      </c>
      <c r="AB24" s="2">
        <v>0</v>
      </c>
      <c r="AC24" s="2">
        <f>SUM(AC26:AC27)</f>
        <v>6082.9</v>
      </c>
      <c r="AD24" s="2">
        <f>SUM(AD26:AD27)</f>
        <v>0</v>
      </c>
      <c r="AE24" s="2">
        <f>SUM(AE26:AE27)</f>
        <v>0</v>
      </c>
      <c r="AF24" s="2">
        <f t="shared" si="3"/>
        <v>2120.6</v>
      </c>
      <c r="AG24" s="2">
        <f t="shared" si="3"/>
        <v>0</v>
      </c>
      <c r="AH24" s="2">
        <v>0</v>
      </c>
      <c r="AI24" s="2">
        <f>SUM(AI26:AI27)</f>
        <v>2173.6</v>
      </c>
      <c r="AJ24" s="2">
        <f t="shared" si="3"/>
        <v>0</v>
      </c>
      <c r="AK24" s="2">
        <f t="shared" si="3"/>
        <v>0</v>
      </c>
      <c r="AL24" s="2">
        <f t="shared" si="3"/>
        <v>1910.9</v>
      </c>
      <c r="AM24" s="2">
        <f t="shared" si="3"/>
        <v>0</v>
      </c>
      <c r="AN24" s="2">
        <f t="shared" si="3"/>
        <v>0</v>
      </c>
      <c r="AO24" s="2">
        <f t="shared" si="3"/>
        <v>6205.1</v>
      </c>
      <c r="AP24" s="2">
        <f t="shared" si="3"/>
        <v>0</v>
      </c>
      <c r="AQ24" s="2">
        <f t="shared" si="3"/>
        <v>0</v>
      </c>
      <c r="AR24" s="2">
        <f t="shared" si="3"/>
        <v>1855.6</v>
      </c>
      <c r="AS24" s="2">
        <v>0</v>
      </c>
      <c r="AT24" s="2">
        <v>0</v>
      </c>
      <c r="AU24" s="2">
        <f>AU26+AU27</f>
        <v>1929.8</v>
      </c>
      <c r="AV24" s="2">
        <v>0</v>
      </c>
      <c r="AW24" s="2">
        <v>0</v>
      </c>
      <c r="AX24" s="2">
        <f t="shared" si="3"/>
        <v>3241.2000000000003</v>
      </c>
      <c r="AY24" s="2">
        <v>0</v>
      </c>
      <c r="AZ24" s="2">
        <v>0</v>
      </c>
      <c r="BA24" s="2">
        <f>SUM(BA26:BA27)</f>
        <v>7026.6</v>
      </c>
      <c r="BB24" s="2">
        <f>SUM(BB26:BB27)</f>
        <v>0</v>
      </c>
      <c r="BC24" s="2">
        <f>SUM(BC26:BC27)</f>
        <v>0</v>
      </c>
      <c r="BD24" s="221" t="s">
        <v>72</v>
      </c>
      <c r="BE24" s="157"/>
    </row>
    <row r="25" spans="1:57" ht="22.5" x14ac:dyDescent="0.25">
      <c r="A25" s="202"/>
      <c r="B25" s="153"/>
      <c r="C25" s="202"/>
      <c r="D25" s="15" t="s">
        <v>44</v>
      </c>
      <c r="E25" s="2">
        <f t="shared" si="1"/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157"/>
      <c r="BE25" s="157"/>
    </row>
    <row r="26" spans="1:57" ht="22.5" x14ac:dyDescent="0.25">
      <c r="A26" s="202"/>
      <c r="B26" s="153"/>
      <c r="C26" s="202"/>
      <c r="D26" s="15" t="s">
        <v>25</v>
      </c>
      <c r="E26" s="2">
        <f t="shared" si="1"/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157"/>
      <c r="BE26" s="157"/>
    </row>
    <row r="27" spans="1:57" x14ac:dyDescent="0.25">
      <c r="A27" s="202"/>
      <c r="B27" s="153"/>
      <c r="C27" s="202"/>
      <c r="D27" s="15" t="s">
        <v>49</v>
      </c>
      <c r="E27" s="2">
        <f t="shared" si="1"/>
        <v>24879</v>
      </c>
      <c r="F27" s="2">
        <f>I27+L27+O27+U27+X27+AA27+AG27+AJ27+AM27+AS27+AV27+AY27</f>
        <v>0</v>
      </c>
      <c r="G27" s="2">
        <v>0</v>
      </c>
      <c r="H27" s="2">
        <v>498.6</v>
      </c>
      <c r="I27" s="2">
        <v>0</v>
      </c>
      <c r="J27" s="2">
        <v>0</v>
      </c>
      <c r="K27" s="2">
        <v>1856.9</v>
      </c>
      <c r="L27" s="2">
        <v>0</v>
      </c>
      <c r="M27" s="2">
        <v>0</v>
      </c>
      <c r="N27" s="2">
        <v>3208.9</v>
      </c>
      <c r="O27" s="2">
        <v>0</v>
      </c>
      <c r="P27" s="2">
        <v>0</v>
      </c>
      <c r="Q27" s="2">
        <f>N27+K27+H27</f>
        <v>5564.4000000000005</v>
      </c>
      <c r="R27" s="2">
        <v>0</v>
      </c>
      <c r="S27" s="2">
        <v>0</v>
      </c>
      <c r="T27" s="2">
        <v>2277.6</v>
      </c>
      <c r="U27" s="2">
        <v>0</v>
      </c>
      <c r="V27" s="2">
        <v>0</v>
      </c>
      <c r="W27" s="2">
        <v>1805</v>
      </c>
      <c r="X27" s="2">
        <v>0</v>
      </c>
      <c r="Y27" s="2">
        <v>0</v>
      </c>
      <c r="Z27" s="2">
        <v>2000.3</v>
      </c>
      <c r="AA27" s="2">
        <v>0</v>
      </c>
      <c r="AB27" s="2">
        <v>0</v>
      </c>
      <c r="AC27" s="2">
        <f>Z27+W27+T27</f>
        <v>6082.9</v>
      </c>
      <c r="AD27" s="2">
        <v>0</v>
      </c>
      <c r="AE27" s="2">
        <v>0</v>
      </c>
      <c r="AF27" s="2">
        <v>2120.6</v>
      </c>
      <c r="AG27" s="2">
        <v>0</v>
      </c>
      <c r="AH27" s="2">
        <v>0</v>
      </c>
      <c r="AI27" s="2">
        <v>2173.6</v>
      </c>
      <c r="AJ27" s="2">
        <v>0</v>
      </c>
      <c r="AK27" s="2">
        <v>0</v>
      </c>
      <c r="AL27" s="2">
        <v>1910.9</v>
      </c>
      <c r="AM27" s="2">
        <v>0</v>
      </c>
      <c r="AN27" s="2">
        <v>0</v>
      </c>
      <c r="AO27" s="2">
        <f>AL27+AI27+AF27</f>
        <v>6205.1</v>
      </c>
      <c r="AP27" s="2">
        <v>0</v>
      </c>
      <c r="AQ27" s="2">
        <v>0</v>
      </c>
      <c r="AR27" s="2">
        <v>1855.6</v>
      </c>
      <c r="AS27" s="2"/>
      <c r="AT27" s="2">
        <v>0</v>
      </c>
      <c r="AU27" s="2">
        <v>1929.8</v>
      </c>
      <c r="AV27" s="2"/>
      <c r="AW27" s="2">
        <v>0</v>
      </c>
      <c r="AX27" s="2">
        <f>3241.3-0.1</f>
        <v>3241.2000000000003</v>
      </c>
      <c r="AY27" s="2"/>
      <c r="AZ27" s="2">
        <v>0</v>
      </c>
      <c r="BA27" s="2">
        <f>AX27+AU27+AR27</f>
        <v>7026.6</v>
      </c>
      <c r="BB27" s="2">
        <v>0</v>
      </c>
      <c r="BC27" s="2">
        <v>0</v>
      </c>
      <c r="BD27" s="157"/>
      <c r="BE27" s="157"/>
    </row>
    <row r="28" spans="1:57" ht="29.25" customHeight="1" x14ac:dyDescent="0.25">
      <c r="A28" s="202"/>
      <c r="B28" s="153"/>
      <c r="C28" s="202"/>
      <c r="D28" s="15" t="s">
        <v>45</v>
      </c>
      <c r="E28" s="2">
        <f t="shared" si="1"/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157"/>
      <c r="BE28" s="157"/>
    </row>
    <row r="29" spans="1:57" ht="66" customHeight="1" x14ac:dyDescent="0.25">
      <c r="A29" s="203"/>
      <c r="B29" s="154"/>
      <c r="C29" s="203"/>
      <c r="D29" s="15" t="s">
        <v>33</v>
      </c>
      <c r="E29" s="2">
        <f t="shared" si="1"/>
        <v>0</v>
      </c>
      <c r="F29" s="2">
        <f>I29+L29+O29+U29+X29+AA29+AG29+AJ29+AM29+AS29+AV29+AY29</f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9"/>
      <c r="BE29" s="48"/>
    </row>
    <row r="30" spans="1:57" ht="15" customHeight="1" x14ac:dyDescent="0.25">
      <c r="A30" s="212" t="s">
        <v>23</v>
      </c>
      <c r="B30" s="157" t="s">
        <v>63</v>
      </c>
      <c r="C30" s="187" t="s">
        <v>66</v>
      </c>
      <c r="D30" s="15" t="s">
        <v>24</v>
      </c>
      <c r="E30" s="2">
        <f t="shared" si="1"/>
        <v>2054.5</v>
      </c>
      <c r="F30" s="2">
        <f>SUM(F31:F34)</f>
        <v>0</v>
      </c>
      <c r="G30" s="2">
        <f t="shared" ref="G30:BC30" si="4">SUM(G31:G34)</f>
        <v>0</v>
      </c>
      <c r="H30" s="2">
        <f t="shared" si="4"/>
        <v>0</v>
      </c>
      <c r="I30" s="2">
        <f t="shared" si="4"/>
        <v>0</v>
      </c>
      <c r="J30" s="2">
        <f t="shared" si="4"/>
        <v>0</v>
      </c>
      <c r="K30" s="2">
        <f t="shared" si="4"/>
        <v>0</v>
      </c>
      <c r="L30" s="2">
        <f t="shared" si="4"/>
        <v>0</v>
      </c>
      <c r="M30" s="2">
        <f t="shared" si="4"/>
        <v>0</v>
      </c>
      <c r="N30" s="2">
        <f t="shared" si="4"/>
        <v>0</v>
      </c>
      <c r="O30" s="2">
        <f t="shared" si="4"/>
        <v>0</v>
      </c>
      <c r="P30" s="2">
        <f t="shared" si="4"/>
        <v>0</v>
      </c>
      <c r="Q30" s="2">
        <f>SUM(Q31:Q34)</f>
        <v>0</v>
      </c>
      <c r="R30" s="2">
        <f>SUM(R31:R34)</f>
        <v>0</v>
      </c>
      <c r="S30" s="2">
        <f>SUM(S31:S34)</f>
        <v>0</v>
      </c>
      <c r="T30" s="2">
        <f>SUM(T31:T34)</f>
        <v>2054.5</v>
      </c>
      <c r="U30" s="2">
        <f t="shared" si="4"/>
        <v>0</v>
      </c>
      <c r="V30" s="2">
        <f t="shared" si="4"/>
        <v>0</v>
      </c>
      <c r="W30" s="2">
        <f t="shared" si="4"/>
        <v>0</v>
      </c>
      <c r="X30" s="2">
        <f t="shared" si="4"/>
        <v>0</v>
      </c>
      <c r="Y30" s="2">
        <f t="shared" si="4"/>
        <v>0</v>
      </c>
      <c r="Z30" s="2">
        <f t="shared" si="4"/>
        <v>0</v>
      </c>
      <c r="AA30" s="2">
        <f t="shared" si="4"/>
        <v>0</v>
      </c>
      <c r="AB30" s="2">
        <f t="shared" si="4"/>
        <v>0</v>
      </c>
      <c r="AC30" s="2">
        <f t="shared" si="4"/>
        <v>2054.5</v>
      </c>
      <c r="AD30" s="2">
        <f t="shared" si="4"/>
        <v>0</v>
      </c>
      <c r="AE30" s="2">
        <f t="shared" si="4"/>
        <v>0</v>
      </c>
      <c r="AF30" s="2">
        <f t="shared" si="4"/>
        <v>0</v>
      </c>
      <c r="AG30" s="2">
        <f t="shared" si="4"/>
        <v>0</v>
      </c>
      <c r="AH30" s="2">
        <f t="shared" si="4"/>
        <v>0</v>
      </c>
      <c r="AI30" s="2">
        <f t="shared" si="4"/>
        <v>0</v>
      </c>
      <c r="AJ30" s="2">
        <f t="shared" si="4"/>
        <v>0</v>
      </c>
      <c r="AK30" s="2">
        <f t="shared" si="4"/>
        <v>0</v>
      </c>
      <c r="AL30" s="2">
        <f t="shared" si="4"/>
        <v>0</v>
      </c>
      <c r="AM30" s="2">
        <f t="shared" si="4"/>
        <v>0</v>
      </c>
      <c r="AN30" s="2">
        <f t="shared" si="4"/>
        <v>0</v>
      </c>
      <c r="AO30" s="2">
        <f>SUM(AO31:AO34)</f>
        <v>0</v>
      </c>
      <c r="AP30" s="2">
        <f>SUM(AP31:AP34)</f>
        <v>0</v>
      </c>
      <c r="AQ30" s="2">
        <f>SUM(AQ31:AQ34)</f>
        <v>0</v>
      </c>
      <c r="AR30" s="2">
        <f t="shared" si="4"/>
        <v>0</v>
      </c>
      <c r="AS30" s="2">
        <f t="shared" si="4"/>
        <v>0</v>
      </c>
      <c r="AT30" s="2">
        <f t="shared" si="4"/>
        <v>0</v>
      </c>
      <c r="AU30" s="2">
        <f t="shared" si="4"/>
        <v>0</v>
      </c>
      <c r="AV30" s="2">
        <f t="shared" si="4"/>
        <v>0</v>
      </c>
      <c r="AW30" s="2">
        <f t="shared" si="4"/>
        <v>0</v>
      </c>
      <c r="AX30" s="2">
        <f t="shared" si="4"/>
        <v>0</v>
      </c>
      <c r="AY30" s="2">
        <f t="shared" si="4"/>
        <v>0</v>
      </c>
      <c r="AZ30" s="2">
        <f t="shared" si="4"/>
        <v>0</v>
      </c>
      <c r="BA30" s="2">
        <f t="shared" si="4"/>
        <v>0</v>
      </c>
      <c r="BB30" s="2">
        <f t="shared" si="4"/>
        <v>0</v>
      </c>
      <c r="BC30" s="2">
        <f t="shared" si="4"/>
        <v>0</v>
      </c>
      <c r="BD30" s="152" t="s">
        <v>77</v>
      </c>
      <c r="BE30" s="152"/>
    </row>
    <row r="31" spans="1:57" ht="22.5" x14ac:dyDescent="0.25">
      <c r="A31" s="212"/>
      <c r="B31" s="157"/>
      <c r="C31" s="187"/>
      <c r="D31" s="15" t="s">
        <v>44</v>
      </c>
      <c r="E31" s="2">
        <f t="shared" si="1"/>
        <v>0</v>
      </c>
      <c r="F31" s="2">
        <f>I31+L31+O31+U31+X31+AA31+AG31+AJ31+AM31+AS31+AV31+AY31</f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2">
        <v>0</v>
      </c>
      <c r="AD31" s="2">
        <v>0</v>
      </c>
      <c r="AE31" s="2">
        <v>0</v>
      </c>
      <c r="AF31" s="8">
        <v>0</v>
      </c>
      <c r="AG31" s="8">
        <v>0</v>
      </c>
      <c r="AH31" s="8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153"/>
      <c r="BE31" s="153"/>
    </row>
    <row r="32" spans="1:57" ht="22.5" x14ac:dyDescent="0.25">
      <c r="A32" s="212"/>
      <c r="B32" s="157"/>
      <c r="C32" s="187"/>
      <c r="D32" s="15" t="s">
        <v>25</v>
      </c>
      <c r="E32" s="2">
        <f t="shared" si="1"/>
        <v>0</v>
      </c>
      <c r="F32" s="2">
        <f>I32+L32+O32+U32+X32+AA32+AG32+AJ32+AM32+AS32+AV32+AY32</f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2">
        <v>0</v>
      </c>
      <c r="AD32" s="2">
        <v>0</v>
      </c>
      <c r="AE32" s="2">
        <v>0</v>
      </c>
      <c r="AF32" s="8">
        <v>0</v>
      </c>
      <c r="AG32" s="8">
        <v>0</v>
      </c>
      <c r="AH32" s="8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153"/>
      <c r="BE32" s="153"/>
    </row>
    <row r="33" spans="1:57" x14ac:dyDescent="0.25">
      <c r="A33" s="212"/>
      <c r="B33" s="157"/>
      <c r="C33" s="187"/>
      <c r="D33" s="15" t="s">
        <v>49</v>
      </c>
      <c r="E33" s="2">
        <f t="shared" si="1"/>
        <v>2054.5</v>
      </c>
      <c r="F33" s="2">
        <f>I33+L33+O33+U33+X33+AA33+AG33+AJ33+AM33+AS33+AV33+AY33</f>
        <v>0</v>
      </c>
      <c r="G33" s="2">
        <f>F33/E33*100</f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2054.5</v>
      </c>
      <c r="U33" s="2">
        <v>0</v>
      </c>
      <c r="V33" s="2">
        <v>0</v>
      </c>
      <c r="W33" s="8">
        <v>0</v>
      </c>
      <c r="X33" s="8">
        <v>0</v>
      </c>
      <c r="Y33" s="2">
        <v>0</v>
      </c>
      <c r="Z33" s="8">
        <v>0</v>
      </c>
      <c r="AA33" s="8">
        <v>0</v>
      </c>
      <c r="AB33" s="2">
        <v>0</v>
      </c>
      <c r="AC33" s="2">
        <f>T33</f>
        <v>2054.5</v>
      </c>
      <c r="AD33" s="2">
        <v>0</v>
      </c>
      <c r="AE33" s="2">
        <v>0</v>
      </c>
      <c r="AF33" s="8">
        <v>0</v>
      </c>
      <c r="AG33" s="8">
        <v>0</v>
      </c>
      <c r="AH33" s="2">
        <v>0</v>
      </c>
      <c r="AI33" s="2"/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153"/>
      <c r="BE33" s="153"/>
    </row>
    <row r="34" spans="1:57" ht="22.5" x14ac:dyDescent="0.25">
      <c r="A34" s="212"/>
      <c r="B34" s="157"/>
      <c r="C34" s="187"/>
      <c r="D34" s="15" t="s">
        <v>45</v>
      </c>
      <c r="E34" s="2">
        <f t="shared" si="1"/>
        <v>0</v>
      </c>
      <c r="F34" s="2">
        <f>I34+L34+O34+U34+X34+AA34+AG34+AJ34+AM34+AS34+AV34+AY34</f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2">
        <v>0</v>
      </c>
      <c r="AD34" s="2">
        <v>0</v>
      </c>
      <c r="AE34" s="2">
        <v>0</v>
      </c>
      <c r="AF34" s="8">
        <v>0</v>
      </c>
      <c r="AG34" s="8">
        <v>0</v>
      </c>
      <c r="AH34" s="8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154"/>
      <c r="BE34" s="154"/>
    </row>
    <row r="35" spans="1:57" ht="66.75" customHeight="1" x14ac:dyDescent="0.25">
      <c r="A35" s="212"/>
      <c r="B35" s="157"/>
      <c r="C35" s="187"/>
      <c r="D35" s="15" t="s">
        <v>33</v>
      </c>
      <c r="E35" s="2">
        <f t="shared" si="1"/>
        <v>0</v>
      </c>
      <c r="F35" s="1">
        <f>I35+L35+O35+U35+X35+AA35+AG35+AJ35+AM35+AS35+AV35+AY35</f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2">
        <v>0</v>
      </c>
      <c r="X35" s="2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23"/>
      <c r="BE35" s="23"/>
    </row>
    <row r="36" spans="1:57" ht="15" hidden="1" customHeight="1" x14ac:dyDescent="0.25">
      <c r="A36" s="47" t="s">
        <v>28</v>
      </c>
      <c r="B36" s="15" t="s">
        <v>52</v>
      </c>
      <c r="C36" s="157" t="s">
        <v>54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3"/>
      <c r="BE36" s="49"/>
    </row>
    <row r="37" spans="1:57" ht="22.5" hidden="1" customHeight="1" x14ac:dyDescent="0.25">
      <c r="A37" s="47" t="s">
        <v>29</v>
      </c>
      <c r="B37" s="15" t="s">
        <v>53</v>
      </c>
      <c r="C37" s="157" t="s">
        <v>55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3"/>
      <c r="BE37" s="49"/>
    </row>
    <row r="38" spans="1:57" ht="15.6" hidden="1" customHeight="1" x14ac:dyDescent="0.25">
      <c r="A38" s="201" t="s">
        <v>35</v>
      </c>
      <c r="B38" s="152" t="s">
        <v>62</v>
      </c>
      <c r="C38" s="201" t="s">
        <v>65</v>
      </c>
      <c r="D38" s="15" t="s">
        <v>24</v>
      </c>
      <c r="E38" s="2">
        <f>H38+K38+N38+T38+W38+Z38+AF38+AI38+AL38+AR38+AU38+AX38</f>
        <v>0</v>
      </c>
      <c r="F38" s="2">
        <f>SUM(F39:F42)</f>
        <v>0</v>
      </c>
      <c r="G38" s="2">
        <f t="shared" ref="G38:BC38" si="5">SUM(G39:G42)</f>
        <v>0</v>
      </c>
      <c r="H38" s="2">
        <f t="shared" si="5"/>
        <v>0</v>
      </c>
      <c r="I38" s="2">
        <f t="shared" si="5"/>
        <v>0</v>
      </c>
      <c r="J38" s="2">
        <f t="shared" si="5"/>
        <v>0</v>
      </c>
      <c r="K38" s="2">
        <f t="shared" si="5"/>
        <v>0</v>
      </c>
      <c r="L38" s="2">
        <f t="shared" si="5"/>
        <v>0</v>
      </c>
      <c r="M38" s="2">
        <f t="shared" si="5"/>
        <v>0</v>
      </c>
      <c r="N38" s="2">
        <f t="shared" si="5"/>
        <v>0</v>
      </c>
      <c r="O38" s="2">
        <f t="shared" si="5"/>
        <v>0</v>
      </c>
      <c r="P38" s="2">
        <f t="shared" si="5"/>
        <v>0</v>
      </c>
      <c r="Q38" s="2">
        <f>SUM(Q39:Q42)</f>
        <v>0</v>
      </c>
      <c r="R38" s="2">
        <f>SUM(R39:R42)</f>
        <v>0</v>
      </c>
      <c r="S38" s="2">
        <f>SUM(S39:S42)</f>
        <v>0</v>
      </c>
      <c r="T38" s="2">
        <f t="shared" si="5"/>
        <v>0</v>
      </c>
      <c r="U38" s="2">
        <f t="shared" si="5"/>
        <v>0</v>
      </c>
      <c r="V38" s="2">
        <f t="shared" si="5"/>
        <v>0</v>
      </c>
      <c r="W38" s="2">
        <f t="shared" si="5"/>
        <v>0</v>
      </c>
      <c r="X38" s="2">
        <f t="shared" si="5"/>
        <v>0</v>
      </c>
      <c r="Y38" s="2">
        <f t="shared" si="5"/>
        <v>0</v>
      </c>
      <c r="Z38" s="2">
        <f t="shared" si="5"/>
        <v>0</v>
      </c>
      <c r="AA38" s="2">
        <f t="shared" si="5"/>
        <v>0</v>
      </c>
      <c r="AB38" s="2">
        <f t="shared" si="5"/>
        <v>0</v>
      </c>
      <c r="AC38" s="2">
        <f t="shared" si="5"/>
        <v>0</v>
      </c>
      <c r="AD38" s="2">
        <f t="shared" si="5"/>
        <v>0</v>
      </c>
      <c r="AE38" s="2">
        <f t="shared" si="5"/>
        <v>0</v>
      </c>
      <c r="AF38" s="2">
        <f t="shared" si="5"/>
        <v>0</v>
      </c>
      <c r="AG38" s="2">
        <f t="shared" si="5"/>
        <v>0</v>
      </c>
      <c r="AH38" s="2">
        <f t="shared" si="5"/>
        <v>0</v>
      </c>
      <c r="AI38" s="2">
        <f t="shared" si="5"/>
        <v>0</v>
      </c>
      <c r="AJ38" s="2">
        <f t="shared" si="5"/>
        <v>0</v>
      </c>
      <c r="AK38" s="2">
        <f t="shared" si="5"/>
        <v>0</v>
      </c>
      <c r="AL38" s="2">
        <f t="shared" si="5"/>
        <v>0</v>
      </c>
      <c r="AM38" s="2">
        <f t="shared" si="5"/>
        <v>0</v>
      </c>
      <c r="AN38" s="2">
        <f t="shared" si="5"/>
        <v>0</v>
      </c>
      <c r="AO38" s="2">
        <f>SUM(AO39:AO42)</f>
        <v>0</v>
      </c>
      <c r="AP38" s="2">
        <f>SUM(AP39:AP42)</f>
        <v>0</v>
      </c>
      <c r="AQ38" s="2">
        <f>SUM(AQ39:AQ42)</f>
        <v>0</v>
      </c>
      <c r="AR38" s="2">
        <f t="shared" si="5"/>
        <v>0</v>
      </c>
      <c r="AS38" s="2">
        <f t="shared" si="5"/>
        <v>0</v>
      </c>
      <c r="AT38" s="2">
        <f t="shared" si="5"/>
        <v>0</v>
      </c>
      <c r="AU38" s="2">
        <f t="shared" si="5"/>
        <v>0</v>
      </c>
      <c r="AV38" s="2">
        <f t="shared" si="5"/>
        <v>0</v>
      </c>
      <c r="AW38" s="2">
        <f t="shared" si="5"/>
        <v>0</v>
      </c>
      <c r="AX38" s="2">
        <f t="shared" si="5"/>
        <v>0</v>
      </c>
      <c r="AY38" s="2">
        <f t="shared" si="5"/>
        <v>0</v>
      </c>
      <c r="AZ38" s="2">
        <f t="shared" si="5"/>
        <v>0</v>
      </c>
      <c r="BA38" s="2">
        <f t="shared" si="5"/>
        <v>0</v>
      </c>
      <c r="BB38" s="2">
        <f t="shared" si="5"/>
        <v>0</v>
      </c>
      <c r="BC38" s="2">
        <f t="shared" si="5"/>
        <v>0</v>
      </c>
      <c r="BD38" s="157"/>
      <c r="BE38" s="157"/>
    </row>
    <row r="39" spans="1:57" ht="22.5" hidden="1" customHeight="1" x14ac:dyDescent="0.25">
      <c r="A39" s="202"/>
      <c r="B39" s="153"/>
      <c r="C39" s="202"/>
      <c r="D39" s="15" t="s">
        <v>44</v>
      </c>
      <c r="E39" s="2">
        <f>H39+K39+N39+T39+W39+Z39+AF39+AI39+AL39+AR39+AU39+AX39</f>
        <v>0</v>
      </c>
      <c r="F39" s="2">
        <f>I39+L39+O39+U39+X39+AA39+AG39+AJ39+AM39+AS39+AV39+AY39</f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157"/>
      <c r="BE39" s="157"/>
    </row>
    <row r="40" spans="1:57" ht="22.5" hidden="1" customHeight="1" x14ac:dyDescent="0.25">
      <c r="A40" s="202"/>
      <c r="B40" s="153"/>
      <c r="C40" s="202"/>
      <c r="D40" s="15" t="s">
        <v>25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157"/>
      <c r="BE40" s="157"/>
    </row>
    <row r="41" spans="1:57" ht="15" hidden="1" customHeight="1" x14ac:dyDescent="0.25">
      <c r="A41" s="202"/>
      <c r="B41" s="153"/>
      <c r="C41" s="202"/>
      <c r="D41" s="15" t="s">
        <v>49</v>
      </c>
      <c r="E41" s="2">
        <f>H41+K41+N41+T41+W41+Z41+AF41+AI41+AL41+AR41+AU41+AX41</f>
        <v>0</v>
      </c>
      <c r="F41" s="2">
        <f>O41+U41+X41+AA41+AG41+AJ41+AM41+AS41+AV41+AY41</f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157"/>
      <c r="BE41" s="157"/>
    </row>
    <row r="42" spans="1:57" ht="27.6" hidden="1" customHeight="1" x14ac:dyDescent="0.25">
      <c r="A42" s="202"/>
      <c r="B42" s="153"/>
      <c r="C42" s="202"/>
      <c r="D42" s="15" t="s">
        <v>45</v>
      </c>
      <c r="E42" s="2">
        <f>H42+K42+N42+T42+W42+Z42+AF42+AI42+AL42+AR42+AU42+AX42</f>
        <v>0</v>
      </c>
      <c r="F42" s="2">
        <f>I42+L42+O42+U42+X42+AA42+AG42+AJ42+AM42+AS42+AV42+AY42</f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157"/>
      <c r="BE42" s="157"/>
    </row>
    <row r="43" spans="1:57" ht="90" hidden="1" customHeight="1" x14ac:dyDescent="0.25">
      <c r="A43" s="203"/>
      <c r="B43" s="154"/>
      <c r="C43" s="203"/>
      <c r="D43" s="15" t="s">
        <v>33</v>
      </c>
      <c r="E43" s="1">
        <v>0</v>
      </c>
      <c r="F43" s="1">
        <f>I43+L43+O43+U43+X43+AA43+AG43+AJ43+AM43+AS43+AV43+AY43</f>
        <v>0</v>
      </c>
      <c r="G43" s="2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30">
        <v>0</v>
      </c>
      <c r="X43" s="30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/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5"/>
      <c r="BE43" s="15"/>
    </row>
    <row r="44" spans="1:57" ht="15" hidden="1" customHeight="1" x14ac:dyDescent="0.25">
      <c r="A44" s="16">
        <v>4</v>
      </c>
      <c r="B44" s="15" t="s">
        <v>58</v>
      </c>
      <c r="C44" s="157" t="s">
        <v>56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46"/>
      <c r="BE44" s="46"/>
    </row>
    <row r="45" spans="1:57" ht="8.25" hidden="1" customHeight="1" x14ac:dyDescent="0.25">
      <c r="A45" s="47" t="s">
        <v>60</v>
      </c>
      <c r="B45" s="15" t="s">
        <v>59</v>
      </c>
      <c r="C45" s="157" t="s">
        <v>57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46"/>
      <c r="BE45" s="46"/>
    </row>
    <row r="46" spans="1:57" ht="15" customHeight="1" x14ac:dyDescent="0.25">
      <c r="A46" s="201" t="s">
        <v>28</v>
      </c>
      <c r="B46" s="152" t="s">
        <v>61</v>
      </c>
      <c r="C46" s="201" t="s">
        <v>22</v>
      </c>
      <c r="D46" s="15" t="s">
        <v>24</v>
      </c>
      <c r="E46" s="2">
        <f t="shared" ref="E46:E56" si="6">H46+K46+N46+T46+W46+Z46+AF46+AI46+AL46+AR46+AU46+AX46</f>
        <v>24258.9</v>
      </c>
      <c r="F46" s="2">
        <f t="shared" ref="F46:BC46" si="7">SUM(F47:F50)</f>
        <v>0</v>
      </c>
      <c r="G46" s="2">
        <v>0</v>
      </c>
      <c r="H46" s="2">
        <f t="shared" si="7"/>
        <v>0</v>
      </c>
      <c r="I46" s="2">
        <f t="shared" si="7"/>
        <v>0</v>
      </c>
      <c r="J46" s="2">
        <f t="shared" si="7"/>
        <v>0</v>
      </c>
      <c r="K46" s="2">
        <f t="shared" si="7"/>
        <v>0</v>
      </c>
      <c r="L46" s="2">
        <f t="shared" si="7"/>
        <v>0</v>
      </c>
      <c r="M46" s="2">
        <f t="shared" si="7"/>
        <v>0</v>
      </c>
      <c r="N46" s="2">
        <f t="shared" si="7"/>
        <v>0</v>
      </c>
      <c r="O46" s="2">
        <f t="shared" si="7"/>
        <v>0</v>
      </c>
      <c r="P46" s="2">
        <f t="shared" si="7"/>
        <v>0</v>
      </c>
      <c r="Q46" s="2">
        <f>SUM(Q47:Q50)</f>
        <v>0</v>
      </c>
      <c r="R46" s="2">
        <f>SUM(R47:R50)</f>
        <v>0</v>
      </c>
      <c r="S46" s="2">
        <f>SUM(S47:S50)</f>
        <v>0</v>
      </c>
      <c r="T46" s="2">
        <f t="shared" si="7"/>
        <v>0</v>
      </c>
      <c r="U46" s="2">
        <f t="shared" si="7"/>
        <v>0</v>
      </c>
      <c r="V46" s="2">
        <f t="shared" si="7"/>
        <v>0</v>
      </c>
      <c r="W46" s="2">
        <f t="shared" si="7"/>
        <v>0</v>
      </c>
      <c r="X46" s="2">
        <f t="shared" si="7"/>
        <v>0</v>
      </c>
      <c r="Y46" s="2">
        <f t="shared" si="7"/>
        <v>0</v>
      </c>
      <c r="Z46" s="2">
        <f t="shared" si="7"/>
        <v>0</v>
      </c>
      <c r="AA46" s="2">
        <f t="shared" si="7"/>
        <v>0</v>
      </c>
      <c r="AB46" s="2">
        <f t="shared" si="7"/>
        <v>0</v>
      </c>
      <c r="AC46" s="2">
        <f t="shared" si="7"/>
        <v>0</v>
      </c>
      <c r="AD46" s="2">
        <f t="shared" si="7"/>
        <v>0</v>
      </c>
      <c r="AE46" s="2">
        <f t="shared" si="7"/>
        <v>0</v>
      </c>
      <c r="AF46" s="2">
        <f t="shared" si="7"/>
        <v>0</v>
      </c>
      <c r="AG46" s="2">
        <f t="shared" si="7"/>
        <v>0</v>
      </c>
      <c r="AH46" s="2">
        <f t="shared" si="7"/>
        <v>0</v>
      </c>
      <c r="AI46" s="2">
        <f t="shared" si="7"/>
        <v>0</v>
      </c>
      <c r="AJ46" s="2">
        <f t="shared" si="7"/>
        <v>0</v>
      </c>
      <c r="AK46" s="2">
        <f t="shared" si="7"/>
        <v>0</v>
      </c>
      <c r="AL46" s="2">
        <f t="shared" si="7"/>
        <v>4000</v>
      </c>
      <c r="AM46" s="2">
        <f t="shared" si="7"/>
        <v>0</v>
      </c>
      <c r="AN46" s="2">
        <f t="shared" si="7"/>
        <v>0</v>
      </c>
      <c r="AO46" s="2">
        <f>SUM(AO47:AO50)</f>
        <v>4000</v>
      </c>
      <c r="AP46" s="2">
        <f>SUM(AP47:AP50)</f>
        <v>0</v>
      </c>
      <c r="AQ46" s="2">
        <f>SUM(AQ47:AQ50)</f>
        <v>0</v>
      </c>
      <c r="AR46" s="2">
        <f t="shared" si="7"/>
        <v>20258.900000000001</v>
      </c>
      <c r="AS46" s="2">
        <f t="shared" si="7"/>
        <v>0</v>
      </c>
      <c r="AT46" s="2">
        <f t="shared" si="7"/>
        <v>0</v>
      </c>
      <c r="AU46" s="2">
        <f t="shared" si="7"/>
        <v>0</v>
      </c>
      <c r="AV46" s="2">
        <f t="shared" si="7"/>
        <v>0</v>
      </c>
      <c r="AW46" s="2">
        <f t="shared" si="7"/>
        <v>0</v>
      </c>
      <c r="AX46" s="2">
        <f t="shared" si="7"/>
        <v>0</v>
      </c>
      <c r="AY46" s="2">
        <f t="shared" si="7"/>
        <v>0</v>
      </c>
      <c r="AZ46" s="2">
        <f t="shared" si="7"/>
        <v>0</v>
      </c>
      <c r="BA46" s="2">
        <f t="shared" si="7"/>
        <v>20258.900000000001</v>
      </c>
      <c r="BB46" s="2">
        <f t="shared" si="7"/>
        <v>0</v>
      </c>
      <c r="BC46" s="2">
        <f t="shared" si="7"/>
        <v>0</v>
      </c>
      <c r="BD46" s="155" t="s">
        <v>78</v>
      </c>
      <c r="BE46" s="155"/>
    </row>
    <row r="47" spans="1:57" ht="22.5" x14ac:dyDescent="0.25">
      <c r="A47" s="202"/>
      <c r="B47" s="153"/>
      <c r="C47" s="202"/>
      <c r="D47" s="15" t="s">
        <v>44</v>
      </c>
      <c r="E47" s="2">
        <f t="shared" si="6"/>
        <v>0</v>
      </c>
      <c r="F47" s="2">
        <f t="shared" ref="F47:F52" si="8">I47+L47+O47+U47+X47+AA47+AG47+AJ47+AM47+AS47+AV47+AY47</f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155"/>
      <c r="BE47" s="155"/>
    </row>
    <row r="48" spans="1:57" ht="22.5" x14ac:dyDescent="0.25">
      <c r="A48" s="202"/>
      <c r="B48" s="153"/>
      <c r="C48" s="202"/>
      <c r="D48" s="15" t="s">
        <v>25</v>
      </c>
      <c r="E48" s="2">
        <f t="shared" si="6"/>
        <v>0</v>
      </c>
      <c r="F48" s="2">
        <f t="shared" si="8"/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155"/>
      <c r="BE48" s="155"/>
    </row>
    <row r="49" spans="1:57" ht="22.5" x14ac:dyDescent="0.25">
      <c r="A49" s="202"/>
      <c r="B49" s="153"/>
      <c r="C49" s="202"/>
      <c r="D49" s="15" t="s">
        <v>49</v>
      </c>
      <c r="E49" s="2">
        <f t="shared" si="6"/>
        <v>24258.9</v>
      </c>
      <c r="F49" s="2">
        <f t="shared" si="8"/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4000</v>
      </c>
      <c r="AM49" s="2">
        <v>0</v>
      </c>
      <c r="AN49" s="2">
        <v>0</v>
      </c>
      <c r="AO49" s="2">
        <f>AL49</f>
        <v>4000</v>
      </c>
      <c r="AP49" s="2">
        <v>0</v>
      </c>
      <c r="AQ49" s="2">
        <v>0</v>
      </c>
      <c r="AR49" s="2">
        <v>20258.900000000001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f>AR49</f>
        <v>20258.900000000001</v>
      </c>
      <c r="BB49" s="2">
        <v>0</v>
      </c>
      <c r="BC49" s="2">
        <v>0</v>
      </c>
      <c r="BD49" s="155"/>
      <c r="BE49" s="155"/>
    </row>
    <row r="50" spans="1:57" ht="25.5" customHeight="1" x14ac:dyDescent="0.25">
      <c r="A50" s="202"/>
      <c r="B50" s="153"/>
      <c r="C50" s="202"/>
      <c r="D50" s="15" t="s">
        <v>45</v>
      </c>
      <c r="E50" s="2">
        <f t="shared" si="6"/>
        <v>0</v>
      </c>
      <c r="F50" s="2">
        <f t="shared" si="8"/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155"/>
      <c r="BE50" s="155"/>
    </row>
    <row r="51" spans="1:57" ht="67.5" customHeight="1" x14ac:dyDescent="0.25">
      <c r="A51" s="203"/>
      <c r="B51" s="154"/>
      <c r="C51" s="203"/>
      <c r="D51" s="15" t="s">
        <v>33</v>
      </c>
      <c r="E51" s="2">
        <f t="shared" si="6"/>
        <v>0</v>
      </c>
      <c r="F51" s="2">
        <f t="shared" si="8"/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30"/>
      <c r="BE51" s="30"/>
    </row>
    <row r="52" spans="1:57" x14ac:dyDescent="0.25">
      <c r="A52" s="187"/>
      <c r="B52" s="157" t="s">
        <v>32</v>
      </c>
      <c r="C52" s="187"/>
      <c r="D52" s="15" t="s">
        <v>24</v>
      </c>
      <c r="E52" s="2">
        <f t="shared" si="6"/>
        <v>51192.4</v>
      </c>
      <c r="F52" s="2">
        <f t="shared" si="8"/>
        <v>0</v>
      </c>
      <c r="G52" s="2">
        <f>F52/E52*100</f>
        <v>0</v>
      </c>
      <c r="H52" s="2">
        <f>SUM(H53:H55)</f>
        <v>498.6</v>
      </c>
      <c r="I52" s="2">
        <f>SUM(I53:I56)</f>
        <v>0</v>
      </c>
      <c r="J52" s="2">
        <v>0</v>
      </c>
      <c r="K52" s="2">
        <f>SUM(K53:K55)</f>
        <v>1856.9</v>
      </c>
      <c r="L52" s="2">
        <f>SUM(L53:L56)</f>
        <v>0</v>
      </c>
      <c r="M52" s="2">
        <v>0</v>
      </c>
      <c r="N52" s="2">
        <f>SUM(N53:N55)</f>
        <v>3208.9</v>
      </c>
      <c r="O52" s="2">
        <f>SUM(O53:O56)</f>
        <v>0</v>
      </c>
      <c r="P52" s="2">
        <v>0</v>
      </c>
      <c r="Q52" s="2">
        <f>SUM(Q53:Q55)</f>
        <v>5564.4000000000005</v>
      </c>
      <c r="R52" s="2">
        <f>SUM(R53:R56)</f>
        <v>0</v>
      </c>
      <c r="S52" s="2">
        <v>0</v>
      </c>
      <c r="T52" s="2">
        <f>SUM(T53:T55)</f>
        <v>4332.1000000000004</v>
      </c>
      <c r="U52" s="2">
        <f>SUM(U53:U56)</f>
        <v>0</v>
      </c>
      <c r="V52" s="2">
        <f>SUM(V53:V57)</f>
        <v>0</v>
      </c>
      <c r="W52" s="2">
        <f>SUM(W53:W55)</f>
        <v>1805</v>
      </c>
      <c r="X52" s="2">
        <f>SUM(X53:X56)</f>
        <v>0</v>
      </c>
      <c r="Y52" s="2">
        <v>0</v>
      </c>
      <c r="Z52" s="2">
        <f>SUM(Z53:Z55)</f>
        <v>2000.3</v>
      </c>
      <c r="AA52" s="2">
        <f>SUM(AA53:AA56)</f>
        <v>0</v>
      </c>
      <c r="AB52" s="2">
        <f>SUM(AB53:AB57)</f>
        <v>0</v>
      </c>
      <c r="AC52" s="2">
        <f>SUM(AC53:AC55)</f>
        <v>8137.4</v>
      </c>
      <c r="AD52" s="2">
        <f>SUM(AD53:AD56)</f>
        <v>0</v>
      </c>
      <c r="AE52" s="2">
        <v>0</v>
      </c>
      <c r="AF52" s="2">
        <f>SUM(AF53:AF55)</f>
        <v>2120.6</v>
      </c>
      <c r="AG52" s="2">
        <f>SUM(AG53:AG56)</f>
        <v>0</v>
      </c>
      <c r="AH52" s="2">
        <f>SUM(AH53:AH57)</f>
        <v>0</v>
      </c>
      <c r="AI52" s="2">
        <f>SUM(AI53:AI55)</f>
        <v>2173.6</v>
      </c>
      <c r="AJ52" s="2">
        <f>SUM(AJ53:AJ56)</f>
        <v>0</v>
      </c>
      <c r="AK52" s="2">
        <f>SUM(AK53:AK57)</f>
        <v>0</v>
      </c>
      <c r="AL52" s="2">
        <f>SUM(AL53:AL55)</f>
        <v>5910.9</v>
      </c>
      <c r="AM52" s="2">
        <f>SUM(AM53:AM56)</f>
        <v>0</v>
      </c>
      <c r="AN52" s="2">
        <f>SUM(AN53:AN57)</f>
        <v>0</v>
      </c>
      <c r="AO52" s="2">
        <f>SUM(AO53:AO55)</f>
        <v>10205.1</v>
      </c>
      <c r="AP52" s="2">
        <f>SUM(AP53:AP56)</f>
        <v>0</v>
      </c>
      <c r="AQ52" s="2">
        <v>0</v>
      </c>
      <c r="AR52" s="2">
        <f>SUM(AR53:AR55)</f>
        <v>22114.5</v>
      </c>
      <c r="AS52" s="2">
        <f>SUM(AS53:AS56)</f>
        <v>0</v>
      </c>
      <c r="AT52" s="2">
        <f>SUM(AT53:AT57)</f>
        <v>0</v>
      </c>
      <c r="AU52" s="2">
        <f>SUM(AU53:AU55)</f>
        <v>1929.8</v>
      </c>
      <c r="AV52" s="2">
        <f>SUM(AV53:AV56)</f>
        <v>0</v>
      </c>
      <c r="AW52" s="2">
        <f>SUM(AW53:AW57)</f>
        <v>0</v>
      </c>
      <c r="AX52" s="2">
        <f>SUM(AX53:AX55)</f>
        <v>3241.2000000000003</v>
      </c>
      <c r="AY52" s="2">
        <f>SUM(AY53:AY56)</f>
        <v>0</v>
      </c>
      <c r="AZ52" s="2">
        <f>SUM(AZ53:AZ57)</f>
        <v>0</v>
      </c>
      <c r="BA52" s="2">
        <f>SUM(BA53:BA55)</f>
        <v>27285.5</v>
      </c>
      <c r="BB52" s="2">
        <f>SUM(BB53:BB56)</f>
        <v>0</v>
      </c>
      <c r="BC52" s="2">
        <v>0</v>
      </c>
      <c r="BD52" s="201"/>
      <c r="BE52" s="233"/>
    </row>
    <row r="53" spans="1:57" ht="22.5" x14ac:dyDescent="0.25">
      <c r="A53" s="187"/>
      <c r="B53" s="157"/>
      <c r="C53" s="187"/>
      <c r="D53" s="15" t="s">
        <v>44</v>
      </c>
      <c r="E53" s="2">
        <f t="shared" si="6"/>
        <v>0</v>
      </c>
      <c r="F53" s="2">
        <f>SUM(F13,F19,F31,F39)</f>
        <v>0</v>
      </c>
      <c r="G53" s="2">
        <v>0</v>
      </c>
      <c r="H53" s="2">
        <f t="shared" ref="H53:I55" si="9">SUM(H59,H65)</f>
        <v>0</v>
      </c>
      <c r="I53" s="2">
        <f t="shared" si="9"/>
        <v>0</v>
      </c>
      <c r="J53" s="2">
        <f>SUM(J13,J19,J31,J39)</f>
        <v>0</v>
      </c>
      <c r="K53" s="2">
        <f t="shared" ref="K53:L55" si="10">SUM(K59,K65)</f>
        <v>0</v>
      </c>
      <c r="L53" s="2">
        <f t="shared" si="10"/>
        <v>0</v>
      </c>
      <c r="M53" s="2">
        <f>SUM(M13,M19,M31,M39)</f>
        <v>0</v>
      </c>
      <c r="N53" s="2">
        <f t="shared" ref="N53:O55" si="11">SUM(N59,N65)</f>
        <v>0</v>
      </c>
      <c r="O53" s="2">
        <f t="shared" si="11"/>
        <v>0</v>
      </c>
      <c r="P53" s="2">
        <f>SUM(P13,P19,P31,P39)</f>
        <v>0</v>
      </c>
      <c r="Q53" s="2">
        <f t="shared" ref="Q53:R55" si="12">SUM(Q59,Q65)</f>
        <v>0</v>
      </c>
      <c r="R53" s="2">
        <f t="shared" si="12"/>
        <v>0</v>
      </c>
      <c r="S53" s="2">
        <f>SUM(S13,S19,S31,S39)</f>
        <v>0</v>
      </c>
      <c r="T53" s="2">
        <f t="shared" ref="T53:U55" si="13">SUM(T59,T65)</f>
        <v>0</v>
      </c>
      <c r="U53" s="2">
        <f t="shared" si="13"/>
        <v>0</v>
      </c>
      <c r="V53" s="2">
        <f>SUM(V13,V19,V31,V39)</f>
        <v>0</v>
      </c>
      <c r="W53" s="2">
        <f t="shared" ref="W53:X55" si="14">SUM(W59,W65)</f>
        <v>0</v>
      </c>
      <c r="X53" s="2">
        <f t="shared" si="14"/>
        <v>0</v>
      </c>
      <c r="Y53" s="2">
        <f>SUM(Y13,Y19,Y31,Y39)</f>
        <v>0</v>
      </c>
      <c r="Z53" s="2">
        <f t="shared" ref="Z53:AA55" si="15">SUM(Z59,Z65)</f>
        <v>0</v>
      </c>
      <c r="AA53" s="2">
        <f t="shared" si="15"/>
        <v>0</v>
      </c>
      <c r="AB53" s="2">
        <f>SUM(AB13,AB19,AB31,AB39)</f>
        <v>0</v>
      </c>
      <c r="AC53" s="2">
        <f t="shared" ref="AC53:AD55" si="16">SUM(AC59,AC65)</f>
        <v>0</v>
      </c>
      <c r="AD53" s="2">
        <f t="shared" si="16"/>
        <v>0</v>
      </c>
      <c r="AE53" s="2">
        <f>SUM(AE13,AE19,AE31,AE39)</f>
        <v>0</v>
      </c>
      <c r="AF53" s="2">
        <f t="shared" ref="AF53:AG55" si="17">SUM(AF59,AF65)</f>
        <v>0</v>
      </c>
      <c r="AG53" s="2">
        <f t="shared" si="17"/>
        <v>0</v>
      </c>
      <c r="AH53" s="2">
        <f>SUM(AH13,AH19,AH31,AH39)</f>
        <v>0</v>
      </c>
      <c r="AI53" s="2">
        <f t="shared" ref="AI53:AJ55" si="18">SUM(AI59,AI65)</f>
        <v>0</v>
      </c>
      <c r="AJ53" s="2">
        <f t="shared" si="18"/>
        <v>0</v>
      </c>
      <c r="AK53" s="2">
        <f>SUM(AK13,AK19,AK31,AK39)</f>
        <v>0</v>
      </c>
      <c r="AL53" s="2">
        <f t="shared" ref="AL53:AM55" si="19">SUM(AL59,AL65)</f>
        <v>0</v>
      </c>
      <c r="AM53" s="2">
        <f t="shared" si="19"/>
        <v>0</v>
      </c>
      <c r="AN53" s="2">
        <f>SUM(AN13,AN19,AN31,AN39)</f>
        <v>0</v>
      </c>
      <c r="AO53" s="2">
        <f t="shared" ref="AO53:AP55" si="20">SUM(AO59,AO65)</f>
        <v>0</v>
      </c>
      <c r="AP53" s="2">
        <f t="shared" si="20"/>
        <v>0</v>
      </c>
      <c r="AQ53" s="2">
        <f>SUM(AQ13,AQ19,AQ31,AQ39)</f>
        <v>0</v>
      </c>
      <c r="AR53" s="2">
        <f t="shared" ref="AR53:AS55" si="21">SUM(AR59,AR65)</f>
        <v>0</v>
      </c>
      <c r="AS53" s="2">
        <f t="shared" si="21"/>
        <v>0</v>
      </c>
      <c r="AT53" s="2">
        <f>SUM(AT13,AT19,AT31,AT39)</f>
        <v>0</v>
      </c>
      <c r="AU53" s="2">
        <f t="shared" ref="AU53:AV55" si="22">SUM(AU59,AU65)</f>
        <v>0</v>
      </c>
      <c r="AV53" s="2">
        <f t="shared" si="22"/>
        <v>0</v>
      </c>
      <c r="AW53" s="2">
        <f>SUM(AW13,AW19,AW31,AW39)</f>
        <v>0</v>
      </c>
      <c r="AX53" s="2">
        <f t="shared" ref="AX53:AY55" si="23">SUM(AX59,AX65)</f>
        <v>0</v>
      </c>
      <c r="AY53" s="2">
        <f t="shared" si="23"/>
        <v>0</v>
      </c>
      <c r="AZ53" s="2">
        <f>SUM(AZ13,AZ19,AZ31,AZ39)</f>
        <v>0</v>
      </c>
      <c r="BA53" s="2">
        <f t="shared" ref="BA53:BB55" si="24">SUM(BA59,BA65)</f>
        <v>0</v>
      </c>
      <c r="BB53" s="2">
        <f t="shared" si="24"/>
        <v>0</v>
      </c>
      <c r="BC53" s="2">
        <f>SUM(BC13,BC19,BC31,BC39)</f>
        <v>0</v>
      </c>
      <c r="BD53" s="202"/>
      <c r="BE53" s="234"/>
    </row>
    <row r="54" spans="1:57" ht="22.5" x14ac:dyDescent="0.25">
      <c r="A54" s="187"/>
      <c r="B54" s="157"/>
      <c r="C54" s="187"/>
      <c r="D54" s="15" t="s">
        <v>25</v>
      </c>
      <c r="E54" s="2">
        <f t="shared" si="6"/>
        <v>0</v>
      </c>
      <c r="F54" s="2">
        <f>SUM(F14,F20,F26,F32,F40)</f>
        <v>0</v>
      </c>
      <c r="G54" s="2">
        <v>0</v>
      </c>
      <c r="H54" s="2">
        <f t="shared" si="9"/>
        <v>0</v>
      </c>
      <c r="I54" s="2">
        <f t="shared" si="9"/>
        <v>0</v>
      </c>
      <c r="J54" s="2">
        <f>SUM(J14,J20,J26,J32,J40)</f>
        <v>0</v>
      </c>
      <c r="K54" s="2">
        <f t="shared" si="10"/>
        <v>0</v>
      </c>
      <c r="L54" s="2">
        <f t="shared" si="10"/>
        <v>0</v>
      </c>
      <c r="M54" s="2">
        <f>SUM(M14,M20,M26,M32,M40)</f>
        <v>0</v>
      </c>
      <c r="N54" s="2">
        <f t="shared" si="11"/>
        <v>0</v>
      </c>
      <c r="O54" s="2">
        <f t="shared" si="11"/>
        <v>0</v>
      </c>
      <c r="P54" s="2">
        <f>SUM(P14,P20,P26,P32,P40)</f>
        <v>0</v>
      </c>
      <c r="Q54" s="2">
        <f t="shared" si="12"/>
        <v>0</v>
      </c>
      <c r="R54" s="2">
        <f t="shared" si="12"/>
        <v>0</v>
      </c>
      <c r="S54" s="2">
        <f>SUM(S14,S20,S26,S32,S40)</f>
        <v>0</v>
      </c>
      <c r="T54" s="2">
        <f t="shared" si="13"/>
        <v>0</v>
      </c>
      <c r="U54" s="2">
        <f t="shared" si="13"/>
        <v>0</v>
      </c>
      <c r="V54" s="2">
        <f>SUM(V14,V20,V26,V32,V40)</f>
        <v>0</v>
      </c>
      <c r="W54" s="2">
        <f t="shared" si="14"/>
        <v>0</v>
      </c>
      <c r="X54" s="2">
        <f t="shared" si="14"/>
        <v>0</v>
      </c>
      <c r="Y54" s="2">
        <f>SUM(Y14,Y20,Y26,Y32,Y40)</f>
        <v>0</v>
      </c>
      <c r="Z54" s="2">
        <f t="shared" si="15"/>
        <v>0</v>
      </c>
      <c r="AA54" s="2">
        <f t="shared" si="15"/>
        <v>0</v>
      </c>
      <c r="AB54" s="2">
        <f>SUM(AB14,AB20,AB26,AB32,AB40)</f>
        <v>0</v>
      </c>
      <c r="AC54" s="2">
        <f t="shared" si="16"/>
        <v>0</v>
      </c>
      <c r="AD54" s="2">
        <f t="shared" si="16"/>
        <v>0</v>
      </c>
      <c r="AE54" s="2">
        <f>SUM(AE14,AE20,AE26,AE32,AE40)</f>
        <v>0</v>
      </c>
      <c r="AF54" s="2">
        <f t="shared" si="17"/>
        <v>0</v>
      </c>
      <c r="AG54" s="2">
        <f t="shared" si="17"/>
        <v>0</v>
      </c>
      <c r="AH54" s="2">
        <f>SUM(AH14,AH20,AH26,AH32,AH40)</f>
        <v>0</v>
      </c>
      <c r="AI54" s="2">
        <f t="shared" si="18"/>
        <v>0</v>
      </c>
      <c r="AJ54" s="2">
        <f t="shared" si="18"/>
        <v>0</v>
      </c>
      <c r="AK54" s="2">
        <f>SUM(AK14,AK20,AK26,AK32,AK40)</f>
        <v>0</v>
      </c>
      <c r="AL54" s="2">
        <f t="shared" si="19"/>
        <v>0</v>
      </c>
      <c r="AM54" s="2">
        <f t="shared" si="19"/>
        <v>0</v>
      </c>
      <c r="AN54" s="2">
        <f>SUM(AN14,AN20,AN26,AN32,AN40)</f>
        <v>0</v>
      </c>
      <c r="AO54" s="2">
        <f t="shared" si="20"/>
        <v>0</v>
      </c>
      <c r="AP54" s="2">
        <f t="shared" si="20"/>
        <v>0</v>
      </c>
      <c r="AQ54" s="2">
        <f>SUM(AQ14,AQ20,AQ26,AQ32,AQ40)</f>
        <v>0</v>
      </c>
      <c r="AR54" s="2">
        <f t="shared" si="21"/>
        <v>0</v>
      </c>
      <c r="AS54" s="2">
        <f t="shared" si="21"/>
        <v>0</v>
      </c>
      <c r="AT54" s="2">
        <f>SUM(AT14,AT20,AT26,AT32,AT40)</f>
        <v>0</v>
      </c>
      <c r="AU54" s="2">
        <f t="shared" si="22"/>
        <v>0</v>
      </c>
      <c r="AV54" s="2">
        <f t="shared" si="22"/>
        <v>0</v>
      </c>
      <c r="AW54" s="2">
        <f>SUM(AW14,AW20,AW26,AW32,AW40)</f>
        <v>0</v>
      </c>
      <c r="AX54" s="2">
        <f t="shared" si="23"/>
        <v>0</v>
      </c>
      <c r="AY54" s="2">
        <f t="shared" si="23"/>
        <v>0</v>
      </c>
      <c r="AZ54" s="2">
        <f>SUM(AZ14,AZ20,AZ26,AZ32,AZ40)</f>
        <v>0</v>
      </c>
      <c r="BA54" s="2">
        <f t="shared" si="24"/>
        <v>0</v>
      </c>
      <c r="BB54" s="2">
        <f t="shared" si="24"/>
        <v>0</v>
      </c>
      <c r="BC54" s="2">
        <f>SUM(BC14,BC20,BC26,BC32,BC40)</f>
        <v>0</v>
      </c>
      <c r="BD54" s="202"/>
      <c r="BE54" s="234"/>
    </row>
    <row r="55" spans="1:57" ht="22.5" x14ac:dyDescent="0.25">
      <c r="A55" s="187"/>
      <c r="B55" s="157"/>
      <c r="C55" s="187"/>
      <c r="D55" s="15" t="s">
        <v>49</v>
      </c>
      <c r="E55" s="2">
        <f t="shared" si="6"/>
        <v>51192.4</v>
      </c>
      <c r="F55" s="2">
        <f>I55+L55+O55+U55+X55+AA55+AG55+AJ55+AM55+AS55+AV55+AY55</f>
        <v>0</v>
      </c>
      <c r="G55" s="2">
        <f>F55/E55*100</f>
        <v>0</v>
      </c>
      <c r="H55" s="2">
        <f t="shared" si="9"/>
        <v>498.6</v>
      </c>
      <c r="I55" s="2">
        <f t="shared" si="9"/>
        <v>0</v>
      </c>
      <c r="J55" s="2">
        <v>0</v>
      </c>
      <c r="K55" s="2">
        <f t="shared" si="10"/>
        <v>1856.9</v>
      </c>
      <c r="L55" s="2">
        <f t="shared" si="10"/>
        <v>0</v>
      </c>
      <c r="M55" s="2">
        <v>0</v>
      </c>
      <c r="N55" s="2">
        <f t="shared" si="11"/>
        <v>3208.9</v>
      </c>
      <c r="O55" s="2">
        <f t="shared" si="11"/>
        <v>0</v>
      </c>
      <c r="P55" s="2">
        <v>0</v>
      </c>
      <c r="Q55" s="2">
        <f t="shared" si="12"/>
        <v>5564.4000000000005</v>
      </c>
      <c r="R55" s="2">
        <f t="shared" si="12"/>
        <v>0</v>
      </c>
      <c r="S55" s="2">
        <v>0</v>
      </c>
      <c r="T55" s="2">
        <f t="shared" si="13"/>
        <v>4332.1000000000004</v>
      </c>
      <c r="U55" s="2">
        <f t="shared" si="13"/>
        <v>0</v>
      </c>
      <c r="V55" s="2">
        <f>U55/T55*100</f>
        <v>0</v>
      </c>
      <c r="W55" s="2">
        <f t="shared" si="14"/>
        <v>1805</v>
      </c>
      <c r="X55" s="2">
        <f t="shared" si="14"/>
        <v>0</v>
      </c>
      <c r="Y55" s="2">
        <v>0</v>
      </c>
      <c r="Z55" s="2">
        <f t="shared" si="15"/>
        <v>2000.3</v>
      </c>
      <c r="AA55" s="2">
        <f t="shared" si="15"/>
        <v>0</v>
      </c>
      <c r="AB55" s="2">
        <f>AA55/Z55*100</f>
        <v>0</v>
      </c>
      <c r="AC55" s="2">
        <f t="shared" si="16"/>
        <v>8137.4</v>
      </c>
      <c r="AD55" s="2">
        <f t="shared" si="16"/>
        <v>0</v>
      </c>
      <c r="AE55" s="2">
        <v>0</v>
      </c>
      <c r="AF55" s="2">
        <f t="shared" si="17"/>
        <v>2120.6</v>
      </c>
      <c r="AG55" s="2">
        <f t="shared" si="17"/>
        <v>0</v>
      </c>
      <c r="AH55" s="2">
        <f>AG55/AF55*100</f>
        <v>0</v>
      </c>
      <c r="AI55" s="2">
        <f t="shared" si="18"/>
        <v>2173.6</v>
      </c>
      <c r="AJ55" s="2">
        <f t="shared" si="18"/>
        <v>0</v>
      </c>
      <c r="AK55" s="2">
        <f>AJ55/AI55*100</f>
        <v>0</v>
      </c>
      <c r="AL55" s="2">
        <f t="shared" si="19"/>
        <v>5910.9</v>
      </c>
      <c r="AM55" s="2">
        <f t="shared" si="19"/>
        <v>0</v>
      </c>
      <c r="AN55" s="2">
        <f>AM55/AL55*100</f>
        <v>0</v>
      </c>
      <c r="AO55" s="2">
        <f t="shared" si="20"/>
        <v>10205.1</v>
      </c>
      <c r="AP55" s="2">
        <f t="shared" si="20"/>
        <v>0</v>
      </c>
      <c r="AQ55" s="2">
        <v>0</v>
      </c>
      <c r="AR55" s="2">
        <f t="shared" si="21"/>
        <v>22114.5</v>
      </c>
      <c r="AS55" s="2">
        <f t="shared" si="21"/>
        <v>0</v>
      </c>
      <c r="AT55" s="2">
        <f>AS55/AR55*100</f>
        <v>0</v>
      </c>
      <c r="AU55" s="2">
        <f t="shared" si="22"/>
        <v>1929.8</v>
      </c>
      <c r="AV55" s="2">
        <f t="shared" si="22"/>
        <v>0</v>
      </c>
      <c r="AW55" s="2">
        <f>AV55/AU55*100</f>
        <v>0</v>
      </c>
      <c r="AX55" s="2">
        <f t="shared" si="23"/>
        <v>3241.2000000000003</v>
      </c>
      <c r="AY55" s="2">
        <f t="shared" si="23"/>
        <v>0</v>
      </c>
      <c r="AZ55" s="2">
        <f>AY55/AX55*100</f>
        <v>0</v>
      </c>
      <c r="BA55" s="2">
        <f t="shared" si="24"/>
        <v>27285.5</v>
      </c>
      <c r="BB55" s="2">
        <f t="shared" si="24"/>
        <v>0</v>
      </c>
      <c r="BC55" s="2">
        <v>0</v>
      </c>
      <c r="BD55" s="202"/>
      <c r="BE55" s="234"/>
    </row>
    <row r="56" spans="1:57" ht="33.75" x14ac:dyDescent="0.25">
      <c r="A56" s="187"/>
      <c r="B56" s="157"/>
      <c r="C56" s="187"/>
      <c r="D56" s="15" t="s">
        <v>45</v>
      </c>
      <c r="E56" s="2">
        <f t="shared" si="6"/>
        <v>0</v>
      </c>
      <c r="F56" s="2">
        <f>I56+L56+O56+U56+X56+AA56+AG56+AJ56+AM56+AS56+AV56+AY56</f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02"/>
      <c r="BE56" s="234"/>
    </row>
    <row r="57" spans="1:57" ht="69" customHeight="1" x14ac:dyDescent="0.25">
      <c r="A57" s="187"/>
      <c r="B57" s="157"/>
      <c r="C57" s="187"/>
      <c r="D57" s="15" t="s">
        <v>33</v>
      </c>
      <c r="E57" s="2">
        <f>E29+E51</f>
        <v>0</v>
      </c>
      <c r="F57" s="2">
        <f>F29+F51</f>
        <v>0</v>
      </c>
      <c r="G57" s="2">
        <v>0</v>
      </c>
      <c r="H57" s="2">
        <f>H29+H51</f>
        <v>0</v>
      </c>
      <c r="I57" s="2">
        <f>I29+I51</f>
        <v>0</v>
      </c>
      <c r="J57" s="2">
        <v>0</v>
      </c>
      <c r="K57" s="2">
        <f>SUM(N57,T57,W57,Z57,AF57,AI57,AL57,AR57,AU57,AX57,BD57,BG57)+K29</f>
        <v>0</v>
      </c>
      <c r="L57" s="2">
        <f>L29+L51</f>
        <v>0</v>
      </c>
      <c r="M57" s="2">
        <f>SUM(P57,V57,Y57,AB57,AH57,AK57,AN57,AT57,AW57,AZ57,BF57,BI57)+M29</f>
        <v>0</v>
      </c>
      <c r="N57" s="2">
        <f>SUM(N76,N94)</f>
        <v>0</v>
      </c>
      <c r="O57" s="2">
        <f>SUM(O76,O94)+O29</f>
        <v>0</v>
      </c>
      <c r="P57" s="2">
        <f t="shared" ref="P57:X57" si="25">SUM(P76,P94)</f>
        <v>0</v>
      </c>
      <c r="Q57" s="2">
        <f>Q29+Q51</f>
        <v>0</v>
      </c>
      <c r="R57" s="2">
        <f>R29+R51</f>
        <v>0</v>
      </c>
      <c r="S57" s="2">
        <v>0</v>
      </c>
      <c r="T57" s="2">
        <f t="shared" si="25"/>
        <v>0</v>
      </c>
      <c r="U57" s="2">
        <f t="shared" si="25"/>
        <v>0</v>
      </c>
      <c r="V57" s="2">
        <f t="shared" si="25"/>
        <v>0</v>
      </c>
      <c r="W57" s="2">
        <f t="shared" si="25"/>
        <v>0</v>
      </c>
      <c r="X57" s="2">
        <f t="shared" si="25"/>
        <v>0</v>
      </c>
      <c r="Y57" s="2">
        <f>SUM(Y16,Y22,Y34,Y42)</f>
        <v>0</v>
      </c>
      <c r="Z57" s="2">
        <f>SUM(Z76,Z94)</f>
        <v>0</v>
      </c>
      <c r="AA57" s="2">
        <f>SUM(AA76,AA94)</f>
        <v>0</v>
      </c>
      <c r="AB57" s="2">
        <v>0</v>
      </c>
      <c r="AC57" s="2">
        <f>AC29+AC51</f>
        <v>0</v>
      </c>
      <c r="AD57" s="2">
        <f>AD29+AD51</f>
        <v>0</v>
      </c>
      <c r="AE57" s="2">
        <v>0</v>
      </c>
      <c r="AF57" s="2">
        <f>SUM(AF76,AF94)</f>
        <v>0</v>
      </c>
      <c r="AG57" s="2">
        <f>SUM(AG76,AG94)</f>
        <v>0</v>
      </c>
      <c r="AH57" s="2">
        <f>SUM(AH16,AH22,AH34,AH42)</f>
        <v>0</v>
      </c>
      <c r="AI57" s="2">
        <f>SUM(AI76,AI94)</f>
        <v>0</v>
      </c>
      <c r="AJ57" s="2">
        <f>SUM(AJ76,AJ94)</f>
        <v>0</v>
      </c>
      <c r="AK57" s="2">
        <f>SUM(AK16,AK22,AK34,AK42)</f>
        <v>0</v>
      </c>
      <c r="AL57" s="2">
        <f>SUM(AL76,AL94)</f>
        <v>0</v>
      </c>
      <c r="AM57" s="2">
        <f>SUM(AM76,AM94)</f>
        <v>0</v>
      </c>
      <c r="AN57" s="2">
        <f>SUM(AN16,AN22,AN34,AN42)</f>
        <v>0</v>
      </c>
      <c r="AO57" s="2">
        <f>AO29+AO51</f>
        <v>0</v>
      </c>
      <c r="AP57" s="2">
        <f>AP29+AP51</f>
        <v>0</v>
      </c>
      <c r="AQ57" s="2">
        <v>0</v>
      </c>
      <c r="AR57" s="2">
        <f>SUM(AR76,AR94)</f>
        <v>0</v>
      </c>
      <c r="AS57" s="2">
        <f>SUM(AS76,AS94)</f>
        <v>0</v>
      </c>
      <c r="AT57" s="2">
        <f>SUM(AT16,AT22,AT34,AT42)</f>
        <v>0</v>
      </c>
      <c r="AU57" s="2">
        <f>SUM(AU76,AU94)</f>
        <v>0</v>
      </c>
      <c r="AV57" s="2">
        <f>SUM(AV76,AV94)</f>
        <v>0</v>
      </c>
      <c r="AW57" s="2">
        <f>SUM(AW16,AW22,AW34,AW42)</f>
        <v>0</v>
      </c>
      <c r="AX57" s="2">
        <f>SUM(AX76,AX94)</f>
        <v>0</v>
      </c>
      <c r="AY57" s="2">
        <f>SUM(AY76,AY94)</f>
        <v>0</v>
      </c>
      <c r="AZ57" s="2">
        <f>SUM(AZ16,AZ22,AZ34,AZ42)</f>
        <v>0</v>
      </c>
      <c r="BA57" s="2">
        <f>BA29+BA51</f>
        <v>0</v>
      </c>
      <c r="BB57" s="2">
        <f>BB29+BB51</f>
        <v>0</v>
      </c>
      <c r="BC57" s="2">
        <v>0</v>
      </c>
      <c r="BD57" s="203"/>
      <c r="BE57" s="235"/>
    </row>
    <row r="58" spans="1:57" ht="15" customHeight="1" x14ac:dyDescent="0.25">
      <c r="A58" s="201"/>
      <c r="B58" s="152" t="s">
        <v>41</v>
      </c>
      <c r="C58" s="201"/>
      <c r="D58" s="15" t="s">
        <v>24</v>
      </c>
      <c r="E58" s="2">
        <f>H58+K58+N58+T58+W58+Z58+AF58+AI58+AL58+AR58+AU58+AX58</f>
        <v>24258.9</v>
      </c>
      <c r="F58" s="2">
        <f>SUM(F59:F61)</f>
        <v>0</v>
      </c>
      <c r="G58" s="2">
        <f>SUM(G59:G62)</f>
        <v>0</v>
      </c>
      <c r="H58" s="2">
        <f>SUM(H59:H62)</f>
        <v>0</v>
      </c>
      <c r="I58" s="2">
        <f>SUM(I59:I61)</f>
        <v>0</v>
      </c>
      <c r="J58" s="2">
        <f>J60</f>
        <v>0</v>
      </c>
      <c r="K58" s="2">
        <f>SUM(K59:K62)</f>
        <v>0</v>
      </c>
      <c r="L58" s="2">
        <f>SUM(L59:L61)</f>
        <v>0</v>
      </c>
      <c r="M58" s="2">
        <f>M60</f>
        <v>0</v>
      </c>
      <c r="N58" s="2">
        <f>SUM(N59:N62)</f>
        <v>0</v>
      </c>
      <c r="O58" s="2">
        <f>SUM(O59:O61)</f>
        <v>0</v>
      </c>
      <c r="P58" s="2">
        <f>P60</f>
        <v>0</v>
      </c>
      <c r="Q58" s="2">
        <f>SUM(Q59:Q62)</f>
        <v>0</v>
      </c>
      <c r="R58" s="2">
        <f>SUM(R59:R61)</f>
        <v>0</v>
      </c>
      <c r="S58" s="2">
        <f>S60</f>
        <v>0</v>
      </c>
      <c r="T58" s="2">
        <f>SUM(T59:T62)</f>
        <v>0</v>
      </c>
      <c r="U58" s="2">
        <f>SUM(U59:U61)</f>
        <v>0</v>
      </c>
      <c r="V58" s="2">
        <f>V60</f>
        <v>0</v>
      </c>
      <c r="W58" s="2">
        <f>SUM(W59:W62)</f>
        <v>0</v>
      </c>
      <c r="X58" s="2">
        <f>SUM(X59:X61)</f>
        <v>0</v>
      </c>
      <c r="Y58" s="2">
        <f>Y60</f>
        <v>0</v>
      </c>
      <c r="Z58" s="2">
        <f>SUM(Z59:Z62)</f>
        <v>0</v>
      </c>
      <c r="AA58" s="2">
        <f>SUM(AA59:AA61)</f>
        <v>0</v>
      </c>
      <c r="AB58" s="2">
        <f>AB60</f>
        <v>0</v>
      </c>
      <c r="AC58" s="2">
        <f>SUM(AC59:AC62)</f>
        <v>0</v>
      </c>
      <c r="AD58" s="2">
        <f>SUM(AD59:AD61)</f>
        <v>0</v>
      </c>
      <c r="AE58" s="2">
        <f>AE60</f>
        <v>0</v>
      </c>
      <c r="AF58" s="2">
        <f>SUM(AF59:AF62)</f>
        <v>0</v>
      </c>
      <c r="AG58" s="2">
        <f>SUM(AG59:AG61)</f>
        <v>0</v>
      </c>
      <c r="AH58" s="2">
        <f>AH60</f>
        <v>0</v>
      </c>
      <c r="AI58" s="2">
        <f>SUM(AI59:AI62)</f>
        <v>0</v>
      </c>
      <c r="AJ58" s="2">
        <f>SUM(AJ59:AJ61)</f>
        <v>0</v>
      </c>
      <c r="AK58" s="2">
        <v>0</v>
      </c>
      <c r="AL58" s="2">
        <f>SUM(AL59:AL62)</f>
        <v>4000</v>
      </c>
      <c r="AM58" s="2">
        <f>SUM(AM59:AM61)</f>
        <v>0</v>
      </c>
      <c r="AN58" s="2">
        <v>0</v>
      </c>
      <c r="AO58" s="2">
        <f>SUM(AO59:AO62)</f>
        <v>4000</v>
      </c>
      <c r="AP58" s="2">
        <f>SUM(AP59:AP61)</f>
        <v>0</v>
      </c>
      <c r="AQ58" s="2">
        <f>AQ60</f>
        <v>0</v>
      </c>
      <c r="AR58" s="2">
        <f>SUM(AR59:AR62)</f>
        <v>20258.900000000001</v>
      </c>
      <c r="AS58" s="2">
        <f>SUM(AS59:AS61)</f>
        <v>0</v>
      </c>
      <c r="AT58" s="2">
        <f>AT60</f>
        <v>0</v>
      </c>
      <c r="AU58" s="2">
        <f>SUM(AU59:AU62)</f>
        <v>0</v>
      </c>
      <c r="AV58" s="2">
        <f>SUM(AV59:AV61)</f>
        <v>0</v>
      </c>
      <c r="AW58" s="2">
        <f>AW60</f>
        <v>0</v>
      </c>
      <c r="AX58" s="2">
        <f>SUM(AX59:AX62)</f>
        <v>0</v>
      </c>
      <c r="AY58" s="2">
        <f>SUM(AY59:AY61)</f>
        <v>0</v>
      </c>
      <c r="AZ58" s="2">
        <f>AZ60</f>
        <v>0</v>
      </c>
      <c r="BA58" s="2">
        <f>SUM(BA59:BA62)</f>
        <v>20258.900000000001</v>
      </c>
      <c r="BB58" s="2">
        <f>SUM(BB59:BB61)</f>
        <v>0</v>
      </c>
      <c r="BC58" s="2">
        <f>BC60</f>
        <v>0</v>
      </c>
      <c r="BD58" s="218"/>
      <c r="BE58" s="218"/>
    </row>
    <row r="59" spans="1:57" ht="22.5" x14ac:dyDescent="0.25">
      <c r="A59" s="202"/>
      <c r="B59" s="153"/>
      <c r="C59" s="202"/>
      <c r="D59" s="15" t="s">
        <v>44</v>
      </c>
      <c r="E59" s="2">
        <f>H59+K59+N59+T59+W59+Z59+AF59+AI59+AL59+AR59+AU59+AX59</f>
        <v>0</v>
      </c>
      <c r="F59" s="2">
        <f>SUM(I59,L59,O59,U59,X59,AA59,AG59,AJ59,AM59,AS59,AV59,AY59)</f>
        <v>0</v>
      </c>
      <c r="G59" s="2">
        <v>0</v>
      </c>
      <c r="H59" s="2">
        <f t="shared" ref="H59:I63" si="26">H47</f>
        <v>0</v>
      </c>
      <c r="I59" s="2">
        <f t="shared" si="26"/>
        <v>0</v>
      </c>
      <c r="J59" s="2">
        <v>0</v>
      </c>
      <c r="K59" s="2">
        <f t="shared" ref="K59:L63" si="27">K47</f>
        <v>0</v>
      </c>
      <c r="L59" s="2">
        <f t="shared" si="27"/>
        <v>0</v>
      </c>
      <c r="M59" s="2">
        <v>0</v>
      </c>
      <c r="N59" s="2">
        <f t="shared" ref="N59:O63" si="28">N47</f>
        <v>0</v>
      </c>
      <c r="O59" s="2">
        <f t="shared" si="28"/>
        <v>0</v>
      </c>
      <c r="P59" s="2">
        <v>0</v>
      </c>
      <c r="Q59" s="2">
        <f t="shared" ref="Q59:R63" si="29">Q47</f>
        <v>0</v>
      </c>
      <c r="R59" s="2">
        <f t="shared" si="29"/>
        <v>0</v>
      </c>
      <c r="S59" s="2">
        <v>0</v>
      </c>
      <c r="T59" s="2">
        <f t="shared" ref="T59:U63" si="30">T47</f>
        <v>0</v>
      </c>
      <c r="U59" s="2">
        <f t="shared" si="30"/>
        <v>0</v>
      </c>
      <c r="V59" s="2">
        <v>0</v>
      </c>
      <c r="W59" s="2">
        <f t="shared" ref="W59:X63" si="31">W47</f>
        <v>0</v>
      </c>
      <c r="X59" s="2">
        <f t="shared" si="31"/>
        <v>0</v>
      </c>
      <c r="Y59" s="2">
        <v>0</v>
      </c>
      <c r="Z59" s="2">
        <f t="shared" ref="Z59:AA63" si="32">Z47</f>
        <v>0</v>
      </c>
      <c r="AA59" s="2">
        <f t="shared" si="32"/>
        <v>0</v>
      </c>
      <c r="AB59" s="2">
        <v>0</v>
      </c>
      <c r="AC59" s="2">
        <f t="shared" ref="AC59:AD63" si="33">AC47</f>
        <v>0</v>
      </c>
      <c r="AD59" s="2">
        <f t="shared" si="33"/>
        <v>0</v>
      </c>
      <c r="AE59" s="2">
        <v>0</v>
      </c>
      <c r="AF59" s="2">
        <f t="shared" ref="AF59:AG63" si="34">AF47</f>
        <v>0</v>
      </c>
      <c r="AG59" s="2">
        <f t="shared" si="34"/>
        <v>0</v>
      </c>
      <c r="AH59" s="2">
        <v>0</v>
      </c>
      <c r="AI59" s="2">
        <f t="shared" ref="AI59:AJ63" si="35">AI47</f>
        <v>0</v>
      </c>
      <c r="AJ59" s="2">
        <f t="shared" si="35"/>
        <v>0</v>
      </c>
      <c r="AK59" s="2">
        <v>0</v>
      </c>
      <c r="AL59" s="2">
        <f t="shared" ref="AL59:AM63" si="36">AL47</f>
        <v>0</v>
      </c>
      <c r="AM59" s="2">
        <f t="shared" si="36"/>
        <v>0</v>
      </c>
      <c r="AN59" s="2">
        <v>0</v>
      </c>
      <c r="AO59" s="2">
        <f t="shared" ref="AO59:AP63" si="37">AO47</f>
        <v>0</v>
      </c>
      <c r="AP59" s="2">
        <f t="shared" si="37"/>
        <v>0</v>
      </c>
      <c r="AQ59" s="2">
        <v>0</v>
      </c>
      <c r="AR59" s="2">
        <f t="shared" ref="AR59:AS63" si="38">AR47</f>
        <v>0</v>
      </c>
      <c r="AS59" s="2">
        <f t="shared" si="38"/>
        <v>0</v>
      </c>
      <c r="AT59" s="2">
        <v>0</v>
      </c>
      <c r="AU59" s="2">
        <f t="shared" ref="AU59:AV63" si="39">AU47</f>
        <v>0</v>
      </c>
      <c r="AV59" s="2">
        <f t="shared" si="39"/>
        <v>0</v>
      </c>
      <c r="AW59" s="2">
        <v>0</v>
      </c>
      <c r="AX59" s="2">
        <f t="shared" ref="AX59:AY63" si="40">AX47</f>
        <v>0</v>
      </c>
      <c r="AY59" s="2">
        <f t="shared" si="40"/>
        <v>0</v>
      </c>
      <c r="AZ59" s="2">
        <v>0</v>
      </c>
      <c r="BA59" s="2">
        <f t="shared" ref="BA59:BB63" si="41">BA47</f>
        <v>0</v>
      </c>
      <c r="BB59" s="2">
        <f t="shared" si="41"/>
        <v>0</v>
      </c>
      <c r="BC59" s="2">
        <v>0</v>
      </c>
      <c r="BD59" s="219"/>
      <c r="BE59" s="219"/>
    </row>
    <row r="60" spans="1:57" ht="22.5" x14ac:dyDescent="0.25">
      <c r="A60" s="202"/>
      <c r="B60" s="153"/>
      <c r="C60" s="202"/>
      <c r="D60" s="15" t="s">
        <v>25</v>
      </c>
      <c r="E60" s="2">
        <f>E40</f>
        <v>0</v>
      </c>
      <c r="F60" s="2">
        <f>SUM(I60,L60,O60,U60,X60,AA60,AG60,AJ60,AM60,AS60,AV60,AY60)</f>
        <v>0</v>
      </c>
      <c r="G60" s="2">
        <v>0</v>
      </c>
      <c r="H60" s="2">
        <f t="shared" si="26"/>
        <v>0</v>
      </c>
      <c r="I60" s="2">
        <f t="shared" si="26"/>
        <v>0</v>
      </c>
      <c r="J60" s="2">
        <f>J40</f>
        <v>0</v>
      </c>
      <c r="K60" s="2">
        <f t="shared" si="27"/>
        <v>0</v>
      </c>
      <c r="L60" s="2">
        <f t="shared" si="27"/>
        <v>0</v>
      </c>
      <c r="M60" s="2">
        <f>M40</f>
        <v>0</v>
      </c>
      <c r="N60" s="2">
        <f t="shared" si="28"/>
        <v>0</v>
      </c>
      <c r="O60" s="2">
        <f t="shared" si="28"/>
        <v>0</v>
      </c>
      <c r="P60" s="2">
        <f>P40</f>
        <v>0</v>
      </c>
      <c r="Q60" s="2">
        <f t="shared" si="29"/>
        <v>0</v>
      </c>
      <c r="R60" s="2">
        <f t="shared" si="29"/>
        <v>0</v>
      </c>
      <c r="S60" s="2">
        <f>S40</f>
        <v>0</v>
      </c>
      <c r="T60" s="2">
        <f t="shared" si="30"/>
        <v>0</v>
      </c>
      <c r="U60" s="2">
        <f t="shared" si="30"/>
        <v>0</v>
      </c>
      <c r="V60" s="2">
        <f>V40</f>
        <v>0</v>
      </c>
      <c r="W60" s="2">
        <f t="shared" si="31"/>
        <v>0</v>
      </c>
      <c r="X60" s="2">
        <f t="shared" si="31"/>
        <v>0</v>
      </c>
      <c r="Y60" s="2">
        <f>Y40</f>
        <v>0</v>
      </c>
      <c r="Z60" s="2">
        <f t="shared" si="32"/>
        <v>0</v>
      </c>
      <c r="AA60" s="2">
        <f t="shared" si="32"/>
        <v>0</v>
      </c>
      <c r="AB60" s="2">
        <f>AB40</f>
        <v>0</v>
      </c>
      <c r="AC60" s="2">
        <f t="shared" si="33"/>
        <v>0</v>
      </c>
      <c r="AD60" s="2">
        <f t="shared" si="33"/>
        <v>0</v>
      </c>
      <c r="AE60" s="2">
        <f>AE40</f>
        <v>0</v>
      </c>
      <c r="AF60" s="2">
        <f t="shared" si="34"/>
        <v>0</v>
      </c>
      <c r="AG60" s="2">
        <f t="shared" si="34"/>
        <v>0</v>
      </c>
      <c r="AH60" s="2">
        <f>AH40</f>
        <v>0</v>
      </c>
      <c r="AI60" s="2">
        <f t="shared" si="35"/>
        <v>0</v>
      </c>
      <c r="AJ60" s="2">
        <f t="shared" si="35"/>
        <v>0</v>
      </c>
      <c r="AK60" s="2">
        <f>AK40</f>
        <v>0</v>
      </c>
      <c r="AL60" s="2">
        <f t="shared" si="36"/>
        <v>0</v>
      </c>
      <c r="AM60" s="2">
        <f t="shared" si="36"/>
        <v>0</v>
      </c>
      <c r="AN60" s="2">
        <f>AN40</f>
        <v>0</v>
      </c>
      <c r="AO60" s="2">
        <f t="shared" si="37"/>
        <v>0</v>
      </c>
      <c r="AP60" s="2">
        <f t="shared" si="37"/>
        <v>0</v>
      </c>
      <c r="AQ60" s="2">
        <f>AQ40</f>
        <v>0</v>
      </c>
      <c r="AR60" s="2">
        <f t="shared" si="38"/>
        <v>0</v>
      </c>
      <c r="AS60" s="2">
        <f t="shared" si="38"/>
        <v>0</v>
      </c>
      <c r="AT60" s="2">
        <f>AT40</f>
        <v>0</v>
      </c>
      <c r="AU60" s="2">
        <f t="shared" si="39"/>
        <v>0</v>
      </c>
      <c r="AV60" s="2">
        <f t="shared" si="39"/>
        <v>0</v>
      </c>
      <c r="AW60" s="2">
        <f>AW40</f>
        <v>0</v>
      </c>
      <c r="AX60" s="2">
        <f t="shared" si="40"/>
        <v>0</v>
      </c>
      <c r="AY60" s="2">
        <f t="shared" si="40"/>
        <v>0</v>
      </c>
      <c r="AZ60" s="2">
        <f>AZ40</f>
        <v>0</v>
      </c>
      <c r="BA60" s="2">
        <f t="shared" si="41"/>
        <v>0</v>
      </c>
      <c r="BB60" s="2">
        <f t="shared" si="41"/>
        <v>0</v>
      </c>
      <c r="BC60" s="2">
        <f>BC40</f>
        <v>0</v>
      </c>
      <c r="BD60" s="219"/>
      <c r="BE60" s="219"/>
    </row>
    <row r="61" spans="1:57" ht="22.5" x14ac:dyDescent="0.25">
      <c r="A61" s="202"/>
      <c r="B61" s="153"/>
      <c r="C61" s="202"/>
      <c r="D61" s="15" t="s">
        <v>49</v>
      </c>
      <c r="E61" s="2">
        <f>H61+K61+N61+T61+W61+Z61+AF61+AI61+AL61+AR61+AU61+AX61</f>
        <v>24258.9</v>
      </c>
      <c r="F61" s="2">
        <f>SUM(I61,L61,O61,U61,X61,AA61,AG61,AJ61,AM61,AS61,AV61,AY61)</f>
        <v>0</v>
      </c>
      <c r="G61" s="2">
        <f>F61/E61*100</f>
        <v>0</v>
      </c>
      <c r="H61" s="2">
        <f t="shared" si="26"/>
        <v>0</v>
      </c>
      <c r="I61" s="2">
        <f t="shared" si="26"/>
        <v>0</v>
      </c>
      <c r="J61" s="2">
        <f>J62</f>
        <v>0</v>
      </c>
      <c r="K61" s="2">
        <f t="shared" si="27"/>
        <v>0</v>
      </c>
      <c r="L61" s="2">
        <f t="shared" si="27"/>
        <v>0</v>
      </c>
      <c r="M61" s="2">
        <f>M62</f>
        <v>0</v>
      </c>
      <c r="N61" s="2">
        <f t="shared" si="28"/>
        <v>0</v>
      </c>
      <c r="O61" s="2">
        <f t="shared" si="28"/>
        <v>0</v>
      </c>
      <c r="P61" s="2">
        <f>P62</f>
        <v>0</v>
      </c>
      <c r="Q61" s="2">
        <f t="shared" si="29"/>
        <v>0</v>
      </c>
      <c r="R61" s="2">
        <f t="shared" si="29"/>
        <v>0</v>
      </c>
      <c r="S61" s="2">
        <f>S62</f>
        <v>0</v>
      </c>
      <c r="T61" s="2">
        <f t="shared" si="30"/>
        <v>0</v>
      </c>
      <c r="U61" s="2">
        <f t="shared" si="30"/>
        <v>0</v>
      </c>
      <c r="V61" s="2">
        <f>V62</f>
        <v>0</v>
      </c>
      <c r="W61" s="2">
        <f t="shared" si="31"/>
        <v>0</v>
      </c>
      <c r="X61" s="2">
        <f t="shared" si="31"/>
        <v>0</v>
      </c>
      <c r="Y61" s="2">
        <f>Y62</f>
        <v>0</v>
      </c>
      <c r="Z61" s="2">
        <f t="shared" si="32"/>
        <v>0</v>
      </c>
      <c r="AA61" s="2">
        <f t="shared" si="32"/>
        <v>0</v>
      </c>
      <c r="AB61" s="2">
        <f>AB62</f>
        <v>0</v>
      </c>
      <c r="AC61" s="2">
        <f t="shared" si="33"/>
        <v>0</v>
      </c>
      <c r="AD61" s="2">
        <f t="shared" si="33"/>
        <v>0</v>
      </c>
      <c r="AE61" s="2">
        <f>AE62</f>
        <v>0</v>
      </c>
      <c r="AF61" s="2">
        <f t="shared" si="34"/>
        <v>0</v>
      </c>
      <c r="AG61" s="2">
        <f t="shared" si="34"/>
        <v>0</v>
      </c>
      <c r="AH61" s="2">
        <f>AH62</f>
        <v>0</v>
      </c>
      <c r="AI61" s="2">
        <f t="shared" si="35"/>
        <v>0</v>
      </c>
      <c r="AJ61" s="2">
        <f t="shared" si="35"/>
        <v>0</v>
      </c>
      <c r="AK61" s="2">
        <v>0</v>
      </c>
      <c r="AL61" s="2">
        <f t="shared" si="36"/>
        <v>4000</v>
      </c>
      <c r="AM61" s="2">
        <f t="shared" si="36"/>
        <v>0</v>
      </c>
      <c r="AN61" s="2">
        <f>AN62</f>
        <v>0</v>
      </c>
      <c r="AO61" s="2">
        <f t="shared" si="37"/>
        <v>4000</v>
      </c>
      <c r="AP61" s="2">
        <f t="shared" si="37"/>
        <v>0</v>
      </c>
      <c r="AQ61" s="2">
        <f>AQ62</f>
        <v>0</v>
      </c>
      <c r="AR61" s="2">
        <f t="shared" si="38"/>
        <v>20258.900000000001</v>
      </c>
      <c r="AS61" s="2">
        <f t="shared" si="38"/>
        <v>0</v>
      </c>
      <c r="AT61" s="2">
        <f>AT62</f>
        <v>0</v>
      </c>
      <c r="AU61" s="2">
        <f t="shared" si="39"/>
        <v>0</v>
      </c>
      <c r="AV61" s="2">
        <f t="shared" si="39"/>
        <v>0</v>
      </c>
      <c r="AW61" s="2">
        <f>AW62</f>
        <v>0</v>
      </c>
      <c r="AX61" s="2">
        <f t="shared" si="40"/>
        <v>0</v>
      </c>
      <c r="AY61" s="2">
        <f t="shared" si="40"/>
        <v>0</v>
      </c>
      <c r="AZ61" s="2">
        <f>AZ62</f>
        <v>0</v>
      </c>
      <c r="BA61" s="2">
        <f t="shared" si="41"/>
        <v>20258.900000000001</v>
      </c>
      <c r="BB61" s="2">
        <f t="shared" si="41"/>
        <v>0</v>
      </c>
      <c r="BC61" s="2">
        <f>BC62</f>
        <v>0</v>
      </c>
      <c r="BD61" s="219"/>
      <c r="BE61" s="219"/>
    </row>
    <row r="62" spans="1:57" ht="33.75" x14ac:dyDescent="0.25">
      <c r="A62" s="202"/>
      <c r="B62" s="153"/>
      <c r="C62" s="202"/>
      <c r="D62" s="15" t="s">
        <v>45</v>
      </c>
      <c r="E62" s="2">
        <f>H62+K62+N62+T62+W62+Z62+AF62+AI62+AL62+AR62+AU62+AX62</f>
        <v>0</v>
      </c>
      <c r="F62" s="2">
        <f>SUM(I62,L62,O62,U62,X62,AA62,AG62,AJ62,AM62,AS62,AV62,AY62)</f>
        <v>0</v>
      </c>
      <c r="G62" s="2">
        <v>0</v>
      </c>
      <c r="H62" s="2">
        <f t="shared" si="26"/>
        <v>0</v>
      </c>
      <c r="I62" s="2">
        <f t="shared" si="26"/>
        <v>0</v>
      </c>
      <c r="J62" s="2">
        <f>J60</f>
        <v>0</v>
      </c>
      <c r="K62" s="2">
        <f t="shared" si="27"/>
        <v>0</v>
      </c>
      <c r="L62" s="2">
        <f t="shared" si="27"/>
        <v>0</v>
      </c>
      <c r="M62" s="2">
        <f>M60</f>
        <v>0</v>
      </c>
      <c r="N62" s="2">
        <f t="shared" si="28"/>
        <v>0</v>
      </c>
      <c r="O62" s="2">
        <f t="shared" si="28"/>
        <v>0</v>
      </c>
      <c r="P62" s="2">
        <f>P60</f>
        <v>0</v>
      </c>
      <c r="Q62" s="2">
        <f t="shared" si="29"/>
        <v>0</v>
      </c>
      <c r="R62" s="2">
        <f t="shared" si="29"/>
        <v>0</v>
      </c>
      <c r="S62" s="2">
        <f>S60</f>
        <v>0</v>
      </c>
      <c r="T62" s="2">
        <f t="shared" si="30"/>
        <v>0</v>
      </c>
      <c r="U62" s="2">
        <f t="shared" si="30"/>
        <v>0</v>
      </c>
      <c r="V62" s="2">
        <f>V60</f>
        <v>0</v>
      </c>
      <c r="W62" s="2">
        <f t="shared" si="31"/>
        <v>0</v>
      </c>
      <c r="X62" s="2">
        <f t="shared" si="31"/>
        <v>0</v>
      </c>
      <c r="Y62" s="2">
        <f>Y60</f>
        <v>0</v>
      </c>
      <c r="Z62" s="2">
        <f t="shared" si="32"/>
        <v>0</v>
      </c>
      <c r="AA62" s="2">
        <f t="shared" si="32"/>
        <v>0</v>
      </c>
      <c r="AB62" s="2">
        <f>AB60</f>
        <v>0</v>
      </c>
      <c r="AC62" s="2">
        <f t="shared" si="33"/>
        <v>0</v>
      </c>
      <c r="AD62" s="2">
        <f t="shared" si="33"/>
        <v>0</v>
      </c>
      <c r="AE62" s="2">
        <f>AE60</f>
        <v>0</v>
      </c>
      <c r="AF62" s="2">
        <f t="shared" si="34"/>
        <v>0</v>
      </c>
      <c r="AG62" s="2">
        <f t="shared" si="34"/>
        <v>0</v>
      </c>
      <c r="AH62" s="2">
        <f>AH60</f>
        <v>0</v>
      </c>
      <c r="AI62" s="2">
        <f t="shared" si="35"/>
        <v>0</v>
      </c>
      <c r="AJ62" s="2">
        <f t="shared" si="35"/>
        <v>0</v>
      </c>
      <c r="AK62" s="2">
        <f>AK60</f>
        <v>0</v>
      </c>
      <c r="AL62" s="2">
        <f t="shared" si="36"/>
        <v>0</v>
      </c>
      <c r="AM62" s="2">
        <f t="shared" si="36"/>
        <v>0</v>
      </c>
      <c r="AN62" s="2">
        <f>AN60</f>
        <v>0</v>
      </c>
      <c r="AO62" s="2">
        <f t="shared" si="37"/>
        <v>0</v>
      </c>
      <c r="AP62" s="2">
        <f t="shared" si="37"/>
        <v>0</v>
      </c>
      <c r="AQ62" s="2">
        <f>AQ60</f>
        <v>0</v>
      </c>
      <c r="AR62" s="2">
        <f t="shared" si="38"/>
        <v>0</v>
      </c>
      <c r="AS62" s="2">
        <f t="shared" si="38"/>
        <v>0</v>
      </c>
      <c r="AT62" s="2">
        <f>AT60</f>
        <v>0</v>
      </c>
      <c r="AU62" s="2">
        <f t="shared" si="39"/>
        <v>0</v>
      </c>
      <c r="AV62" s="2">
        <f t="shared" si="39"/>
        <v>0</v>
      </c>
      <c r="AW62" s="2">
        <f>AW60</f>
        <v>0</v>
      </c>
      <c r="AX62" s="2">
        <f t="shared" si="40"/>
        <v>0</v>
      </c>
      <c r="AY62" s="2">
        <f t="shared" si="40"/>
        <v>0</v>
      </c>
      <c r="AZ62" s="2">
        <f>AZ60</f>
        <v>0</v>
      </c>
      <c r="BA62" s="2">
        <f t="shared" si="41"/>
        <v>0</v>
      </c>
      <c r="BB62" s="2">
        <f t="shared" si="41"/>
        <v>0</v>
      </c>
      <c r="BC62" s="2">
        <f>BC60</f>
        <v>0</v>
      </c>
      <c r="BD62" s="219"/>
      <c r="BE62" s="219"/>
    </row>
    <row r="63" spans="1:57" ht="64.5" customHeight="1" x14ac:dyDescent="0.25">
      <c r="A63" s="203"/>
      <c r="B63" s="154"/>
      <c r="C63" s="203"/>
      <c r="D63" s="15" t="s">
        <v>33</v>
      </c>
      <c r="E63" s="2">
        <f>H63+K63+N63+T63+W63+Z63+AF63+AI63+AL63+AR63+AU63+AX63</f>
        <v>0</v>
      </c>
      <c r="F63" s="2">
        <f>SUM(I63,L63,O63,U63,X63,AA63,AG63,AJ63,AM63,AS63,AV63,AY63)</f>
        <v>0</v>
      </c>
      <c r="G63" s="2">
        <v>0</v>
      </c>
      <c r="H63" s="2">
        <f t="shared" si="26"/>
        <v>0</v>
      </c>
      <c r="I63" s="2">
        <f t="shared" si="26"/>
        <v>0</v>
      </c>
      <c r="J63" s="2">
        <f>SUM(J22,J28,J40,J48)</f>
        <v>0</v>
      </c>
      <c r="K63" s="2">
        <f t="shared" si="27"/>
        <v>0</v>
      </c>
      <c r="L63" s="2">
        <f t="shared" si="27"/>
        <v>0</v>
      </c>
      <c r="M63" s="2">
        <f>SUM(M22,M28,M40,M48)</f>
        <v>0</v>
      </c>
      <c r="N63" s="2">
        <f t="shared" si="28"/>
        <v>0</v>
      </c>
      <c r="O63" s="2">
        <f t="shared" si="28"/>
        <v>0</v>
      </c>
      <c r="P63" s="2">
        <f>SUM(P22,P28,P40,P48)</f>
        <v>0</v>
      </c>
      <c r="Q63" s="2">
        <f t="shared" si="29"/>
        <v>0</v>
      </c>
      <c r="R63" s="2">
        <f t="shared" si="29"/>
        <v>0</v>
      </c>
      <c r="S63" s="2">
        <f>SUM(S22,S28,S40,S48)</f>
        <v>0</v>
      </c>
      <c r="T63" s="2">
        <f t="shared" si="30"/>
        <v>0</v>
      </c>
      <c r="U63" s="2">
        <f t="shared" si="30"/>
        <v>0</v>
      </c>
      <c r="V63" s="2">
        <f>SUM(V22,V28,V40,V48)</f>
        <v>0</v>
      </c>
      <c r="W63" s="2">
        <f t="shared" si="31"/>
        <v>0</v>
      </c>
      <c r="X63" s="2">
        <f t="shared" si="31"/>
        <v>0</v>
      </c>
      <c r="Y63" s="2">
        <f>SUM(Y22,Y28,Y40,Y48)</f>
        <v>0</v>
      </c>
      <c r="Z63" s="2">
        <f t="shared" si="32"/>
        <v>0</v>
      </c>
      <c r="AA63" s="2">
        <f t="shared" si="32"/>
        <v>0</v>
      </c>
      <c r="AB63" s="2">
        <v>0</v>
      </c>
      <c r="AC63" s="2">
        <f t="shared" si="33"/>
        <v>0</v>
      </c>
      <c r="AD63" s="2">
        <f t="shared" si="33"/>
        <v>0</v>
      </c>
      <c r="AE63" s="2">
        <f>SUM(AE22,AE28,AE40,AE48)</f>
        <v>0</v>
      </c>
      <c r="AF63" s="2">
        <f t="shared" si="34"/>
        <v>0</v>
      </c>
      <c r="AG63" s="2">
        <f t="shared" si="34"/>
        <v>0</v>
      </c>
      <c r="AH63" s="2">
        <f>SUM(AH22,AH28,AH40,AH48)</f>
        <v>0</v>
      </c>
      <c r="AI63" s="2">
        <f t="shared" si="35"/>
        <v>0</v>
      </c>
      <c r="AJ63" s="2">
        <f t="shared" si="35"/>
        <v>0</v>
      </c>
      <c r="AK63" s="2">
        <f>SUM(AK22,AK28,AK40,AK48)</f>
        <v>0</v>
      </c>
      <c r="AL63" s="2">
        <f t="shared" si="36"/>
        <v>0</v>
      </c>
      <c r="AM63" s="2">
        <f t="shared" si="36"/>
        <v>0</v>
      </c>
      <c r="AN63" s="2">
        <f>SUM(AN22,AN28,AN40,AN48)</f>
        <v>0</v>
      </c>
      <c r="AO63" s="2">
        <f t="shared" si="37"/>
        <v>0</v>
      </c>
      <c r="AP63" s="2">
        <f t="shared" si="37"/>
        <v>0</v>
      </c>
      <c r="AQ63" s="2">
        <f>SUM(AQ22,AQ28,AQ40,AQ48)</f>
        <v>0</v>
      </c>
      <c r="AR63" s="2">
        <f t="shared" si="38"/>
        <v>0</v>
      </c>
      <c r="AS63" s="2">
        <f t="shared" si="38"/>
        <v>0</v>
      </c>
      <c r="AT63" s="2">
        <f>SUM(AT22,AT28,AT40,AT48)</f>
        <v>0</v>
      </c>
      <c r="AU63" s="2">
        <f t="shared" si="39"/>
        <v>0</v>
      </c>
      <c r="AV63" s="2">
        <f t="shared" si="39"/>
        <v>0</v>
      </c>
      <c r="AW63" s="2">
        <f>SUM(AW22,AW28,AW40,AW48)</f>
        <v>0</v>
      </c>
      <c r="AX63" s="2">
        <f t="shared" si="40"/>
        <v>0</v>
      </c>
      <c r="AY63" s="2">
        <f t="shared" si="40"/>
        <v>0</v>
      </c>
      <c r="AZ63" s="2">
        <f>SUM(AZ22,AZ28,AZ40,AZ48)</f>
        <v>0</v>
      </c>
      <c r="BA63" s="2">
        <f t="shared" si="41"/>
        <v>0</v>
      </c>
      <c r="BB63" s="2">
        <f t="shared" si="41"/>
        <v>0</v>
      </c>
      <c r="BC63" s="2">
        <f>SUM(BC22,BC28,BC40,BC48)</f>
        <v>0</v>
      </c>
      <c r="BD63" s="220"/>
      <c r="BE63" s="220"/>
    </row>
    <row r="64" spans="1:57" x14ac:dyDescent="0.25">
      <c r="A64" s="187"/>
      <c r="B64" s="157" t="s">
        <v>42</v>
      </c>
      <c r="C64" s="187"/>
      <c r="D64" s="15" t="s">
        <v>24</v>
      </c>
      <c r="E64" s="2">
        <f>SUM(E65:E68)</f>
        <v>26933.5</v>
      </c>
      <c r="F64" s="2">
        <f>SUM(F65:F68)</f>
        <v>0</v>
      </c>
      <c r="G64" s="2">
        <f>F64/E64*100</f>
        <v>0</v>
      </c>
      <c r="H64" s="2">
        <f>SUM(H65:H68)</f>
        <v>498.6</v>
      </c>
      <c r="I64" s="2">
        <f>I52</f>
        <v>0</v>
      </c>
      <c r="J64" s="2">
        <v>0</v>
      </c>
      <c r="K64" s="2">
        <f>SUM(K65:K68)</f>
        <v>1856.9</v>
      </c>
      <c r="L64" s="2">
        <f>L52</f>
        <v>0</v>
      </c>
      <c r="M64" s="2">
        <v>0</v>
      </c>
      <c r="N64" s="2">
        <f>SUM(N65:N68)</f>
        <v>3208.9</v>
      </c>
      <c r="O64" s="2">
        <f>O52</f>
        <v>0</v>
      </c>
      <c r="P64" s="2">
        <v>0</v>
      </c>
      <c r="Q64" s="2">
        <f>SUM(Q65:Q68)</f>
        <v>5564.4000000000005</v>
      </c>
      <c r="R64" s="2">
        <f>R52</f>
        <v>0</v>
      </c>
      <c r="S64" s="2">
        <v>0</v>
      </c>
      <c r="T64" s="2">
        <f>SUM(T65:T68)</f>
        <v>4332.1000000000004</v>
      </c>
      <c r="U64" s="2">
        <f>U52</f>
        <v>0</v>
      </c>
      <c r="V64" s="2">
        <f>U64/T64*100</f>
        <v>0</v>
      </c>
      <c r="W64" s="2">
        <f>SUM(W65:W68)</f>
        <v>1805</v>
      </c>
      <c r="X64" s="2">
        <f>X52</f>
        <v>0</v>
      </c>
      <c r="Y64" s="2">
        <v>0</v>
      </c>
      <c r="Z64" s="2">
        <f>SUM(Z65:Z68)</f>
        <v>2000.3</v>
      </c>
      <c r="AA64" s="2">
        <f>AA52</f>
        <v>0</v>
      </c>
      <c r="AB64" s="2">
        <v>0</v>
      </c>
      <c r="AC64" s="2">
        <f>SUM(AC65:AC68)</f>
        <v>8137.4</v>
      </c>
      <c r="AD64" s="2">
        <f>AD52</f>
        <v>0</v>
      </c>
      <c r="AE64" s="2">
        <v>0</v>
      </c>
      <c r="AF64" s="2">
        <f>SUM(AF65:AF68)</f>
        <v>2120.6</v>
      </c>
      <c r="AG64" s="2">
        <f>AG52</f>
        <v>0</v>
      </c>
      <c r="AH64" s="2">
        <v>0</v>
      </c>
      <c r="AI64" s="2">
        <f>SUM(AI65:AI68)</f>
        <v>2173.6</v>
      </c>
      <c r="AJ64" s="2">
        <f>AJ52</f>
        <v>0</v>
      </c>
      <c r="AK64" s="2">
        <v>0</v>
      </c>
      <c r="AL64" s="2">
        <f>SUM(AL65:AL68)</f>
        <v>1910.9</v>
      </c>
      <c r="AM64" s="2">
        <f>AM52</f>
        <v>0</v>
      </c>
      <c r="AN64" s="2">
        <v>0</v>
      </c>
      <c r="AO64" s="2">
        <f>SUM(AO65:AO68)</f>
        <v>6205.1</v>
      </c>
      <c r="AP64" s="2">
        <f>AP52</f>
        <v>0</v>
      </c>
      <c r="AQ64" s="2">
        <v>0</v>
      </c>
      <c r="AR64" s="2">
        <f>SUM(AR65:AR68)</f>
        <v>1855.6</v>
      </c>
      <c r="AS64" s="2">
        <v>0</v>
      </c>
      <c r="AT64" s="2">
        <v>0</v>
      </c>
      <c r="AU64" s="2">
        <f>SUM(AU65:AU68)</f>
        <v>1929.8</v>
      </c>
      <c r="AV64" s="2">
        <f>AV52</f>
        <v>0</v>
      </c>
      <c r="AW64" s="2">
        <v>0</v>
      </c>
      <c r="AX64" s="2">
        <f>SUM(AX65:AX68)</f>
        <v>3241.2000000000003</v>
      </c>
      <c r="AY64" s="2">
        <f>AY52</f>
        <v>0</v>
      </c>
      <c r="AZ64" s="2">
        <v>0</v>
      </c>
      <c r="BA64" s="2">
        <f>SUM(BA65:BA68)</f>
        <v>7026.6</v>
      </c>
      <c r="BB64" s="2">
        <f>BB52</f>
        <v>0</v>
      </c>
      <c r="BC64" s="2">
        <v>0</v>
      </c>
      <c r="BD64" s="218"/>
      <c r="BE64" s="218"/>
    </row>
    <row r="65" spans="1:57" ht="22.5" x14ac:dyDescent="0.25">
      <c r="A65" s="187"/>
      <c r="B65" s="157"/>
      <c r="C65" s="187"/>
      <c r="D65" s="15" t="s">
        <v>44</v>
      </c>
      <c r="E65" s="2">
        <f t="shared" ref="E65:F68" si="42">H65+K65+N65+T65+W65+Z65+AF65+AI65+AL65+AR65+AU65+AX65</f>
        <v>0</v>
      </c>
      <c r="F65" s="2">
        <f t="shared" si="42"/>
        <v>0</v>
      </c>
      <c r="G65" s="2">
        <v>0</v>
      </c>
      <c r="H65" s="2">
        <f t="shared" ref="H65:I68" si="43">SUM(H13,H19,H25,H31,H39)</f>
        <v>0</v>
      </c>
      <c r="I65" s="2">
        <f t="shared" si="43"/>
        <v>0</v>
      </c>
      <c r="J65" s="2">
        <v>0</v>
      </c>
      <c r="K65" s="2">
        <f t="shared" ref="K65:L68" si="44">SUM(K13,K19,K25,K31,K39)</f>
        <v>0</v>
      </c>
      <c r="L65" s="2">
        <f t="shared" si="44"/>
        <v>0</v>
      </c>
      <c r="M65" s="2">
        <v>0</v>
      </c>
      <c r="N65" s="2">
        <f t="shared" ref="N65:O68" si="45">SUM(N13,N19,N25,N31,N39)</f>
        <v>0</v>
      </c>
      <c r="O65" s="2">
        <f t="shared" si="45"/>
        <v>0</v>
      </c>
      <c r="P65" s="2">
        <v>0</v>
      </c>
      <c r="Q65" s="2">
        <f t="shared" ref="Q65:R68" si="46">SUM(Q13,Q19,Q25,Q31,Q39)</f>
        <v>0</v>
      </c>
      <c r="R65" s="2">
        <f t="shared" si="46"/>
        <v>0</v>
      </c>
      <c r="S65" s="2">
        <v>0</v>
      </c>
      <c r="T65" s="2">
        <f t="shared" ref="T65:U68" si="47">SUM(T13,T19,T25,T31,T39)</f>
        <v>0</v>
      </c>
      <c r="U65" s="2">
        <f t="shared" si="47"/>
        <v>0</v>
      </c>
      <c r="V65" s="2">
        <v>0</v>
      </c>
      <c r="W65" s="2">
        <f t="shared" ref="W65:X68" si="48">SUM(W13,W19,W25,W31,W39)</f>
        <v>0</v>
      </c>
      <c r="X65" s="2">
        <f t="shared" si="48"/>
        <v>0</v>
      </c>
      <c r="Y65" s="2">
        <v>0</v>
      </c>
      <c r="Z65" s="2">
        <f t="shared" ref="Z65:AA68" si="49">SUM(Z13,Z19,Z25,Z31,Z39)</f>
        <v>0</v>
      </c>
      <c r="AA65" s="2">
        <f t="shared" si="49"/>
        <v>0</v>
      </c>
      <c r="AB65" s="2">
        <v>0</v>
      </c>
      <c r="AC65" s="2">
        <f t="shared" ref="AC65:AD68" si="50">SUM(AC13,AC19,AC25,AC31,AC39)</f>
        <v>0</v>
      </c>
      <c r="AD65" s="2">
        <f t="shared" si="50"/>
        <v>0</v>
      </c>
      <c r="AE65" s="2">
        <v>0</v>
      </c>
      <c r="AF65" s="2">
        <f t="shared" ref="AF65:AG68" si="51">SUM(AF13,AF19,AF25,AF31,AF39)</f>
        <v>0</v>
      </c>
      <c r="AG65" s="2">
        <f t="shared" si="51"/>
        <v>0</v>
      </c>
      <c r="AH65" s="2">
        <v>0</v>
      </c>
      <c r="AI65" s="2">
        <f t="shared" ref="AI65:AJ68" si="52">SUM(AI13,AI19,AI25,AI31,AI39)</f>
        <v>0</v>
      </c>
      <c r="AJ65" s="2">
        <f t="shared" si="52"/>
        <v>0</v>
      </c>
      <c r="AK65" s="2">
        <v>0</v>
      </c>
      <c r="AL65" s="2">
        <f t="shared" ref="AL65:AM68" si="53">SUM(AL13,AL19,AL25,AL31,AL39)</f>
        <v>0</v>
      </c>
      <c r="AM65" s="2">
        <f t="shared" si="53"/>
        <v>0</v>
      </c>
      <c r="AN65" s="2">
        <v>0</v>
      </c>
      <c r="AO65" s="2">
        <f t="shared" ref="AO65:AP68" si="54">SUM(AO13,AO19,AO25,AO31,AO39)</f>
        <v>0</v>
      </c>
      <c r="AP65" s="2">
        <f t="shared" si="54"/>
        <v>0</v>
      </c>
      <c r="AQ65" s="2">
        <v>0</v>
      </c>
      <c r="AR65" s="2">
        <f t="shared" ref="AR65:AS68" si="55">SUM(AR13,AR19,AR25,AR31,AR39)</f>
        <v>0</v>
      </c>
      <c r="AS65" s="2">
        <f t="shared" si="55"/>
        <v>0</v>
      </c>
      <c r="AT65" s="2">
        <v>0</v>
      </c>
      <c r="AU65" s="2">
        <f t="shared" ref="AU65:AV68" si="56">SUM(AU13,AU19,AU25,AU31,AU39)</f>
        <v>0</v>
      </c>
      <c r="AV65" s="2">
        <f t="shared" si="56"/>
        <v>0</v>
      </c>
      <c r="AW65" s="2">
        <v>0</v>
      </c>
      <c r="AX65" s="2">
        <f t="shared" ref="AX65:AY68" si="57">SUM(AX13,AX19,AX25,AX31,AX39)</f>
        <v>0</v>
      </c>
      <c r="AY65" s="2">
        <f t="shared" si="57"/>
        <v>0</v>
      </c>
      <c r="AZ65" s="2">
        <v>0</v>
      </c>
      <c r="BA65" s="2">
        <f t="shared" ref="BA65:BB68" si="58">SUM(BA13,BA19,BA25,BA31,BA39)</f>
        <v>0</v>
      </c>
      <c r="BB65" s="2">
        <f t="shared" si="58"/>
        <v>0</v>
      </c>
      <c r="BC65" s="2">
        <v>0</v>
      </c>
      <c r="BD65" s="219"/>
      <c r="BE65" s="219"/>
    </row>
    <row r="66" spans="1:57" ht="22.5" x14ac:dyDescent="0.25">
      <c r="A66" s="187"/>
      <c r="B66" s="157"/>
      <c r="C66" s="187"/>
      <c r="D66" s="15" t="s">
        <v>25</v>
      </c>
      <c r="E66" s="2">
        <f t="shared" si="42"/>
        <v>0</v>
      </c>
      <c r="F66" s="2">
        <f t="shared" si="42"/>
        <v>0</v>
      </c>
      <c r="G66" s="2">
        <v>0</v>
      </c>
      <c r="H66" s="2">
        <f t="shared" si="43"/>
        <v>0</v>
      </c>
      <c r="I66" s="2">
        <f t="shared" si="43"/>
        <v>0</v>
      </c>
      <c r="J66" s="2">
        <f>J54</f>
        <v>0</v>
      </c>
      <c r="K66" s="2">
        <f t="shared" si="44"/>
        <v>0</v>
      </c>
      <c r="L66" s="2">
        <f t="shared" si="44"/>
        <v>0</v>
      </c>
      <c r="M66" s="2">
        <f>M54</f>
        <v>0</v>
      </c>
      <c r="N66" s="2">
        <f t="shared" si="45"/>
        <v>0</v>
      </c>
      <c r="O66" s="2">
        <f t="shared" si="45"/>
        <v>0</v>
      </c>
      <c r="P66" s="2">
        <f>P54</f>
        <v>0</v>
      </c>
      <c r="Q66" s="2">
        <f t="shared" si="46"/>
        <v>0</v>
      </c>
      <c r="R66" s="2">
        <f t="shared" si="46"/>
        <v>0</v>
      </c>
      <c r="S66" s="2">
        <f>S54</f>
        <v>0</v>
      </c>
      <c r="T66" s="2">
        <f t="shared" si="47"/>
        <v>0</v>
      </c>
      <c r="U66" s="2">
        <f t="shared" si="47"/>
        <v>0</v>
      </c>
      <c r="V66" s="2">
        <f>V54</f>
        <v>0</v>
      </c>
      <c r="W66" s="2">
        <f t="shared" si="48"/>
        <v>0</v>
      </c>
      <c r="X66" s="2">
        <f t="shared" si="48"/>
        <v>0</v>
      </c>
      <c r="Y66" s="2">
        <f>Y54</f>
        <v>0</v>
      </c>
      <c r="Z66" s="2">
        <f t="shared" si="49"/>
        <v>0</v>
      </c>
      <c r="AA66" s="2">
        <f t="shared" si="49"/>
        <v>0</v>
      </c>
      <c r="AB66" s="2">
        <v>0</v>
      </c>
      <c r="AC66" s="2">
        <f t="shared" si="50"/>
        <v>0</v>
      </c>
      <c r="AD66" s="2">
        <f t="shared" si="50"/>
        <v>0</v>
      </c>
      <c r="AE66" s="2">
        <f>AE54</f>
        <v>0</v>
      </c>
      <c r="AF66" s="2">
        <f t="shared" si="51"/>
        <v>0</v>
      </c>
      <c r="AG66" s="2">
        <f t="shared" si="51"/>
        <v>0</v>
      </c>
      <c r="AH66" s="2">
        <f>AH54</f>
        <v>0</v>
      </c>
      <c r="AI66" s="2">
        <f t="shared" si="52"/>
        <v>0</v>
      </c>
      <c r="AJ66" s="2">
        <f t="shared" si="52"/>
        <v>0</v>
      </c>
      <c r="AK66" s="2">
        <f>AK54</f>
        <v>0</v>
      </c>
      <c r="AL66" s="2">
        <f t="shared" si="53"/>
        <v>0</v>
      </c>
      <c r="AM66" s="2">
        <f t="shared" si="53"/>
        <v>0</v>
      </c>
      <c r="AN66" s="2">
        <v>0</v>
      </c>
      <c r="AO66" s="2">
        <f t="shared" si="54"/>
        <v>0</v>
      </c>
      <c r="AP66" s="2">
        <f t="shared" si="54"/>
        <v>0</v>
      </c>
      <c r="AQ66" s="2">
        <f>AQ54</f>
        <v>0</v>
      </c>
      <c r="AR66" s="2">
        <f t="shared" si="55"/>
        <v>0</v>
      </c>
      <c r="AS66" s="2">
        <f t="shared" si="55"/>
        <v>0</v>
      </c>
      <c r="AT66" s="2">
        <f>AT54</f>
        <v>0</v>
      </c>
      <c r="AU66" s="2">
        <f t="shared" si="56"/>
        <v>0</v>
      </c>
      <c r="AV66" s="2">
        <f t="shared" si="56"/>
        <v>0</v>
      </c>
      <c r="AW66" s="2">
        <f>AW54</f>
        <v>0</v>
      </c>
      <c r="AX66" s="2">
        <f t="shared" si="57"/>
        <v>0</v>
      </c>
      <c r="AY66" s="2">
        <f t="shared" si="57"/>
        <v>0</v>
      </c>
      <c r="AZ66" s="2">
        <f>AZ54</f>
        <v>0</v>
      </c>
      <c r="BA66" s="2">
        <f t="shared" si="58"/>
        <v>0</v>
      </c>
      <c r="BB66" s="2">
        <f t="shared" si="58"/>
        <v>0</v>
      </c>
      <c r="BC66" s="2">
        <f>BC54</f>
        <v>0</v>
      </c>
      <c r="BD66" s="219"/>
      <c r="BE66" s="219"/>
    </row>
    <row r="67" spans="1:57" ht="22.5" x14ac:dyDescent="0.25">
      <c r="A67" s="187"/>
      <c r="B67" s="157"/>
      <c r="C67" s="187"/>
      <c r="D67" s="15" t="s">
        <v>49</v>
      </c>
      <c r="E67" s="2">
        <f t="shared" si="42"/>
        <v>26933.5</v>
      </c>
      <c r="F67" s="2">
        <f t="shared" si="42"/>
        <v>0</v>
      </c>
      <c r="G67" s="2">
        <f>F67/E67*100</f>
        <v>0</v>
      </c>
      <c r="H67" s="2">
        <f t="shared" si="43"/>
        <v>498.6</v>
      </c>
      <c r="I67" s="2">
        <f t="shared" si="43"/>
        <v>0</v>
      </c>
      <c r="J67" s="2">
        <v>0</v>
      </c>
      <c r="K67" s="2">
        <f t="shared" si="44"/>
        <v>1856.9</v>
      </c>
      <c r="L67" s="2">
        <f t="shared" si="44"/>
        <v>0</v>
      </c>
      <c r="M67" s="2">
        <v>0</v>
      </c>
      <c r="N67" s="2">
        <f t="shared" si="45"/>
        <v>3208.9</v>
      </c>
      <c r="O67" s="2">
        <f t="shared" si="45"/>
        <v>0</v>
      </c>
      <c r="P67" s="2">
        <v>0</v>
      </c>
      <c r="Q67" s="2">
        <f t="shared" si="46"/>
        <v>5564.4000000000005</v>
      </c>
      <c r="R67" s="2">
        <f t="shared" si="46"/>
        <v>0</v>
      </c>
      <c r="S67" s="2">
        <v>0</v>
      </c>
      <c r="T67" s="2">
        <f t="shared" si="47"/>
        <v>4332.1000000000004</v>
      </c>
      <c r="U67" s="2">
        <f t="shared" si="47"/>
        <v>0</v>
      </c>
      <c r="V67" s="2">
        <f>U67/T67*100</f>
        <v>0</v>
      </c>
      <c r="W67" s="2">
        <f t="shared" si="48"/>
        <v>1805</v>
      </c>
      <c r="X67" s="2">
        <f t="shared" si="48"/>
        <v>0</v>
      </c>
      <c r="Y67" s="2">
        <v>0</v>
      </c>
      <c r="Z67" s="2">
        <f>SUM(Z15,Z21,Z27,Z33,Z41)</f>
        <v>2000.3</v>
      </c>
      <c r="AA67" s="2">
        <f t="shared" si="49"/>
        <v>0</v>
      </c>
      <c r="AB67" s="2">
        <v>0</v>
      </c>
      <c r="AC67" s="2">
        <f t="shared" si="50"/>
        <v>8137.4</v>
      </c>
      <c r="AD67" s="2">
        <f t="shared" si="50"/>
        <v>0</v>
      </c>
      <c r="AE67" s="2">
        <v>0</v>
      </c>
      <c r="AF67" s="2">
        <f t="shared" si="51"/>
        <v>2120.6</v>
      </c>
      <c r="AG67" s="2">
        <f t="shared" si="51"/>
        <v>0</v>
      </c>
      <c r="AH67" s="2">
        <v>0</v>
      </c>
      <c r="AI67" s="2">
        <f t="shared" si="52"/>
        <v>2173.6</v>
      </c>
      <c r="AJ67" s="2">
        <f t="shared" si="52"/>
        <v>0</v>
      </c>
      <c r="AK67" s="2">
        <v>0</v>
      </c>
      <c r="AL67" s="2">
        <f t="shared" si="53"/>
        <v>1910.9</v>
      </c>
      <c r="AM67" s="2">
        <f t="shared" si="53"/>
        <v>0</v>
      </c>
      <c r="AN67" s="2">
        <v>0</v>
      </c>
      <c r="AO67" s="2">
        <f t="shared" si="54"/>
        <v>6205.1</v>
      </c>
      <c r="AP67" s="2">
        <f t="shared" si="54"/>
        <v>0</v>
      </c>
      <c r="AQ67" s="2">
        <v>0</v>
      </c>
      <c r="AR67" s="2">
        <f t="shared" si="55"/>
        <v>1855.6</v>
      </c>
      <c r="AS67" s="2">
        <f t="shared" si="55"/>
        <v>0</v>
      </c>
      <c r="AT67" s="2">
        <v>0</v>
      </c>
      <c r="AU67" s="2">
        <f t="shared" si="56"/>
        <v>1929.8</v>
      </c>
      <c r="AV67" s="2">
        <f t="shared" si="56"/>
        <v>0</v>
      </c>
      <c r="AW67" s="2">
        <v>0</v>
      </c>
      <c r="AX67" s="2">
        <f t="shared" si="57"/>
        <v>3241.2000000000003</v>
      </c>
      <c r="AY67" s="2">
        <f t="shared" si="57"/>
        <v>0</v>
      </c>
      <c r="AZ67" s="2">
        <v>0</v>
      </c>
      <c r="BA67" s="2">
        <f t="shared" si="58"/>
        <v>7026.6</v>
      </c>
      <c r="BB67" s="2">
        <f t="shared" si="58"/>
        <v>0</v>
      </c>
      <c r="BC67" s="2">
        <v>0</v>
      </c>
      <c r="BD67" s="219"/>
      <c r="BE67" s="219"/>
    </row>
    <row r="68" spans="1:57" ht="33.75" x14ac:dyDescent="0.25">
      <c r="A68" s="187"/>
      <c r="B68" s="157"/>
      <c r="C68" s="187"/>
      <c r="D68" s="15" t="s">
        <v>45</v>
      </c>
      <c r="E68" s="2">
        <f t="shared" si="42"/>
        <v>0</v>
      </c>
      <c r="F68" s="2">
        <f t="shared" si="42"/>
        <v>0</v>
      </c>
      <c r="G68" s="2">
        <v>0</v>
      </c>
      <c r="H68" s="2">
        <f t="shared" si="43"/>
        <v>0</v>
      </c>
      <c r="I68" s="2">
        <f t="shared" si="43"/>
        <v>0</v>
      </c>
      <c r="J68" s="2">
        <v>0</v>
      </c>
      <c r="K68" s="2">
        <f t="shared" si="44"/>
        <v>0</v>
      </c>
      <c r="L68" s="2">
        <f t="shared" si="44"/>
        <v>0</v>
      </c>
      <c r="M68" s="2">
        <v>0</v>
      </c>
      <c r="N68" s="2">
        <f t="shared" si="45"/>
        <v>0</v>
      </c>
      <c r="O68" s="2">
        <f t="shared" si="45"/>
        <v>0</v>
      </c>
      <c r="P68" s="2">
        <v>0</v>
      </c>
      <c r="Q68" s="2">
        <f t="shared" si="46"/>
        <v>0</v>
      </c>
      <c r="R68" s="2">
        <f t="shared" si="46"/>
        <v>0</v>
      </c>
      <c r="S68" s="2">
        <v>0</v>
      </c>
      <c r="T68" s="2">
        <f t="shared" si="47"/>
        <v>0</v>
      </c>
      <c r="U68" s="2">
        <f t="shared" si="47"/>
        <v>0</v>
      </c>
      <c r="V68" s="2">
        <v>0</v>
      </c>
      <c r="W68" s="2">
        <f t="shared" si="48"/>
        <v>0</v>
      </c>
      <c r="X68" s="2">
        <f t="shared" si="48"/>
        <v>0</v>
      </c>
      <c r="Y68" s="2">
        <v>0</v>
      </c>
      <c r="Z68" s="2">
        <f t="shared" si="49"/>
        <v>0</v>
      </c>
      <c r="AA68" s="2">
        <f t="shared" si="49"/>
        <v>0</v>
      </c>
      <c r="AB68" s="2">
        <v>0</v>
      </c>
      <c r="AC68" s="2">
        <f t="shared" si="50"/>
        <v>0</v>
      </c>
      <c r="AD68" s="2">
        <f t="shared" si="50"/>
        <v>0</v>
      </c>
      <c r="AE68" s="2">
        <v>0</v>
      </c>
      <c r="AF68" s="2">
        <f t="shared" si="51"/>
        <v>0</v>
      </c>
      <c r="AG68" s="2">
        <f t="shared" si="51"/>
        <v>0</v>
      </c>
      <c r="AH68" s="2">
        <v>0</v>
      </c>
      <c r="AI68" s="2">
        <f t="shared" si="52"/>
        <v>0</v>
      </c>
      <c r="AJ68" s="2">
        <f t="shared" si="52"/>
        <v>0</v>
      </c>
      <c r="AK68" s="2">
        <v>0</v>
      </c>
      <c r="AL68" s="2">
        <f t="shared" si="53"/>
        <v>0</v>
      </c>
      <c r="AM68" s="2">
        <f t="shared" si="53"/>
        <v>0</v>
      </c>
      <c r="AN68" s="2">
        <v>0</v>
      </c>
      <c r="AO68" s="2">
        <f t="shared" si="54"/>
        <v>0</v>
      </c>
      <c r="AP68" s="2">
        <f t="shared" si="54"/>
        <v>0</v>
      </c>
      <c r="AQ68" s="2">
        <v>0</v>
      </c>
      <c r="AR68" s="2">
        <f t="shared" si="55"/>
        <v>0</v>
      </c>
      <c r="AS68" s="2">
        <f t="shared" si="55"/>
        <v>0</v>
      </c>
      <c r="AT68" s="2">
        <v>0</v>
      </c>
      <c r="AU68" s="2">
        <f t="shared" si="56"/>
        <v>0</v>
      </c>
      <c r="AV68" s="2">
        <f t="shared" si="56"/>
        <v>0</v>
      </c>
      <c r="AW68" s="2">
        <v>0</v>
      </c>
      <c r="AX68" s="2">
        <f t="shared" si="57"/>
        <v>0</v>
      </c>
      <c r="AY68" s="2">
        <f t="shared" si="57"/>
        <v>0</v>
      </c>
      <c r="AZ68" s="2">
        <v>0</v>
      </c>
      <c r="BA68" s="2">
        <f t="shared" si="58"/>
        <v>0</v>
      </c>
      <c r="BB68" s="2">
        <f t="shared" si="58"/>
        <v>0</v>
      </c>
      <c r="BC68" s="2">
        <v>0</v>
      </c>
      <c r="BD68" s="219"/>
      <c r="BE68" s="219"/>
    </row>
    <row r="69" spans="1:57" ht="64.5" customHeight="1" x14ac:dyDescent="0.25">
      <c r="A69" s="187"/>
      <c r="B69" s="157"/>
      <c r="C69" s="187"/>
      <c r="D69" s="15" t="s">
        <v>33</v>
      </c>
      <c r="E69" s="2">
        <f>E29</f>
        <v>0</v>
      </c>
      <c r="F69" s="2">
        <f t="shared" ref="F69:P69" si="59">F29</f>
        <v>0</v>
      </c>
      <c r="G69" s="2">
        <f t="shared" si="59"/>
        <v>0</v>
      </c>
      <c r="H69" s="2">
        <f t="shared" si="59"/>
        <v>0</v>
      </c>
      <c r="I69" s="2">
        <f t="shared" si="59"/>
        <v>0</v>
      </c>
      <c r="J69" s="2">
        <f t="shared" si="59"/>
        <v>0</v>
      </c>
      <c r="K69" s="2">
        <f t="shared" si="59"/>
        <v>0</v>
      </c>
      <c r="L69" s="2">
        <f t="shared" si="59"/>
        <v>0</v>
      </c>
      <c r="M69" s="2">
        <f t="shared" si="59"/>
        <v>0</v>
      </c>
      <c r="N69" s="2">
        <f t="shared" si="59"/>
        <v>0</v>
      </c>
      <c r="O69" s="2">
        <f t="shared" si="59"/>
        <v>0</v>
      </c>
      <c r="P69" s="2">
        <f t="shared" si="59"/>
        <v>0</v>
      </c>
      <c r="Q69" s="2">
        <f>Q29</f>
        <v>0</v>
      </c>
      <c r="R69" s="2">
        <f>R29</f>
        <v>0</v>
      </c>
      <c r="S69" s="2">
        <f>S29</f>
        <v>0</v>
      </c>
      <c r="T69" s="2">
        <v>0</v>
      </c>
      <c r="U69" s="2">
        <f t="shared" ref="U69:AZ69" si="60">U57</f>
        <v>0</v>
      </c>
      <c r="V69" s="2">
        <f t="shared" si="60"/>
        <v>0</v>
      </c>
      <c r="W69" s="2">
        <f t="shared" si="60"/>
        <v>0</v>
      </c>
      <c r="X69" s="2">
        <f t="shared" si="60"/>
        <v>0</v>
      </c>
      <c r="Y69" s="2">
        <f t="shared" si="60"/>
        <v>0</v>
      </c>
      <c r="Z69" s="2">
        <f t="shared" si="60"/>
        <v>0</v>
      </c>
      <c r="AA69" s="2">
        <f t="shared" si="60"/>
        <v>0</v>
      </c>
      <c r="AB69" s="2">
        <v>0</v>
      </c>
      <c r="AC69" s="2">
        <f>AC29</f>
        <v>0</v>
      </c>
      <c r="AD69" s="2">
        <f>AD29</f>
        <v>0</v>
      </c>
      <c r="AE69" s="2">
        <f>AE29</f>
        <v>0</v>
      </c>
      <c r="AF69" s="2">
        <v>0</v>
      </c>
      <c r="AG69" s="2">
        <f t="shared" si="60"/>
        <v>0</v>
      </c>
      <c r="AH69" s="2">
        <f t="shared" si="60"/>
        <v>0</v>
      </c>
      <c r="AI69" s="2">
        <f t="shared" si="60"/>
        <v>0</v>
      </c>
      <c r="AJ69" s="2">
        <f t="shared" si="60"/>
        <v>0</v>
      </c>
      <c r="AK69" s="2">
        <f t="shared" si="60"/>
        <v>0</v>
      </c>
      <c r="AL69" s="2">
        <f t="shared" si="60"/>
        <v>0</v>
      </c>
      <c r="AM69" s="2">
        <f t="shared" si="60"/>
        <v>0</v>
      </c>
      <c r="AN69" s="2">
        <f t="shared" si="60"/>
        <v>0</v>
      </c>
      <c r="AO69" s="2">
        <f>AO29</f>
        <v>0</v>
      </c>
      <c r="AP69" s="2">
        <f>AP29</f>
        <v>0</v>
      </c>
      <c r="AQ69" s="2">
        <f>AQ29</f>
        <v>0</v>
      </c>
      <c r="AR69" s="2">
        <f t="shared" si="60"/>
        <v>0</v>
      </c>
      <c r="AS69" s="2">
        <f t="shared" si="60"/>
        <v>0</v>
      </c>
      <c r="AT69" s="2">
        <f t="shared" si="60"/>
        <v>0</v>
      </c>
      <c r="AU69" s="2">
        <f t="shared" si="60"/>
        <v>0</v>
      </c>
      <c r="AV69" s="2">
        <f t="shared" si="60"/>
        <v>0</v>
      </c>
      <c r="AW69" s="2">
        <f t="shared" si="60"/>
        <v>0</v>
      </c>
      <c r="AX69" s="2">
        <f t="shared" si="60"/>
        <v>0</v>
      </c>
      <c r="AY69" s="2">
        <f t="shared" si="60"/>
        <v>0</v>
      </c>
      <c r="AZ69" s="2">
        <f t="shared" si="60"/>
        <v>0</v>
      </c>
      <c r="BA69" s="2">
        <f>BA29</f>
        <v>0</v>
      </c>
      <c r="BB69" s="2">
        <f>BB29</f>
        <v>0</v>
      </c>
      <c r="BC69" s="2">
        <f>BC29</f>
        <v>0</v>
      </c>
      <c r="BD69" s="220"/>
      <c r="BE69" s="220"/>
    </row>
    <row r="70" spans="1:57" ht="12.75" customHeight="1" x14ac:dyDescent="0.25">
      <c r="A70" s="16"/>
      <c r="B70" s="15" t="s">
        <v>43</v>
      </c>
      <c r="C70" s="16"/>
      <c r="D70" s="1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3"/>
      <c r="BE70" s="24"/>
    </row>
    <row r="71" spans="1:57" ht="15" hidden="1" customHeight="1" x14ac:dyDescent="0.25">
      <c r="A71" s="187"/>
      <c r="B71" s="157" t="s">
        <v>67</v>
      </c>
      <c r="C71" s="187"/>
      <c r="D71" s="15" t="s">
        <v>24</v>
      </c>
      <c r="E71" s="2">
        <f>H71+K71+N71+T71+W71+Z71+AF71+AI71+AL71+AR71+AU71+AX71</f>
        <v>2054.5</v>
      </c>
      <c r="F71" s="2">
        <f>I71+L71+O71+U71+X71+AA71+AG71+AJ71+AM71+AS71+AV71+AY71</f>
        <v>0</v>
      </c>
      <c r="G71" s="2">
        <v>0</v>
      </c>
      <c r="H71" s="2">
        <f>SUM(H72:H75)</f>
        <v>0</v>
      </c>
      <c r="I71" s="2">
        <f>SUM(I72:I75)</f>
        <v>0</v>
      </c>
      <c r="J71" s="2">
        <v>0</v>
      </c>
      <c r="K71" s="2">
        <f>SUM(K72:K75)</f>
        <v>0</v>
      </c>
      <c r="L71" s="2">
        <f>SUM(L72:L75)</f>
        <v>0</v>
      </c>
      <c r="M71" s="2">
        <v>0</v>
      </c>
      <c r="N71" s="2">
        <f>SUM(N72:N75)</f>
        <v>0</v>
      </c>
      <c r="O71" s="2">
        <f>SUM(O72:O75)</f>
        <v>0</v>
      </c>
      <c r="P71" s="2">
        <v>0</v>
      </c>
      <c r="Q71" s="2">
        <f>SUM(Q72:Q75)</f>
        <v>0</v>
      </c>
      <c r="R71" s="2">
        <f>SUM(R72:R75)</f>
        <v>0</v>
      </c>
      <c r="S71" s="2">
        <v>0</v>
      </c>
      <c r="T71" s="2">
        <f>SUM(T72:T75)</f>
        <v>2054.5</v>
      </c>
      <c r="U71" s="2">
        <f>SUM(U72:U75)</f>
        <v>0</v>
      </c>
      <c r="V71" s="2">
        <f>SUM(V72:V76)</f>
        <v>0</v>
      </c>
      <c r="W71" s="2">
        <f>SUM(W72:W75)</f>
        <v>0</v>
      </c>
      <c r="X71" s="2">
        <f>SUM(X72:X75)</f>
        <v>0</v>
      </c>
      <c r="Y71" s="2">
        <f>SUM(Y72:Y76)</f>
        <v>0</v>
      </c>
      <c r="Z71" s="2">
        <f>SUM(Z72:Z75)</f>
        <v>0</v>
      </c>
      <c r="AA71" s="2">
        <f>SUM(AA72:AA75)</f>
        <v>0</v>
      </c>
      <c r="AB71" s="2">
        <f>SUM(AB72:AB76)</f>
        <v>0</v>
      </c>
      <c r="AC71" s="2">
        <f>SUM(AC72:AC75)</f>
        <v>2054.5</v>
      </c>
      <c r="AD71" s="2">
        <f>SUM(AD72:AD75)</f>
        <v>0</v>
      </c>
      <c r="AE71" s="2">
        <v>0</v>
      </c>
      <c r="AF71" s="2">
        <f>SUM(AF72:AF75)</f>
        <v>0</v>
      </c>
      <c r="AG71" s="2">
        <f>SUM(AG72:AG75)</f>
        <v>0</v>
      </c>
      <c r="AH71" s="2">
        <f>SUM(AH72:AH76)</f>
        <v>0</v>
      </c>
      <c r="AI71" s="2">
        <f>SUM(AI72:AI75)</f>
        <v>0</v>
      </c>
      <c r="AJ71" s="2">
        <f>SUM(AJ72:AJ75)</f>
        <v>0</v>
      </c>
      <c r="AK71" s="2">
        <f>SUM(AK72:AK76)</f>
        <v>0</v>
      </c>
      <c r="AL71" s="2">
        <f>SUM(AL72:AL75)</f>
        <v>0</v>
      </c>
      <c r="AM71" s="2">
        <f>SUM(AM72:AM75)</f>
        <v>0</v>
      </c>
      <c r="AN71" s="2">
        <f>SUM(AN72:AN76)</f>
        <v>0</v>
      </c>
      <c r="AO71" s="2">
        <f>SUM(AO72:AO75)</f>
        <v>0</v>
      </c>
      <c r="AP71" s="2">
        <f>SUM(AP72:AP75)</f>
        <v>0</v>
      </c>
      <c r="AQ71" s="2">
        <v>0</v>
      </c>
      <c r="AR71" s="2">
        <f>SUM(AR72:AR75)</f>
        <v>0</v>
      </c>
      <c r="AS71" s="2">
        <f>SUM(AS72:AS75)</f>
        <v>0</v>
      </c>
      <c r="AT71" s="2">
        <f>SUM(AT72:AT76)</f>
        <v>0</v>
      </c>
      <c r="AU71" s="2">
        <f>SUM(AU72:AU75)</f>
        <v>0</v>
      </c>
      <c r="AV71" s="2">
        <f>SUM(AV72:AV75)</f>
        <v>0</v>
      </c>
      <c r="AW71" s="2">
        <f>SUM(AW72:AW76)</f>
        <v>0</v>
      </c>
      <c r="AX71" s="2">
        <f>SUM(AX72:AX75)</f>
        <v>0</v>
      </c>
      <c r="AY71" s="2">
        <f>SUM(AY72:AY75)</f>
        <v>0</v>
      </c>
      <c r="AZ71" s="2">
        <f>SUM(AZ72:AZ76)</f>
        <v>0</v>
      </c>
      <c r="BA71" s="2">
        <f>SUM(BA72:BA75)</f>
        <v>0</v>
      </c>
      <c r="BB71" s="2">
        <f>SUM(BB72:BB75)</f>
        <v>0</v>
      </c>
      <c r="BC71" s="2">
        <v>0</v>
      </c>
      <c r="BD71" s="201"/>
      <c r="BE71" s="228"/>
    </row>
    <row r="72" spans="1:57" ht="22.5" hidden="1" customHeight="1" x14ac:dyDescent="0.25">
      <c r="A72" s="187"/>
      <c r="B72" s="157"/>
      <c r="C72" s="187"/>
      <c r="D72" s="15" t="s">
        <v>44</v>
      </c>
      <c r="E72" s="2">
        <f>H72+K72+N72+T72+W72+Z72+AF72+AI72+AL72+AR72+AU72+AX72</f>
        <v>0</v>
      </c>
      <c r="F72" s="2">
        <f>SUM(F13,F19,F31,F39,F53)</f>
        <v>0</v>
      </c>
      <c r="G72" s="2">
        <v>0</v>
      </c>
      <c r="H72" s="2">
        <f t="shared" ref="H72:BC72" si="61">SUM(H13,H19,H31,H39)</f>
        <v>0</v>
      </c>
      <c r="I72" s="2">
        <f t="shared" si="61"/>
        <v>0</v>
      </c>
      <c r="J72" s="2">
        <f t="shared" si="61"/>
        <v>0</v>
      </c>
      <c r="K72" s="2">
        <f t="shared" si="61"/>
        <v>0</v>
      </c>
      <c r="L72" s="2">
        <f t="shared" si="61"/>
        <v>0</v>
      </c>
      <c r="M72" s="2">
        <f t="shared" si="61"/>
        <v>0</v>
      </c>
      <c r="N72" s="2">
        <f t="shared" si="61"/>
        <v>0</v>
      </c>
      <c r="O72" s="2">
        <f t="shared" si="61"/>
        <v>0</v>
      </c>
      <c r="P72" s="2">
        <f t="shared" si="61"/>
        <v>0</v>
      </c>
      <c r="Q72" s="2">
        <f t="shared" ref="Q72:S73" si="62">SUM(Q13,Q19,Q31,Q39)</f>
        <v>0</v>
      </c>
      <c r="R72" s="2">
        <f t="shared" si="62"/>
        <v>0</v>
      </c>
      <c r="S72" s="2">
        <f t="shared" si="62"/>
        <v>0</v>
      </c>
      <c r="T72" s="2">
        <f t="shared" si="61"/>
        <v>0</v>
      </c>
      <c r="U72" s="2">
        <f t="shared" si="61"/>
        <v>0</v>
      </c>
      <c r="V72" s="2">
        <f t="shared" si="61"/>
        <v>0</v>
      </c>
      <c r="W72" s="2">
        <f t="shared" si="61"/>
        <v>0</v>
      </c>
      <c r="X72" s="2">
        <f t="shared" si="61"/>
        <v>0</v>
      </c>
      <c r="Y72" s="2">
        <f t="shared" si="61"/>
        <v>0</v>
      </c>
      <c r="Z72" s="2">
        <f t="shared" si="61"/>
        <v>0</v>
      </c>
      <c r="AA72" s="2">
        <f t="shared" si="61"/>
        <v>0</v>
      </c>
      <c r="AB72" s="2">
        <f t="shared" si="61"/>
        <v>0</v>
      </c>
      <c r="AC72" s="2">
        <f t="shared" si="61"/>
        <v>0</v>
      </c>
      <c r="AD72" s="2">
        <f t="shared" si="61"/>
        <v>0</v>
      </c>
      <c r="AE72" s="2">
        <f t="shared" si="61"/>
        <v>0</v>
      </c>
      <c r="AF72" s="2">
        <f t="shared" si="61"/>
        <v>0</v>
      </c>
      <c r="AG72" s="2">
        <f t="shared" si="61"/>
        <v>0</v>
      </c>
      <c r="AH72" s="2">
        <f t="shared" si="61"/>
        <v>0</v>
      </c>
      <c r="AI72" s="2">
        <f t="shared" si="61"/>
        <v>0</v>
      </c>
      <c r="AJ72" s="2">
        <f t="shared" si="61"/>
        <v>0</v>
      </c>
      <c r="AK72" s="2">
        <f t="shared" si="61"/>
        <v>0</v>
      </c>
      <c r="AL72" s="2">
        <f t="shared" si="61"/>
        <v>0</v>
      </c>
      <c r="AM72" s="2">
        <f t="shared" si="61"/>
        <v>0</v>
      </c>
      <c r="AN72" s="2">
        <f t="shared" si="61"/>
        <v>0</v>
      </c>
      <c r="AO72" s="2">
        <f t="shared" ref="AO72:AQ73" si="63">SUM(AO13,AO19,AO31,AO39)</f>
        <v>0</v>
      </c>
      <c r="AP72" s="2">
        <f t="shared" si="63"/>
        <v>0</v>
      </c>
      <c r="AQ72" s="2">
        <f t="shared" si="63"/>
        <v>0</v>
      </c>
      <c r="AR72" s="2">
        <f t="shared" si="61"/>
        <v>0</v>
      </c>
      <c r="AS72" s="2">
        <f t="shared" si="61"/>
        <v>0</v>
      </c>
      <c r="AT72" s="2">
        <f t="shared" si="61"/>
        <v>0</v>
      </c>
      <c r="AU72" s="2">
        <f t="shared" si="61"/>
        <v>0</v>
      </c>
      <c r="AV72" s="2">
        <f t="shared" si="61"/>
        <v>0</v>
      </c>
      <c r="AW72" s="2">
        <f t="shared" si="61"/>
        <v>0</v>
      </c>
      <c r="AX72" s="2">
        <f t="shared" si="61"/>
        <v>0</v>
      </c>
      <c r="AY72" s="2">
        <f t="shared" si="61"/>
        <v>0</v>
      </c>
      <c r="AZ72" s="2">
        <f t="shared" si="61"/>
        <v>0</v>
      </c>
      <c r="BA72" s="2">
        <f t="shared" si="61"/>
        <v>0</v>
      </c>
      <c r="BB72" s="2">
        <f t="shared" si="61"/>
        <v>0</v>
      </c>
      <c r="BC72" s="2">
        <f t="shared" si="61"/>
        <v>0</v>
      </c>
      <c r="BD72" s="202"/>
      <c r="BE72" s="229"/>
    </row>
    <row r="73" spans="1:57" ht="22.5" hidden="1" customHeight="1" x14ac:dyDescent="0.25">
      <c r="A73" s="187"/>
      <c r="B73" s="157"/>
      <c r="C73" s="187"/>
      <c r="D73" s="15" t="s">
        <v>25</v>
      </c>
      <c r="E73" s="2">
        <f>H73+K73+N73+T73+W73+Z73+AF73+AI73+AL73+AR73+AU73+AX73</f>
        <v>0</v>
      </c>
      <c r="F73" s="2">
        <f>SUM(F14,F20,F26,F32,F40)</f>
        <v>0</v>
      </c>
      <c r="G73" s="2">
        <v>0</v>
      </c>
      <c r="H73" s="2">
        <f t="shared" ref="H73:O73" si="64">SUM(H14,H20,H32,H40)</f>
        <v>0</v>
      </c>
      <c r="I73" s="2">
        <f t="shared" si="64"/>
        <v>0</v>
      </c>
      <c r="J73" s="2">
        <f t="shared" si="64"/>
        <v>0</v>
      </c>
      <c r="K73" s="2">
        <f t="shared" si="64"/>
        <v>0</v>
      </c>
      <c r="L73" s="2">
        <f t="shared" si="64"/>
        <v>0</v>
      </c>
      <c r="M73" s="2">
        <f t="shared" si="64"/>
        <v>0</v>
      </c>
      <c r="N73" s="2">
        <f t="shared" si="64"/>
        <v>0</v>
      </c>
      <c r="O73" s="2">
        <f t="shared" si="64"/>
        <v>0</v>
      </c>
      <c r="P73" s="2">
        <v>0</v>
      </c>
      <c r="Q73" s="2">
        <f t="shared" si="62"/>
        <v>0</v>
      </c>
      <c r="R73" s="2">
        <f t="shared" si="62"/>
        <v>0</v>
      </c>
      <c r="S73" s="2">
        <f t="shared" si="62"/>
        <v>0</v>
      </c>
      <c r="T73" s="2">
        <f t="shared" ref="T73:BC73" si="65">SUM(T14,T20,T32,T40)</f>
        <v>0</v>
      </c>
      <c r="U73" s="2">
        <f t="shared" si="65"/>
        <v>0</v>
      </c>
      <c r="V73" s="2">
        <f t="shared" si="65"/>
        <v>0</v>
      </c>
      <c r="W73" s="2">
        <f t="shared" si="65"/>
        <v>0</v>
      </c>
      <c r="X73" s="2">
        <f t="shared" si="65"/>
        <v>0</v>
      </c>
      <c r="Y73" s="2">
        <f t="shared" si="65"/>
        <v>0</v>
      </c>
      <c r="Z73" s="2">
        <f t="shared" si="65"/>
        <v>0</v>
      </c>
      <c r="AA73" s="2">
        <f t="shared" si="65"/>
        <v>0</v>
      </c>
      <c r="AB73" s="2">
        <f t="shared" si="65"/>
        <v>0</v>
      </c>
      <c r="AC73" s="2">
        <f t="shared" si="65"/>
        <v>0</v>
      </c>
      <c r="AD73" s="2">
        <f t="shared" si="65"/>
        <v>0</v>
      </c>
      <c r="AE73" s="2">
        <f t="shared" si="65"/>
        <v>0</v>
      </c>
      <c r="AF73" s="2">
        <f t="shared" si="65"/>
        <v>0</v>
      </c>
      <c r="AG73" s="2">
        <f t="shared" si="65"/>
        <v>0</v>
      </c>
      <c r="AH73" s="2">
        <f t="shared" si="65"/>
        <v>0</v>
      </c>
      <c r="AI73" s="2">
        <f t="shared" si="65"/>
        <v>0</v>
      </c>
      <c r="AJ73" s="2">
        <f t="shared" si="65"/>
        <v>0</v>
      </c>
      <c r="AK73" s="2">
        <f t="shared" si="65"/>
        <v>0</v>
      </c>
      <c r="AL73" s="2">
        <f t="shared" si="65"/>
        <v>0</v>
      </c>
      <c r="AM73" s="2">
        <f t="shared" si="65"/>
        <v>0</v>
      </c>
      <c r="AN73" s="2">
        <f t="shared" si="65"/>
        <v>0</v>
      </c>
      <c r="AO73" s="2">
        <f t="shared" si="63"/>
        <v>0</v>
      </c>
      <c r="AP73" s="2">
        <f t="shared" si="63"/>
        <v>0</v>
      </c>
      <c r="AQ73" s="2">
        <f t="shared" si="63"/>
        <v>0</v>
      </c>
      <c r="AR73" s="2">
        <f t="shared" si="65"/>
        <v>0</v>
      </c>
      <c r="AS73" s="2">
        <f t="shared" si="65"/>
        <v>0</v>
      </c>
      <c r="AT73" s="2">
        <f t="shared" si="65"/>
        <v>0</v>
      </c>
      <c r="AU73" s="2">
        <f t="shared" si="65"/>
        <v>0</v>
      </c>
      <c r="AV73" s="2">
        <f t="shared" si="65"/>
        <v>0</v>
      </c>
      <c r="AW73" s="2">
        <f t="shared" si="65"/>
        <v>0</v>
      </c>
      <c r="AX73" s="2">
        <f t="shared" si="65"/>
        <v>0</v>
      </c>
      <c r="AY73" s="2">
        <f t="shared" si="65"/>
        <v>0</v>
      </c>
      <c r="AZ73" s="2">
        <f t="shared" si="65"/>
        <v>0</v>
      </c>
      <c r="BA73" s="2">
        <f t="shared" si="65"/>
        <v>0</v>
      </c>
      <c r="BB73" s="2">
        <f t="shared" si="65"/>
        <v>0</v>
      </c>
      <c r="BC73" s="2">
        <f t="shared" si="65"/>
        <v>0</v>
      </c>
      <c r="BD73" s="202"/>
      <c r="BE73" s="229"/>
    </row>
    <row r="74" spans="1:57" ht="15" hidden="1" customHeight="1" x14ac:dyDescent="0.25">
      <c r="A74" s="187"/>
      <c r="B74" s="157"/>
      <c r="C74" s="187"/>
      <c r="D74" s="15" t="s">
        <v>49</v>
      </c>
      <c r="E74" s="2">
        <f>H74+K74+N74+T74+W74+Z74+AF74+AI74+AL74+AR74+AU74+AX74</f>
        <v>2054.5</v>
      </c>
      <c r="F74" s="2">
        <f>I74+L74+O74+U74+X74+AA74+AG74+AJ74+AM74+AS74+AV74+AY74</f>
        <v>0</v>
      </c>
      <c r="G74" s="2">
        <v>0</v>
      </c>
      <c r="H74" s="2">
        <f t="shared" ref="H74:I76" si="66">SUM(H15,H21,H33,H41)</f>
        <v>0</v>
      </c>
      <c r="I74" s="2">
        <f t="shared" si="66"/>
        <v>0</v>
      </c>
      <c r="J74" s="2">
        <v>0</v>
      </c>
      <c r="K74" s="2">
        <f t="shared" ref="K74:L76" si="67">SUM(K15,K21,K33,K41)</f>
        <v>0</v>
      </c>
      <c r="L74" s="2">
        <f t="shared" si="67"/>
        <v>0</v>
      </c>
      <c r="M74" s="2">
        <v>0</v>
      </c>
      <c r="N74" s="2">
        <f>SUM(N15,N21,N33,N41)</f>
        <v>0</v>
      </c>
      <c r="O74" s="2">
        <f>SUM(O15,O21,O33,O41)</f>
        <v>0</v>
      </c>
      <c r="P74" s="2">
        <v>0</v>
      </c>
      <c r="Q74" s="2">
        <f t="shared" ref="Q74:R76" si="68">SUM(Q15,Q21,Q33,Q41)</f>
        <v>0</v>
      </c>
      <c r="R74" s="2">
        <f t="shared" si="68"/>
        <v>0</v>
      </c>
      <c r="S74" s="2">
        <v>0</v>
      </c>
      <c r="T74" s="2">
        <f t="shared" ref="T74:AN74" si="69">SUM(T15,T21,T33,T41)</f>
        <v>2054.5</v>
      </c>
      <c r="U74" s="2">
        <f t="shared" si="69"/>
        <v>0</v>
      </c>
      <c r="V74" s="2">
        <f t="shared" si="69"/>
        <v>0</v>
      </c>
      <c r="W74" s="2">
        <f t="shared" si="69"/>
        <v>0</v>
      </c>
      <c r="X74" s="2">
        <f t="shared" si="69"/>
        <v>0</v>
      </c>
      <c r="Y74" s="2">
        <f t="shared" si="69"/>
        <v>0</v>
      </c>
      <c r="Z74" s="2">
        <f t="shared" si="69"/>
        <v>0</v>
      </c>
      <c r="AA74" s="2">
        <f t="shared" si="69"/>
        <v>0</v>
      </c>
      <c r="AB74" s="2">
        <f t="shared" si="69"/>
        <v>0</v>
      </c>
      <c r="AC74" s="2">
        <f t="shared" si="69"/>
        <v>2054.5</v>
      </c>
      <c r="AD74" s="2">
        <f t="shared" si="69"/>
        <v>0</v>
      </c>
      <c r="AE74" s="2">
        <v>0</v>
      </c>
      <c r="AF74" s="2">
        <f t="shared" si="69"/>
        <v>0</v>
      </c>
      <c r="AG74" s="2">
        <f t="shared" si="69"/>
        <v>0</v>
      </c>
      <c r="AH74" s="2">
        <f t="shared" si="69"/>
        <v>0</v>
      </c>
      <c r="AI74" s="2">
        <f t="shared" si="69"/>
        <v>0</v>
      </c>
      <c r="AJ74" s="2">
        <f t="shared" si="69"/>
        <v>0</v>
      </c>
      <c r="AK74" s="2">
        <f t="shared" si="69"/>
        <v>0</v>
      </c>
      <c r="AL74" s="2">
        <f t="shared" si="69"/>
        <v>0</v>
      </c>
      <c r="AM74" s="2">
        <f t="shared" si="69"/>
        <v>0</v>
      </c>
      <c r="AN74" s="2">
        <f t="shared" si="69"/>
        <v>0</v>
      </c>
      <c r="AO74" s="2">
        <f t="shared" ref="AO74:AP76" si="70">SUM(AO15,AO21,AO33,AO41)</f>
        <v>0</v>
      </c>
      <c r="AP74" s="2">
        <f t="shared" si="70"/>
        <v>0</v>
      </c>
      <c r="AQ74" s="2">
        <v>0</v>
      </c>
      <c r="AR74" s="2">
        <v>0</v>
      </c>
      <c r="AS74" s="2">
        <f t="shared" ref="AS74:BB76" si="71">SUM(AS15,AS21,AS33,AS41)</f>
        <v>0</v>
      </c>
      <c r="AT74" s="2">
        <f t="shared" si="71"/>
        <v>0</v>
      </c>
      <c r="AU74" s="2">
        <f t="shared" si="71"/>
        <v>0</v>
      </c>
      <c r="AV74" s="2">
        <f t="shared" si="71"/>
        <v>0</v>
      </c>
      <c r="AW74" s="2">
        <f t="shared" si="71"/>
        <v>0</v>
      </c>
      <c r="AX74" s="2">
        <f t="shared" si="71"/>
        <v>0</v>
      </c>
      <c r="AY74" s="2">
        <f t="shared" si="71"/>
        <v>0</v>
      </c>
      <c r="AZ74" s="2">
        <f t="shared" si="71"/>
        <v>0</v>
      </c>
      <c r="BA74" s="2">
        <f t="shared" si="71"/>
        <v>0</v>
      </c>
      <c r="BB74" s="2">
        <f t="shared" si="71"/>
        <v>0</v>
      </c>
      <c r="BC74" s="2">
        <v>0</v>
      </c>
      <c r="BD74" s="202"/>
      <c r="BE74" s="229"/>
    </row>
    <row r="75" spans="1:57" ht="22.5" hidden="1" customHeight="1" x14ac:dyDescent="0.25">
      <c r="A75" s="187"/>
      <c r="B75" s="157"/>
      <c r="C75" s="187"/>
      <c r="D75" s="15" t="s">
        <v>45</v>
      </c>
      <c r="E75" s="2">
        <v>0</v>
      </c>
      <c r="F75" s="2">
        <v>0</v>
      </c>
      <c r="G75" s="2">
        <v>0</v>
      </c>
      <c r="H75" s="2">
        <f t="shared" si="66"/>
        <v>0</v>
      </c>
      <c r="I75" s="2">
        <f t="shared" si="66"/>
        <v>0</v>
      </c>
      <c r="J75" s="2">
        <f>SUM(J16,J22,J34,J42)</f>
        <v>0</v>
      </c>
      <c r="K75" s="2">
        <f t="shared" si="67"/>
        <v>0</v>
      </c>
      <c r="L75" s="2">
        <f t="shared" si="67"/>
        <v>0</v>
      </c>
      <c r="M75" s="2">
        <f>SUM(M16,M22,M34,M42)</f>
        <v>0</v>
      </c>
      <c r="N75" s="2">
        <v>0</v>
      </c>
      <c r="O75" s="2">
        <v>0</v>
      </c>
      <c r="P75" s="2">
        <v>0</v>
      </c>
      <c r="Q75" s="2">
        <f t="shared" si="68"/>
        <v>0</v>
      </c>
      <c r="R75" s="2">
        <f t="shared" si="68"/>
        <v>0</v>
      </c>
      <c r="S75" s="2">
        <f>SUM(S16,S22,S34,S42)</f>
        <v>0</v>
      </c>
      <c r="T75" s="2">
        <f t="shared" ref="T75:AN75" si="72">SUM(T16,T22,T34,T42)</f>
        <v>0</v>
      </c>
      <c r="U75" s="2">
        <f t="shared" si="72"/>
        <v>0</v>
      </c>
      <c r="V75" s="2">
        <f t="shared" si="72"/>
        <v>0</v>
      </c>
      <c r="W75" s="2">
        <f t="shared" si="72"/>
        <v>0</v>
      </c>
      <c r="X75" s="2">
        <f t="shared" si="72"/>
        <v>0</v>
      </c>
      <c r="Y75" s="2">
        <f t="shared" si="72"/>
        <v>0</v>
      </c>
      <c r="Z75" s="2">
        <f t="shared" si="72"/>
        <v>0</v>
      </c>
      <c r="AA75" s="2">
        <f t="shared" si="72"/>
        <v>0</v>
      </c>
      <c r="AB75" s="2">
        <f t="shared" si="72"/>
        <v>0</v>
      </c>
      <c r="AC75" s="2">
        <f t="shared" si="72"/>
        <v>0</v>
      </c>
      <c r="AD75" s="2">
        <f t="shared" si="72"/>
        <v>0</v>
      </c>
      <c r="AE75" s="2">
        <f>SUM(AE16,AE22,AE34,AE42)</f>
        <v>0</v>
      </c>
      <c r="AF75" s="2">
        <f t="shared" si="72"/>
        <v>0</v>
      </c>
      <c r="AG75" s="2">
        <f t="shared" si="72"/>
        <v>0</v>
      </c>
      <c r="AH75" s="2">
        <f t="shared" si="72"/>
        <v>0</v>
      </c>
      <c r="AI75" s="2">
        <f t="shared" si="72"/>
        <v>0</v>
      </c>
      <c r="AJ75" s="2">
        <f t="shared" si="72"/>
        <v>0</v>
      </c>
      <c r="AK75" s="2">
        <f t="shared" si="72"/>
        <v>0</v>
      </c>
      <c r="AL75" s="2">
        <f t="shared" si="72"/>
        <v>0</v>
      </c>
      <c r="AM75" s="2">
        <f t="shared" si="72"/>
        <v>0</v>
      </c>
      <c r="AN75" s="2">
        <f t="shared" si="72"/>
        <v>0</v>
      </c>
      <c r="AO75" s="2">
        <f t="shared" si="70"/>
        <v>0</v>
      </c>
      <c r="AP75" s="2">
        <f t="shared" si="70"/>
        <v>0</v>
      </c>
      <c r="AQ75" s="2">
        <f>SUM(AQ16,AQ22,AQ34,AQ42)</f>
        <v>0</v>
      </c>
      <c r="AR75" s="2">
        <f>SUM(AR16,AR22,AR34,AR42)</f>
        <v>0</v>
      </c>
      <c r="AS75" s="2">
        <f t="shared" si="71"/>
        <v>0</v>
      </c>
      <c r="AT75" s="2">
        <f t="shared" si="71"/>
        <v>0</v>
      </c>
      <c r="AU75" s="2">
        <f t="shared" si="71"/>
        <v>0</v>
      </c>
      <c r="AV75" s="2">
        <f t="shared" si="71"/>
        <v>0</v>
      </c>
      <c r="AW75" s="2">
        <f t="shared" si="71"/>
        <v>0</v>
      </c>
      <c r="AX75" s="2">
        <f t="shared" si="71"/>
        <v>0</v>
      </c>
      <c r="AY75" s="2">
        <f t="shared" si="71"/>
        <v>0</v>
      </c>
      <c r="AZ75" s="2">
        <f t="shared" si="71"/>
        <v>0</v>
      </c>
      <c r="BA75" s="2">
        <f t="shared" si="71"/>
        <v>0</v>
      </c>
      <c r="BB75" s="2">
        <f t="shared" si="71"/>
        <v>0</v>
      </c>
      <c r="BC75" s="2">
        <f>SUM(BC16,BC22,BC34,BC42)</f>
        <v>0</v>
      </c>
      <c r="BD75" s="202"/>
      <c r="BE75" s="229"/>
    </row>
    <row r="76" spans="1:57" ht="90" hidden="1" customHeight="1" x14ac:dyDescent="0.25">
      <c r="A76" s="187"/>
      <c r="B76" s="157"/>
      <c r="C76" s="187"/>
      <c r="D76" s="15" t="s">
        <v>33</v>
      </c>
      <c r="E76" s="2">
        <f>H76+K76+N76+T76+W76+Z76+AF76+AI76+AL76+AR76+AU76+AX76</f>
        <v>0</v>
      </c>
      <c r="F76" s="2">
        <f>I76+L76+O76+U76+X76+AA76+AG76+AJ76+AM76+AS76+AV76+AY76</f>
        <v>0</v>
      </c>
      <c r="G76" s="2">
        <v>0</v>
      </c>
      <c r="H76" s="2">
        <f t="shared" si="66"/>
        <v>0</v>
      </c>
      <c r="I76" s="2">
        <f t="shared" si="66"/>
        <v>0</v>
      </c>
      <c r="J76" s="2">
        <f>SUM(J17,J23,J35,J43)</f>
        <v>0</v>
      </c>
      <c r="K76" s="2">
        <f t="shared" si="67"/>
        <v>0</v>
      </c>
      <c r="L76" s="2">
        <f t="shared" si="67"/>
        <v>0</v>
      </c>
      <c r="M76" s="2">
        <f>SUM(M17,M23,M35,M43)</f>
        <v>0</v>
      </c>
      <c r="N76" s="2">
        <f>N35</f>
        <v>0</v>
      </c>
      <c r="O76" s="2">
        <f>O35</f>
        <v>0</v>
      </c>
      <c r="P76" s="2">
        <v>0</v>
      </c>
      <c r="Q76" s="2">
        <f t="shared" si="68"/>
        <v>0</v>
      </c>
      <c r="R76" s="2">
        <f t="shared" si="68"/>
        <v>0</v>
      </c>
      <c r="S76" s="2">
        <f>SUM(S17,S23,S35,S43)</f>
        <v>0</v>
      </c>
      <c r="T76" s="2">
        <f t="shared" ref="T76:AN76" si="73">SUM(T17,T23,T35,T43)</f>
        <v>0</v>
      </c>
      <c r="U76" s="2">
        <f t="shared" si="73"/>
        <v>0</v>
      </c>
      <c r="V76" s="2">
        <f t="shared" si="73"/>
        <v>0</v>
      </c>
      <c r="W76" s="2">
        <f t="shared" si="73"/>
        <v>0</v>
      </c>
      <c r="X76" s="2">
        <f t="shared" si="73"/>
        <v>0</v>
      </c>
      <c r="Y76" s="2">
        <f t="shared" si="73"/>
        <v>0</v>
      </c>
      <c r="Z76" s="2">
        <f t="shared" si="73"/>
        <v>0</v>
      </c>
      <c r="AA76" s="2">
        <f t="shared" si="73"/>
        <v>0</v>
      </c>
      <c r="AB76" s="2">
        <f t="shared" si="73"/>
        <v>0</v>
      </c>
      <c r="AC76" s="2">
        <f t="shared" si="73"/>
        <v>0</v>
      </c>
      <c r="AD76" s="2">
        <f t="shared" si="73"/>
        <v>0</v>
      </c>
      <c r="AE76" s="2">
        <f>SUM(AE17,AE23,AE35,AE43)</f>
        <v>0</v>
      </c>
      <c r="AF76" s="2">
        <f t="shared" si="73"/>
        <v>0</v>
      </c>
      <c r="AG76" s="2">
        <f t="shared" si="73"/>
        <v>0</v>
      </c>
      <c r="AH76" s="2">
        <f t="shared" si="73"/>
        <v>0</v>
      </c>
      <c r="AI76" s="2">
        <f t="shared" si="73"/>
        <v>0</v>
      </c>
      <c r="AJ76" s="2">
        <f t="shared" si="73"/>
        <v>0</v>
      </c>
      <c r="AK76" s="2">
        <f t="shared" si="73"/>
        <v>0</v>
      </c>
      <c r="AL76" s="2">
        <f t="shared" si="73"/>
        <v>0</v>
      </c>
      <c r="AM76" s="2">
        <f t="shared" si="73"/>
        <v>0</v>
      </c>
      <c r="AN76" s="2">
        <f t="shared" si="73"/>
        <v>0</v>
      </c>
      <c r="AO76" s="2">
        <f t="shared" si="70"/>
        <v>0</v>
      </c>
      <c r="AP76" s="2">
        <f t="shared" si="70"/>
        <v>0</v>
      </c>
      <c r="AQ76" s="2">
        <f>SUM(AQ17,AQ23,AQ35,AQ43)</f>
        <v>0</v>
      </c>
      <c r="AR76" s="2">
        <f>SUM(AR17,AR23,AR35,AR43)</f>
        <v>0</v>
      </c>
      <c r="AS76" s="2">
        <f t="shared" si="71"/>
        <v>0</v>
      </c>
      <c r="AT76" s="2">
        <f t="shared" si="71"/>
        <v>0</v>
      </c>
      <c r="AU76" s="2">
        <f t="shared" si="71"/>
        <v>0</v>
      </c>
      <c r="AV76" s="2">
        <f t="shared" si="71"/>
        <v>0</v>
      </c>
      <c r="AW76" s="2">
        <f t="shared" si="71"/>
        <v>0</v>
      </c>
      <c r="AX76" s="2">
        <f t="shared" si="71"/>
        <v>0</v>
      </c>
      <c r="AY76" s="2">
        <f t="shared" si="71"/>
        <v>0</v>
      </c>
      <c r="AZ76" s="2">
        <f t="shared" si="71"/>
        <v>0</v>
      </c>
      <c r="BA76" s="2">
        <f t="shared" si="71"/>
        <v>0</v>
      </c>
      <c r="BB76" s="2">
        <f t="shared" si="71"/>
        <v>0</v>
      </c>
      <c r="BC76" s="2">
        <f>SUM(BC17,BC23,BC35,BC43)</f>
        <v>0</v>
      </c>
      <c r="BD76" s="203"/>
      <c r="BE76" s="230"/>
    </row>
    <row r="77" spans="1:57" x14ac:dyDescent="0.25">
      <c r="A77" s="187"/>
      <c r="B77" s="157" t="s">
        <v>46</v>
      </c>
      <c r="C77" s="187"/>
      <c r="D77" s="15" t="s">
        <v>24</v>
      </c>
      <c r="E77" s="2">
        <f>H77+K77+N77+T77+W77+Z77+AF77+AI77+AL77+AR77+AU77+AX77</f>
        <v>51192.4</v>
      </c>
      <c r="F77" s="2">
        <f>I77+L77+O77+U77+X77+AA77+AG77+AJ77+AM77+AS77+AV77+AY77</f>
        <v>0</v>
      </c>
      <c r="G77" s="2">
        <f>F77/E77*100</f>
        <v>0</v>
      </c>
      <c r="H77" s="2">
        <f>SUM(H78:H80)</f>
        <v>498.6</v>
      </c>
      <c r="I77" s="2">
        <f>SUM(I78,I79,I80)</f>
        <v>0</v>
      </c>
      <c r="J77" s="2">
        <v>0</v>
      </c>
      <c r="K77" s="2">
        <f>SUM(K78:K80)</f>
        <v>1856.9</v>
      </c>
      <c r="L77" s="2">
        <f t="shared" ref="L77:AZ77" si="74">SUM(L78,L79:L82)</f>
        <v>0</v>
      </c>
      <c r="M77" s="2">
        <f t="shared" si="74"/>
        <v>0</v>
      </c>
      <c r="N77" s="2">
        <f>SUM(N78:N80)</f>
        <v>3208.9</v>
      </c>
      <c r="O77" s="2">
        <f t="shared" si="74"/>
        <v>0</v>
      </c>
      <c r="P77" s="2">
        <f t="shared" si="74"/>
        <v>0</v>
      </c>
      <c r="Q77" s="2">
        <f>SUM(Q78:Q80)</f>
        <v>5564.4000000000005</v>
      </c>
      <c r="R77" s="2">
        <f>SUM(R78,R79,R80)</f>
        <v>0</v>
      </c>
      <c r="S77" s="2">
        <v>0</v>
      </c>
      <c r="T77" s="2">
        <f>SUM(T78:T80)</f>
        <v>4332.1000000000004</v>
      </c>
      <c r="U77" s="2">
        <f t="shared" si="74"/>
        <v>0</v>
      </c>
      <c r="V77" s="2">
        <f t="shared" si="74"/>
        <v>0</v>
      </c>
      <c r="W77" s="2">
        <f>SUM(W78:W80)</f>
        <v>1805</v>
      </c>
      <c r="X77" s="2">
        <f t="shared" si="74"/>
        <v>0</v>
      </c>
      <c r="Y77" s="2">
        <f t="shared" si="74"/>
        <v>0</v>
      </c>
      <c r="Z77" s="2">
        <f>SUM(Z78:Z80)</f>
        <v>2000.3</v>
      </c>
      <c r="AA77" s="2">
        <f t="shared" si="74"/>
        <v>0</v>
      </c>
      <c r="AB77" s="2">
        <v>0</v>
      </c>
      <c r="AC77" s="2">
        <f>SUM(AC78:AC80)</f>
        <v>8137.4</v>
      </c>
      <c r="AD77" s="2">
        <f>SUM(AD78,AD79,AD80)</f>
        <v>0</v>
      </c>
      <c r="AE77" s="2">
        <v>0</v>
      </c>
      <c r="AF77" s="2">
        <f>SUM(AF78:AF80)</f>
        <v>2120.6</v>
      </c>
      <c r="AG77" s="2">
        <f t="shared" si="74"/>
        <v>0</v>
      </c>
      <c r="AH77" s="2">
        <f t="shared" si="74"/>
        <v>0</v>
      </c>
      <c r="AI77" s="2">
        <f>SUM(AI78:AI80)</f>
        <v>2173.6</v>
      </c>
      <c r="AJ77" s="2">
        <f t="shared" si="74"/>
        <v>0</v>
      </c>
      <c r="AK77" s="2">
        <f t="shared" si="74"/>
        <v>0</v>
      </c>
      <c r="AL77" s="2">
        <f>SUM(AL78:AL80)</f>
        <v>5910.9</v>
      </c>
      <c r="AM77" s="2">
        <f t="shared" si="74"/>
        <v>0</v>
      </c>
      <c r="AN77" s="2">
        <f t="shared" si="74"/>
        <v>0</v>
      </c>
      <c r="AO77" s="2">
        <f>SUM(AO78:AO80)</f>
        <v>10205.1</v>
      </c>
      <c r="AP77" s="2">
        <f>SUM(AP78,AP79,AP80)</f>
        <v>0</v>
      </c>
      <c r="AQ77" s="2">
        <v>0</v>
      </c>
      <c r="AR77" s="2">
        <f>SUM(AR78:AR80)</f>
        <v>22114.5</v>
      </c>
      <c r="AS77" s="2">
        <f t="shared" si="74"/>
        <v>0</v>
      </c>
      <c r="AT77" s="2">
        <f t="shared" si="74"/>
        <v>0</v>
      </c>
      <c r="AU77" s="2">
        <f>SUM(AU78:AU80)</f>
        <v>1929.8</v>
      </c>
      <c r="AV77" s="2">
        <f t="shared" si="74"/>
        <v>0</v>
      </c>
      <c r="AW77" s="2">
        <f t="shared" si="74"/>
        <v>0</v>
      </c>
      <c r="AX77" s="2">
        <f>SUM(AX78:AX80)</f>
        <v>3241.2000000000003</v>
      </c>
      <c r="AY77" s="2">
        <f t="shared" si="74"/>
        <v>0</v>
      </c>
      <c r="AZ77" s="2">
        <f t="shared" si="74"/>
        <v>0</v>
      </c>
      <c r="BA77" s="2">
        <f>SUM(BA78:BA80)</f>
        <v>27285.5</v>
      </c>
      <c r="BB77" s="2">
        <f>SUM(BB78,BB79,BB80)</f>
        <v>0</v>
      </c>
      <c r="BC77" s="2">
        <v>0</v>
      </c>
      <c r="BD77" s="217"/>
      <c r="BE77" s="217"/>
    </row>
    <row r="78" spans="1:57" ht="22.5" x14ac:dyDescent="0.25">
      <c r="A78" s="187"/>
      <c r="B78" s="157"/>
      <c r="C78" s="187"/>
      <c r="D78" s="15" t="s">
        <v>44</v>
      </c>
      <c r="E78" s="2">
        <f t="shared" ref="E78:F80" si="75">SUM(H78,K78,N78,T78,W78,Z78,AF78,AI78,AL78,AR78,AU78,AX78)</f>
        <v>0</v>
      </c>
      <c r="F78" s="2">
        <f t="shared" si="75"/>
        <v>0</v>
      </c>
      <c r="G78" s="2">
        <v>0</v>
      </c>
      <c r="H78" s="2">
        <f>SUM(H47,H25)</f>
        <v>0</v>
      </c>
      <c r="I78" s="2">
        <f>SUM(I25,I47)</f>
        <v>0</v>
      </c>
      <c r="J78" s="2">
        <v>0</v>
      </c>
      <c r="K78" s="2">
        <f>SUM(K47,K25)</f>
        <v>0</v>
      </c>
      <c r="L78" s="2">
        <f>SUM(L25,L47)</f>
        <v>0</v>
      </c>
      <c r="M78" s="2">
        <v>0</v>
      </c>
      <c r="N78" s="2">
        <f>SUM(N47,N25)</f>
        <v>0</v>
      </c>
      <c r="O78" s="2">
        <f>SUM(O25,O47)</f>
        <v>0</v>
      </c>
      <c r="P78" s="2">
        <v>0</v>
      </c>
      <c r="Q78" s="2">
        <f>SUM(Q47,Q25)</f>
        <v>0</v>
      </c>
      <c r="R78" s="2">
        <f>SUM(R25,R47)</f>
        <v>0</v>
      </c>
      <c r="S78" s="2">
        <v>0</v>
      </c>
      <c r="T78" s="2">
        <f>SUM(T47,T25)</f>
        <v>0</v>
      </c>
      <c r="U78" s="2">
        <f>SUM(U25,U47)</f>
        <v>0</v>
      </c>
      <c r="V78" s="2">
        <v>0</v>
      </c>
      <c r="W78" s="2">
        <f>SUM(W47,W25)</f>
        <v>0</v>
      </c>
      <c r="X78" s="2">
        <f>SUM(X25,X47)</f>
        <v>0</v>
      </c>
      <c r="Y78" s="2">
        <v>0</v>
      </c>
      <c r="Z78" s="2">
        <f>SUM(Z47,Z25)</f>
        <v>0</v>
      </c>
      <c r="AA78" s="2">
        <f>SUM(AA25,AA47)</f>
        <v>0</v>
      </c>
      <c r="AB78" s="2">
        <v>0</v>
      </c>
      <c r="AC78" s="2">
        <f>SUM(AC47,AC25)</f>
        <v>0</v>
      </c>
      <c r="AD78" s="2">
        <f>SUM(AD25,AD47)</f>
        <v>0</v>
      </c>
      <c r="AE78" s="2">
        <v>0</v>
      </c>
      <c r="AF78" s="2">
        <f>SUM(AF47,AF25)</f>
        <v>0</v>
      </c>
      <c r="AG78" s="2">
        <f>SUM(AG25,AG47)</f>
        <v>0</v>
      </c>
      <c r="AH78" s="2">
        <v>0</v>
      </c>
      <c r="AI78" s="2">
        <f>SUM(AI47,AI25)</f>
        <v>0</v>
      </c>
      <c r="AJ78" s="2">
        <f>SUM(AJ25,AJ47)</f>
        <v>0</v>
      </c>
      <c r="AK78" s="2">
        <v>0</v>
      </c>
      <c r="AL78" s="2">
        <f>SUM(AL47,AL25)</f>
        <v>0</v>
      </c>
      <c r="AM78" s="2">
        <f>SUM(AM25,AM47)</f>
        <v>0</v>
      </c>
      <c r="AN78" s="2">
        <v>0</v>
      </c>
      <c r="AO78" s="2">
        <f>SUM(AO47,AO25)</f>
        <v>0</v>
      </c>
      <c r="AP78" s="2">
        <f>SUM(AP25,AP47)</f>
        <v>0</v>
      </c>
      <c r="AQ78" s="2">
        <v>0</v>
      </c>
      <c r="AR78" s="2">
        <f>SUM(AR47,AR25)</f>
        <v>0</v>
      </c>
      <c r="AS78" s="2">
        <f>SUM(AS25,AS47)</f>
        <v>0</v>
      </c>
      <c r="AT78" s="2">
        <v>0</v>
      </c>
      <c r="AU78" s="2">
        <f>SUM(AU47,AU25)</f>
        <v>0</v>
      </c>
      <c r="AV78" s="2">
        <f>SUM(AV25,AV47)</f>
        <v>0</v>
      </c>
      <c r="AW78" s="2">
        <v>0</v>
      </c>
      <c r="AX78" s="2">
        <f>SUM(AX47,AX25)</f>
        <v>0</v>
      </c>
      <c r="AY78" s="2">
        <f>SUM(AY25,AY47)</f>
        <v>0</v>
      </c>
      <c r="AZ78" s="2">
        <v>0</v>
      </c>
      <c r="BA78" s="2">
        <f>SUM(BA47,BA25)</f>
        <v>0</v>
      </c>
      <c r="BB78" s="2">
        <f>SUM(BB25,BB47)</f>
        <v>0</v>
      </c>
      <c r="BC78" s="2">
        <v>0</v>
      </c>
      <c r="BD78" s="217"/>
      <c r="BE78" s="217"/>
    </row>
    <row r="79" spans="1:57" ht="22.5" x14ac:dyDescent="0.25">
      <c r="A79" s="187"/>
      <c r="B79" s="157"/>
      <c r="C79" s="187"/>
      <c r="D79" s="15" t="s">
        <v>25</v>
      </c>
      <c r="E79" s="2">
        <f t="shared" si="75"/>
        <v>0</v>
      </c>
      <c r="F79" s="2">
        <f t="shared" si="75"/>
        <v>0</v>
      </c>
      <c r="G79" s="2">
        <v>0</v>
      </c>
      <c r="H79" s="2">
        <f>SUM(H48,H26)</f>
        <v>0</v>
      </c>
      <c r="I79" s="2">
        <f>SUM(I26,I48)</f>
        <v>0</v>
      </c>
      <c r="J79" s="2">
        <f>SUM(J26)</f>
        <v>0</v>
      </c>
      <c r="K79" s="2">
        <f>SUM(K48,K26)</f>
        <v>0</v>
      </c>
      <c r="L79" s="2">
        <f>SUM(L26,L48)</f>
        <v>0</v>
      </c>
      <c r="M79" s="2">
        <f>SUM(M26)</f>
        <v>0</v>
      </c>
      <c r="N79" s="2">
        <f>SUM(N48,N26)</f>
        <v>0</v>
      </c>
      <c r="O79" s="2">
        <f>SUM(O26,O48)</f>
        <v>0</v>
      </c>
      <c r="P79" s="2">
        <f>SUM(P26)</f>
        <v>0</v>
      </c>
      <c r="Q79" s="2">
        <f>SUM(Q48,Q26)</f>
        <v>0</v>
      </c>
      <c r="R79" s="2">
        <f>SUM(R26,R48)</f>
        <v>0</v>
      </c>
      <c r="S79" s="2">
        <f>SUM(S26)</f>
        <v>0</v>
      </c>
      <c r="T79" s="2">
        <f>SUM(T48,T26)</f>
        <v>0</v>
      </c>
      <c r="U79" s="2">
        <f>SUM(U26,U48)</f>
        <v>0</v>
      </c>
      <c r="V79" s="2">
        <f>SUM(V26)</f>
        <v>0</v>
      </c>
      <c r="W79" s="2">
        <f>SUM(W48,W26)</f>
        <v>0</v>
      </c>
      <c r="X79" s="2">
        <f>SUM(X26,X48)</f>
        <v>0</v>
      </c>
      <c r="Y79" s="2">
        <f>SUM(Y26)</f>
        <v>0</v>
      </c>
      <c r="Z79" s="2">
        <f>SUM(Z48,Z26)</f>
        <v>0</v>
      </c>
      <c r="AA79" s="2">
        <f>SUM(AA26,AA48)</f>
        <v>0</v>
      </c>
      <c r="AB79" s="2">
        <f>SUM(AB26)</f>
        <v>0</v>
      </c>
      <c r="AC79" s="2">
        <f>SUM(AC48,AC26)</f>
        <v>0</v>
      </c>
      <c r="AD79" s="2">
        <f>SUM(AD26,AD48)</f>
        <v>0</v>
      </c>
      <c r="AE79" s="2">
        <f>SUM(AE26)</f>
        <v>0</v>
      </c>
      <c r="AF79" s="2">
        <f>SUM(AF48,AF26)</f>
        <v>0</v>
      </c>
      <c r="AG79" s="2">
        <f>SUM(AG26,AG48)</f>
        <v>0</v>
      </c>
      <c r="AH79" s="2">
        <f>SUM(AH26)</f>
        <v>0</v>
      </c>
      <c r="AI79" s="2">
        <f>SUM(AI48,AI26)</f>
        <v>0</v>
      </c>
      <c r="AJ79" s="2">
        <f>SUM(AJ26,AJ48)</f>
        <v>0</v>
      </c>
      <c r="AK79" s="2">
        <f>SUM(AK26)</f>
        <v>0</v>
      </c>
      <c r="AL79" s="2">
        <f>SUM(AL48,AL26)</f>
        <v>0</v>
      </c>
      <c r="AM79" s="2">
        <f>SUM(AM26,AM48)</f>
        <v>0</v>
      </c>
      <c r="AN79" s="2">
        <f>SUM(AN26)</f>
        <v>0</v>
      </c>
      <c r="AO79" s="2">
        <f>SUM(AO48,AO26)</f>
        <v>0</v>
      </c>
      <c r="AP79" s="2">
        <f>SUM(AP26,AP48)</f>
        <v>0</v>
      </c>
      <c r="AQ79" s="2">
        <f>SUM(AQ26)</f>
        <v>0</v>
      </c>
      <c r="AR79" s="2">
        <f>SUM(AR48,AR26)</f>
        <v>0</v>
      </c>
      <c r="AS79" s="2">
        <f>SUM(AS26,AS48)</f>
        <v>0</v>
      </c>
      <c r="AT79" s="2">
        <f>SUM(AT26)</f>
        <v>0</v>
      </c>
      <c r="AU79" s="2">
        <f>SUM(AU48,AU26)</f>
        <v>0</v>
      </c>
      <c r="AV79" s="2">
        <f>SUM(AV26,AV48)</f>
        <v>0</v>
      </c>
      <c r="AW79" s="2">
        <f>SUM(AW26)</f>
        <v>0</v>
      </c>
      <c r="AX79" s="2">
        <f>SUM(AX48,AX26)</f>
        <v>0</v>
      </c>
      <c r="AY79" s="2">
        <f>SUM(AY26,AY48)</f>
        <v>0</v>
      </c>
      <c r="AZ79" s="2">
        <f>SUM(AZ26)</f>
        <v>0</v>
      </c>
      <c r="BA79" s="2">
        <f>SUM(BA48,BA26)</f>
        <v>0</v>
      </c>
      <c r="BB79" s="2">
        <f>SUM(BB26,BB48)</f>
        <v>0</v>
      </c>
      <c r="BC79" s="2">
        <f>SUM(BC26)</f>
        <v>0</v>
      </c>
      <c r="BD79" s="217"/>
      <c r="BE79" s="217"/>
    </row>
    <row r="80" spans="1:57" ht="22.5" x14ac:dyDescent="0.25">
      <c r="A80" s="187"/>
      <c r="B80" s="157"/>
      <c r="C80" s="187"/>
      <c r="D80" s="15" t="s">
        <v>49</v>
      </c>
      <c r="E80" s="2">
        <f t="shared" si="75"/>
        <v>51192.4</v>
      </c>
      <c r="F80" s="2">
        <f t="shared" si="75"/>
        <v>0</v>
      </c>
      <c r="G80" s="2">
        <f>F80/E80*100</f>
        <v>0</v>
      </c>
      <c r="H80" s="2">
        <f>SUM(H49,H27,H33)</f>
        <v>498.6</v>
      </c>
      <c r="I80" s="2">
        <f>SUM(I49,I27,I33)</f>
        <v>0</v>
      </c>
      <c r="J80" s="2">
        <v>0</v>
      </c>
      <c r="K80" s="2">
        <f>SUM(K49,K27,K33)</f>
        <v>1856.9</v>
      </c>
      <c r="L80" s="2">
        <f t="shared" ref="L80:AZ80" si="76">SUM(L49,L27,L33)</f>
        <v>0</v>
      </c>
      <c r="M80" s="2">
        <f t="shared" si="76"/>
        <v>0</v>
      </c>
      <c r="N80" s="2">
        <f t="shared" si="76"/>
        <v>3208.9</v>
      </c>
      <c r="O80" s="2">
        <f t="shared" si="76"/>
        <v>0</v>
      </c>
      <c r="P80" s="2">
        <f t="shared" si="76"/>
        <v>0</v>
      </c>
      <c r="Q80" s="2">
        <f>SUM(Q49,Q27,Q33)</f>
        <v>5564.4000000000005</v>
      </c>
      <c r="R80" s="2">
        <f>SUM(R49,R27,R33)</f>
        <v>0</v>
      </c>
      <c r="S80" s="2">
        <v>0</v>
      </c>
      <c r="T80" s="2">
        <f t="shared" si="76"/>
        <v>4332.1000000000004</v>
      </c>
      <c r="U80" s="2">
        <f t="shared" si="76"/>
        <v>0</v>
      </c>
      <c r="V80" s="2">
        <f t="shared" si="76"/>
        <v>0</v>
      </c>
      <c r="W80" s="2">
        <f t="shared" si="76"/>
        <v>1805</v>
      </c>
      <c r="X80" s="2">
        <f t="shared" si="76"/>
        <v>0</v>
      </c>
      <c r="Y80" s="2">
        <f t="shared" si="76"/>
        <v>0</v>
      </c>
      <c r="Z80" s="2">
        <f t="shared" si="76"/>
        <v>2000.3</v>
      </c>
      <c r="AA80" s="2">
        <f t="shared" si="76"/>
        <v>0</v>
      </c>
      <c r="AB80" s="2">
        <f t="shared" si="76"/>
        <v>0</v>
      </c>
      <c r="AC80" s="2">
        <f>SUM(AC49,AC27,AC33)</f>
        <v>8137.4</v>
      </c>
      <c r="AD80" s="2">
        <f>SUM(AD49,AD27,AD33)</f>
        <v>0</v>
      </c>
      <c r="AE80" s="2">
        <v>0</v>
      </c>
      <c r="AF80" s="2">
        <f t="shared" si="76"/>
        <v>2120.6</v>
      </c>
      <c r="AG80" s="2">
        <f t="shared" si="76"/>
        <v>0</v>
      </c>
      <c r="AH80" s="2">
        <f t="shared" si="76"/>
        <v>0</v>
      </c>
      <c r="AI80" s="2">
        <f t="shared" si="76"/>
        <v>2173.6</v>
      </c>
      <c r="AJ80" s="2">
        <f t="shared" si="76"/>
        <v>0</v>
      </c>
      <c r="AK80" s="2">
        <f t="shared" si="76"/>
        <v>0</v>
      </c>
      <c r="AL80" s="2">
        <f t="shared" si="76"/>
        <v>5910.9</v>
      </c>
      <c r="AM80" s="2">
        <f t="shared" si="76"/>
        <v>0</v>
      </c>
      <c r="AN80" s="2">
        <f t="shared" si="76"/>
        <v>0</v>
      </c>
      <c r="AO80" s="2">
        <f>SUM(AO49,AO27,AO33)</f>
        <v>10205.1</v>
      </c>
      <c r="AP80" s="2">
        <f>SUM(AP49,AP27,AP33)</f>
        <v>0</v>
      </c>
      <c r="AQ80" s="2">
        <v>0</v>
      </c>
      <c r="AR80" s="2">
        <f t="shared" si="76"/>
        <v>22114.5</v>
      </c>
      <c r="AS80" s="2">
        <f t="shared" si="76"/>
        <v>0</v>
      </c>
      <c r="AT80" s="2">
        <f t="shared" si="76"/>
        <v>0</v>
      </c>
      <c r="AU80" s="2">
        <f t="shared" si="76"/>
        <v>1929.8</v>
      </c>
      <c r="AV80" s="2">
        <f t="shared" si="76"/>
        <v>0</v>
      </c>
      <c r="AW80" s="2">
        <f t="shared" si="76"/>
        <v>0</v>
      </c>
      <c r="AX80" s="2">
        <f t="shared" si="76"/>
        <v>3241.2000000000003</v>
      </c>
      <c r="AY80" s="2">
        <f t="shared" si="76"/>
        <v>0</v>
      </c>
      <c r="AZ80" s="2">
        <f t="shared" si="76"/>
        <v>0</v>
      </c>
      <c r="BA80" s="2">
        <f>SUM(BA49,BA27,BA33)</f>
        <v>27285.5</v>
      </c>
      <c r="BB80" s="2">
        <f>SUM(BB49,BB27,BB33)</f>
        <v>0</v>
      </c>
      <c r="BC80" s="2">
        <v>0</v>
      </c>
      <c r="BD80" s="217"/>
      <c r="BE80" s="217"/>
    </row>
    <row r="81" spans="1:57" ht="33.75" x14ac:dyDescent="0.25">
      <c r="A81" s="187"/>
      <c r="B81" s="157"/>
      <c r="C81" s="187"/>
      <c r="D81" s="15" t="s">
        <v>45</v>
      </c>
      <c r="E81" s="2">
        <v>0</v>
      </c>
      <c r="F81" s="2">
        <f>SUM(I81,L81,O81,U81,X81,AA81,AG81,AJ81,AM81,AS81,AV81,AY81)</f>
        <v>0</v>
      </c>
      <c r="G81" s="2">
        <v>0</v>
      </c>
      <c r="H81" s="2">
        <f>SUM(H50,H28)</f>
        <v>0</v>
      </c>
      <c r="I81" s="2">
        <f>SUM(I28,I50)</f>
        <v>0</v>
      </c>
      <c r="J81" s="2">
        <v>0</v>
      </c>
      <c r="K81" s="2">
        <f>SUM(K50,K28)</f>
        <v>0</v>
      </c>
      <c r="L81" s="2">
        <f>SUM(L28,L50)</f>
        <v>0</v>
      </c>
      <c r="M81" s="2">
        <v>0</v>
      </c>
      <c r="N81" s="2">
        <f>SUM(N50,N28)</f>
        <v>0</v>
      </c>
      <c r="O81" s="2">
        <f>SUM(O28,O50)</f>
        <v>0</v>
      </c>
      <c r="P81" s="2">
        <v>0</v>
      </c>
      <c r="Q81" s="2">
        <f>SUM(Q50,Q28)</f>
        <v>0</v>
      </c>
      <c r="R81" s="2">
        <f>SUM(R28,R50)</f>
        <v>0</v>
      </c>
      <c r="S81" s="2">
        <v>0</v>
      </c>
      <c r="T81" s="2">
        <f>T51</f>
        <v>0</v>
      </c>
      <c r="U81" s="2">
        <f>SUM(U28,U50)</f>
        <v>0</v>
      </c>
      <c r="V81" s="2">
        <v>0</v>
      </c>
      <c r="W81" s="2">
        <f>SUM(W50,W28)</f>
        <v>0</v>
      </c>
      <c r="X81" s="2">
        <f>SUM(X28,X50)</f>
        <v>0</v>
      </c>
      <c r="Y81" s="2">
        <v>0</v>
      </c>
      <c r="Z81" s="2">
        <f>SUM(Z50,Z28)</f>
        <v>0</v>
      </c>
      <c r="AA81" s="2">
        <f>SUM(AA28,AA50)</f>
        <v>0</v>
      </c>
      <c r="AB81" s="2">
        <v>0</v>
      </c>
      <c r="AC81" s="2">
        <f>SUM(AC50,AC28)</f>
        <v>0</v>
      </c>
      <c r="AD81" s="2">
        <f>SUM(AD28,AD50)</f>
        <v>0</v>
      </c>
      <c r="AE81" s="2">
        <v>0</v>
      </c>
      <c r="AF81" s="2">
        <v>0</v>
      </c>
      <c r="AG81" s="2">
        <f>SUM(AG28,AG50)</f>
        <v>0</v>
      </c>
      <c r="AH81" s="2">
        <v>0</v>
      </c>
      <c r="AI81" s="2">
        <f>SUM(AI50,AI28)</f>
        <v>0</v>
      </c>
      <c r="AJ81" s="2">
        <f>SUM(AJ28,AJ50)</f>
        <v>0</v>
      </c>
      <c r="AK81" s="2">
        <v>0</v>
      </c>
      <c r="AL81" s="2">
        <f>SUM(AL50,AL28)</f>
        <v>0</v>
      </c>
      <c r="AM81" s="2">
        <f>SUM(AM28,AM50)</f>
        <v>0</v>
      </c>
      <c r="AN81" s="2">
        <v>0</v>
      </c>
      <c r="AO81" s="2">
        <f>SUM(AO50,AO28)</f>
        <v>0</v>
      </c>
      <c r="AP81" s="2">
        <f>SUM(AP28,AP50)</f>
        <v>0</v>
      </c>
      <c r="AQ81" s="2">
        <v>0</v>
      </c>
      <c r="AR81" s="2">
        <f>SUM(AR50,AR28)</f>
        <v>0</v>
      </c>
      <c r="AS81" s="2">
        <f>SUM(AS28,AS50)</f>
        <v>0</v>
      </c>
      <c r="AT81" s="2">
        <v>0</v>
      </c>
      <c r="AU81" s="2">
        <f>SUM(AU50,AU28)</f>
        <v>0</v>
      </c>
      <c r="AV81" s="2">
        <f>SUM(AV28,AV50)</f>
        <v>0</v>
      </c>
      <c r="AW81" s="2">
        <v>0</v>
      </c>
      <c r="AX81" s="2">
        <f>SUM(AX50,AX28)</f>
        <v>0</v>
      </c>
      <c r="AY81" s="2">
        <f>SUM(AY28,AY50)</f>
        <v>0</v>
      </c>
      <c r="AZ81" s="2">
        <v>0</v>
      </c>
      <c r="BA81" s="2">
        <f>SUM(BA50,BA28)</f>
        <v>0</v>
      </c>
      <c r="BB81" s="2">
        <f>SUM(BB28,BB50)</f>
        <v>0</v>
      </c>
      <c r="BC81" s="2">
        <v>0</v>
      </c>
      <c r="BD81" s="217"/>
      <c r="BE81" s="217"/>
    </row>
    <row r="82" spans="1:57" ht="90" hidden="1" customHeight="1" x14ac:dyDescent="0.25">
      <c r="A82" s="187"/>
      <c r="B82" s="157"/>
      <c r="C82" s="187"/>
      <c r="D82" s="15" t="s">
        <v>33</v>
      </c>
      <c r="E82" s="2">
        <f>SUM(H82,K82,N82,T82,W82,Z82,AF82,AI82,AL82,AR82,AU82,AX82)</f>
        <v>0</v>
      </c>
      <c r="F82" s="2">
        <f>SUM(I82,L82,O82,U82,X82,AA82,AG82,AJ82,AM82,AS82,AV82,AY82)</f>
        <v>0</v>
      </c>
      <c r="G82" s="2">
        <f t="shared" ref="G82:BC82" si="77">G57</f>
        <v>0</v>
      </c>
      <c r="H82" s="2">
        <f t="shared" si="77"/>
        <v>0</v>
      </c>
      <c r="I82" s="2">
        <f t="shared" si="77"/>
        <v>0</v>
      </c>
      <c r="J82" s="2">
        <f t="shared" si="77"/>
        <v>0</v>
      </c>
      <c r="K82" s="2">
        <f t="shared" si="77"/>
        <v>0</v>
      </c>
      <c r="L82" s="2">
        <v>0</v>
      </c>
      <c r="M82" s="2">
        <f t="shared" si="77"/>
        <v>0</v>
      </c>
      <c r="N82" s="2">
        <f t="shared" si="77"/>
        <v>0</v>
      </c>
      <c r="O82" s="2">
        <v>0</v>
      </c>
      <c r="P82" s="2">
        <f t="shared" si="77"/>
        <v>0</v>
      </c>
      <c r="Q82" s="2">
        <f>Q57</f>
        <v>0</v>
      </c>
      <c r="R82" s="2">
        <f>R57</f>
        <v>0</v>
      </c>
      <c r="S82" s="2">
        <f>S57</f>
        <v>0</v>
      </c>
      <c r="T82" s="2">
        <f t="shared" si="77"/>
        <v>0</v>
      </c>
      <c r="U82" s="2">
        <v>0</v>
      </c>
      <c r="V82" s="2">
        <f t="shared" si="77"/>
        <v>0</v>
      </c>
      <c r="W82" s="2">
        <f t="shared" si="77"/>
        <v>0</v>
      </c>
      <c r="X82" s="2">
        <f t="shared" si="77"/>
        <v>0</v>
      </c>
      <c r="Y82" s="2">
        <f t="shared" si="77"/>
        <v>0</v>
      </c>
      <c r="Z82" s="2">
        <f t="shared" si="77"/>
        <v>0</v>
      </c>
      <c r="AA82" s="2">
        <v>0</v>
      </c>
      <c r="AB82" s="2">
        <f t="shared" si="77"/>
        <v>0</v>
      </c>
      <c r="AC82" s="2">
        <f t="shared" si="77"/>
        <v>0</v>
      </c>
      <c r="AD82" s="2">
        <f t="shared" si="77"/>
        <v>0</v>
      </c>
      <c r="AE82" s="2">
        <f t="shared" si="77"/>
        <v>0</v>
      </c>
      <c r="AF82" s="2">
        <f t="shared" si="77"/>
        <v>0</v>
      </c>
      <c r="AG82" s="2">
        <v>0</v>
      </c>
      <c r="AH82" s="2">
        <f t="shared" si="77"/>
        <v>0</v>
      </c>
      <c r="AI82" s="2">
        <f t="shared" si="77"/>
        <v>0</v>
      </c>
      <c r="AJ82" s="2">
        <v>0</v>
      </c>
      <c r="AK82" s="2">
        <f t="shared" si="77"/>
        <v>0</v>
      </c>
      <c r="AL82" s="2">
        <f t="shared" si="77"/>
        <v>0</v>
      </c>
      <c r="AM82" s="2">
        <f t="shared" si="77"/>
        <v>0</v>
      </c>
      <c r="AN82" s="2">
        <f t="shared" si="77"/>
        <v>0</v>
      </c>
      <c r="AO82" s="2">
        <f>AO57</f>
        <v>0</v>
      </c>
      <c r="AP82" s="2">
        <f>AP57</f>
        <v>0</v>
      </c>
      <c r="AQ82" s="2">
        <f>AQ57</f>
        <v>0</v>
      </c>
      <c r="AR82" s="2">
        <f t="shared" si="77"/>
        <v>0</v>
      </c>
      <c r="AS82" s="2">
        <v>0</v>
      </c>
      <c r="AT82" s="2">
        <f t="shared" si="77"/>
        <v>0</v>
      </c>
      <c r="AU82" s="2">
        <f t="shared" si="77"/>
        <v>0</v>
      </c>
      <c r="AV82" s="2">
        <f t="shared" si="77"/>
        <v>0</v>
      </c>
      <c r="AW82" s="2">
        <f t="shared" si="77"/>
        <v>0</v>
      </c>
      <c r="AX82" s="2">
        <f t="shared" si="77"/>
        <v>0</v>
      </c>
      <c r="AY82" s="2">
        <v>0</v>
      </c>
      <c r="AZ82" s="2">
        <f t="shared" si="77"/>
        <v>0</v>
      </c>
      <c r="BA82" s="2">
        <f t="shared" si="77"/>
        <v>0</v>
      </c>
      <c r="BB82" s="2">
        <f t="shared" si="77"/>
        <v>0</v>
      </c>
      <c r="BC82" s="2">
        <f t="shared" si="77"/>
        <v>0</v>
      </c>
      <c r="BD82" s="217"/>
      <c r="BE82" s="217"/>
    </row>
    <row r="83" spans="1:57" ht="15" hidden="1" customHeight="1" x14ac:dyDescent="0.25">
      <c r="A83" s="201"/>
      <c r="B83" s="152" t="s">
        <v>47</v>
      </c>
      <c r="C83" s="152"/>
      <c r="D83" s="15" t="s">
        <v>24</v>
      </c>
      <c r="E83" s="2">
        <f>H83+K83+N83+T83+W83+Z83+AF83+AI83+AL83+AR83+AU83+AX83</f>
        <v>0</v>
      </c>
      <c r="F83" s="2">
        <f>I83+L83+O83+U83+X83+AA83+AG83+AJ83+AM83+AS83+AV83+AY83</f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17"/>
      <c r="BE83" s="217"/>
    </row>
    <row r="84" spans="1:57" ht="22.5" hidden="1" customHeight="1" x14ac:dyDescent="0.25">
      <c r="A84" s="202"/>
      <c r="B84" s="153"/>
      <c r="C84" s="153"/>
      <c r="D84" s="15" t="s">
        <v>44</v>
      </c>
      <c r="E84" s="2">
        <f>H84+K84+N84+T84+W84+Z84+AF84+AI84+AL84+AR84+AU84+AX84</f>
        <v>0</v>
      </c>
      <c r="F84" s="2">
        <f>I84+L84+O84+U84+X84+AA84+AG84+AJ84+AM84+AS84+AV84+AY84</f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17"/>
      <c r="BE84" s="217"/>
    </row>
    <row r="85" spans="1:57" ht="22.5" hidden="1" customHeight="1" x14ac:dyDescent="0.25">
      <c r="A85" s="202"/>
      <c r="B85" s="153"/>
      <c r="C85" s="153"/>
      <c r="D85" s="15" t="s">
        <v>25</v>
      </c>
      <c r="E85" s="2">
        <f>E84</f>
        <v>0</v>
      </c>
      <c r="F85" s="2">
        <f t="shared" ref="F85:BC85" si="78">F84</f>
        <v>0</v>
      </c>
      <c r="G85" s="2">
        <f t="shared" si="78"/>
        <v>0</v>
      </c>
      <c r="H85" s="2">
        <f t="shared" si="78"/>
        <v>0</v>
      </c>
      <c r="I85" s="2">
        <f t="shared" si="78"/>
        <v>0</v>
      </c>
      <c r="J85" s="2">
        <f t="shared" si="78"/>
        <v>0</v>
      </c>
      <c r="K85" s="2">
        <f t="shared" si="78"/>
        <v>0</v>
      </c>
      <c r="L85" s="2">
        <f t="shared" si="78"/>
        <v>0</v>
      </c>
      <c r="M85" s="2">
        <f t="shared" si="78"/>
        <v>0</v>
      </c>
      <c r="N85" s="2">
        <f t="shared" si="78"/>
        <v>0</v>
      </c>
      <c r="O85" s="2">
        <f t="shared" si="78"/>
        <v>0</v>
      </c>
      <c r="P85" s="2">
        <f t="shared" si="78"/>
        <v>0</v>
      </c>
      <c r="Q85" s="2">
        <f>Q84</f>
        <v>0</v>
      </c>
      <c r="R85" s="2">
        <f>R84</f>
        <v>0</v>
      </c>
      <c r="S85" s="2">
        <f>S84</f>
        <v>0</v>
      </c>
      <c r="T85" s="2">
        <f t="shared" si="78"/>
        <v>0</v>
      </c>
      <c r="U85" s="2">
        <f t="shared" si="78"/>
        <v>0</v>
      </c>
      <c r="V85" s="2">
        <f t="shared" si="78"/>
        <v>0</v>
      </c>
      <c r="W85" s="2">
        <f t="shared" si="78"/>
        <v>0</v>
      </c>
      <c r="X85" s="2">
        <f t="shared" si="78"/>
        <v>0</v>
      </c>
      <c r="Y85" s="2">
        <f t="shared" si="78"/>
        <v>0</v>
      </c>
      <c r="Z85" s="2">
        <f t="shared" si="78"/>
        <v>0</v>
      </c>
      <c r="AA85" s="2">
        <f t="shared" si="78"/>
        <v>0</v>
      </c>
      <c r="AB85" s="2">
        <f t="shared" si="78"/>
        <v>0</v>
      </c>
      <c r="AC85" s="2">
        <f t="shared" si="78"/>
        <v>0</v>
      </c>
      <c r="AD85" s="2">
        <f t="shared" si="78"/>
        <v>0</v>
      </c>
      <c r="AE85" s="2">
        <f t="shared" si="78"/>
        <v>0</v>
      </c>
      <c r="AF85" s="2">
        <f t="shared" si="78"/>
        <v>0</v>
      </c>
      <c r="AG85" s="2">
        <f t="shared" si="78"/>
        <v>0</v>
      </c>
      <c r="AH85" s="2">
        <f t="shared" si="78"/>
        <v>0</v>
      </c>
      <c r="AI85" s="2">
        <f t="shared" si="78"/>
        <v>0</v>
      </c>
      <c r="AJ85" s="2">
        <f t="shared" si="78"/>
        <v>0</v>
      </c>
      <c r="AK85" s="2">
        <f t="shared" si="78"/>
        <v>0</v>
      </c>
      <c r="AL85" s="2">
        <f t="shared" si="78"/>
        <v>0</v>
      </c>
      <c r="AM85" s="2">
        <f t="shared" si="78"/>
        <v>0</v>
      </c>
      <c r="AN85" s="2">
        <f t="shared" si="78"/>
        <v>0</v>
      </c>
      <c r="AO85" s="2">
        <f>AO84</f>
        <v>0</v>
      </c>
      <c r="AP85" s="2">
        <f>AP84</f>
        <v>0</v>
      </c>
      <c r="AQ85" s="2">
        <f>AQ84</f>
        <v>0</v>
      </c>
      <c r="AR85" s="2">
        <f t="shared" si="78"/>
        <v>0</v>
      </c>
      <c r="AS85" s="2">
        <f t="shared" si="78"/>
        <v>0</v>
      </c>
      <c r="AT85" s="2">
        <f t="shared" si="78"/>
        <v>0</v>
      </c>
      <c r="AU85" s="2">
        <f t="shared" si="78"/>
        <v>0</v>
      </c>
      <c r="AV85" s="2">
        <f t="shared" si="78"/>
        <v>0</v>
      </c>
      <c r="AW85" s="2">
        <f t="shared" si="78"/>
        <v>0</v>
      </c>
      <c r="AX85" s="2">
        <f t="shared" si="78"/>
        <v>0</v>
      </c>
      <c r="AY85" s="2">
        <f t="shared" si="78"/>
        <v>0</v>
      </c>
      <c r="AZ85" s="2">
        <f t="shared" si="78"/>
        <v>0</v>
      </c>
      <c r="BA85" s="2">
        <f t="shared" si="78"/>
        <v>0</v>
      </c>
      <c r="BB85" s="2">
        <f t="shared" si="78"/>
        <v>0</v>
      </c>
      <c r="BC85" s="2">
        <f t="shared" si="78"/>
        <v>0</v>
      </c>
      <c r="BD85" s="217"/>
      <c r="BE85" s="217"/>
    </row>
    <row r="86" spans="1:57" ht="15" hidden="1" customHeight="1" x14ac:dyDescent="0.25">
      <c r="A86" s="202"/>
      <c r="B86" s="153"/>
      <c r="C86" s="153"/>
      <c r="D86" s="15" t="s">
        <v>49</v>
      </c>
      <c r="E86" s="2">
        <f>E83</f>
        <v>0</v>
      </c>
      <c r="F86" s="2">
        <f t="shared" ref="F86:BC86" si="79">F83</f>
        <v>0</v>
      </c>
      <c r="G86" s="2">
        <f t="shared" si="79"/>
        <v>0</v>
      </c>
      <c r="H86" s="2">
        <f t="shared" si="79"/>
        <v>0</v>
      </c>
      <c r="I86" s="2">
        <f t="shared" si="79"/>
        <v>0</v>
      </c>
      <c r="J86" s="2">
        <f t="shared" si="79"/>
        <v>0</v>
      </c>
      <c r="K86" s="2">
        <f t="shared" si="79"/>
        <v>0</v>
      </c>
      <c r="L86" s="2">
        <f t="shared" si="79"/>
        <v>0</v>
      </c>
      <c r="M86" s="2">
        <f t="shared" si="79"/>
        <v>0</v>
      </c>
      <c r="N86" s="2">
        <f t="shared" si="79"/>
        <v>0</v>
      </c>
      <c r="O86" s="2">
        <f t="shared" si="79"/>
        <v>0</v>
      </c>
      <c r="P86" s="2">
        <f t="shared" si="79"/>
        <v>0</v>
      </c>
      <c r="Q86" s="2">
        <f>Q83</f>
        <v>0</v>
      </c>
      <c r="R86" s="2">
        <f>R83</f>
        <v>0</v>
      </c>
      <c r="S86" s="2">
        <f>S83</f>
        <v>0</v>
      </c>
      <c r="T86" s="2">
        <f t="shared" si="79"/>
        <v>0</v>
      </c>
      <c r="U86" s="2">
        <f t="shared" si="79"/>
        <v>0</v>
      </c>
      <c r="V86" s="2">
        <f t="shared" si="79"/>
        <v>0</v>
      </c>
      <c r="W86" s="2">
        <f t="shared" si="79"/>
        <v>0</v>
      </c>
      <c r="X86" s="2">
        <f t="shared" si="79"/>
        <v>0</v>
      </c>
      <c r="Y86" s="2">
        <f t="shared" si="79"/>
        <v>0</v>
      </c>
      <c r="Z86" s="2">
        <f t="shared" si="79"/>
        <v>0</v>
      </c>
      <c r="AA86" s="2">
        <f t="shared" si="79"/>
        <v>0</v>
      </c>
      <c r="AB86" s="2">
        <f t="shared" si="79"/>
        <v>0</v>
      </c>
      <c r="AC86" s="2">
        <f t="shared" si="79"/>
        <v>0</v>
      </c>
      <c r="AD86" s="2">
        <f t="shared" si="79"/>
        <v>0</v>
      </c>
      <c r="AE86" s="2">
        <f t="shared" si="79"/>
        <v>0</v>
      </c>
      <c r="AF86" s="2">
        <f t="shared" si="79"/>
        <v>0</v>
      </c>
      <c r="AG86" s="2">
        <f t="shared" si="79"/>
        <v>0</v>
      </c>
      <c r="AH86" s="2">
        <f t="shared" si="79"/>
        <v>0</v>
      </c>
      <c r="AI86" s="2">
        <f t="shared" si="79"/>
        <v>0</v>
      </c>
      <c r="AJ86" s="2">
        <f t="shared" si="79"/>
        <v>0</v>
      </c>
      <c r="AK86" s="2">
        <f t="shared" si="79"/>
        <v>0</v>
      </c>
      <c r="AL86" s="2">
        <f t="shared" si="79"/>
        <v>0</v>
      </c>
      <c r="AM86" s="2">
        <f t="shared" si="79"/>
        <v>0</v>
      </c>
      <c r="AN86" s="2">
        <f t="shared" si="79"/>
        <v>0</v>
      </c>
      <c r="AO86" s="2">
        <f>AO83</f>
        <v>0</v>
      </c>
      <c r="AP86" s="2">
        <f>AP83</f>
        <v>0</v>
      </c>
      <c r="AQ86" s="2">
        <f>AQ83</f>
        <v>0</v>
      </c>
      <c r="AR86" s="2">
        <f t="shared" si="79"/>
        <v>0</v>
      </c>
      <c r="AS86" s="2">
        <f t="shared" si="79"/>
        <v>0</v>
      </c>
      <c r="AT86" s="2">
        <f t="shared" si="79"/>
        <v>0</v>
      </c>
      <c r="AU86" s="2">
        <f t="shared" si="79"/>
        <v>0</v>
      </c>
      <c r="AV86" s="2">
        <f t="shared" si="79"/>
        <v>0</v>
      </c>
      <c r="AW86" s="2">
        <f t="shared" si="79"/>
        <v>0</v>
      </c>
      <c r="AX86" s="2">
        <f t="shared" si="79"/>
        <v>0</v>
      </c>
      <c r="AY86" s="2">
        <f t="shared" si="79"/>
        <v>0</v>
      </c>
      <c r="AZ86" s="2">
        <f t="shared" si="79"/>
        <v>0</v>
      </c>
      <c r="BA86" s="2">
        <f t="shared" si="79"/>
        <v>0</v>
      </c>
      <c r="BB86" s="2">
        <f t="shared" si="79"/>
        <v>0</v>
      </c>
      <c r="BC86" s="2">
        <f t="shared" si="79"/>
        <v>0</v>
      </c>
      <c r="BD86" s="217"/>
      <c r="BE86" s="217"/>
    </row>
    <row r="87" spans="1:57" ht="22.5" hidden="1" customHeight="1" x14ac:dyDescent="0.25">
      <c r="A87" s="202"/>
      <c r="B87" s="153"/>
      <c r="C87" s="153"/>
      <c r="D87" s="15" t="s">
        <v>45</v>
      </c>
      <c r="E87" s="2">
        <f>E83</f>
        <v>0</v>
      </c>
      <c r="F87" s="2">
        <f t="shared" ref="F87:BC87" si="80">F83</f>
        <v>0</v>
      </c>
      <c r="G87" s="2">
        <f t="shared" si="80"/>
        <v>0</v>
      </c>
      <c r="H87" s="2">
        <f t="shared" si="80"/>
        <v>0</v>
      </c>
      <c r="I87" s="2">
        <f t="shared" si="80"/>
        <v>0</v>
      </c>
      <c r="J87" s="2">
        <f t="shared" si="80"/>
        <v>0</v>
      </c>
      <c r="K87" s="2">
        <f t="shared" si="80"/>
        <v>0</v>
      </c>
      <c r="L87" s="2">
        <f t="shared" si="80"/>
        <v>0</v>
      </c>
      <c r="M87" s="2">
        <f t="shared" si="80"/>
        <v>0</v>
      </c>
      <c r="N87" s="2">
        <f t="shared" si="80"/>
        <v>0</v>
      </c>
      <c r="O87" s="2">
        <f t="shared" si="80"/>
        <v>0</v>
      </c>
      <c r="P87" s="2">
        <f t="shared" si="80"/>
        <v>0</v>
      </c>
      <c r="Q87" s="2">
        <f>Q83</f>
        <v>0</v>
      </c>
      <c r="R87" s="2">
        <f>R83</f>
        <v>0</v>
      </c>
      <c r="S87" s="2">
        <f>S83</f>
        <v>0</v>
      </c>
      <c r="T87" s="2">
        <f t="shared" si="80"/>
        <v>0</v>
      </c>
      <c r="U87" s="2">
        <f t="shared" si="80"/>
        <v>0</v>
      </c>
      <c r="V87" s="2">
        <f t="shared" si="80"/>
        <v>0</v>
      </c>
      <c r="W87" s="2">
        <f t="shared" si="80"/>
        <v>0</v>
      </c>
      <c r="X87" s="2">
        <f t="shared" si="80"/>
        <v>0</v>
      </c>
      <c r="Y87" s="2">
        <f t="shared" si="80"/>
        <v>0</v>
      </c>
      <c r="Z87" s="2">
        <f t="shared" si="80"/>
        <v>0</v>
      </c>
      <c r="AA87" s="2">
        <f t="shared" si="80"/>
        <v>0</v>
      </c>
      <c r="AB87" s="2">
        <f t="shared" si="80"/>
        <v>0</v>
      </c>
      <c r="AC87" s="2">
        <f t="shared" si="80"/>
        <v>0</v>
      </c>
      <c r="AD87" s="2">
        <f t="shared" si="80"/>
        <v>0</v>
      </c>
      <c r="AE87" s="2">
        <f t="shared" si="80"/>
        <v>0</v>
      </c>
      <c r="AF87" s="2">
        <f t="shared" si="80"/>
        <v>0</v>
      </c>
      <c r="AG87" s="2">
        <f t="shared" si="80"/>
        <v>0</v>
      </c>
      <c r="AH87" s="2">
        <f t="shared" si="80"/>
        <v>0</v>
      </c>
      <c r="AI87" s="2">
        <f t="shared" si="80"/>
        <v>0</v>
      </c>
      <c r="AJ87" s="2">
        <f t="shared" si="80"/>
        <v>0</v>
      </c>
      <c r="AK87" s="2">
        <f t="shared" si="80"/>
        <v>0</v>
      </c>
      <c r="AL87" s="2">
        <f t="shared" si="80"/>
        <v>0</v>
      </c>
      <c r="AM87" s="2">
        <f t="shared" si="80"/>
        <v>0</v>
      </c>
      <c r="AN87" s="2">
        <f t="shared" si="80"/>
        <v>0</v>
      </c>
      <c r="AO87" s="2">
        <f>AO83</f>
        <v>0</v>
      </c>
      <c r="AP87" s="2">
        <f>AP83</f>
        <v>0</v>
      </c>
      <c r="AQ87" s="2">
        <f>AQ83</f>
        <v>0</v>
      </c>
      <c r="AR87" s="2">
        <f t="shared" si="80"/>
        <v>0</v>
      </c>
      <c r="AS87" s="2">
        <f t="shared" si="80"/>
        <v>0</v>
      </c>
      <c r="AT87" s="2">
        <f t="shared" si="80"/>
        <v>0</v>
      </c>
      <c r="AU87" s="2">
        <f t="shared" si="80"/>
        <v>0</v>
      </c>
      <c r="AV87" s="2">
        <f t="shared" si="80"/>
        <v>0</v>
      </c>
      <c r="AW87" s="2">
        <f t="shared" si="80"/>
        <v>0</v>
      </c>
      <c r="AX87" s="2">
        <f t="shared" si="80"/>
        <v>0</v>
      </c>
      <c r="AY87" s="2">
        <f t="shared" si="80"/>
        <v>0</v>
      </c>
      <c r="AZ87" s="2">
        <f t="shared" si="80"/>
        <v>0</v>
      </c>
      <c r="BA87" s="2">
        <f t="shared" si="80"/>
        <v>0</v>
      </c>
      <c r="BB87" s="2">
        <f t="shared" si="80"/>
        <v>0</v>
      </c>
      <c r="BC87" s="2">
        <f t="shared" si="80"/>
        <v>0</v>
      </c>
      <c r="BD87" s="217"/>
      <c r="BE87" s="217"/>
    </row>
    <row r="88" spans="1:57" ht="90" hidden="1" customHeight="1" x14ac:dyDescent="0.25">
      <c r="A88" s="203"/>
      <c r="B88" s="154"/>
      <c r="C88" s="232"/>
      <c r="D88" s="15" t="s">
        <v>33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217"/>
      <c r="BE88" s="217"/>
    </row>
    <row r="89" spans="1:57" ht="15" hidden="1" customHeight="1" x14ac:dyDescent="0.25">
      <c r="A89" s="187"/>
      <c r="B89" s="157"/>
      <c r="C89" s="187"/>
      <c r="D89" s="15" t="s">
        <v>24</v>
      </c>
      <c r="E89" s="2">
        <f>E83</f>
        <v>0</v>
      </c>
      <c r="F89" s="2">
        <f t="shared" ref="F89:BC89" si="81">F83</f>
        <v>0</v>
      </c>
      <c r="G89" s="2">
        <f t="shared" si="81"/>
        <v>0</v>
      </c>
      <c r="H89" s="2">
        <f t="shared" si="81"/>
        <v>0</v>
      </c>
      <c r="I89" s="2">
        <f t="shared" si="81"/>
        <v>0</v>
      </c>
      <c r="J89" s="2">
        <f t="shared" si="81"/>
        <v>0</v>
      </c>
      <c r="K89" s="2">
        <f t="shared" si="81"/>
        <v>0</v>
      </c>
      <c r="L89" s="2">
        <f t="shared" si="81"/>
        <v>0</v>
      </c>
      <c r="M89" s="2">
        <f t="shared" si="81"/>
        <v>0</v>
      </c>
      <c r="N89" s="2">
        <f t="shared" si="81"/>
        <v>0</v>
      </c>
      <c r="O89" s="2">
        <f t="shared" si="81"/>
        <v>0</v>
      </c>
      <c r="P89" s="2">
        <f t="shared" si="81"/>
        <v>0</v>
      </c>
      <c r="Q89" s="2">
        <f>Q83</f>
        <v>0</v>
      </c>
      <c r="R89" s="2">
        <f>R83</f>
        <v>0</v>
      </c>
      <c r="S89" s="2">
        <f>S83</f>
        <v>0</v>
      </c>
      <c r="T89" s="2">
        <f t="shared" si="81"/>
        <v>0</v>
      </c>
      <c r="U89" s="2">
        <f t="shared" si="81"/>
        <v>0</v>
      </c>
      <c r="V89" s="2">
        <f t="shared" si="81"/>
        <v>0</v>
      </c>
      <c r="W89" s="2">
        <f t="shared" si="81"/>
        <v>0</v>
      </c>
      <c r="X89" s="2">
        <f t="shared" si="81"/>
        <v>0</v>
      </c>
      <c r="Y89" s="2">
        <f t="shared" si="81"/>
        <v>0</v>
      </c>
      <c r="Z89" s="2">
        <f t="shared" si="81"/>
        <v>0</v>
      </c>
      <c r="AA89" s="2">
        <f t="shared" si="81"/>
        <v>0</v>
      </c>
      <c r="AB89" s="2">
        <f t="shared" si="81"/>
        <v>0</v>
      </c>
      <c r="AC89" s="2">
        <f t="shared" si="81"/>
        <v>0</v>
      </c>
      <c r="AD89" s="2">
        <f t="shared" si="81"/>
        <v>0</v>
      </c>
      <c r="AE89" s="2">
        <f t="shared" si="81"/>
        <v>0</v>
      </c>
      <c r="AF89" s="2">
        <f t="shared" si="81"/>
        <v>0</v>
      </c>
      <c r="AG89" s="2">
        <f t="shared" si="81"/>
        <v>0</v>
      </c>
      <c r="AH89" s="2">
        <f t="shared" si="81"/>
        <v>0</v>
      </c>
      <c r="AI89" s="2">
        <f t="shared" si="81"/>
        <v>0</v>
      </c>
      <c r="AJ89" s="2">
        <f t="shared" si="81"/>
        <v>0</v>
      </c>
      <c r="AK89" s="2">
        <f t="shared" si="81"/>
        <v>0</v>
      </c>
      <c r="AL89" s="2">
        <f t="shared" si="81"/>
        <v>0</v>
      </c>
      <c r="AM89" s="2">
        <f t="shared" si="81"/>
        <v>0</v>
      </c>
      <c r="AN89" s="2">
        <f t="shared" si="81"/>
        <v>0</v>
      </c>
      <c r="AO89" s="2">
        <f>AO83</f>
        <v>0</v>
      </c>
      <c r="AP89" s="2">
        <f>AP83</f>
        <v>0</v>
      </c>
      <c r="AQ89" s="2">
        <f>AQ83</f>
        <v>0</v>
      </c>
      <c r="AR89" s="2">
        <f t="shared" si="81"/>
        <v>0</v>
      </c>
      <c r="AS89" s="2">
        <f t="shared" si="81"/>
        <v>0</v>
      </c>
      <c r="AT89" s="2">
        <f t="shared" si="81"/>
        <v>0</v>
      </c>
      <c r="AU89" s="2">
        <f t="shared" si="81"/>
        <v>0</v>
      </c>
      <c r="AV89" s="2">
        <f t="shared" si="81"/>
        <v>0</v>
      </c>
      <c r="AW89" s="2">
        <f t="shared" si="81"/>
        <v>0</v>
      </c>
      <c r="AX89" s="2">
        <f t="shared" si="81"/>
        <v>0</v>
      </c>
      <c r="AY89" s="2">
        <f t="shared" si="81"/>
        <v>0</v>
      </c>
      <c r="AZ89" s="2">
        <f t="shared" si="81"/>
        <v>0</v>
      </c>
      <c r="BA89" s="2">
        <f t="shared" si="81"/>
        <v>0</v>
      </c>
      <c r="BB89" s="2">
        <f t="shared" si="81"/>
        <v>0</v>
      </c>
      <c r="BC89" s="2">
        <f t="shared" si="81"/>
        <v>0</v>
      </c>
      <c r="BD89" s="217"/>
      <c r="BE89" s="217"/>
    </row>
    <row r="90" spans="1:57" ht="22.5" hidden="1" customHeight="1" x14ac:dyDescent="0.25">
      <c r="A90" s="187"/>
      <c r="B90" s="157"/>
      <c r="C90" s="187"/>
      <c r="D90" s="15" t="s">
        <v>44</v>
      </c>
      <c r="E90" s="2">
        <f>E89</f>
        <v>0</v>
      </c>
      <c r="F90" s="2">
        <f t="shared" ref="F90:AZ93" si="82">F89</f>
        <v>0</v>
      </c>
      <c r="G90" s="2">
        <f t="shared" si="82"/>
        <v>0</v>
      </c>
      <c r="H90" s="2">
        <f t="shared" si="82"/>
        <v>0</v>
      </c>
      <c r="I90" s="2">
        <f t="shared" si="82"/>
        <v>0</v>
      </c>
      <c r="J90" s="2">
        <f t="shared" si="82"/>
        <v>0</v>
      </c>
      <c r="K90" s="2">
        <f t="shared" si="82"/>
        <v>0</v>
      </c>
      <c r="L90" s="2">
        <f t="shared" si="82"/>
        <v>0</v>
      </c>
      <c r="M90" s="2">
        <f t="shared" si="82"/>
        <v>0</v>
      </c>
      <c r="N90" s="2">
        <f t="shared" si="82"/>
        <v>0</v>
      </c>
      <c r="O90" s="2">
        <f t="shared" si="82"/>
        <v>0</v>
      </c>
      <c r="P90" s="2">
        <f t="shared" si="82"/>
        <v>0</v>
      </c>
      <c r="Q90" s="2">
        <f t="shared" ref="Q90:S93" si="83">Q89</f>
        <v>0</v>
      </c>
      <c r="R90" s="2">
        <f t="shared" si="83"/>
        <v>0</v>
      </c>
      <c r="S90" s="2">
        <f t="shared" si="83"/>
        <v>0</v>
      </c>
      <c r="T90" s="2">
        <f t="shared" si="82"/>
        <v>0</v>
      </c>
      <c r="U90" s="2">
        <f t="shared" si="82"/>
        <v>0</v>
      </c>
      <c r="V90" s="2">
        <f t="shared" si="82"/>
        <v>0</v>
      </c>
      <c r="W90" s="2">
        <f t="shared" si="82"/>
        <v>0</v>
      </c>
      <c r="X90" s="2">
        <f t="shared" si="82"/>
        <v>0</v>
      </c>
      <c r="Y90" s="2">
        <f t="shared" si="82"/>
        <v>0</v>
      </c>
      <c r="Z90" s="2">
        <f t="shared" si="82"/>
        <v>0</v>
      </c>
      <c r="AA90" s="2">
        <f t="shared" si="82"/>
        <v>0</v>
      </c>
      <c r="AB90" s="2">
        <f t="shared" si="82"/>
        <v>0</v>
      </c>
      <c r="AC90" s="2">
        <f t="shared" si="82"/>
        <v>0</v>
      </c>
      <c r="AD90" s="2">
        <f t="shared" si="82"/>
        <v>0</v>
      </c>
      <c r="AE90" s="2">
        <f t="shared" si="82"/>
        <v>0</v>
      </c>
      <c r="AF90" s="2">
        <f t="shared" si="82"/>
        <v>0</v>
      </c>
      <c r="AG90" s="2">
        <f t="shared" si="82"/>
        <v>0</v>
      </c>
      <c r="AH90" s="2">
        <f t="shared" si="82"/>
        <v>0</v>
      </c>
      <c r="AI90" s="2">
        <f t="shared" si="82"/>
        <v>0</v>
      </c>
      <c r="AJ90" s="2">
        <f t="shared" si="82"/>
        <v>0</v>
      </c>
      <c r="AK90" s="2">
        <f t="shared" si="82"/>
        <v>0</v>
      </c>
      <c r="AL90" s="2">
        <f t="shared" si="82"/>
        <v>0</v>
      </c>
      <c r="AM90" s="2">
        <f t="shared" si="82"/>
        <v>0</v>
      </c>
      <c r="AN90" s="2">
        <f t="shared" si="82"/>
        <v>0</v>
      </c>
      <c r="AO90" s="2">
        <f t="shared" ref="AO90:AQ93" si="84">AO89</f>
        <v>0</v>
      </c>
      <c r="AP90" s="2">
        <f t="shared" si="84"/>
        <v>0</v>
      </c>
      <c r="AQ90" s="2">
        <f t="shared" si="84"/>
        <v>0</v>
      </c>
      <c r="AR90" s="2">
        <f t="shared" si="82"/>
        <v>0</v>
      </c>
      <c r="AS90" s="2">
        <f t="shared" si="82"/>
        <v>0</v>
      </c>
      <c r="AT90" s="2">
        <f t="shared" si="82"/>
        <v>0</v>
      </c>
      <c r="AU90" s="2">
        <f t="shared" si="82"/>
        <v>0</v>
      </c>
      <c r="AV90" s="2">
        <f t="shared" si="82"/>
        <v>0</v>
      </c>
      <c r="AW90" s="2">
        <f t="shared" si="82"/>
        <v>0</v>
      </c>
      <c r="AX90" s="2">
        <f t="shared" si="82"/>
        <v>0</v>
      </c>
      <c r="AY90" s="2">
        <f t="shared" si="82"/>
        <v>0</v>
      </c>
      <c r="AZ90" s="2">
        <f t="shared" si="82"/>
        <v>0</v>
      </c>
      <c r="BA90" s="2">
        <f t="shared" ref="BA90:BC93" si="85">BA89</f>
        <v>0</v>
      </c>
      <c r="BB90" s="2">
        <f t="shared" si="85"/>
        <v>0</v>
      </c>
      <c r="BC90" s="2">
        <f t="shared" si="85"/>
        <v>0</v>
      </c>
      <c r="BD90" s="217"/>
      <c r="BE90" s="217"/>
    </row>
    <row r="91" spans="1:57" ht="22.5" hidden="1" customHeight="1" x14ac:dyDescent="0.25">
      <c r="A91" s="187"/>
      <c r="B91" s="157"/>
      <c r="C91" s="187"/>
      <c r="D91" s="15" t="s">
        <v>25</v>
      </c>
      <c r="E91" s="2">
        <f>E90</f>
        <v>0</v>
      </c>
      <c r="F91" s="2">
        <f t="shared" si="82"/>
        <v>0</v>
      </c>
      <c r="G91" s="2">
        <f t="shared" si="82"/>
        <v>0</v>
      </c>
      <c r="H91" s="2">
        <f t="shared" si="82"/>
        <v>0</v>
      </c>
      <c r="I91" s="2">
        <f t="shared" si="82"/>
        <v>0</v>
      </c>
      <c r="J91" s="2">
        <f t="shared" si="82"/>
        <v>0</v>
      </c>
      <c r="K91" s="2">
        <f t="shared" si="82"/>
        <v>0</v>
      </c>
      <c r="L91" s="2">
        <f t="shared" si="82"/>
        <v>0</v>
      </c>
      <c r="M91" s="2">
        <f t="shared" si="82"/>
        <v>0</v>
      </c>
      <c r="N91" s="2">
        <f t="shared" si="82"/>
        <v>0</v>
      </c>
      <c r="O91" s="2">
        <f t="shared" si="82"/>
        <v>0</v>
      </c>
      <c r="P91" s="2">
        <f t="shared" si="82"/>
        <v>0</v>
      </c>
      <c r="Q91" s="2">
        <f t="shared" si="83"/>
        <v>0</v>
      </c>
      <c r="R91" s="2">
        <f t="shared" si="83"/>
        <v>0</v>
      </c>
      <c r="S91" s="2">
        <f t="shared" si="83"/>
        <v>0</v>
      </c>
      <c r="T91" s="2">
        <f t="shared" si="82"/>
        <v>0</v>
      </c>
      <c r="U91" s="2">
        <f t="shared" si="82"/>
        <v>0</v>
      </c>
      <c r="V91" s="2">
        <f t="shared" si="82"/>
        <v>0</v>
      </c>
      <c r="W91" s="2">
        <f t="shared" si="82"/>
        <v>0</v>
      </c>
      <c r="X91" s="2">
        <f t="shared" si="82"/>
        <v>0</v>
      </c>
      <c r="Y91" s="2">
        <f t="shared" si="82"/>
        <v>0</v>
      </c>
      <c r="Z91" s="2">
        <f t="shared" si="82"/>
        <v>0</v>
      </c>
      <c r="AA91" s="2">
        <f t="shared" si="82"/>
        <v>0</v>
      </c>
      <c r="AB91" s="2">
        <f t="shared" si="82"/>
        <v>0</v>
      </c>
      <c r="AC91" s="2">
        <f t="shared" si="82"/>
        <v>0</v>
      </c>
      <c r="AD91" s="2">
        <f t="shared" si="82"/>
        <v>0</v>
      </c>
      <c r="AE91" s="2">
        <f t="shared" si="82"/>
        <v>0</v>
      </c>
      <c r="AF91" s="2">
        <f t="shared" si="82"/>
        <v>0</v>
      </c>
      <c r="AG91" s="2">
        <f t="shared" si="82"/>
        <v>0</v>
      </c>
      <c r="AH91" s="2">
        <f t="shared" si="82"/>
        <v>0</v>
      </c>
      <c r="AI91" s="2">
        <f t="shared" si="82"/>
        <v>0</v>
      </c>
      <c r="AJ91" s="2">
        <f t="shared" si="82"/>
        <v>0</v>
      </c>
      <c r="AK91" s="2">
        <f t="shared" si="82"/>
        <v>0</v>
      </c>
      <c r="AL91" s="2">
        <f t="shared" si="82"/>
        <v>0</v>
      </c>
      <c r="AM91" s="2">
        <f t="shared" si="82"/>
        <v>0</v>
      </c>
      <c r="AN91" s="2">
        <f t="shared" si="82"/>
        <v>0</v>
      </c>
      <c r="AO91" s="2">
        <f t="shared" si="84"/>
        <v>0</v>
      </c>
      <c r="AP91" s="2">
        <f t="shared" si="84"/>
        <v>0</v>
      </c>
      <c r="AQ91" s="2">
        <f t="shared" si="84"/>
        <v>0</v>
      </c>
      <c r="AR91" s="2">
        <f t="shared" si="82"/>
        <v>0</v>
      </c>
      <c r="AS91" s="2">
        <f t="shared" si="82"/>
        <v>0</v>
      </c>
      <c r="AT91" s="2">
        <f t="shared" si="82"/>
        <v>0</v>
      </c>
      <c r="AU91" s="2">
        <f t="shared" si="82"/>
        <v>0</v>
      </c>
      <c r="AV91" s="2">
        <f t="shared" si="82"/>
        <v>0</v>
      </c>
      <c r="AW91" s="2">
        <f t="shared" si="82"/>
        <v>0</v>
      </c>
      <c r="AX91" s="2">
        <f t="shared" si="82"/>
        <v>0</v>
      </c>
      <c r="AY91" s="2">
        <f t="shared" si="82"/>
        <v>0</v>
      </c>
      <c r="AZ91" s="2">
        <f t="shared" si="82"/>
        <v>0</v>
      </c>
      <c r="BA91" s="2">
        <f t="shared" si="85"/>
        <v>0</v>
      </c>
      <c r="BB91" s="2">
        <f t="shared" si="85"/>
        <v>0</v>
      </c>
      <c r="BC91" s="2">
        <f t="shared" si="85"/>
        <v>0</v>
      </c>
      <c r="BD91" s="217"/>
      <c r="BE91" s="217"/>
    </row>
    <row r="92" spans="1:57" ht="15" hidden="1" customHeight="1" x14ac:dyDescent="0.25">
      <c r="A92" s="187"/>
      <c r="B92" s="157"/>
      <c r="C92" s="187"/>
      <c r="D92" s="15" t="s">
        <v>49</v>
      </c>
      <c r="E92" s="2">
        <f>E91</f>
        <v>0</v>
      </c>
      <c r="F92" s="2">
        <f t="shared" si="82"/>
        <v>0</v>
      </c>
      <c r="G92" s="2">
        <f t="shared" si="82"/>
        <v>0</v>
      </c>
      <c r="H92" s="2">
        <f t="shared" si="82"/>
        <v>0</v>
      </c>
      <c r="I92" s="2">
        <f t="shared" si="82"/>
        <v>0</v>
      </c>
      <c r="J92" s="2">
        <f t="shared" si="82"/>
        <v>0</v>
      </c>
      <c r="K92" s="2">
        <f t="shared" si="82"/>
        <v>0</v>
      </c>
      <c r="L92" s="2">
        <f t="shared" si="82"/>
        <v>0</v>
      </c>
      <c r="M92" s="2">
        <f t="shared" si="82"/>
        <v>0</v>
      </c>
      <c r="N92" s="2">
        <f t="shared" si="82"/>
        <v>0</v>
      </c>
      <c r="O92" s="2">
        <f t="shared" si="82"/>
        <v>0</v>
      </c>
      <c r="P92" s="2">
        <f t="shared" si="82"/>
        <v>0</v>
      </c>
      <c r="Q92" s="2">
        <f t="shared" si="83"/>
        <v>0</v>
      </c>
      <c r="R92" s="2">
        <f t="shared" si="83"/>
        <v>0</v>
      </c>
      <c r="S92" s="2">
        <f t="shared" si="83"/>
        <v>0</v>
      </c>
      <c r="T92" s="2">
        <f t="shared" si="82"/>
        <v>0</v>
      </c>
      <c r="U92" s="2">
        <f t="shared" si="82"/>
        <v>0</v>
      </c>
      <c r="V92" s="2">
        <f t="shared" si="82"/>
        <v>0</v>
      </c>
      <c r="W92" s="2">
        <f t="shared" si="82"/>
        <v>0</v>
      </c>
      <c r="X92" s="2">
        <f t="shared" si="82"/>
        <v>0</v>
      </c>
      <c r="Y92" s="2">
        <f t="shared" si="82"/>
        <v>0</v>
      </c>
      <c r="Z92" s="2">
        <f t="shared" si="82"/>
        <v>0</v>
      </c>
      <c r="AA92" s="2">
        <f t="shared" si="82"/>
        <v>0</v>
      </c>
      <c r="AB92" s="2">
        <f t="shared" si="82"/>
        <v>0</v>
      </c>
      <c r="AC92" s="2">
        <f t="shared" si="82"/>
        <v>0</v>
      </c>
      <c r="AD92" s="2">
        <f t="shared" si="82"/>
        <v>0</v>
      </c>
      <c r="AE92" s="2">
        <f t="shared" si="82"/>
        <v>0</v>
      </c>
      <c r="AF92" s="2">
        <f t="shared" si="82"/>
        <v>0</v>
      </c>
      <c r="AG92" s="2">
        <f t="shared" si="82"/>
        <v>0</v>
      </c>
      <c r="AH92" s="2">
        <f t="shared" si="82"/>
        <v>0</v>
      </c>
      <c r="AI92" s="2">
        <f t="shared" si="82"/>
        <v>0</v>
      </c>
      <c r="AJ92" s="2">
        <f t="shared" si="82"/>
        <v>0</v>
      </c>
      <c r="AK92" s="2">
        <f t="shared" si="82"/>
        <v>0</v>
      </c>
      <c r="AL92" s="2">
        <f t="shared" si="82"/>
        <v>0</v>
      </c>
      <c r="AM92" s="2">
        <f t="shared" si="82"/>
        <v>0</v>
      </c>
      <c r="AN92" s="2">
        <f t="shared" si="82"/>
        <v>0</v>
      </c>
      <c r="AO92" s="2">
        <f t="shared" si="84"/>
        <v>0</v>
      </c>
      <c r="AP92" s="2">
        <f t="shared" si="84"/>
        <v>0</v>
      </c>
      <c r="AQ92" s="2">
        <f t="shared" si="84"/>
        <v>0</v>
      </c>
      <c r="AR92" s="2">
        <f t="shared" si="82"/>
        <v>0</v>
      </c>
      <c r="AS92" s="2">
        <f t="shared" si="82"/>
        <v>0</v>
      </c>
      <c r="AT92" s="2">
        <f t="shared" si="82"/>
        <v>0</v>
      </c>
      <c r="AU92" s="2">
        <f t="shared" si="82"/>
        <v>0</v>
      </c>
      <c r="AV92" s="2">
        <f t="shared" si="82"/>
        <v>0</v>
      </c>
      <c r="AW92" s="2">
        <f t="shared" si="82"/>
        <v>0</v>
      </c>
      <c r="AX92" s="2">
        <f t="shared" si="82"/>
        <v>0</v>
      </c>
      <c r="AY92" s="2">
        <f t="shared" si="82"/>
        <v>0</v>
      </c>
      <c r="AZ92" s="2">
        <f t="shared" si="82"/>
        <v>0</v>
      </c>
      <c r="BA92" s="2">
        <f t="shared" si="85"/>
        <v>0</v>
      </c>
      <c r="BB92" s="2">
        <f t="shared" si="85"/>
        <v>0</v>
      </c>
      <c r="BC92" s="2">
        <f t="shared" si="85"/>
        <v>0</v>
      </c>
      <c r="BD92" s="217"/>
      <c r="BE92" s="217"/>
    </row>
    <row r="93" spans="1:57" ht="22.5" hidden="1" customHeight="1" x14ac:dyDescent="0.25">
      <c r="A93" s="187"/>
      <c r="B93" s="157"/>
      <c r="C93" s="187"/>
      <c r="D93" s="15" t="s">
        <v>45</v>
      </c>
      <c r="E93" s="2">
        <f>E92</f>
        <v>0</v>
      </c>
      <c r="F93" s="2">
        <f t="shared" si="82"/>
        <v>0</v>
      </c>
      <c r="G93" s="2">
        <f t="shared" si="82"/>
        <v>0</v>
      </c>
      <c r="H93" s="2">
        <f t="shared" si="82"/>
        <v>0</v>
      </c>
      <c r="I93" s="2">
        <f t="shared" si="82"/>
        <v>0</v>
      </c>
      <c r="J93" s="2">
        <f t="shared" si="82"/>
        <v>0</v>
      </c>
      <c r="K93" s="2">
        <f t="shared" si="82"/>
        <v>0</v>
      </c>
      <c r="L93" s="2">
        <f t="shared" si="82"/>
        <v>0</v>
      </c>
      <c r="M93" s="2">
        <f t="shared" si="82"/>
        <v>0</v>
      </c>
      <c r="N93" s="2">
        <f t="shared" si="82"/>
        <v>0</v>
      </c>
      <c r="O93" s="2">
        <f t="shared" si="82"/>
        <v>0</v>
      </c>
      <c r="P93" s="2">
        <f t="shared" si="82"/>
        <v>0</v>
      </c>
      <c r="Q93" s="2">
        <f t="shared" si="83"/>
        <v>0</v>
      </c>
      <c r="R93" s="2">
        <f t="shared" si="83"/>
        <v>0</v>
      </c>
      <c r="S93" s="2">
        <f t="shared" si="83"/>
        <v>0</v>
      </c>
      <c r="T93" s="2">
        <f t="shared" si="82"/>
        <v>0</v>
      </c>
      <c r="U93" s="2">
        <f t="shared" si="82"/>
        <v>0</v>
      </c>
      <c r="V93" s="2">
        <f t="shared" si="82"/>
        <v>0</v>
      </c>
      <c r="W93" s="2">
        <f t="shared" si="82"/>
        <v>0</v>
      </c>
      <c r="X93" s="2">
        <f t="shared" si="82"/>
        <v>0</v>
      </c>
      <c r="Y93" s="2">
        <f t="shared" si="82"/>
        <v>0</v>
      </c>
      <c r="Z93" s="2">
        <f t="shared" si="82"/>
        <v>0</v>
      </c>
      <c r="AA93" s="2">
        <f t="shared" si="82"/>
        <v>0</v>
      </c>
      <c r="AB93" s="2">
        <f t="shared" si="82"/>
        <v>0</v>
      </c>
      <c r="AC93" s="2">
        <f t="shared" si="82"/>
        <v>0</v>
      </c>
      <c r="AD93" s="2">
        <f t="shared" si="82"/>
        <v>0</v>
      </c>
      <c r="AE93" s="2">
        <f t="shared" si="82"/>
        <v>0</v>
      </c>
      <c r="AF93" s="2">
        <f t="shared" si="82"/>
        <v>0</v>
      </c>
      <c r="AG93" s="2">
        <f t="shared" si="82"/>
        <v>0</v>
      </c>
      <c r="AH93" s="2">
        <f t="shared" si="82"/>
        <v>0</v>
      </c>
      <c r="AI93" s="2">
        <f t="shared" si="82"/>
        <v>0</v>
      </c>
      <c r="AJ93" s="2">
        <f t="shared" si="82"/>
        <v>0</v>
      </c>
      <c r="AK93" s="2">
        <f t="shared" si="82"/>
        <v>0</v>
      </c>
      <c r="AL93" s="2">
        <f t="shared" si="82"/>
        <v>0</v>
      </c>
      <c r="AM93" s="2">
        <f t="shared" si="82"/>
        <v>0</v>
      </c>
      <c r="AN93" s="2">
        <f t="shared" si="82"/>
        <v>0</v>
      </c>
      <c r="AO93" s="2">
        <f t="shared" si="84"/>
        <v>0</v>
      </c>
      <c r="AP93" s="2">
        <f t="shared" si="84"/>
        <v>0</v>
      </c>
      <c r="AQ93" s="2">
        <f t="shared" si="84"/>
        <v>0</v>
      </c>
      <c r="AR93" s="2">
        <f t="shared" si="82"/>
        <v>0</v>
      </c>
      <c r="AS93" s="2">
        <f t="shared" si="82"/>
        <v>0</v>
      </c>
      <c r="AT93" s="2">
        <f t="shared" si="82"/>
        <v>0</v>
      </c>
      <c r="AU93" s="2">
        <f t="shared" si="82"/>
        <v>0</v>
      </c>
      <c r="AV93" s="2">
        <f t="shared" si="82"/>
        <v>0</v>
      </c>
      <c r="AW93" s="2">
        <f t="shared" si="82"/>
        <v>0</v>
      </c>
      <c r="AX93" s="2">
        <f t="shared" si="82"/>
        <v>0</v>
      </c>
      <c r="AY93" s="2">
        <f t="shared" si="82"/>
        <v>0</v>
      </c>
      <c r="AZ93" s="2">
        <f t="shared" si="82"/>
        <v>0</v>
      </c>
      <c r="BA93" s="2">
        <f t="shared" si="85"/>
        <v>0</v>
      </c>
      <c r="BB93" s="2">
        <f t="shared" si="85"/>
        <v>0</v>
      </c>
      <c r="BC93" s="2">
        <f t="shared" si="85"/>
        <v>0</v>
      </c>
      <c r="BD93" s="217"/>
      <c r="BE93" s="217"/>
    </row>
    <row r="94" spans="1:57" ht="67.5" customHeight="1" x14ac:dyDescent="0.25">
      <c r="A94" s="187"/>
      <c r="B94" s="157"/>
      <c r="C94" s="187"/>
      <c r="D94" s="15" t="s">
        <v>33</v>
      </c>
      <c r="E94" s="2">
        <f>E57</f>
        <v>0</v>
      </c>
      <c r="F94" s="2">
        <f>F57</f>
        <v>0</v>
      </c>
      <c r="G94" s="2">
        <v>0</v>
      </c>
      <c r="H94" s="2">
        <f>H51+H29</f>
        <v>0</v>
      </c>
      <c r="I94" s="2">
        <f t="shared" ref="I94:O94" si="86">I51+I29</f>
        <v>0</v>
      </c>
      <c r="J94" s="2">
        <v>0</v>
      </c>
      <c r="K94" s="2">
        <f t="shared" si="86"/>
        <v>0</v>
      </c>
      <c r="L94" s="2">
        <f t="shared" si="86"/>
        <v>0</v>
      </c>
      <c r="M94" s="2">
        <f t="shared" si="86"/>
        <v>0</v>
      </c>
      <c r="N94" s="2">
        <f t="shared" si="86"/>
        <v>0</v>
      </c>
      <c r="O94" s="2">
        <f t="shared" si="86"/>
        <v>0</v>
      </c>
      <c r="P94" s="2">
        <v>0</v>
      </c>
      <c r="Q94" s="2">
        <f>Q51+Q29</f>
        <v>0</v>
      </c>
      <c r="R94" s="2">
        <f>R51+R29</f>
        <v>0</v>
      </c>
      <c r="S94" s="2">
        <v>0</v>
      </c>
      <c r="T94" s="2">
        <f>T51</f>
        <v>0</v>
      </c>
      <c r="U94" s="2">
        <f>U51</f>
        <v>0</v>
      </c>
      <c r="V94" s="2">
        <v>0</v>
      </c>
      <c r="W94" s="2">
        <f>W51</f>
        <v>0</v>
      </c>
      <c r="X94" s="2">
        <f>X51</f>
        <v>0</v>
      </c>
      <c r="Y94" s="2">
        <v>0</v>
      </c>
      <c r="Z94" s="2">
        <f>Z51</f>
        <v>0</v>
      </c>
      <c r="AA94" s="2">
        <f>AA51</f>
        <v>0</v>
      </c>
      <c r="AB94" s="2">
        <v>0</v>
      </c>
      <c r="AC94" s="2">
        <f>AC51+AC29</f>
        <v>0</v>
      </c>
      <c r="AD94" s="2">
        <f>AD51+AD29</f>
        <v>0</v>
      </c>
      <c r="AE94" s="2">
        <v>0</v>
      </c>
      <c r="AF94" s="2">
        <f>AF51</f>
        <v>0</v>
      </c>
      <c r="AG94" s="2">
        <f>AG51</f>
        <v>0</v>
      </c>
      <c r="AH94" s="2">
        <v>0</v>
      </c>
      <c r="AI94" s="2">
        <f>AI51</f>
        <v>0</v>
      </c>
      <c r="AJ94" s="2">
        <f>AJ51</f>
        <v>0</v>
      </c>
      <c r="AK94" s="2">
        <v>0</v>
      </c>
      <c r="AL94" s="2">
        <f>AL51</f>
        <v>0</v>
      </c>
      <c r="AM94" s="2">
        <f>AM51</f>
        <v>0</v>
      </c>
      <c r="AN94" s="2">
        <v>0</v>
      </c>
      <c r="AO94" s="2">
        <f>AO51+AO29</f>
        <v>0</v>
      </c>
      <c r="AP94" s="2">
        <f>AP51+AP29</f>
        <v>0</v>
      </c>
      <c r="AQ94" s="2">
        <v>0</v>
      </c>
      <c r="AR94" s="2">
        <f>AR51</f>
        <v>0</v>
      </c>
      <c r="AS94" s="2">
        <f>AS51</f>
        <v>0</v>
      </c>
      <c r="AT94" s="2">
        <v>0</v>
      </c>
      <c r="AU94" s="2">
        <f>AU51</f>
        <v>0</v>
      </c>
      <c r="AV94" s="2">
        <f>AV51</f>
        <v>0</v>
      </c>
      <c r="AW94" s="2">
        <v>0</v>
      </c>
      <c r="AX94" s="2">
        <f>AX51</f>
        <v>0</v>
      </c>
      <c r="AY94" s="2">
        <f>AY51</f>
        <v>0</v>
      </c>
      <c r="AZ94" s="2">
        <v>0</v>
      </c>
      <c r="BA94" s="2">
        <f>BA51+BA29</f>
        <v>0</v>
      </c>
      <c r="BB94" s="2">
        <f>BB51+BB29</f>
        <v>0</v>
      </c>
      <c r="BC94" s="2">
        <v>0</v>
      </c>
      <c r="BD94" s="15"/>
      <c r="BE94" s="15"/>
    </row>
    <row r="95" spans="1:57" ht="0.75" customHeight="1" x14ac:dyDescent="0.25">
      <c r="A95" s="4"/>
      <c r="B95" s="5"/>
      <c r="C95" s="4"/>
      <c r="D95" s="5"/>
      <c r="E95" s="3"/>
      <c r="F95" s="3"/>
      <c r="G95" s="3"/>
      <c r="H95" s="3"/>
      <c r="I95" s="3"/>
      <c r="J95" s="3"/>
      <c r="K95" s="3"/>
      <c r="L95" s="3"/>
      <c r="M95" s="3"/>
      <c r="N95" s="227"/>
      <c r="O95" s="227"/>
      <c r="P95" s="227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57" x14ac:dyDescent="0.25">
      <c r="A96" s="4"/>
      <c r="B96" s="5"/>
      <c r="C96" s="4"/>
      <c r="D96" s="5"/>
      <c r="E96" s="3"/>
      <c r="F96" s="3"/>
      <c r="G96" s="3"/>
      <c r="H96" s="3"/>
      <c r="I96" s="3"/>
      <c r="J96" s="3"/>
      <c r="K96" s="3"/>
      <c r="L96" s="3"/>
      <c r="M96" s="3"/>
      <c r="N96" s="17"/>
      <c r="O96" s="17"/>
      <c r="P96" s="17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</row>
    <row r="97" spans="1:55" ht="19.5" customHeight="1" x14ac:dyDescent="0.25">
      <c r="A97" s="186" t="s">
        <v>70</v>
      </c>
      <c r="B97" s="186"/>
      <c r="C97" s="186"/>
      <c r="D97" s="186"/>
      <c r="E97" s="186"/>
      <c r="F97" s="186"/>
      <c r="G97" s="31"/>
      <c r="H97" s="31"/>
      <c r="I97" s="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50"/>
      <c r="W97" s="50"/>
      <c r="X97" s="50"/>
    </row>
    <row r="98" spans="1:55" ht="18.75" hidden="1" customHeight="1" x14ac:dyDescent="0.25">
      <c r="A98" s="226"/>
      <c r="B98" s="224"/>
      <c r="C98" s="224"/>
      <c r="D98" s="224"/>
      <c r="E98" s="32"/>
      <c r="F98" s="32"/>
      <c r="G98" s="33"/>
      <c r="H98" s="31"/>
      <c r="I98" s="31"/>
      <c r="J98" s="224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O98" s="27"/>
      <c r="AP98" s="27"/>
      <c r="AQ98" s="27"/>
      <c r="BA98" s="27"/>
      <c r="BB98" s="27"/>
      <c r="BC98" s="27"/>
    </row>
    <row r="99" spans="1:55" ht="16.5" customHeight="1" x14ac:dyDescent="0.25">
      <c r="A99" s="204" t="s">
        <v>71</v>
      </c>
      <c r="B99" s="205"/>
      <c r="C99" s="205"/>
      <c r="D99" s="205"/>
      <c r="E99" s="205"/>
      <c r="F99" s="34"/>
      <c r="G99" s="33"/>
      <c r="H99" s="31"/>
      <c r="I99" s="31"/>
      <c r="J99" s="222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7"/>
      <c r="W99" s="27"/>
      <c r="X99" s="27"/>
      <c r="Y99" s="50"/>
      <c r="Z99" s="50"/>
      <c r="AA99" s="50"/>
      <c r="AB99" s="50"/>
      <c r="AC99" s="50"/>
      <c r="AD99" s="50"/>
      <c r="AE99" s="50"/>
      <c r="AF99" s="50"/>
      <c r="AG99" s="50"/>
      <c r="AO99" s="50"/>
      <c r="AP99" s="50"/>
      <c r="AQ99" s="50"/>
      <c r="BA99" s="50"/>
      <c r="BB99" s="50"/>
      <c r="BC99" s="50"/>
    </row>
    <row r="100" spans="1:55" ht="17.25" customHeight="1" x14ac:dyDescent="0.25">
      <c r="A100" s="51"/>
      <c r="B100" s="200"/>
      <c r="C100" s="200"/>
      <c r="D100" s="200"/>
      <c r="E100" s="32"/>
      <c r="F100" s="32"/>
      <c r="G100" s="31"/>
      <c r="H100" s="31"/>
      <c r="I100" s="31"/>
      <c r="J100" s="31"/>
      <c r="K100" s="31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50"/>
      <c r="W100" s="50"/>
      <c r="X100" s="50"/>
      <c r="Y100" s="27"/>
      <c r="Z100" s="27"/>
      <c r="AA100" s="27"/>
      <c r="AB100" s="27"/>
      <c r="AC100" s="27"/>
      <c r="AD100" s="27"/>
      <c r="AE100" s="27"/>
      <c r="AF100" s="27"/>
      <c r="AO100" s="27"/>
      <c r="AP100" s="27"/>
      <c r="AQ100" s="27"/>
      <c r="BA100" s="27"/>
      <c r="BB100" s="27"/>
      <c r="BC100" s="27"/>
    </row>
    <row r="101" spans="1:55" ht="15.75" hidden="1" customHeight="1" x14ac:dyDescent="0.25">
      <c r="A101" s="51"/>
      <c r="B101" s="52"/>
      <c r="C101" s="52"/>
      <c r="D101" s="52"/>
      <c r="E101" s="32"/>
      <c r="F101" s="32"/>
      <c r="G101" s="32"/>
      <c r="H101" s="32"/>
      <c r="I101" s="32"/>
      <c r="J101" s="32"/>
      <c r="K101" s="32"/>
      <c r="L101" s="53"/>
      <c r="M101" s="53"/>
      <c r="N101" s="53"/>
      <c r="O101" s="53"/>
      <c r="Q101" s="32"/>
      <c r="R101" s="32"/>
      <c r="S101" s="32"/>
      <c r="T101" s="54"/>
      <c r="U101" s="54"/>
      <c r="V101" s="54"/>
      <c r="W101" s="54"/>
      <c r="X101" s="54"/>
      <c r="Y101" s="54"/>
      <c r="Z101" s="54"/>
      <c r="AA101" s="54"/>
      <c r="AB101" s="54"/>
      <c r="AC101" s="32"/>
      <c r="AD101" s="32"/>
      <c r="AE101" s="32"/>
      <c r="AF101" s="54"/>
      <c r="AO101" s="32"/>
      <c r="AP101" s="32"/>
      <c r="AQ101" s="32"/>
      <c r="BA101" s="32"/>
      <c r="BB101" s="32"/>
      <c r="BC101" s="32"/>
    </row>
    <row r="102" spans="1:55" ht="8.25" customHeight="1" x14ac:dyDescent="0.25">
      <c r="I102" s="31"/>
      <c r="J102" s="31"/>
      <c r="K102" s="31"/>
      <c r="L102" s="31"/>
      <c r="M102" s="31"/>
      <c r="N102" s="31"/>
      <c r="O102" s="31"/>
      <c r="P102" s="55"/>
      <c r="R102" s="31"/>
      <c r="S102" s="31"/>
      <c r="T102" s="50"/>
      <c r="U102" s="50"/>
      <c r="V102" s="50"/>
      <c r="W102" s="50"/>
      <c r="X102" s="50"/>
      <c r="Y102" s="50"/>
      <c r="Z102" s="50"/>
      <c r="AA102" s="50"/>
      <c r="AB102" s="50"/>
      <c r="AD102" s="31"/>
      <c r="AE102" s="31"/>
      <c r="AP102" s="31"/>
      <c r="AQ102" s="31"/>
      <c r="BB102" s="31"/>
      <c r="BC102" s="31"/>
    </row>
    <row r="103" spans="1:55" x14ac:dyDescent="0.25">
      <c r="A103" s="197" t="s">
        <v>68</v>
      </c>
      <c r="B103" s="198"/>
      <c r="C103" s="198"/>
      <c r="D103" s="198"/>
      <c r="E103" s="198"/>
      <c r="F103" s="198"/>
      <c r="G103" s="199"/>
      <c r="H103" s="199"/>
      <c r="I103" s="31"/>
      <c r="J103" s="31"/>
      <c r="K103" s="31"/>
      <c r="L103" s="31"/>
      <c r="M103" s="31"/>
      <c r="N103" s="31"/>
      <c r="O103" s="31"/>
      <c r="R103" s="31"/>
      <c r="S103" s="31"/>
      <c r="Y103" s="56"/>
      <c r="Z103" s="56"/>
      <c r="AD103" s="31"/>
      <c r="AE103" s="31"/>
      <c r="AP103" s="31"/>
      <c r="AQ103" s="31"/>
      <c r="BB103" s="31"/>
      <c r="BC103" s="31"/>
    </row>
    <row r="104" spans="1:55" ht="15.75" x14ac:dyDescent="0.25">
      <c r="A104" s="57"/>
    </row>
    <row r="105" spans="1:55" ht="15.75" x14ac:dyDescent="0.25">
      <c r="A105" s="57"/>
      <c r="E105" s="35"/>
      <c r="F105" s="35"/>
    </row>
    <row r="106" spans="1:55" x14ac:dyDescent="0.25">
      <c r="A106" s="32"/>
    </row>
  </sheetData>
  <mergeCells count="156">
    <mergeCell ref="H5:BC5"/>
    <mergeCell ref="AC6:AE6"/>
    <mergeCell ref="AC7:AC8"/>
    <mergeCell ref="AD7:AD8"/>
    <mergeCell ref="AE7:AE8"/>
    <mergeCell ref="AO6:AQ6"/>
    <mergeCell ref="AO7:AO8"/>
    <mergeCell ref="Q7:Q8"/>
    <mergeCell ref="R7:R8"/>
    <mergeCell ref="S7:S8"/>
    <mergeCell ref="AQ7:AQ8"/>
    <mergeCell ref="BD46:BD50"/>
    <mergeCell ref="BD58:BD63"/>
    <mergeCell ref="Y7:Y8"/>
    <mergeCell ref="BD30:BD34"/>
    <mergeCell ref="BA7:BA8"/>
    <mergeCell ref="BB7:BB8"/>
    <mergeCell ref="BC7:BC8"/>
    <mergeCell ref="C11:Z11"/>
    <mergeCell ref="Z7:Z8"/>
    <mergeCell ref="B24:B29"/>
    <mergeCell ref="C24:C29"/>
    <mergeCell ref="BE58:BE63"/>
    <mergeCell ref="BD38:BD42"/>
    <mergeCell ref="BE38:BE42"/>
    <mergeCell ref="BD52:BD57"/>
    <mergeCell ref="BE52:BE57"/>
    <mergeCell ref="BE46:BE50"/>
    <mergeCell ref="BE64:BE69"/>
    <mergeCell ref="A71:A76"/>
    <mergeCell ref="BD77:BD82"/>
    <mergeCell ref="BD71:BD76"/>
    <mergeCell ref="A77:A82"/>
    <mergeCell ref="B77:B82"/>
    <mergeCell ref="B71:B76"/>
    <mergeCell ref="C77:C82"/>
    <mergeCell ref="B64:B69"/>
    <mergeCell ref="A64:A69"/>
    <mergeCell ref="BE83:BE93"/>
    <mergeCell ref="A98:D98"/>
    <mergeCell ref="N95:P95"/>
    <mergeCell ref="A89:A94"/>
    <mergeCell ref="BE71:BE76"/>
    <mergeCell ref="J97:U97"/>
    <mergeCell ref="A83:A88"/>
    <mergeCell ref="B83:B88"/>
    <mergeCell ref="BE77:BE82"/>
    <mergeCell ref="C83:C88"/>
    <mergeCell ref="L100:U100"/>
    <mergeCell ref="B89:B94"/>
    <mergeCell ref="BD83:BD93"/>
    <mergeCell ref="BD64:BD69"/>
    <mergeCell ref="BD24:BD28"/>
    <mergeCell ref="C64:C69"/>
    <mergeCell ref="C37:Z37"/>
    <mergeCell ref="C44:Z44"/>
    <mergeCell ref="J99:U99"/>
    <mergeCell ref="J98:U98"/>
    <mergeCell ref="C12:C17"/>
    <mergeCell ref="C36:Z36"/>
    <mergeCell ref="BE12:BE16"/>
    <mergeCell ref="BE18:BE22"/>
    <mergeCell ref="BD12:BD16"/>
    <mergeCell ref="BD18:BD22"/>
    <mergeCell ref="C30:C35"/>
    <mergeCell ref="BE24:BE28"/>
    <mergeCell ref="C18:C23"/>
    <mergeCell ref="A46:A51"/>
    <mergeCell ref="B38:B43"/>
    <mergeCell ref="B58:B63"/>
    <mergeCell ref="A52:A57"/>
    <mergeCell ref="A12:A17"/>
    <mergeCell ref="B12:B17"/>
    <mergeCell ref="A30:A35"/>
    <mergeCell ref="A18:A23"/>
    <mergeCell ref="B18:B23"/>
    <mergeCell ref="A24:A29"/>
    <mergeCell ref="A3:U3"/>
    <mergeCell ref="A5:A8"/>
    <mergeCell ref="B5:B8"/>
    <mergeCell ref="G7:G8"/>
    <mergeCell ref="AF7:AF8"/>
    <mergeCell ref="AA7:AA8"/>
    <mergeCell ref="J7:J8"/>
    <mergeCell ref="E7:E8"/>
    <mergeCell ref="K7:K8"/>
    <mergeCell ref="L7:L8"/>
    <mergeCell ref="AM7:AM8"/>
    <mergeCell ref="AT7:AT8"/>
    <mergeCell ref="AF6:AH6"/>
    <mergeCell ref="AH7:AH8"/>
    <mergeCell ref="AG7:AG8"/>
    <mergeCell ref="AN7:AN8"/>
    <mergeCell ref="AI6:AK6"/>
    <mergeCell ref="AL7:AL8"/>
    <mergeCell ref="AI7:AI8"/>
    <mergeCell ref="AP7:AP8"/>
    <mergeCell ref="AX6:AZ6"/>
    <mergeCell ref="BD5:BD8"/>
    <mergeCell ref="AY7:AY8"/>
    <mergeCell ref="AR7:AR8"/>
    <mergeCell ref="AW7:AW8"/>
    <mergeCell ref="AV7:AV8"/>
    <mergeCell ref="AX7:AX8"/>
    <mergeCell ref="AS7:AS8"/>
    <mergeCell ref="BA6:BC6"/>
    <mergeCell ref="AR6:AT6"/>
    <mergeCell ref="AB7:AB8"/>
    <mergeCell ref="W7:W8"/>
    <mergeCell ref="AU7:AU8"/>
    <mergeCell ref="AK7:AK8"/>
    <mergeCell ref="C10:Z10"/>
    <mergeCell ref="AJ7:AJ8"/>
    <mergeCell ref="H7:H8"/>
    <mergeCell ref="M7:M8"/>
    <mergeCell ref="D5:D8"/>
    <mergeCell ref="AU6:AW6"/>
    <mergeCell ref="K6:M6"/>
    <mergeCell ref="N6:P6"/>
    <mergeCell ref="V7:V8"/>
    <mergeCell ref="T6:V6"/>
    <mergeCell ref="P7:P8"/>
    <mergeCell ref="I7:I8"/>
    <mergeCell ref="Q6:S6"/>
    <mergeCell ref="N7:N8"/>
    <mergeCell ref="T7:T8"/>
    <mergeCell ref="C89:C94"/>
    <mergeCell ref="B46:B51"/>
    <mergeCell ref="C38:C43"/>
    <mergeCell ref="C46:C51"/>
    <mergeCell ref="A99:E99"/>
    <mergeCell ref="H6:J6"/>
    <mergeCell ref="C5:C8"/>
    <mergeCell ref="A58:A63"/>
    <mergeCell ref="C58:C63"/>
    <mergeCell ref="C45:Z45"/>
    <mergeCell ref="Z6:AB6"/>
    <mergeCell ref="U7:U8"/>
    <mergeCell ref="F7:F8"/>
    <mergeCell ref="O7:O8"/>
    <mergeCell ref="BE30:BE34"/>
    <mergeCell ref="A103:H103"/>
    <mergeCell ref="B100:D100"/>
    <mergeCell ref="B52:B57"/>
    <mergeCell ref="A38:A43"/>
    <mergeCell ref="C71:C76"/>
    <mergeCell ref="A4:BD4"/>
    <mergeCell ref="E5:G6"/>
    <mergeCell ref="A97:F97"/>
    <mergeCell ref="C52:C57"/>
    <mergeCell ref="B30:B35"/>
    <mergeCell ref="BE5:BE8"/>
    <mergeCell ref="AZ7:AZ8"/>
    <mergeCell ref="AL6:AN6"/>
    <mergeCell ref="X7:X8"/>
    <mergeCell ref="W6:Y6"/>
  </mergeCells>
  <pageMargins left="0" right="0" top="0" bottom="0" header="0.11811023622047245" footer="0.11811023622047245"/>
  <pageSetup paperSize="8" scale="52" orientation="landscape" r:id="rId1"/>
  <headerFooter scaleWithDoc="0" alignWithMargins="0"/>
  <rowBreaks count="1" manualBreakCount="1">
    <brk id="69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План ежекварт.</vt:lpstr>
      <vt:lpstr>отчет!Область_печати</vt:lpstr>
      <vt:lpstr>'План ежекварт.'!Область_печати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2023-10-18T09:51:23Z</dcterms:modified>
</cp:coreProperties>
</file>