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40" activeTab="2"/>
  </bookViews>
  <sheets>
    <sheet name="3 месяца 2022 года" sheetId="1" r:id="rId1"/>
    <sheet name="6 месяцев 2022" sheetId="2" r:id="rId2"/>
    <sheet name="9 месяцев 2022 года" sheetId="3" r:id="rId3"/>
  </sheets>
  <definedNames>
    <definedName name="_xlnm.Print_Titles" localSheetId="1">'6 месяцев 2022'!$10:$11</definedName>
  </definedNames>
  <calcPr calcId="125725"/>
</workbook>
</file>

<file path=xl/calcChain.xml><?xml version="1.0" encoding="utf-8"?>
<calcChain xmlns="http://schemas.openxmlformats.org/spreadsheetml/2006/main">
  <c r="G14" i="1"/>
  <c r="G11"/>
  <c r="AH54" i="3" l="1"/>
  <c r="AE54"/>
  <c r="AB54"/>
  <c r="Y54"/>
  <c r="V54"/>
  <c r="S54"/>
  <c r="AH49"/>
  <c r="AE49"/>
  <c r="AB49"/>
  <c r="Y49"/>
  <c r="V49"/>
  <c r="S49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AH16"/>
  <c r="AE16"/>
  <c r="Y16"/>
  <c r="V16"/>
  <c r="S16"/>
  <c r="AO71"/>
  <c r="AN71"/>
  <c r="AM71"/>
  <c r="AL71"/>
  <c r="AK71"/>
  <c r="AJ71"/>
  <c r="AI71"/>
  <c r="AG71"/>
  <c r="AF71"/>
  <c r="AD71"/>
  <c r="AE71" s="1"/>
  <c r="AC71"/>
  <c r="AA71"/>
  <c r="AB71" s="1"/>
  <c r="Z71"/>
  <c r="X71"/>
  <c r="Y71" s="1"/>
  <c r="W71"/>
  <c r="T71"/>
  <c r="Q71"/>
  <c r="O71"/>
  <c r="P71" s="1"/>
  <c r="N71"/>
  <c r="L71"/>
  <c r="K71"/>
  <c r="I71"/>
  <c r="H71"/>
  <c r="AO70"/>
  <c r="AN70"/>
  <c r="AM70"/>
  <c r="AL70"/>
  <c r="AK70"/>
  <c r="AJ70"/>
  <c r="AI70"/>
  <c r="AG70"/>
  <c r="AF70"/>
  <c r="AD70"/>
  <c r="AC70"/>
  <c r="AA70"/>
  <c r="Z70"/>
  <c r="Z68" s="1"/>
  <c r="X70"/>
  <c r="W70"/>
  <c r="T70"/>
  <c r="Q70"/>
  <c r="O70"/>
  <c r="N70"/>
  <c r="L70"/>
  <c r="K70"/>
  <c r="I70"/>
  <c r="H70"/>
  <c r="AO69"/>
  <c r="AN69"/>
  <c r="AN68" s="1"/>
  <c r="AM69"/>
  <c r="AL69"/>
  <c r="AL68" s="1"/>
  <c r="AK69"/>
  <c r="AJ69"/>
  <c r="AJ68" s="1"/>
  <c r="AI69"/>
  <c r="AG69"/>
  <c r="AG68" s="1"/>
  <c r="AF69"/>
  <c r="AD69"/>
  <c r="AE69" s="1"/>
  <c r="AC69"/>
  <c r="AA69"/>
  <c r="AB69" s="1"/>
  <c r="Z69"/>
  <c r="X69"/>
  <c r="X68" s="1"/>
  <c r="W69"/>
  <c r="T69"/>
  <c r="T68" s="1"/>
  <c r="Q69"/>
  <c r="O69"/>
  <c r="P69" s="1"/>
  <c r="N69"/>
  <c r="L69"/>
  <c r="K69"/>
  <c r="I69"/>
  <c r="H69"/>
  <c r="AO68"/>
  <c r="AM68"/>
  <c r="AK68"/>
  <c r="AI68"/>
  <c r="AC68"/>
  <c r="W68"/>
  <c r="Q68"/>
  <c r="N68"/>
  <c r="P67"/>
  <c r="O67"/>
  <c r="N67"/>
  <c r="L67"/>
  <c r="K67"/>
  <c r="I67"/>
  <c r="H67"/>
  <c r="AO66"/>
  <c r="AM66"/>
  <c r="AL66"/>
  <c r="AL64" s="1"/>
  <c r="AJ66"/>
  <c r="AI66"/>
  <c r="AI64" s="1"/>
  <c r="AG66"/>
  <c r="AF66"/>
  <c r="AF64" s="1"/>
  <c r="AD66"/>
  <c r="AC66"/>
  <c r="AE66" s="1"/>
  <c r="AE64" s="1"/>
  <c r="AA66"/>
  <c r="Z66"/>
  <c r="X66"/>
  <c r="W66"/>
  <c r="V66"/>
  <c r="U66"/>
  <c r="U64" s="1"/>
  <c r="T66"/>
  <c r="R66"/>
  <c r="R64" s="1"/>
  <c r="S64" s="1"/>
  <c r="Q66"/>
  <c r="O66"/>
  <c r="O64" s="1"/>
  <c r="N66"/>
  <c r="L66"/>
  <c r="L64" s="1"/>
  <c r="K66"/>
  <c r="I66"/>
  <c r="H66"/>
  <c r="P65"/>
  <c r="O65"/>
  <c r="N65"/>
  <c r="L65"/>
  <c r="K65"/>
  <c r="I65"/>
  <c r="H65"/>
  <c r="H64" s="1"/>
  <c r="E65"/>
  <c r="AO64"/>
  <c r="AN64"/>
  <c r="AM64"/>
  <c r="AK64"/>
  <c r="AJ64"/>
  <c r="AH64"/>
  <c r="AG64"/>
  <c r="AD64"/>
  <c r="AB64"/>
  <c r="AA64"/>
  <c r="Z64"/>
  <c r="X64"/>
  <c r="W64"/>
  <c r="T64"/>
  <c r="Q64"/>
  <c r="J64"/>
  <c r="I64"/>
  <c r="AO63"/>
  <c r="AO59" s="1"/>
  <c r="AO72" s="1"/>
  <c r="AN63"/>
  <c r="AM63"/>
  <c r="AM59" s="1"/>
  <c r="AM72" s="1"/>
  <c r="AL63"/>
  <c r="AK63"/>
  <c r="AK59" s="1"/>
  <c r="AK72" s="1"/>
  <c r="AJ63"/>
  <c r="AI63"/>
  <c r="AI59" s="1"/>
  <c r="AI72" s="1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I63"/>
  <c r="H63"/>
  <c r="G63"/>
  <c r="E63"/>
  <c r="AO62"/>
  <c r="AO75" s="1"/>
  <c r="AN62"/>
  <c r="AN75" s="1"/>
  <c r="AM62"/>
  <c r="AM75" s="1"/>
  <c r="AL62"/>
  <c r="AL75" s="1"/>
  <c r="AK62"/>
  <c r="AK75" s="1"/>
  <c r="AJ62"/>
  <c r="AJ75" s="1"/>
  <c r="AI62"/>
  <c r="AI75" s="1"/>
  <c r="AG62"/>
  <c r="AG75" s="1"/>
  <c r="AH75" s="1"/>
  <c r="AF62"/>
  <c r="AF75" s="1"/>
  <c r="AD62"/>
  <c r="AD75" s="1"/>
  <c r="AE75" s="1"/>
  <c r="AC62"/>
  <c r="AC75" s="1"/>
  <c r="AA62"/>
  <c r="AA75" s="1"/>
  <c r="Z62"/>
  <c r="Z75" s="1"/>
  <c r="X62"/>
  <c r="X75" s="1"/>
  <c r="Y75" s="1"/>
  <c r="W62"/>
  <c r="W75" s="1"/>
  <c r="T62"/>
  <c r="T75" s="1"/>
  <c r="Q62"/>
  <c r="Q75" s="1"/>
  <c r="O62"/>
  <c r="O75" s="1"/>
  <c r="P75" s="1"/>
  <c r="N62"/>
  <c r="N75" s="1"/>
  <c r="M62"/>
  <c r="L62"/>
  <c r="L75" s="1"/>
  <c r="K62"/>
  <c r="K75" s="1"/>
  <c r="I62"/>
  <c r="I75" s="1"/>
  <c r="H62"/>
  <c r="H75" s="1"/>
  <c r="AO61"/>
  <c r="AO74" s="1"/>
  <c r="AN61"/>
  <c r="AN74" s="1"/>
  <c r="AM61"/>
  <c r="AM74" s="1"/>
  <c r="AL61"/>
  <c r="AL74" s="1"/>
  <c r="AK61"/>
  <c r="AK74" s="1"/>
  <c r="AJ61"/>
  <c r="AJ74" s="1"/>
  <c r="AI61"/>
  <c r="AI74" s="1"/>
  <c r="AG61"/>
  <c r="AG74" s="1"/>
  <c r="AH74" s="1"/>
  <c r="AF61"/>
  <c r="AF74" s="1"/>
  <c r="AD61"/>
  <c r="AD74" s="1"/>
  <c r="AE74" s="1"/>
  <c r="AC61"/>
  <c r="AC74" s="1"/>
  <c r="AA61"/>
  <c r="AA74" s="1"/>
  <c r="Z61"/>
  <c r="Z74" s="1"/>
  <c r="X61"/>
  <c r="X74" s="1"/>
  <c r="Y74" s="1"/>
  <c r="W61"/>
  <c r="W74" s="1"/>
  <c r="T61"/>
  <c r="T74" s="1"/>
  <c r="Q61"/>
  <c r="Q74" s="1"/>
  <c r="O61"/>
  <c r="O74" s="1"/>
  <c r="P74" s="1"/>
  <c r="N61"/>
  <c r="N74" s="1"/>
  <c r="M61"/>
  <c r="L61"/>
  <c r="L74" s="1"/>
  <c r="K61"/>
  <c r="K74" s="1"/>
  <c r="I61"/>
  <c r="I74" s="1"/>
  <c r="H61"/>
  <c r="H74" s="1"/>
  <c r="AO60"/>
  <c r="AO73" s="1"/>
  <c r="AN60"/>
  <c r="AN73" s="1"/>
  <c r="AM60"/>
  <c r="AM73" s="1"/>
  <c r="AL60"/>
  <c r="AL73" s="1"/>
  <c r="AK60"/>
  <c r="AK73" s="1"/>
  <c r="AJ60"/>
  <c r="AJ73" s="1"/>
  <c r="AI60"/>
  <c r="AI73" s="1"/>
  <c r="AG60"/>
  <c r="AG73" s="1"/>
  <c r="AH73" s="1"/>
  <c r="AF60"/>
  <c r="AF73" s="1"/>
  <c r="AD60"/>
  <c r="AD73" s="1"/>
  <c r="AE73" s="1"/>
  <c r="AC60"/>
  <c r="AC73" s="1"/>
  <c r="AA60"/>
  <c r="AA73" s="1"/>
  <c r="Z60"/>
  <c r="Z73" s="1"/>
  <c r="X60"/>
  <c r="X73" s="1"/>
  <c r="W60"/>
  <c r="W73" s="1"/>
  <c r="T60"/>
  <c r="T73" s="1"/>
  <c r="Q60"/>
  <c r="Q73" s="1"/>
  <c r="O60"/>
  <c r="O73" s="1"/>
  <c r="P73" s="1"/>
  <c r="N60"/>
  <c r="N73" s="1"/>
  <c r="M60"/>
  <c r="M59" s="1"/>
  <c r="L60"/>
  <c r="L73" s="1"/>
  <c r="K60"/>
  <c r="K73" s="1"/>
  <c r="I60"/>
  <c r="I73" s="1"/>
  <c r="H60"/>
  <c r="H73" s="1"/>
  <c r="AN59"/>
  <c r="AN72" s="1"/>
  <c r="AL59"/>
  <c r="AL72" s="1"/>
  <c r="AJ59"/>
  <c r="AJ72" s="1"/>
  <c r="AG59"/>
  <c r="AG72" s="1"/>
  <c r="AF59"/>
  <c r="AF72" s="1"/>
  <c r="AC59"/>
  <c r="Z59"/>
  <c r="Z72" s="1"/>
  <c r="W59"/>
  <c r="Q59"/>
  <c r="Q72" s="1"/>
  <c r="N59"/>
  <c r="N72" s="1"/>
  <c r="L59"/>
  <c r="L72" s="1"/>
  <c r="I59"/>
  <c r="I72" s="1"/>
  <c r="P54"/>
  <c r="M54"/>
  <c r="J54"/>
  <c r="P49"/>
  <c r="M49"/>
  <c r="J49"/>
  <c r="F47"/>
  <c r="F46"/>
  <c r="F45"/>
  <c r="F44"/>
  <c r="E44"/>
  <c r="E43" s="1"/>
  <c r="AO43"/>
  <c r="AN43"/>
  <c r="AM43"/>
  <c r="AL43"/>
  <c r="AK43"/>
  <c r="AJ43"/>
  <c r="AI43"/>
  <c r="P43"/>
  <c r="O43"/>
  <c r="N43"/>
  <c r="M43"/>
  <c r="L43"/>
  <c r="K43"/>
  <c r="J43"/>
  <c r="I43"/>
  <c r="H43"/>
  <c r="F42"/>
  <c r="AH41"/>
  <c r="AE41"/>
  <c r="AB41"/>
  <c r="U41"/>
  <c r="V41" s="1"/>
  <c r="R41"/>
  <c r="S41" s="1"/>
  <c r="E41"/>
  <c r="AH40"/>
  <c r="AE40"/>
  <c r="AB40"/>
  <c r="U40"/>
  <c r="V40" s="1"/>
  <c r="R40"/>
  <c r="R70" s="1"/>
  <c r="E40"/>
  <c r="AH39"/>
  <c r="AE39"/>
  <c r="AB39"/>
  <c r="U39"/>
  <c r="U60" s="1"/>
  <c r="R39"/>
  <c r="R69" s="1"/>
  <c r="E39"/>
  <c r="AO38"/>
  <c r="AN38"/>
  <c r="AM38"/>
  <c r="AL38"/>
  <c r="AK38"/>
  <c r="AJ38"/>
  <c r="AI38"/>
  <c r="AG38"/>
  <c r="AH38" s="1"/>
  <c r="AF38"/>
  <c r="AD38"/>
  <c r="AC38"/>
  <c r="AA38"/>
  <c r="AB38" s="1"/>
  <c r="Z38"/>
  <c r="Y38"/>
  <c r="X38"/>
  <c r="W38"/>
  <c r="T38"/>
  <c r="Q38"/>
  <c r="O38"/>
  <c r="N38"/>
  <c r="M38"/>
  <c r="L38"/>
  <c r="K38"/>
  <c r="J38"/>
  <c r="I38"/>
  <c r="H38"/>
  <c r="E38"/>
  <c r="F37"/>
  <c r="F36"/>
  <c r="AE35"/>
  <c r="S35"/>
  <c r="S33" s="1"/>
  <c r="F35"/>
  <c r="E35"/>
  <c r="E33" s="1"/>
  <c r="F34"/>
  <c r="AO33"/>
  <c r="AN33"/>
  <c r="AM33"/>
  <c r="AL33"/>
  <c r="AK33"/>
  <c r="AJ33"/>
  <c r="AI33"/>
  <c r="AH33"/>
  <c r="AG33"/>
  <c r="AF33"/>
  <c r="AD33"/>
  <c r="AE33" s="1"/>
  <c r="AC33"/>
  <c r="AB33"/>
  <c r="AA33"/>
  <c r="Z33"/>
  <c r="Y33"/>
  <c r="X33"/>
  <c r="W33"/>
  <c r="V33"/>
  <c r="U33"/>
  <c r="T33"/>
  <c r="R33"/>
  <c r="Q33"/>
  <c r="P33"/>
  <c r="O33"/>
  <c r="N33"/>
  <c r="M33"/>
  <c r="L33"/>
  <c r="K33"/>
  <c r="J33"/>
  <c r="I33"/>
  <c r="H33"/>
  <c r="F31"/>
  <c r="S30"/>
  <c r="F30"/>
  <c r="G30" s="1"/>
  <c r="E30"/>
  <c r="AH29"/>
  <c r="AE29"/>
  <c r="AB29"/>
  <c r="Y29"/>
  <c r="U71"/>
  <c r="V71" s="1"/>
  <c r="R29"/>
  <c r="S29" s="1"/>
  <c r="S26" s="1"/>
  <c r="F29"/>
  <c r="G29" s="1"/>
  <c r="E29"/>
  <c r="AH28"/>
  <c r="AE28"/>
  <c r="AB28"/>
  <c r="Y28"/>
  <c r="V28"/>
  <c r="U28"/>
  <c r="F28"/>
  <c r="E28"/>
  <c r="E70" s="1"/>
  <c r="F27"/>
  <c r="AO26"/>
  <c r="AN26"/>
  <c r="AM26"/>
  <c r="AL26"/>
  <c r="AK26"/>
  <c r="AJ26"/>
  <c r="AI26"/>
  <c r="AG26"/>
  <c r="AH26" s="1"/>
  <c r="AF26"/>
  <c r="AD26"/>
  <c r="AC26"/>
  <c r="AA26"/>
  <c r="AB26" s="1"/>
  <c r="Z26"/>
  <c r="X26"/>
  <c r="W26"/>
  <c r="U26"/>
  <c r="T26"/>
  <c r="R26"/>
  <c r="Q26"/>
  <c r="O26"/>
  <c r="N26"/>
  <c r="L26"/>
  <c r="K26"/>
  <c r="I26"/>
  <c r="H26"/>
  <c r="E26"/>
  <c r="F25"/>
  <c r="F24"/>
  <c r="F23"/>
  <c r="F22"/>
  <c r="F21"/>
  <c r="F20"/>
  <c r="AB19"/>
  <c r="F19"/>
  <c r="F16" s="1"/>
  <c r="E19"/>
  <c r="E67" s="1"/>
  <c r="AB18"/>
  <c r="F18"/>
  <c r="E18"/>
  <c r="E66" s="1"/>
  <c r="F17"/>
  <c r="AO16"/>
  <c r="AN16"/>
  <c r="AM16"/>
  <c r="AL16"/>
  <c r="AK16"/>
  <c r="AJ16"/>
  <c r="AI16"/>
  <c r="AG16"/>
  <c r="AF16"/>
  <c r="AD16"/>
  <c r="AC16"/>
  <c r="AA16"/>
  <c r="Z16"/>
  <c r="X16"/>
  <c r="W16"/>
  <c r="U16"/>
  <c r="T16"/>
  <c r="R16"/>
  <c r="Q16"/>
  <c r="P16"/>
  <c r="O16"/>
  <c r="N16"/>
  <c r="M16"/>
  <c r="L16"/>
  <c r="K16"/>
  <c r="J16"/>
  <c r="I16"/>
  <c r="H16"/>
  <c r="F40" l="1"/>
  <c r="G40" s="1"/>
  <c r="F43"/>
  <c r="E16"/>
  <c r="G16" s="1"/>
  <c r="U61"/>
  <c r="U74" s="1"/>
  <c r="V74" s="1"/>
  <c r="U38"/>
  <c r="F41"/>
  <c r="G41" s="1"/>
  <c r="K59"/>
  <c r="K72" s="1"/>
  <c r="O59"/>
  <c r="O72" s="1"/>
  <c r="P72" s="1"/>
  <c r="AC64"/>
  <c r="N64"/>
  <c r="P64" s="1"/>
  <c r="O68"/>
  <c r="P68" s="1"/>
  <c r="AF68"/>
  <c r="AH68" s="1"/>
  <c r="AH70"/>
  <c r="Y68"/>
  <c r="Y26"/>
  <c r="E71"/>
  <c r="G35"/>
  <c r="R38"/>
  <c r="AE38"/>
  <c r="F39"/>
  <c r="F69" s="1"/>
  <c r="G69" s="1"/>
  <c r="S70"/>
  <c r="H59"/>
  <c r="H72" s="1"/>
  <c r="T59"/>
  <c r="T72" s="1"/>
  <c r="K64"/>
  <c r="S66"/>
  <c r="P70"/>
  <c r="F26"/>
  <c r="G26" s="1"/>
  <c r="AH69"/>
  <c r="AH71"/>
  <c r="AD68"/>
  <c r="AE70"/>
  <c r="F62"/>
  <c r="AB73"/>
  <c r="AB74"/>
  <c r="AB75"/>
  <c r="AA68"/>
  <c r="AB68" s="1"/>
  <c r="AB70"/>
  <c r="X59"/>
  <c r="X72" s="1"/>
  <c r="Y70"/>
  <c r="G43"/>
  <c r="E69"/>
  <c r="G44"/>
  <c r="AH72"/>
  <c r="F33"/>
  <c r="G33" s="1"/>
  <c r="AD59"/>
  <c r="AD72" s="1"/>
  <c r="AE68"/>
  <c r="AE26"/>
  <c r="F63"/>
  <c r="P66"/>
  <c r="F65"/>
  <c r="AB16"/>
  <c r="AA59"/>
  <c r="AA72" s="1"/>
  <c r="AB72" s="1"/>
  <c r="AE59"/>
  <c r="U73"/>
  <c r="V73" s="1"/>
  <c r="V60"/>
  <c r="F75"/>
  <c r="V61"/>
  <c r="S69"/>
  <c r="E64"/>
  <c r="G28"/>
  <c r="S39"/>
  <c r="V39"/>
  <c r="S40"/>
  <c r="AH59"/>
  <c r="E60"/>
  <c r="P60"/>
  <c r="R60"/>
  <c r="E61"/>
  <c r="E74" s="1"/>
  <c r="P61"/>
  <c r="R61"/>
  <c r="AB61"/>
  <c r="AH61"/>
  <c r="E62"/>
  <c r="E75" s="1"/>
  <c r="P62"/>
  <c r="R62"/>
  <c r="AB62"/>
  <c r="AH62"/>
  <c r="F66"/>
  <c r="G66" s="1"/>
  <c r="F67"/>
  <c r="G67" s="1"/>
  <c r="U69"/>
  <c r="U70"/>
  <c r="V70" s="1"/>
  <c r="F71"/>
  <c r="G71" s="1"/>
  <c r="R71"/>
  <c r="S71" s="1"/>
  <c r="W72"/>
  <c r="Y72" s="1"/>
  <c r="AC72"/>
  <c r="G18"/>
  <c r="G19"/>
  <c r="V29"/>
  <c r="V26" s="1"/>
  <c r="F60"/>
  <c r="Y61"/>
  <c r="AE61"/>
  <c r="U62"/>
  <c r="U59" s="1"/>
  <c r="Y62"/>
  <c r="AE62"/>
  <c r="AP73"/>
  <c r="AQ71"/>
  <c r="AP71"/>
  <c r="AQ70"/>
  <c r="AP70"/>
  <c r="AQ69"/>
  <c r="AP69"/>
  <c r="AP66"/>
  <c r="AQ63"/>
  <c r="AP63"/>
  <c r="AQ62"/>
  <c r="AQ75" s="1"/>
  <c r="AP62"/>
  <c r="AP75" s="1"/>
  <c r="AQ61"/>
  <c r="AQ74" s="1"/>
  <c r="AP61"/>
  <c r="AP74" s="1"/>
  <c r="AQ60"/>
  <c r="AQ73" s="1"/>
  <c r="AP60"/>
  <c r="AP59"/>
  <c r="AP72" s="1"/>
  <c r="AQ43"/>
  <c r="AP43"/>
  <c r="AN61" i="2"/>
  <c r="AK61"/>
  <c r="AI61"/>
  <c r="AH61"/>
  <c r="AE61"/>
  <c r="AB61"/>
  <c r="N66"/>
  <c r="N63"/>
  <c r="S32"/>
  <c r="F27"/>
  <c r="Y35"/>
  <c r="U38"/>
  <c r="V38" s="1"/>
  <c r="U37"/>
  <c r="V37" s="1"/>
  <c r="U36"/>
  <c r="V36" s="1"/>
  <c r="S38"/>
  <c r="R38"/>
  <c r="F38" s="1"/>
  <c r="R37"/>
  <c r="S37" s="1"/>
  <c r="R36"/>
  <c r="R66" s="1"/>
  <c r="F32"/>
  <c r="AB30"/>
  <c r="Y30"/>
  <c r="Y25"/>
  <c r="Y26"/>
  <c r="U26"/>
  <c r="U68" s="1"/>
  <c r="V68" s="1"/>
  <c r="V26"/>
  <c r="V23" s="1"/>
  <c r="U25"/>
  <c r="V25" s="1"/>
  <c r="S27"/>
  <c r="S26"/>
  <c r="R26"/>
  <c r="R68" s="1"/>
  <c r="S68" s="1"/>
  <c r="E25"/>
  <c r="E16"/>
  <c r="E64" s="1"/>
  <c r="E15"/>
  <c r="AB59"/>
  <c r="AB72" s="1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W68"/>
  <c r="T68"/>
  <c r="Q68"/>
  <c r="O68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X67"/>
  <c r="Y67" s="1"/>
  <c r="W67"/>
  <c r="T67"/>
  <c r="R67"/>
  <c r="S67" s="1"/>
  <c r="Q67"/>
  <c r="O67"/>
  <c r="N67"/>
  <c r="L67"/>
  <c r="K67"/>
  <c r="I67"/>
  <c r="H67"/>
  <c r="AQ66"/>
  <c r="AP66"/>
  <c r="AO66"/>
  <c r="AO65" s="1"/>
  <c r="AN66"/>
  <c r="AN65" s="1"/>
  <c r="AM66"/>
  <c r="AM65" s="1"/>
  <c r="AL66"/>
  <c r="AL65" s="1"/>
  <c r="AK66"/>
  <c r="AK65" s="1"/>
  <c r="AJ66"/>
  <c r="AJ65" s="1"/>
  <c r="AI66"/>
  <c r="AI65" s="1"/>
  <c r="AH66"/>
  <c r="AH65" s="1"/>
  <c r="AG66"/>
  <c r="AG65" s="1"/>
  <c r="AF66"/>
  <c r="AF65" s="1"/>
  <c r="AE66"/>
  <c r="AE65" s="1"/>
  <c r="AD66"/>
  <c r="AD65" s="1"/>
  <c r="AC66"/>
  <c r="AC65" s="1"/>
  <c r="AB66"/>
  <c r="AB65" s="1"/>
  <c r="AA66"/>
  <c r="AA65" s="1"/>
  <c r="Z66"/>
  <c r="Z65" s="1"/>
  <c r="X66"/>
  <c r="W66"/>
  <c r="W65" s="1"/>
  <c r="U66"/>
  <c r="V66" s="1"/>
  <c r="T66"/>
  <c r="T65" s="1"/>
  <c r="Q66"/>
  <c r="Q65" s="1"/>
  <c r="O66"/>
  <c r="P66" s="1"/>
  <c r="L66"/>
  <c r="K66"/>
  <c r="I66"/>
  <c r="H66"/>
  <c r="P64"/>
  <c r="O64"/>
  <c r="N64"/>
  <c r="L64"/>
  <c r="K64"/>
  <c r="I64"/>
  <c r="H64"/>
  <c r="AP63"/>
  <c r="AO63"/>
  <c r="AO61" s="1"/>
  <c r="AM63"/>
  <c r="AM61" s="1"/>
  <c r="AL63"/>
  <c r="AL61" s="1"/>
  <c r="AJ63"/>
  <c r="AJ61" s="1"/>
  <c r="AI63"/>
  <c r="AG63"/>
  <c r="AG61" s="1"/>
  <c r="AF63"/>
  <c r="AF61" s="1"/>
  <c r="AD63"/>
  <c r="AD61" s="1"/>
  <c r="AC63"/>
  <c r="AC61" s="1"/>
  <c r="AA63"/>
  <c r="AA61" s="1"/>
  <c r="Z63"/>
  <c r="Z61" s="1"/>
  <c r="X63"/>
  <c r="X61" s="1"/>
  <c r="W63"/>
  <c r="W61" s="1"/>
  <c r="V63"/>
  <c r="U63"/>
  <c r="U61" s="1"/>
  <c r="T63"/>
  <c r="T61" s="1"/>
  <c r="Q63"/>
  <c r="Q61" s="1"/>
  <c r="O63"/>
  <c r="P63" s="1"/>
  <c r="L63"/>
  <c r="K63"/>
  <c r="I63"/>
  <c r="H63"/>
  <c r="H61" s="1"/>
  <c r="P62"/>
  <c r="O62"/>
  <c r="O61" s="1"/>
  <c r="P61" s="1"/>
  <c r="N62"/>
  <c r="L62"/>
  <c r="L61" s="1"/>
  <c r="K62"/>
  <c r="I62"/>
  <c r="I61" s="1"/>
  <c r="H62"/>
  <c r="E62"/>
  <c r="N61"/>
  <c r="K61"/>
  <c r="J61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I60"/>
  <c r="H60"/>
  <c r="G60"/>
  <c r="E60"/>
  <c r="AQ59"/>
  <c r="AQ72" s="1"/>
  <c r="AP59"/>
  <c r="AP72" s="1"/>
  <c r="AO59"/>
  <c r="AO72" s="1"/>
  <c r="AN59"/>
  <c r="AN72" s="1"/>
  <c r="AM59"/>
  <c r="AM72" s="1"/>
  <c r="AL59"/>
  <c r="AL72" s="1"/>
  <c r="AK59"/>
  <c r="AK72" s="1"/>
  <c r="AJ59"/>
  <c r="AJ72" s="1"/>
  <c r="AI59"/>
  <c r="AI72" s="1"/>
  <c r="AH59"/>
  <c r="AH72" s="1"/>
  <c r="AG59"/>
  <c r="AG72" s="1"/>
  <c r="AF59"/>
  <c r="AF72" s="1"/>
  <c r="AE59"/>
  <c r="AE72" s="1"/>
  <c r="AD59"/>
  <c r="AD72" s="1"/>
  <c r="AC59"/>
  <c r="AC72" s="1"/>
  <c r="AA59"/>
  <c r="AA72" s="1"/>
  <c r="Z59"/>
  <c r="Z72" s="1"/>
  <c r="X59"/>
  <c r="X72" s="1"/>
  <c r="Y72" s="1"/>
  <c r="W59"/>
  <c r="W72" s="1"/>
  <c r="U59"/>
  <c r="U72" s="1"/>
  <c r="V72" s="1"/>
  <c r="T59"/>
  <c r="T72" s="1"/>
  <c r="R59"/>
  <c r="R72" s="1"/>
  <c r="S72" s="1"/>
  <c r="Q59"/>
  <c r="Q72" s="1"/>
  <c r="O59"/>
  <c r="O72" s="1"/>
  <c r="AQ58"/>
  <c r="AQ71" s="1"/>
  <c r="AP58"/>
  <c r="AP71" s="1"/>
  <c r="AO58"/>
  <c r="AO71" s="1"/>
  <c r="AN58"/>
  <c r="AN71" s="1"/>
  <c r="AM58"/>
  <c r="AM71" s="1"/>
  <c r="AL58"/>
  <c r="AL71" s="1"/>
  <c r="AK58"/>
  <c r="AK71" s="1"/>
  <c r="AJ58"/>
  <c r="AJ71" s="1"/>
  <c r="AI58"/>
  <c r="AI71" s="1"/>
  <c r="AH58"/>
  <c r="AH71" s="1"/>
  <c r="AG58"/>
  <c r="AG71" s="1"/>
  <c r="AF58"/>
  <c r="AF71" s="1"/>
  <c r="AE58"/>
  <c r="AE71" s="1"/>
  <c r="AD58"/>
  <c r="AD71" s="1"/>
  <c r="AC58"/>
  <c r="AC71" s="1"/>
  <c r="Z58"/>
  <c r="Z71" s="1"/>
  <c r="X58"/>
  <c r="X71" s="1"/>
  <c r="W58"/>
  <c r="W71" s="1"/>
  <c r="Y71" s="1"/>
  <c r="U58"/>
  <c r="U71" s="1"/>
  <c r="V71" s="1"/>
  <c r="T58"/>
  <c r="T71" s="1"/>
  <c r="R58"/>
  <c r="R71" s="1"/>
  <c r="S71" s="1"/>
  <c r="Q58"/>
  <c r="Q71" s="1"/>
  <c r="O58"/>
  <c r="O71" s="1"/>
  <c r="P71" s="1"/>
  <c r="N58"/>
  <c r="N71" s="1"/>
  <c r="M58"/>
  <c r="L58"/>
  <c r="L71" s="1"/>
  <c r="K58"/>
  <c r="K71" s="1"/>
  <c r="I58"/>
  <c r="I71" s="1"/>
  <c r="H58"/>
  <c r="H71" s="1"/>
  <c r="AQ57"/>
  <c r="AQ70" s="1"/>
  <c r="AP57"/>
  <c r="AP70" s="1"/>
  <c r="AO57"/>
  <c r="AO70" s="1"/>
  <c r="AN57"/>
  <c r="AN70" s="1"/>
  <c r="AM57"/>
  <c r="AM70" s="1"/>
  <c r="AL57"/>
  <c r="AL70" s="1"/>
  <c r="AK57"/>
  <c r="AK70" s="1"/>
  <c r="AJ57"/>
  <c r="AJ70" s="1"/>
  <c r="AI57"/>
  <c r="AI70" s="1"/>
  <c r="AH57"/>
  <c r="AH70" s="1"/>
  <c r="AG57"/>
  <c r="AG70" s="1"/>
  <c r="AF57"/>
  <c r="AF70" s="1"/>
  <c r="AE57"/>
  <c r="AE70" s="1"/>
  <c r="AD57"/>
  <c r="AD70" s="1"/>
  <c r="AC57"/>
  <c r="AC70" s="1"/>
  <c r="AB57"/>
  <c r="AB70" s="1"/>
  <c r="AA57"/>
  <c r="AA70" s="1"/>
  <c r="Z57"/>
  <c r="Z70" s="1"/>
  <c r="X57"/>
  <c r="X70" s="1"/>
  <c r="W57"/>
  <c r="W70" s="1"/>
  <c r="U57"/>
  <c r="U70" s="1"/>
  <c r="V70" s="1"/>
  <c r="T57"/>
  <c r="T70" s="1"/>
  <c r="R57"/>
  <c r="R70" s="1"/>
  <c r="S70" s="1"/>
  <c r="Q57"/>
  <c r="Q70" s="1"/>
  <c r="O57"/>
  <c r="O70" s="1"/>
  <c r="P70" s="1"/>
  <c r="N57"/>
  <c r="N70" s="1"/>
  <c r="M57"/>
  <c r="L57"/>
  <c r="L70" s="1"/>
  <c r="K57"/>
  <c r="K70" s="1"/>
  <c r="I57"/>
  <c r="I70" s="1"/>
  <c r="H57"/>
  <c r="H70" s="1"/>
  <c r="AH56"/>
  <c r="AH69" s="1"/>
  <c r="P51"/>
  <c r="M51"/>
  <c r="J51"/>
  <c r="P46"/>
  <c r="M46"/>
  <c r="J46"/>
  <c r="F44"/>
  <c r="F43"/>
  <c r="F42"/>
  <c r="F41"/>
  <c r="G41" s="1"/>
  <c r="E41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E40"/>
  <c r="F39"/>
  <c r="E38"/>
  <c r="E37"/>
  <c r="E36"/>
  <c r="AO35"/>
  <c r="AN35"/>
  <c r="AM35"/>
  <c r="AL35"/>
  <c r="AK35"/>
  <c r="AJ35"/>
  <c r="AI35"/>
  <c r="AH35"/>
  <c r="AG35"/>
  <c r="AF35"/>
  <c r="AE35"/>
  <c r="AD35"/>
  <c r="AC35"/>
  <c r="AB35"/>
  <c r="AA35"/>
  <c r="Z35"/>
  <c r="X35"/>
  <c r="W35"/>
  <c r="T35"/>
  <c r="R35"/>
  <c r="Q35"/>
  <c r="O35"/>
  <c r="N35"/>
  <c r="M35"/>
  <c r="L35"/>
  <c r="K35"/>
  <c r="J35"/>
  <c r="I35"/>
  <c r="H35"/>
  <c r="F34"/>
  <c r="F33"/>
  <c r="E32"/>
  <c r="E63" s="1"/>
  <c r="F31"/>
  <c r="AO30"/>
  <c r="AN30"/>
  <c r="AM30"/>
  <c r="AL30"/>
  <c r="AK30"/>
  <c r="AJ30"/>
  <c r="AI30"/>
  <c r="AH30"/>
  <c r="AG30"/>
  <c r="AF30"/>
  <c r="AE30"/>
  <c r="AD30"/>
  <c r="AC30"/>
  <c r="AA30"/>
  <c r="Z30"/>
  <c r="X30"/>
  <c r="W30"/>
  <c r="V30"/>
  <c r="U30"/>
  <c r="T30"/>
  <c r="Q30"/>
  <c r="P30"/>
  <c r="O30"/>
  <c r="N30"/>
  <c r="M30"/>
  <c r="L30"/>
  <c r="K30"/>
  <c r="J30"/>
  <c r="I30"/>
  <c r="H30"/>
  <c r="E30"/>
  <c r="F28"/>
  <c r="E27"/>
  <c r="F25"/>
  <c r="F24"/>
  <c r="AO23"/>
  <c r="AN23"/>
  <c r="AM23"/>
  <c r="AL23"/>
  <c r="AK23"/>
  <c r="AJ23"/>
  <c r="AI23"/>
  <c r="AH23"/>
  <c r="AG23"/>
  <c r="AF23"/>
  <c r="AE23"/>
  <c r="AD23"/>
  <c r="AC23"/>
  <c r="AB23"/>
  <c r="AA23"/>
  <c r="Z23"/>
  <c r="W23"/>
  <c r="U23"/>
  <c r="T23"/>
  <c r="R23"/>
  <c r="Q23"/>
  <c r="O23"/>
  <c r="F22"/>
  <c r="F21"/>
  <c r="F20"/>
  <c r="F19"/>
  <c r="F18"/>
  <c r="F17"/>
  <c r="F16"/>
  <c r="F14"/>
  <c r="AO13"/>
  <c r="AN13"/>
  <c r="AM13"/>
  <c r="AL13"/>
  <c r="AK13"/>
  <c r="AJ13"/>
  <c r="AI13"/>
  <c r="AH13"/>
  <c r="AG13"/>
  <c r="AF13"/>
  <c r="AE13"/>
  <c r="AD13"/>
  <c r="AC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AP61" i="1"/>
  <c r="AO61"/>
  <c r="AM61"/>
  <c r="AL61"/>
  <c r="AJ61"/>
  <c r="AI61"/>
  <c r="AG61"/>
  <c r="AF61"/>
  <c r="AD61"/>
  <c r="AC61"/>
  <c r="AA61"/>
  <c r="Z61"/>
  <c r="X61"/>
  <c r="W61"/>
  <c r="U61"/>
  <c r="V61"/>
  <c r="T61"/>
  <c r="R61"/>
  <c r="Q61"/>
  <c r="P49"/>
  <c r="M49"/>
  <c r="J49"/>
  <c r="P44"/>
  <c r="M44"/>
  <c r="J44"/>
  <c r="P67"/>
  <c r="P68"/>
  <c r="P69"/>
  <c r="P70"/>
  <c r="O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O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I64"/>
  <c r="K64"/>
  <c r="L64"/>
  <c r="N64"/>
  <c r="N63" s="1"/>
  <c r="O64"/>
  <c r="O63" s="1"/>
  <c r="I65"/>
  <c r="K65"/>
  <c r="L65"/>
  <c r="N65"/>
  <c r="I66"/>
  <c r="K66"/>
  <c r="L66"/>
  <c r="N66"/>
  <c r="H65"/>
  <c r="H66"/>
  <c r="H64"/>
  <c r="I60"/>
  <c r="K60"/>
  <c r="L60"/>
  <c r="N60"/>
  <c r="O60"/>
  <c r="P60"/>
  <c r="I61"/>
  <c r="J59"/>
  <c r="K61"/>
  <c r="L61"/>
  <c r="N61"/>
  <c r="O61"/>
  <c r="O59" s="1"/>
  <c r="P61"/>
  <c r="I62"/>
  <c r="K62"/>
  <c r="L62"/>
  <c r="N62"/>
  <c r="O62"/>
  <c r="P62"/>
  <c r="H61"/>
  <c r="H62"/>
  <c r="H60"/>
  <c r="H59" s="1"/>
  <c r="K59"/>
  <c r="N59"/>
  <c r="P59"/>
  <c r="E60"/>
  <c r="AP58"/>
  <c r="AQ58"/>
  <c r="AP57"/>
  <c r="AP70" s="1"/>
  <c r="AQ57"/>
  <c r="AQ70" s="1"/>
  <c r="AP56"/>
  <c r="AP69" s="1"/>
  <c r="AQ56"/>
  <c r="AQ69" s="1"/>
  <c r="AP55"/>
  <c r="AP68" s="1"/>
  <c r="AQ55"/>
  <c r="AQ54" s="1"/>
  <c r="AQ67" s="1"/>
  <c r="AP54"/>
  <c r="AP67" s="1"/>
  <c r="AP38"/>
  <c r="AQ38"/>
  <c r="F17"/>
  <c r="F18"/>
  <c r="F19"/>
  <c r="F20"/>
  <c r="F16"/>
  <c r="F70" i="3" l="1"/>
  <c r="G70" s="1"/>
  <c r="P59"/>
  <c r="Y59"/>
  <c r="E68"/>
  <c r="F61"/>
  <c r="F74" s="1"/>
  <c r="G74" s="1"/>
  <c r="G39"/>
  <c r="F38"/>
  <c r="G38" s="1"/>
  <c r="R65" i="2"/>
  <c r="S65" s="1"/>
  <c r="S66"/>
  <c r="G38"/>
  <c r="AJ56"/>
  <c r="AJ69" s="1"/>
  <c r="O65"/>
  <c r="S36"/>
  <c r="F36"/>
  <c r="G36" s="1"/>
  <c r="S59"/>
  <c r="V59"/>
  <c r="AD56"/>
  <c r="AD69" s="1"/>
  <c r="AP56"/>
  <c r="AP69" s="1"/>
  <c r="U67"/>
  <c r="V67" s="1"/>
  <c r="F37"/>
  <c r="G37" s="1"/>
  <c r="P58"/>
  <c r="S58"/>
  <c r="V58"/>
  <c r="Y59"/>
  <c r="O56"/>
  <c r="AN56"/>
  <c r="AN69" s="1"/>
  <c r="G25"/>
  <c r="P57"/>
  <c r="S57"/>
  <c r="V57"/>
  <c r="Y58"/>
  <c r="F68" i="3"/>
  <c r="G68" s="1"/>
  <c r="G61"/>
  <c r="AE72"/>
  <c r="AB59"/>
  <c r="F59"/>
  <c r="F73"/>
  <c r="G60"/>
  <c r="R75"/>
  <c r="S75" s="1"/>
  <c r="S62"/>
  <c r="S60"/>
  <c r="R73"/>
  <c r="S73" s="1"/>
  <c r="R59"/>
  <c r="E73"/>
  <c r="E72" s="1"/>
  <c r="E59"/>
  <c r="U72"/>
  <c r="V72" s="1"/>
  <c r="V59"/>
  <c r="U75"/>
  <c r="V75" s="1"/>
  <c r="V62"/>
  <c r="V69"/>
  <c r="U68"/>
  <c r="V68" s="1"/>
  <c r="S61"/>
  <c r="R74"/>
  <c r="S74" s="1"/>
  <c r="F64"/>
  <c r="G64" s="1"/>
  <c r="G75"/>
  <c r="R68"/>
  <c r="S68" s="1"/>
  <c r="G62"/>
  <c r="AQ59"/>
  <c r="AQ72" s="1"/>
  <c r="U35" i="2"/>
  <c r="X23"/>
  <c r="Y23" s="1"/>
  <c r="X68"/>
  <c r="Y68" s="1"/>
  <c r="AF56"/>
  <c r="AF69" s="1"/>
  <c r="E35"/>
  <c r="T56"/>
  <c r="T69" s="1"/>
  <c r="S30"/>
  <c r="R30"/>
  <c r="G32"/>
  <c r="R63"/>
  <c r="F60"/>
  <c r="F30"/>
  <c r="G30" s="1"/>
  <c r="E67"/>
  <c r="F64"/>
  <c r="G64" s="1"/>
  <c r="F62"/>
  <c r="S23"/>
  <c r="G27"/>
  <c r="E13"/>
  <c r="X56"/>
  <c r="R56"/>
  <c r="AB58"/>
  <c r="AB13"/>
  <c r="AA13"/>
  <c r="F15"/>
  <c r="F63" s="1"/>
  <c r="G63" s="1"/>
  <c r="AA58"/>
  <c r="AA71" s="1"/>
  <c r="AL56"/>
  <c r="AL69" s="1"/>
  <c r="Z56"/>
  <c r="Z69" s="1"/>
  <c r="E61"/>
  <c r="E57"/>
  <c r="G16"/>
  <c r="F40"/>
  <c r="G40" s="1"/>
  <c r="Q56"/>
  <c r="Q69" s="1"/>
  <c r="U56"/>
  <c r="W56"/>
  <c r="W69" s="1"/>
  <c r="AC56"/>
  <c r="AC69" s="1"/>
  <c r="AE56"/>
  <c r="AE69" s="1"/>
  <c r="AG56"/>
  <c r="AG69" s="1"/>
  <c r="AI56"/>
  <c r="AI69" s="1"/>
  <c r="AK56"/>
  <c r="AK69" s="1"/>
  <c r="AM56"/>
  <c r="AM69" s="1"/>
  <c r="AO56"/>
  <c r="AO69" s="1"/>
  <c r="AQ56"/>
  <c r="AQ69" s="1"/>
  <c r="F57"/>
  <c r="G57" s="1"/>
  <c r="E58"/>
  <c r="E71" s="1"/>
  <c r="E66"/>
  <c r="P67"/>
  <c r="P63" i="1"/>
  <c r="P66"/>
  <c r="P65"/>
  <c r="P64"/>
  <c r="AQ68"/>
  <c r="L59"/>
  <c r="I59"/>
  <c r="F39"/>
  <c r="E39"/>
  <c r="F36"/>
  <c r="E36"/>
  <c r="F35"/>
  <c r="E35"/>
  <c r="E65" s="1"/>
  <c r="F34"/>
  <c r="E34"/>
  <c r="F30"/>
  <c r="E30"/>
  <c r="E61" s="1"/>
  <c r="E59" s="1"/>
  <c r="F25"/>
  <c r="E25"/>
  <c r="F24"/>
  <c r="E24"/>
  <c r="E66" s="1"/>
  <c r="F14"/>
  <c r="E14"/>
  <c r="E62" s="1"/>
  <c r="R69" i="2" l="1"/>
  <c r="S69" s="1"/>
  <c r="S56"/>
  <c r="O69"/>
  <c r="U69"/>
  <c r="V69" s="1"/>
  <c r="V56"/>
  <c r="R61"/>
  <c r="S61" s="1"/>
  <c r="S63"/>
  <c r="X69"/>
  <c r="Y69" s="1"/>
  <c r="Y56"/>
  <c r="F67"/>
  <c r="G67" s="1"/>
  <c r="F66"/>
  <c r="G66" s="1"/>
  <c r="U65"/>
  <c r="V65" s="1"/>
  <c r="X65"/>
  <c r="Y65" s="1"/>
  <c r="F35"/>
  <c r="G35" s="1"/>
  <c r="G59" i="3"/>
  <c r="R72"/>
  <c r="S72" s="1"/>
  <c r="S59"/>
  <c r="G73"/>
  <c r="F72"/>
  <c r="G72" s="1"/>
  <c r="F61" i="2"/>
  <c r="G61" s="1"/>
  <c r="F13"/>
  <c r="F58"/>
  <c r="AB71"/>
  <c r="AB56"/>
  <c r="AB69" s="1"/>
  <c r="AA56"/>
  <c r="AA69" s="1"/>
  <c r="F70"/>
  <c r="G70" s="1"/>
  <c r="G13"/>
  <c r="E70"/>
  <c r="E33" i="1"/>
  <c r="E64"/>
  <c r="E63" s="1"/>
  <c r="G25"/>
  <c r="E56"/>
  <c r="E69" s="1"/>
  <c r="F71" i="2" l="1"/>
  <c r="G71" s="1"/>
  <c r="G58"/>
  <c r="G39" i="1"/>
  <c r="G35"/>
  <c r="G65" s="1"/>
  <c r="G36"/>
  <c r="G34"/>
  <c r="G30"/>
  <c r="G61" s="1"/>
  <c r="G59" s="1"/>
  <c r="G24"/>
  <c r="F13"/>
  <c r="F61" s="1"/>
  <c r="F15"/>
  <c r="F12"/>
  <c r="F23"/>
  <c r="F26"/>
  <c r="G58"/>
  <c r="F29"/>
  <c r="F31"/>
  <c r="F62" s="1"/>
  <c r="F32"/>
  <c r="F37"/>
  <c r="F33" s="1"/>
  <c r="G33" s="1"/>
  <c r="F40"/>
  <c r="F41"/>
  <c r="F66" s="1"/>
  <c r="F42"/>
  <c r="F22"/>
  <c r="F64" s="1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I58"/>
  <c r="H58"/>
  <c r="E58"/>
  <c r="AO57"/>
  <c r="AO70" s="1"/>
  <c r="AN57"/>
  <c r="AN70" s="1"/>
  <c r="AM57"/>
  <c r="AM70" s="1"/>
  <c r="AL57"/>
  <c r="AL70" s="1"/>
  <c r="AK57"/>
  <c r="AK70" s="1"/>
  <c r="AJ57"/>
  <c r="AJ70" s="1"/>
  <c r="AI57"/>
  <c r="AI70" s="1"/>
  <c r="AH57"/>
  <c r="AH70" s="1"/>
  <c r="AG57"/>
  <c r="AG70" s="1"/>
  <c r="AF57"/>
  <c r="AF70" s="1"/>
  <c r="AE57"/>
  <c r="AE70" s="1"/>
  <c r="AD57"/>
  <c r="AD70" s="1"/>
  <c r="AC57"/>
  <c r="AC70" s="1"/>
  <c r="AB57"/>
  <c r="AB70" s="1"/>
  <c r="AA57"/>
  <c r="AA70" s="1"/>
  <c r="Z57"/>
  <c r="Z70" s="1"/>
  <c r="Y57"/>
  <c r="Y70" s="1"/>
  <c r="X57"/>
  <c r="X70" s="1"/>
  <c r="W57"/>
  <c r="W70" s="1"/>
  <c r="V57"/>
  <c r="V70" s="1"/>
  <c r="U57"/>
  <c r="U70" s="1"/>
  <c r="T57"/>
  <c r="T70" s="1"/>
  <c r="S57"/>
  <c r="S70" s="1"/>
  <c r="R57"/>
  <c r="R70" s="1"/>
  <c r="Q57"/>
  <c r="Q70" s="1"/>
  <c r="O57"/>
  <c r="O70" s="1"/>
  <c r="N57"/>
  <c r="N70" s="1"/>
  <c r="M57"/>
  <c r="L57"/>
  <c r="L70" s="1"/>
  <c r="K57"/>
  <c r="K70" s="1"/>
  <c r="I57"/>
  <c r="I70" s="1"/>
  <c r="H57"/>
  <c r="H70" s="1"/>
  <c r="E57"/>
  <c r="E70" s="1"/>
  <c r="AO56"/>
  <c r="AO69" s="1"/>
  <c r="AN56"/>
  <c r="AN69" s="1"/>
  <c r="AM56"/>
  <c r="AM69" s="1"/>
  <c r="AL56"/>
  <c r="AL69" s="1"/>
  <c r="AK56"/>
  <c r="AK69" s="1"/>
  <c r="AJ56"/>
  <c r="AJ69" s="1"/>
  <c r="AI56"/>
  <c r="AI69" s="1"/>
  <c r="AH56"/>
  <c r="AH69" s="1"/>
  <c r="AG56"/>
  <c r="AG69" s="1"/>
  <c r="AF56"/>
  <c r="AF69" s="1"/>
  <c r="AE56"/>
  <c r="AE69" s="1"/>
  <c r="AD56"/>
  <c r="AD69" s="1"/>
  <c r="AC56"/>
  <c r="AC69" s="1"/>
  <c r="AB56"/>
  <c r="AB69" s="1"/>
  <c r="AA56"/>
  <c r="AA69" s="1"/>
  <c r="Z56"/>
  <c r="Z69" s="1"/>
  <c r="Y56"/>
  <c r="X56"/>
  <c r="X69" s="1"/>
  <c r="W56"/>
  <c r="W69" s="1"/>
  <c r="V56"/>
  <c r="V69" s="1"/>
  <c r="U56"/>
  <c r="U69" s="1"/>
  <c r="T56"/>
  <c r="T69" s="1"/>
  <c r="S56"/>
  <c r="S69" s="1"/>
  <c r="R56"/>
  <c r="R69" s="1"/>
  <c r="Q56"/>
  <c r="Q69" s="1"/>
  <c r="O56"/>
  <c r="O69" s="1"/>
  <c r="N56"/>
  <c r="N69" s="1"/>
  <c r="M56"/>
  <c r="L56"/>
  <c r="L69" s="1"/>
  <c r="K56"/>
  <c r="K69" s="1"/>
  <c r="I56"/>
  <c r="I69" s="1"/>
  <c r="H56"/>
  <c r="H69" s="1"/>
  <c r="AO55"/>
  <c r="AO68" s="1"/>
  <c r="AN55"/>
  <c r="AN68" s="1"/>
  <c r="AM55"/>
  <c r="AL55"/>
  <c r="AL68" s="1"/>
  <c r="AK55"/>
  <c r="AK68" s="1"/>
  <c r="AJ55"/>
  <c r="AJ68" s="1"/>
  <c r="AI55"/>
  <c r="AH55"/>
  <c r="AH68" s="1"/>
  <c r="AG55"/>
  <c r="AG68" s="1"/>
  <c r="AF55"/>
  <c r="AF68" s="1"/>
  <c r="AE55"/>
  <c r="AE68" s="1"/>
  <c r="AD55"/>
  <c r="AD68" s="1"/>
  <c r="AC55"/>
  <c r="AC68" s="1"/>
  <c r="AB55"/>
  <c r="AB68" s="1"/>
  <c r="AA55"/>
  <c r="AA68" s="1"/>
  <c r="Z55"/>
  <c r="Z68" s="1"/>
  <c r="Y55"/>
  <c r="Y68" s="1"/>
  <c r="X55"/>
  <c r="X68" s="1"/>
  <c r="W55"/>
  <c r="W68" s="1"/>
  <c r="V55"/>
  <c r="V68" s="1"/>
  <c r="U55"/>
  <c r="U68" s="1"/>
  <c r="T55"/>
  <c r="T68" s="1"/>
  <c r="S55"/>
  <c r="S68" s="1"/>
  <c r="R55"/>
  <c r="R68" s="1"/>
  <c r="Q55"/>
  <c r="Q68" s="1"/>
  <c r="O55"/>
  <c r="O68" s="1"/>
  <c r="N55"/>
  <c r="N68" s="1"/>
  <c r="M55"/>
  <c r="L55"/>
  <c r="L68" s="1"/>
  <c r="K55"/>
  <c r="K68" s="1"/>
  <c r="I55"/>
  <c r="I68" s="1"/>
  <c r="H55"/>
  <c r="H68" s="1"/>
  <c r="E55"/>
  <c r="E68" s="1"/>
  <c r="E67" s="1"/>
  <c r="AC54"/>
  <c r="AC67" s="1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E38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O33"/>
  <c r="N33"/>
  <c r="M33"/>
  <c r="L33"/>
  <c r="K33"/>
  <c r="J33"/>
  <c r="I33"/>
  <c r="H33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E28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O21"/>
  <c r="N21"/>
  <c r="L21"/>
  <c r="K21"/>
  <c r="I21"/>
  <c r="H21"/>
  <c r="E2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E11"/>
  <c r="AK54" l="1"/>
  <c r="AK67" s="1"/>
  <c r="G66"/>
  <c r="G64"/>
  <c r="S54"/>
  <c r="S67" s="1"/>
  <c r="AG54"/>
  <c r="AG67" s="1"/>
  <c r="AO54"/>
  <c r="AO67" s="1"/>
  <c r="F65"/>
  <c r="F63" s="1"/>
  <c r="AI54"/>
  <c r="AI67" s="1"/>
  <c r="AI68"/>
  <c r="AM54"/>
  <c r="AM67" s="1"/>
  <c r="AM68"/>
  <c r="Y54"/>
  <c r="Y67" s="1"/>
  <c r="Y69"/>
  <c r="F11"/>
  <c r="F60"/>
  <c r="F59" s="1"/>
  <c r="L54"/>
  <c r="L67" s="1"/>
  <c r="Q54"/>
  <c r="Q67" s="1"/>
  <c r="U54"/>
  <c r="U67" s="1"/>
  <c r="AA54"/>
  <c r="AA67" s="1"/>
  <c r="AE54"/>
  <c r="AE67" s="1"/>
  <c r="R54"/>
  <c r="R67" s="1"/>
  <c r="T54"/>
  <c r="T67" s="1"/>
  <c r="V54"/>
  <c r="V67" s="1"/>
  <c r="X54"/>
  <c r="X67" s="1"/>
  <c r="Z54"/>
  <c r="Z67" s="1"/>
  <c r="AB54"/>
  <c r="AB67" s="1"/>
  <c r="AD54"/>
  <c r="AD67" s="1"/>
  <c r="AF54"/>
  <c r="AF67" s="1"/>
  <c r="AH54"/>
  <c r="AH67" s="1"/>
  <c r="AJ54"/>
  <c r="AJ67" s="1"/>
  <c r="AL54"/>
  <c r="AL67" s="1"/>
  <c r="AN54"/>
  <c r="AN67" s="1"/>
  <c r="F21"/>
  <c r="F28"/>
  <c r="G28" s="1"/>
  <c r="F38"/>
  <c r="G38" s="1"/>
  <c r="K54"/>
  <c r="K67" s="1"/>
  <c r="F58"/>
  <c r="W54"/>
  <c r="W67" s="1"/>
  <c r="N54"/>
  <c r="N67" s="1"/>
  <c r="G55"/>
  <c r="E54"/>
  <c r="G57"/>
  <c r="F57"/>
  <c r="F70" s="1"/>
  <c r="G70" s="1"/>
  <c r="G56"/>
  <c r="F56"/>
  <c r="F69" s="1"/>
  <c r="G69" s="1"/>
  <c r="F55"/>
  <c r="F68" s="1"/>
  <c r="H54"/>
  <c r="H67" s="1"/>
  <c r="G21"/>
  <c r="G63" s="1"/>
  <c r="O54"/>
  <c r="O67" s="1"/>
  <c r="M54"/>
  <c r="I54"/>
  <c r="I67" s="1"/>
  <c r="G68" l="1"/>
  <c r="F67"/>
  <c r="G67" s="1"/>
  <c r="F54"/>
  <c r="G54" s="1"/>
  <c r="H23" i="2"/>
  <c r="H68"/>
  <c r="L23"/>
  <c r="L68"/>
  <c r="I23"/>
  <c r="I68"/>
  <c r="K68"/>
  <c r="K23"/>
  <c r="F23"/>
  <c r="G23" s="1"/>
  <c r="L59"/>
  <c r="L56" s="1"/>
  <c r="L69" s="1"/>
  <c r="F68"/>
  <c r="I59"/>
  <c r="I56" s="1"/>
  <c r="I69" s="1"/>
  <c r="E26"/>
  <c r="E23" s="1"/>
  <c r="N23"/>
  <c r="N59"/>
  <c r="M59"/>
  <c r="M56" s="1"/>
  <c r="H59"/>
  <c r="H72" s="1"/>
  <c r="K59"/>
  <c r="K72" s="1"/>
  <c r="K56"/>
  <c r="K69" s="1"/>
  <c r="N68"/>
  <c r="P68" s="1"/>
  <c r="F26"/>
  <c r="G26" s="1"/>
  <c r="N56" l="1"/>
  <c r="P59"/>
  <c r="F65"/>
  <c r="F59"/>
  <c r="N72"/>
  <c r="P72" s="1"/>
  <c r="E68"/>
  <c r="E65" s="1"/>
  <c r="F72"/>
  <c r="N65"/>
  <c r="P65" s="1"/>
  <c r="H56"/>
  <c r="H69" s="1"/>
  <c r="E59"/>
  <c r="I72"/>
  <c r="L72"/>
  <c r="F56" l="1"/>
  <c r="G59"/>
  <c r="N69"/>
  <c r="P69" s="1"/>
  <c r="P56"/>
  <c r="G65"/>
  <c r="G68"/>
  <c r="E72"/>
  <c r="E69" s="1"/>
  <c r="E56"/>
  <c r="F69"/>
  <c r="G56" l="1"/>
  <c r="G69"/>
  <c r="G72"/>
</calcChain>
</file>

<file path=xl/sharedStrings.xml><?xml version="1.0" encoding="utf-8"?>
<sst xmlns="http://schemas.openxmlformats.org/spreadsheetml/2006/main" count="1578" uniqueCount="130">
  <si>
    <t>Сетевой график</t>
  </si>
  <si>
    <t>по исполнению муниципальной программы</t>
  </si>
  <si>
    <t xml:space="preserve">«Улучшение жилищных условий жителей, проживающих на территории муниципального образования город Урай» на 2019-2030 
</t>
  </si>
  <si>
    <t>на 2022 год</t>
  </si>
  <si>
    <t>Источники финансирования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</si>
  <si>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</si>
  <si>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</si>
  <si>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</si>
  <si>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</si>
  <si>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</si>
  <si>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</si>
  <si>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</si>
  <si>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</si>
  <si>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</si>
  <si>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</si>
  <si>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</si>
  <si>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</si>
  <si>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</si>
  <si>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</si>
  <si>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 xml:space="preserve">план </t>
  </si>
  <si>
    <t xml:space="preserve">факт </t>
  </si>
  <si>
    <t>исполнение, %</t>
  </si>
  <si>
    <t>9</t>
  </si>
  <si>
    <t>38</t>
  </si>
  <si>
    <t>39</t>
  </si>
  <si>
    <t>40</t>
  </si>
  <si>
    <t>1</t>
  </si>
  <si>
    <t xml:space="preserve">Управление по учету и распределению муниципального жилого фонда администрации города Урай </t>
  </si>
  <si>
    <t>Всего:</t>
  </si>
  <si>
    <t xml:space="preserve">Федеральный  бюджет </t>
  </si>
  <si>
    <t>Бюджет Ханты-Мансийского автономного округа-Югры</t>
  </si>
  <si>
    <t>Бюджет городского округа город Урай</t>
  </si>
  <si>
    <t xml:space="preserve">Иные источники финансирования </t>
  </si>
  <si>
    <t>2</t>
  </si>
  <si>
    <t>Управление по учету и распределению муниципального жилого фонда администрации города Урай</t>
  </si>
  <si>
    <t>3</t>
  </si>
  <si>
    <t>4</t>
  </si>
  <si>
    <t>5</t>
  </si>
  <si>
    <t>Ответственный исполнитель</t>
  </si>
  <si>
    <t>муниципальной программы:</t>
  </si>
  <si>
    <t xml:space="preserve">Начальник управления по учету и распределению муниципального жилого фонда администрации города Урай </t>
  </si>
  <si>
    <t>_________________ С.В.Белова</t>
  </si>
  <si>
    <t>исп. Аристархова Е..В. 2-33-51</t>
  </si>
  <si>
    <t>за 1 квартал 2022 года</t>
  </si>
  <si>
    <t>Заключены и оплачены 2 муниципальных контракта на прииобретение в муниципальную собственность 9 квартир общей площадью 0,3 тыс.кв.м.</t>
  </si>
  <si>
    <t>Ответственный исполнитель/соисполнитель</t>
  </si>
  <si>
    <t>кроме того, местный бюджет, за счёт остатков прошлых лет</t>
  </si>
  <si>
    <t>Реализация основных мероприятий регионального проекта «Обеспечение устойчивого сокращения непригодного для проживания жилищного фонда» (1,2)</t>
  </si>
  <si>
    <t>Выплата возмещений за жилые помещения в рамках соглашений, заключенных с собственниками изымаемых жилых помещений (1)</t>
  </si>
  <si>
    <t>Предоставление жилых помещений по договорам социального найма гражданам в порядке очередности (2)</t>
  </si>
  <si>
    <t>без финансирования</t>
  </si>
  <si>
    <t>Приобретение жилых помещений для обеспечения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 (3)</t>
  </si>
  <si>
    <t>6</t>
  </si>
  <si>
    <t>Предоставление молодым семьям социальных выплат в виде субсидий (2)</t>
  </si>
  <si>
    <t>7</t>
  </si>
  <si>
    <t>Улучшение жилищных условий ветеранов Великой Отечественной войны и вставших на учет в качестве нуждающихся в жилых помещениях до 01.01.2005 ветеранов боевых действий, инвалидов и семей, имеющих детей-инвалидов (2)</t>
  </si>
  <si>
    <t>8</t>
  </si>
  <si>
    <t>Отнесение жилых помещений муниципального жилого фонда к специализированному жилищному фонду (2)</t>
  </si>
  <si>
    <t>Приобретение жилых помещений для замены инвалидам, семьям, имеющим детей-инвалидов, являющихся нанимателями жилых помещений по договорам социального найма муниципального фонда (2)</t>
  </si>
  <si>
    <t>10</t>
  </si>
  <si>
    <t>Реконструкция нежилого здания детской поликлиники под жилой дом в городе Урай (2)</t>
  </si>
  <si>
    <t>Муниципальное казенное учреждение «Управление капитального строительства города Урай»"</t>
  </si>
  <si>
    <t>Прочие расходы</t>
  </si>
  <si>
    <t>Соисполнитель 1: МКУ "УКС г. Урай"</t>
  </si>
  <si>
    <t>Приобретение жилых помещений у  застройщиков и у лиц, не являющихся застройщиками, в многоквартирных домах, введенных в эксплуатацию не ранее 5 лет, предшествующих текущему году, а также в жилых домах, указанных в пункте 2 части 2 статьи 49 Градостроительного кодекса Российской Федерации, в строящихся многоквартирных домах или в многоквартирных домах, в которых жилые помещения будут созданы в будущем (1)</t>
  </si>
  <si>
    <t>-</t>
  </si>
  <si>
    <t xml:space="preserve">Муниципальные контракты на приобретение квартир в муниципальную собственность не заключались. </t>
  </si>
  <si>
    <t>К специализированному фонду жилые помещения не относились.</t>
  </si>
  <si>
    <t>Льготники, заявившиеся на получение субсидии в 2022 году, отсутствуют. Выплаты не производились.</t>
  </si>
  <si>
    <t>Выданы 17 свидетельств молодым семьям, из них оплачены 4 свидетельства.</t>
  </si>
  <si>
    <t>Выплаты возмещений за изымаемые жилые помещения не приозводились.</t>
  </si>
  <si>
    <t>3 семьям предоставлены квартиры на условиях договора социального найма в порядке очередности.</t>
  </si>
  <si>
    <t>Льготники, заявившиеся на замену помещений, отсутствуют. Приобретение квартир не производилось.</t>
  </si>
  <si>
    <t>Ответственный исполнитель: Управление по учету и распределению муниципального жилого фонда администрации города Урай, Соисполнитель 1</t>
  </si>
  <si>
    <t>Выданы 20 свидетельств молодым семьям, из них оплачены 12 свидетельств.</t>
  </si>
  <si>
    <t>5 семьям предоставлены квартиры на условиях договора социального найма в порядке очередности.</t>
  </si>
  <si>
    <t>Выплачены 5 возмещений за изымаемые жилые помещения.</t>
  </si>
  <si>
    <t>Расторгнут муниципальный контракт на приобретение квартиры в муниципальную собственность по причине невыполнения условий контракта Подрядчиком (физическое лицо)</t>
  </si>
  <si>
    <t>Позднее заключение соглашений с  собственниками жилья</t>
  </si>
  <si>
    <t xml:space="preserve">Заключен 1 муниципальный контракт на приобретение 4 квартир в муниципальную собственность, полностью оплачен. Передача квартир ожидается в 4 квартале 2022 года. </t>
  </si>
  <si>
    <t>Выплачены 13 возмещений за изымаемые жилые помещения.</t>
  </si>
  <si>
    <t>7 семьям предоставлены квартиры на условиях договора социального найма в порядке очередности.</t>
  </si>
  <si>
    <t>Заключены и оплачены 3 муниципальных контракта на прииобретение в муниципальную собственность 17 квартир общей площадью 0,6 тыс.кв.м.</t>
  </si>
  <si>
    <t>Выданы 20 свидетельств молодым семьям, оплачены полностью.</t>
  </si>
  <si>
    <t>Доля софинансирования за счет средств местного бюджета запланирована к ожидаемому увеличению дополнительных средств из окружного бюджета на мероприятия по выплатам возмещений за жилые помещения в рамках соглашений с собственниками</t>
  </si>
  <si>
    <t>ОТЧЕТ</t>
  </si>
  <si>
    <t>№</t>
  </si>
  <si>
    <t>о ходе исполнения комплексного плана (сетевого графика)</t>
  </si>
  <si>
    <t xml:space="preserve"> </t>
  </si>
  <si>
    <t>Основные мероприятия муниципальной программы
(их взаимосвязь с целевыми показателями муниципальной программы)</t>
  </si>
  <si>
    <t>Финансовые затраты на реализацию (тыс.рублей)</t>
  </si>
  <si>
    <t>7=6/5*100</t>
  </si>
  <si>
    <t>в том числе:</t>
  </si>
  <si>
    <t>11</t>
  </si>
  <si>
    <t>12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</si>
  <si>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</si>
  <si>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</si>
  <si>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</si>
  <si>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</si>
  <si>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</si>
  <si>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</si>
  <si>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</si>
  <si>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</si>
  <si>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</si>
  <si>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</si>
  <si>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</si>
  <si>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</si>
  <si>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</si>
  <si>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</si>
  <si>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</si>
  <si>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</si>
  <si>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</si>
  <si>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</si>
  <si>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</si>
  <si>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</si>
  <si>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</si>
  <si>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</si>
  <si>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</si>
  <si>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41</t>
  </si>
  <si>
    <t>42</t>
  </si>
  <si>
    <t>43</t>
  </si>
  <si>
    <t>44</t>
  </si>
  <si>
    <t>45</t>
  </si>
  <si>
    <t>Всего по муниципальной программе:</t>
  </si>
  <si>
    <t>Инвестиции и объекты в муниципальной собственности</t>
  </si>
  <si>
    <t>Согласовано</t>
  </si>
  <si>
    <t>Комитет по финансам администрации города Урай</t>
  </si>
  <si>
    <t>_________________ И.В.Хусанова</t>
  </si>
  <si>
    <t>за 1 полугодие  2022 года</t>
  </si>
  <si>
    <t>за 9 месяцев 2022 года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</si>
</sst>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165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top" wrapText="1"/>
    </xf>
    <xf numFmtId="0" fontId="2" fillId="4" borderId="1" xfId="0" applyFont="1" applyFill="1" applyBorder="1" applyAlignment="1">
      <alignment horizontal="left" vertical="center" wrapText="1"/>
    </xf>
    <xf numFmtId="165" fontId="2" fillId="4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14" fontId="2" fillId="0" borderId="0" xfId="0" applyNumberFormat="1" applyFont="1" applyFill="1" applyAlignment="1">
      <alignment horizontal="left" vertical="center" wrapText="1"/>
    </xf>
    <xf numFmtId="9" fontId="2" fillId="3" borderId="1" xfId="2" applyFont="1" applyFill="1" applyBorder="1" applyAlignment="1" applyProtection="1">
      <alignment horizontal="center" vertical="center" wrapText="1"/>
      <protection locked="0"/>
    </xf>
    <xf numFmtId="164" fontId="5" fillId="3" borderId="1" xfId="1" applyFont="1" applyFill="1" applyBorder="1" applyAlignment="1" applyProtection="1">
      <alignment horizontal="right" vertical="center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5" fillId="5" borderId="1" xfId="0" applyNumberFormat="1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165" fontId="5" fillId="5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165" fontId="5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9" fontId="5" fillId="4" borderId="1" xfId="2" applyFont="1" applyFill="1" applyBorder="1" applyAlignment="1">
      <alignment horizontal="right" vertical="center"/>
    </xf>
    <xf numFmtId="9" fontId="5" fillId="4" borderId="4" xfId="2" applyFont="1" applyFill="1" applyBorder="1" applyAlignment="1">
      <alignment horizontal="right" vertical="center"/>
    </xf>
    <xf numFmtId="164" fontId="2" fillId="0" borderId="1" xfId="1" applyFont="1" applyFill="1" applyBorder="1" applyAlignment="1">
      <alignment horizontal="right" vertical="center"/>
    </xf>
    <xf numFmtId="164" fontId="2" fillId="3" borderId="1" xfId="1" applyFont="1" applyFill="1" applyBorder="1" applyAlignment="1">
      <alignment horizontal="right" vertical="center"/>
    </xf>
    <xf numFmtId="164" fontId="5" fillId="4" borderId="4" xfId="1" applyFont="1" applyFill="1" applyBorder="1" applyAlignment="1">
      <alignment horizontal="right" vertical="center"/>
    </xf>
    <xf numFmtId="164" fontId="5" fillId="4" borderId="1" xfId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2" fillId="2" borderId="0" xfId="2" applyFont="1" applyFill="1" applyAlignment="1">
      <alignment vertical="center"/>
    </xf>
    <xf numFmtId="9" fontId="2" fillId="0" borderId="1" xfId="2" applyFont="1" applyFill="1" applyBorder="1" applyAlignment="1" applyProtection="1">
      <alignment horizontal="center" vertical="center" wrapText="1"/>
      <protection locked="0"/>
    </xf>
    <xf numFmtId="9" fontId="2" fillId="0" borderId="1" xfId="2" applyFont="1" applyFill="1" applyBorder="1" applyAlignment="1">
      <alignment horizontal="right" vertical="center"/>
    </xf>
    <xf numFmtId="9" fontId="2" fillId="3" borderId="1" xfId="2" applyFont="1" applyFill="1" applyBorder="1" applyAlignment="1">
      <alignment horizontal="right" vertical="center"/>
    </xf>
    <xf numFmtId="9" fontId="2" fillId="0" borderId="0" xfId="2" applyFont="1" applyFill="1" applyAlignment="1">
      <alignment vertical="center"/>
    </xf>
    <xf numFmtId="0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9" fontId="2" fillId="2" borderId="0" xfId="0" applyNumberFormat="1" applyFont="1" applyFill="1" applyAlignment="1">
      <alignment vertical="center"/>
    </xf>
    <xf numFmtId="9" fontId="3" fillId="2" borderId="0" xfId="0" applyNumberFormat="1" applyFont="1" applyFill="1" applyBorder="1" applyAlignment="1">
      <alignment vertical="center" wrapText="1"/>
    </xf>
    <xf numFmtId="9" fontId="3" fillId="2" borderId="0" xfId="0" applyNumberFormat="1" applyFont="1" applyFill="1" applyBorder="1" applyAlignment="1">
      <alignment vertical="center"/>
    </xf>
    <xf numFmtId="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1" xfId="1" applyNumberFormat="1" applyFont="1" applyFill="1" applyBorder="1" applyAlignment="1">
      <alignment horizontal="right" vertical="center"/>
    </xf>
    <xf numFmtId="9" fontId="2" fillId="3" borderId="1" xfId="1" applyNumberFormat="1" applyFont="1" applyFill="1" applyBorder="1" applyAlignment="1">
      <alignment horizontal="right" vertical="center"/>
    </xf>
    <xf numFmtId="9" fontId="5" fillId="4" borderId="4" xfId="1" applyNumberFormat="1" applyFont="1" applyFill="1" applyBorder="1" applyAlignment="1">
      <alignment horizontal="right" vertical="center"/>
    </xf>
    <xf numFmtId="9" fontId="5" fillId="4" borderId="1" xfId="1" applyNumberFormat="1" applyFont="1" applyFill="1" applyBorder="1" applyAlignment="1">
      <alignment horizontal="right" vertical="center"/>
    </xf>
    <xf numFmtId="9" fontId="2" fillId="0" borderId="0" xfId="0" applyNumberFormat="1" applyFont="1" applyFill="1" applyAlignment="1">
      <alignment vertical="center"/>
    </xf>
    <xf numFmtId="164" fontId="5" fillId="3" borderId="1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64" fontId="5" fillId="0" borderId="1" xfId="1" applyFont="1" applyFill="1" applyBorder="1" applyAlignment="1">
      <alignment horizontal="right" vertical="center"/>
    </xf>
    <xf numFmtId="9" fontId="5" fillId="3" borderId="1" xfId="2" applyFont="1" applyFill="1" applyBorder="1" applyAlignment="1">
      <alignment horizontal="right" vertical="center"/>
    </xf>
    <xf numFmtId="9" fontId="5" fillId="0" borderId="1" xfId="2" applyFont="1" applyFill="1" applyBorder="1" applyAlignment="1">
      <alignment horizontal="right" vertical="center"/>
    </xf>
    <xf numFmtId="9" fontId="2" fillId="2" borderId="0" xfId="2" applyFont="1" applyFill="1" applyBorder="1" applyAlignment="1">
      <alignment vertical="center"/>
    </xf>
    <xf numFmtId="0" fontId="2" fillId="3" borderId="1" xfId="2" applyNumberFormat="1" applyFont="1" applyFill="1" applyBorder="1" applyAlignment="1" applyProtection="1">
      <alignment horizontal="center" vertical="center" wrapText="1"/>
      <protection locked="0"/>
    </xf>
    <xf numFmtId="164" fontId="8" fillId="3" borderId="1" xfId="1" applyFont="1" applyFill="1" applyBorder="1" applyAlignment="1">
      <alignment horizontal="right" vertical="center"/>
    </xf>
    <xf numFmtId="9" fontId="8" fillId="3" borderId="1" xfId="2" applyFont="1" applyFill="1" applyBorder="1" applyAlignment="1">
      <alignment horizontal="right" vertical="center"/>
    </xf>
    <xf numFmtId="164" fontId="4" fillId="0" borderId="1" xfId="1" applyFont="1" applyFill="1" applyBorder="1" applyAlignment="1">
      <alignment horizontal="right" vertical="center"/>
    </xf>
    <xf numFmtId="9" fontId="4" fillId="0" borderId="1" xfId="1" applyNumberFormat="1" applyFont="1" applyFill="1" applyBorder="1" applyAlignment="1">
      <alignment horizontal="right" vertical="center"/>
    </xf>
    <xf numFmtId="9" fontId="2" fillId="3" borderId="1" xfId="1" applyNumberFormat="1" applyFont="1" applyFill="1" applyBorder="1" applyAlignment="1" applyProtection="1">
      <alignment horizontal="right" vertical="center"/>
      <protection locked="0"/>
    </xf>
    <xf numFmtId="9" fontId="5" fillId="3" borderId="1" xfId="1" applyNumberFormat="1" applyFont="1" applyFill="1" applyBorder="1" applyAlignment="1">
      <alignment horizontal="right" vertical="center"/>
    </xf>
    <xf numFmtId="9" fontId="5" fillId="0" borderId="1" xfId="1" applyNumberFormat="1" applyFont="1" applyFill="1" applyBorder="1" applyAlignment="1">
      <alignment horizontal="right" vertical="center"/>
    </xf>
    <xf numFmtId="9" fontId="5" fillId="3" borderId="1" xfId="2" applyFont="1" applyFill="1" applyBorder="1" applyAlignment="1" applyProtection="1">
      <alignment horizontal="right" vertical="center"/>
      <protection locked="0"/>
    </xf>
    <xf numFmtId="164" fontId="2" fillId="3" borderId="1" xfId="1" applyFont="1" applyFill="1" applyBorder="1" applyAlignment="1" applyProtection="1">
      <alignment horizontal="right" vertical="center"/>
      <protection locked="0"/>
    </xf>
    <xf numFmtId="9" fontId="2" fillId="3" borderId="1" xfId="2" applyFont="1" applyFill="1" applyBorder="1" applyAlignment="1" applyProtection="1">
      <alignment horizontal="right" vertical="center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164" fontId="2" fillId="0" borderId="10" xfId="1" applyFont="1" applyFill="1" applyBorder="1" applyAlignment="1">
      <alignment horizontal="center" vertical="center"/>
    </xf>
    <xf numFmtId="43" fontId="2" fillId="0" borderId="0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4" fontId="5" fillId="3" borderId="10" xfId="1" applyFont="1" applyFill="1" applyBorder="1" applyAlignment="1">
      <alignment horizontal="right" vertical="center"/>
    </xf>
    <xf numFmtId="9" fontId="5" fillId="3" borderId="11" xfId="2" applyFont="1" applyFill="1" applyBorder="1" applyAlignment="1">
      <alignment horizontal="right" vertical="center"/>
    </xf>
    <xf numFmtId="164" fontId="5" fillId="3" borderId="2" xfId="1" applyFont="1" applyFill="1" applyBorder="1" applyAlignment="1">
      <alignment horizontal="right" vertical="center"/>
    </xf>
    <xf numFmtId="164" fontId="8" fillId="3" borderId="4" xfId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2"/>
  <sheetViews>
    <sheetView zoomScale="64" zoomScaleNormal="64" workbookViewId="0">
      <pane xSplit="7" ySplit="10" topLeftCell="H72" activePane="bottomRight" state="frozen"/>
      <selection pane="topRight" activeCell="I1" sqref="I1"/>
      <selection pane="bottomLeft" activeCell="A10" sqref="A10"/>
      <selection pane="bottomRight" activeCell="A77" sqref="A77:XFD87"/>
    </sheetView>
  </sheetViews>
  <sheetFormatPr defaultRowHeight="18.75"/>
  <cols>
    <col min="1" max="1" width="7.85546875" style="27" customWidth="1"/>
    <col min="2" max="2" width="44.85546875" style="27" customWidth="1"/>
    <col min="3" max="3" width="23.28515625" style="27" customWidth="1"/>
    <col min="4" max="4" width="24.7109375" style="29" customWidth="1"/>
    <col min="5" max="6" width="18.85546875" style="28" customWidth="1"/>
    <col min="7" max="7" width="18.85546875" style="60" customWidth="1"/>
    <col min="8" max="9" width="22" style="27" customWidth="1"/>
    <col min="10" max="10" width="22" style="60" customWidth="1"/>
    <col min="11" max="12" width="22" style="27" customWidth="1"/>
    <col min="13" max="13" width="22" style="60" customWidth="1"/>
    <col min="14" max="15" width="22" style="27" customWidth="1"/>
    <col min="16" max="16" width="22" style="70" customWidth="1"/>
    <col min="17" max="25" width="22" style="27" customWidth="1"/>
    <col min="26" max="43" width="17.85546875" style="27" customWidth="1"/>
    <col min="44" max="44" width="39.7109375" style="4" customWidth="1"/>
    <col min="45" max="45" width="40.28515625" style="4" customWidth="1"/>
    <col min="46" max="47" width="16.28515625" style="4" customWidth="1"/>
    <col min="48" max="16384" width="9.140625" style="4"/>
  </cols>
  <sheetData>
    <row r="1" spans="1:46">
      <c r="A1" s="1"/>
      <c r="B1" s="1"/>
      <c r="C1" s="1"/>
      <c r="D1" s="2"/>
      <c r="E1" s="2"/>
      <c r="F1" s="1"/>
      <c r="G1" s="76"/>
      <c r="H1" s="3"/>
      <c r="I1" s="3"/>
      <c r="J1" s="56"/>
      <c r="K1" s="1"/>
      <c r="L1" s="1"/>
      <c r="M1" s="56"/>
      <c r="N1" s="1"/>
      <c r="O1" s="1"/>
      <c r="P1" s="6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3"/>
      <c r="AP1" s="1"/>
      <c r="AQ1" s="1"/>
      <c r="AR1" s="1"/>
      <c r="AS1" s="1"/>
    </row>
    <row r="2" spans="1:46" ht="20.25" customHeight="1">
      <c r="A2" s="128" t="s">
        <v>85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5"/>
      <c r="P2" s="63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</row>
    <row r="3" spans="1:46" ht="20.25" customHeight="1">
      <c r="A3" s="128" t="s">
        <v>87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5"/>
      <c r="P3" s="63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</row>
    <row r="4" spans="1:46" ht="20.25" customHeight="1">
      <c r="A4" s="130" t="s">
        <v>43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5"/>
      <c r="P4" s="63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</row>
    <row r="5" spans="1:46" ht="2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4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</row>
    <row r="6" spans="1:46" ht="2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</row>
    <row r="7" spans="1:46">
      <c r="A7" s="121" t="s">
        <v>86</v>
      </c>
      <c r="B7" s="121" t="s">
        <v>89</v>
      </c>
      <c r="C7" s="121" t="s">
        <v>45</v>
      </c>
      <c r="D7" s="121" t="s">
        <v>4</v>
      </c>
      <c r="E7" s="122" t="s">
        <v>90</v>
      </c>
      <c r="F7" s="123"/>
      <c r="G7" s="124"/>
      <c r="H7" s="114" t="s">
        <v>92</v>
      </c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6"/>
      <c r="AR7" s="117" t="s">
        <v>17</v>
      </c>
      <c r="AS7" s="120" t="s">
        <v>18</v>
      </c>
    </row>
    <row r="8" spans="1:46" ht="45.75" customHeight="1">
      <c r="A8" s="118"/>
      <c r="B8" s="118"/>
      <c r="C8" s="118"/>
      <c r="D8" s="118"/>
      <c r="E8" s="125"/>
      <c r="F8" s="126"/>
      <c r="G8" s="127"/>
      <c r="H8" s="132" t="s">
        <v>5</v>
      </c>
      <c r="I8" s="132"/>
      <c r="J8" s="132"/>
      <c r="K8" s="132" t="s">
        <v>6</v>
      </c>
      <c r="L8" s="132"/>
      <c r="M8" s="132"/>
      <c r="N8" s="132" t="s">
        <v>7</v>
      </c>
      <c r="O8" s="132"/>
      <c r="P8" s="132"/>
      <c r="Q8" s="132" t="s">
        <v>8</v>
      </c>
      <c r="R8" s="132"/>
      <c r="S8" s="132"/>
      <c r="T8" s="132" t="s">
        <v>9</v>
      </c>
      <c r="U8" s="132"/>
      <c r="V8" s="132"/>
      <c r="W8" s="132" t="s">
        <v>10</v>
      </c>
      <c r="X8" s="132"/>
      <c r="Y8" s="132"/>
      <c r="Z8" s="132" t="s">
        <v>11</v>
      </c>
      <c r="AA8" s="132"/>
      <c r="AB8" s="132"/>
      <c r="AC8" s="132" t="s">
        <v>12</v>
      </c>
      <c r="AD8" s="132"/>
      <c r="AE8" s="132"/>
      <c r="AF8" s="132" t="s">
        <v>13</v>
      </c>
      <c r="AG8" s="132"/>
      <c r="AH8" s="132"/>
      <c r="AI8" s="132" t="s">
        <v>14</v>
      </c>
      <c r="AJ8" s="132"/>
      <c r="AK8" s="132"/>
      <c r="AL8" s="132" t="s">
        <v>15</v>
      </c>
      <c r="AM8" s="132"/>
      <c r="AN8" s="132"/>
      <c r="AO8" s="132" t="s">
        <v>16</v>
      </c>
      <c r="AP8" s="132"/>
      <c r="AQ8" s="132"/>
      <c r="AR8" s="118"/>
      <c r="AS8" s="118"/>
    </row>
    <row r="9" spans="1:46" s="9" customFormat="1" ht="56.25" customHeight="1">
      <c r="A9" s="119"/>
      <c r="B9" s="119"/>
      <c r="C9" s="119"/>
      <c r="D9" s="119"/>
      <c r="E9" s="7" t="s">
        <v>19</v>
      </c>
      <c r="F9" s="7" t="s">
        <v>20</v>
      </c>
      <c r="G9" s="32" t="s">
        <v>21</v>
      </c>
      <c r="H9" s="8" t="s">
        <v>19</v>
      </c>
      <c r="I9" s="8" t="s">
        <v>20</v>
      </c>
      <c r="J9" s="57" t="s">
        <v>21</v>
      </c>
      <c r="K9" s="8" t="s">
        <v>19</v>
      </c>
      <c r="L9" s="8" t="s">
        <v>20</v>
      </c>
      <c r="M9" s="57" t="s">
        <v>21</v>
      </c>
      <c r="N9" s="8" t="s">
        <v>19</v>
      </c>
      <c r="O9" s="8" t="s">
        <v>20</v>
      </c>
      <c r="P9" s="65" t="s">
        <v>21</v>
      </c>
      <c r="Q9" s="8" t="s">
        <v>19</v>
      </c>
      <c r="R9" s="8" t="s">
        <v>20</v>
      </c>
      <c r="S9" s="8" t="s">
        <v>21</v>
      </c>
      <c r="T9" s="8" t="s">
        <v>19</v>
      </c>
      <c r="U9" s="8" t="s">
        <v>20</v>
      </c>
      <c r="V9" s="8" t="s">
        <v>21</v>
      </c>
      <c r="W9" s="8" t="s">
        <v>19</v>
      </c>
      <c r="X9" s="8" t="s">
        <v>20</v>
      </c>
      <c r="Y9" s="8" t="s">
        <v>21</v>
      </c>
      <c r="Z9" s="8" t="s">
        <v>19</v>
      </c>
      <c r="AA9" s="8" t="s">
        <v>20</v>
      </c>
      <c r="AB9" s="8" t="s">
        <v>21</v>
      </c>
      <c r="AC9" s="8" t="s">
        <v>19</v>
      </c>
      <c r="AD9" s="8" t="s">
        <v>20</v>
      </c>
      <c r="AE9" s="8" t="s">
        <v>21</v>
      </c>
      <c r="AF9" s="8" t="s">
        <v>19</v>
      </c>
      <c r="AG9" s="8" t="s">
        <v>20</v>
      </c>
      <c r="AH9" s="8" t="s">
        <v>21</v>
      </c>
      <c r="AI9" s="8" t="s">
        <v>19</v>
      </c>
      <c r="AJ9" s="8" t="s">
        <v>20</v>
      </c>
      <c r="AK9" s="8" t="s">
        <v>21</v>
      </c>
      <c r="AL9" s="8" t="s">
        <v>19</v>
      </c>
      <c r="AM9" s="8" t="s">
        <v>20</v>
      </c>
      <c r="AN9" s="8" t="s">
        <v>21</v>
      </c>
      <c r="AO9" s="8" t="s">
        <v>19</v>
      </c>
      <c r="AP9" s="8" t="s">
        <v>20</v>
      </c>
      <c r="AQ9" s="8" t="s">
        <v>21</v>
      </c>
      <c r="AR9" s="119"/>
      <c r="AS9" s="119"/>
    </row>
    <row r="10" spans="1:46" s="15" customFormat="1">
      <c r="A10" s="10">
        <v>1</v>
      </c>
      <c r="B10" s="10">
        <v>2</v>
      </c>
      <c r="C10" s="10">
        <v>3</v>
      </c>
      <c r="D10" s="104" t="s">
        <v>36</v>
      </c>
      <c r="E10" s="11" t="s">
        <v>37</v>
      </c>
      <c r="F10" s="11" t="s">
        <v>52</v>
      </c>
      <c r="G10" s="77" t="s">
        <v>91</v>
      </c>
      <c r="H10" s="12" t="s">
        <v>56</v>
      </c>
      <c r="I10" s="12" t="s">
        <v>22</v>
      </c>
      <c r="J10" s="61">
        <v>10</v>
      </c>
      <c r="K10" s="12" t="s">
        <v>93</v>
      </c>
      <c r="L10" s="12" t="s">
        <v>94</v>
      </c>
      <c r="M10" s="61">
        <v>13</v>
      </c>
      <c r="N10" s="12" t="s">
        <v>95</v>
      </c>
      <c r="O10" s="12" t="s">
        <v>96</v>
      </c>
      <c r="P10" s="55">
        <v>16</v>
      </c>
      <c r="Q10" s="12" t="s">
        <v>97</v>
      </c>
      <c r="R10" s="12" t="s">
        <v>98</v>
      </c>
      <c r="S10" s="12" t="s">
        <v>99</v>
      </c>
      <c r="T10" s="12" t="s">
        <v>100</v>
      </c>
      <c r="U10" s="12" t="s">
        <v>101</v>
      </c>
      <c r="V10" s="12" t="s">
        <v>102</v>
      </c>
      <c r="W10" s="12" t="s">
        <v>103</v>
      </c>
      <c r="X10" s="12" t="s">
        <v>104</v>
      </c>
      <c r="Y10" s="12" t="s">
        <v>105</v>
      </c>
      <c r="Z10" s="12" t="s">
        <v>106</v>
      </c>
      <c r="AA10" s="12" t="s">
        <v>107</v>
      </c>
      <c r="AB10" s="12" t="s">
        <v>108</v>
      </c>
      <c r="AC10" s="12" t="s">
        <v>109</v>
      </c>
      <c r="AD10" s="12" t="s">
        <v>110</v>
      </c>
      <c r="AE10" s="12" t="s">
        <v>111</v>
      </c>
      <c r="AF10" s="12" t="s">
        <v>112</v>
      </c>
      <c r="AG10" s="12" t="s">
        <v>113</v>
      </c>
      <c r="AH10" s="12" t="s">
        <v>114</v>
      </c>
      <c r="AI10" s="12" t="s">
        <v>115</v>
      </c>
      <c r="AJ10" s="12" t="s">
        <v>116</v>
      </c>
      <c r="AK10" s="12" t="s">
        <v>117</v>
      </c>
      <c r="AL10" s="12" t="s">
        <v>23</v>
      </c>
      <c r="AM10" s="12" t="s">
        <v>24</v>
      </c>
      <c r="AN10" s="12" t="s">
        <v>25</v>
      </c>
      <c r="AO10" s="12" t="s">
        <v>118</v>
      </c>
      <c r="AP10" s="12" t="s">
        <v>119</v>
      </c>
      <c r="AQ10" s="12" t="s">
        <v>120</v>
      </c>
      <c r="AR10" s="12" t="s">
        <v>121</v>
      </c>
      <c r="AS10" s="13" t="s">
        <v>122</v>
      </c>
      <c r="AT10" s="14"/>
    </row>
    <row r="11" spans="1:46" s="15" customFormat="1">
      <c r="A11" s="133" t="s">
        <v>26</v>
      </c>
      <c r="B11" s="136" t="s">
        <v>64</v>
      </c>
      <c r="C11" s="139" t="s">
        <v>27</v>
      </c>
      <c r="D11" s="16" t="s">
        <v>28</v>
      </c>
      <c r="E11" s="33">
        <f>E12+E13+E14+E15</f>
        <v>13467.2</v>
      </c>
      <c r="F11" s="33">
        <f>F12+F13+F14+F15</f>
        <v>0</v>
      </c>
      <c r="G11" s="85">
        <f>G12+G13+G14+G15</f>
        <v>0</v>
      </c>
      <c r="H11" s="86">
        <f t="shared" ref="H11:AO11" si="0">H12+H13+H14+H15</f>
        <v>0</v>
      </c>
      <c r="I11" s="86">
        <f t="shared" si="0"/>
        <v>0</v>
      </c>
      <c r="J11" s="87">
        <f t="shared" si="0"/>
        <v>0</v>
      </c>
      <c r="K11" s="86">
        <f t="shared" si="0"/>
        <v>0</v>
      </c>
      <c r="L11" s="86">
        <f t="shared" si="0"/>
        <v>0</v>
      </c>
      <c r="M11" s="87">
        <f t="shared" si="0"/>
        <v>0</v>
      </c>
      <c r="N11" s="86">
        <f t="shared" si="0"/>
        <v>0</v>
      </c>
      <c r="O11" s="86">
        <f t="shared" si="0"/>
        <v>0</v>
      </c>
      <c r="P11" s="82">
        <f t="shared" si="0"/>
        <v>0</v>
      </c>
      <c r="Q11" s="86">
        <f t="shared" si="0"/>
        <v>0</v>
      </c>
      <c r="R11" s="86">
        <f t="shared" si="0"/>
        <v>0</v>
      </c>
      <c r="S11" s="86">
        <f t="shared" si="0"/>
        <v>0</v>
      </c>
      <c r="T11" s="86">
        <f t="shared" si="0"/>
        <v>0</v>
      </c>
      <c r="U11" s="86">
        <f t="shared" si="0"/>
        <v>0</v>
      </c>
      <c r="V11" s="86">
        <f t="shared" si="0"/>
        <v>0</v>
      </c>
      <c r="W11" s="86">
        <f t="shared" si="0"/>
        <v>0</v>
      </c>
      <c r="X11" s="86">
        <f t="shared" si="0"/>
        <v>0</v>
      </c>
      <c r="Y11" s="86">
        <f t="shared" si="0"/>
        <v>0</v>
      </c>
      <c r="Z11" s="86">
        <f t="shared" si="0"/>
        <v>0</v>
      </c>
      <c r="AA11" s="86">
        <f t="shared" si="0"/>
        <v>0</v>
      </c>
      <c r="AB11" s="86">
        <f t="shared" si="0"/>
        <v>0</v>
      </c>
      <c r="AC11" s="86">
        <f t="shared" si="0"/>
        <v>0</v>
      </c>
      <c r="AD11" s="86">
        <f t="shared" si="0"/>
        <v>0</v>
      </c>
      <c r="AE11" s="86">
        <f t="shared" si="0"/>
        <v>0</v>
      </c>
      <c r="AF11" s="86">
        <f t="shared" si="0"/>
        <v>0</v>
      </c>
      <c r="AG11" s="86">
        <f t="shared" si="0"/>
        <v>0</v>
      </c>
      <c r="AH11" s="86">
        <f t="shared" si="0"/>
        <v>0</v>
      </c>
      <c r="AI11" s="86">
        <f t="shared" si="0"/>
        <v>0</v>
      </c>
      <c r="AJ11" s="86">
        <f t="shared" si="0"/>
        <v>0</v>
      </c>
      <c r="AK11" s="86">
        <f t="shared" si="0"/>
        <v>0</v>
      </c>
      <c r="AL11" s="86">
        <f t="shared" si="0"/>
        <v>13467.2</v>
      </c>
      <c r="AM11" s="86">
        <f t="shared" si="0"/>
        <v>0</v>
      </c>
      <c r="AN11" s="86">
        <f t="shared" si="0"/>
        <v>0</v>
      </c>
      <c r="AO11" s="86">
        <f t="shared" si="0"/>
        <v>0</v>
      </c>
      <c r="AP11" s="86"/>
      <c r="AQ11" s="86"/>
      <c r="AR11" s="120" t="s">
        <v>66</v>
      </c>
      <c r="AS11" s="161"/>
    </row>
    <row r="12" spans="1:46" s="9" customFormat="1" ht="37.5" customHeight="1">
      <c r="A12" s="134"/>
      <c r="B12" s="137"/>
      <c r="C12" s="140"/>
      <c r="D12" s="17" t="s">
        <v>29</v>
      </c>
      <c r="E12" s="71">
        <v>0</v>
      </c>
      <c r="F12" s="71">
        <f>I12+L12+O12+R12+U12+X12+AA12+AD12+AG12+AJ12+AM12</f>
        <v>0</v>
      </c>
      <c r="G12" s="74">
        <v>0</v>
      </c>
      <c r="H12" s="51">
        <v>0</v>
      </c>
      <c r="I12" s="51">
        <v>0</v>
      </c>
      <c r="J12" s="58">
        <v>0</v>
      </c>
      <c r="K12" s="51">
        <v>0</v>
      </c>
      <c r="L12" s="51">
        <v>0</v>
      </c>
      <c r="M12" s="58">
        <v>0</v>
      </c>
      <c r="N12" s="51">
        <v>0</v>
      </c>
      <c r="O12" s="51">
        <v>0</v>
      </c>
      <c r="P12" s="66">
        <v>0</v>
      </c>
      <c r="Q12" s="51">
        <v>0</v>
      </c>
      <c r="R12" s="51"/>
      <c r="S12" s="51"/>
      <c r="T12" s="51">
        <v>0</v>
      </c>
      <c r="U12" s="51"/>
      <c r="V12" s="51"/>
      <c r="W12" s="51">
        <v>0</v>
      </c>
      <c r="X12" s="51"/>
      <c r="Y12" s="51"/>
      <c r="Z12" s="51">
        <v>0</v>
      </c>
      <c r="AA12" s="51"/>
      <c r="AB12" s="51"/>
      <c r="AC12" s="51">
        <v>0</v>
      </c>
      <c r="AD12" s="51"/>
      <c r="AE12" s="51"/>
      <c r="AF12" s="51">
        <v>0</v>
      </c>
      <c r="AG12" s="51"/>
      <c r="AH12" s="51"/>
      <c r="AI12" s="51">
        <v>0</v>
      </c>
      <c r="AJ12" s="51"/>
      <c r="AK12" s="51"/>
      <c r="AL12" s="51">
        <v>0</v>
      </c>
      <c r="AM12" s="51"/>
      <c r="AN12" s="51"/>
      <c r="AO12" s="51">
        <v>0</v>
      </c>
      <c r="AP12" s="51">
        <v>0</v>
      </c>
      <c r="AQ12" s="51">
        <v>0</v>
      </c>
      <c r="AR12" s="159"/>
      <c r="AS12" s="162"/>
    </row>
    <row r="13" spans="1:46" s="9" customFormat="1" ht="75">
      <c r="A13" s="134"/>
      <c r="B13" s="137"/>
      <c r="C13" s="140"/>
      <c r="D13" s="18" t="s">
        <v>30</v>
      </c>
      <c r="E13" s="71">
        <v>0</v>
      </c>
      <c r="F13" s="71">
        <f t="shared" ref="F13:F15" si="1">I13+L13+O13+R13+U13+X13+AA13+AD13+AG13+AJ13+AM13</f>
        <v>0</v>
      </c>
      <c r="G13" s="74">
        <v>0</v>
      </c>
      <c r="H13" s="51">
        <v>0</v>
      </c>
      <c r="I13" s="51">
        <v>0</v>
      </c>
      <c r="J13" s="58">
        <v>0</v>
      </c>
      <c r="K13" s="51">
        <v>0</v>
      </c>
      <c r="L13" s="51">
        <v>0</v>
      </c>
      <c r="M13" s="58">
        <v>0</v>
      </c>
      <c r="N13" s="51">
        <v>0</v>
      </c>
      <c r="O13" s="51">
        <v>0</v>
      </c>
      <c r="P13" s="66">
        <v>0</v>
      </c>
      <c r="Q13" s="51">
        <v>0</v>
      </c>
      <c r="R13" s="51"/>
      <c r="S13" s="51"/>
      <c r="T13" s="51">
        <v>0</v>
      </c>
      <c r="U13" s="51"/>
      <c r="V13" s="51"/>
      <c r="W13" s="51">
        <v>0</v>
      </c>
      <c r="X13" s="51"/>
      <c r="Y13" s="51"/>
      <c r="Z13" s="51">
        <v>0</v>
      </c>
      <c r="AA13" s="51"/>
      <c r="AB13" s="51"/>
      <c r="AC13" s="51">
        <v>0</v>
      </c>
      <c r="AD13" s="51"/>
      <c r="AE13" s="51"/>
      <c r="AF13" s="51">
        <v>0</v>
      </c>
      <c r="AG13" s="51"/>
      <c r="AH13" s="51"/>
      <c r="AI13" s="51">
        <v>0</v>
      </c>
      <c r="AJ13" s="51"/>
      <c r="AK13" s="51"/>
      <c r="AL13" s="51">
        <v>0</v>
      </c>
      <c r="AM13" s="51"/>
      <c r="AN13" s="51"/>
      <c r="AO13" s="51">
        <v>0</v>
      </c>
      <c r="AP13" s="51"/>
      <c r="AQ13" s="51"/>
      <c r="AR13" s="159"/>
      <c r="AS13" s="162"/>
    </row>
    <row r="14" spans="1:46" s="9" customFormat="1" ht="56.25">
      <c r="A14" s="134"/>
      <c r="B14" s="137"/>
      <c r="C14" s="140"/>
      <c r="D14" s="18" t="s">
        <v>31</v>
      </c>
      <c r="E14" s="71">
        <f>H14+K14+N14+Q14+T14+W14+Z14+AC14+AF14+AI14+AL14+AO14</f>
        <v>13467.2</v>
      </c>
      <c r="F14" s="71">
        <f>I14+L14+O14</f>
        <v>0</v>
      </c>
      <c r="G14" s="74">
        <f>F14/E14</f>
        <v>0</v>
      </c>
      <c r="H14" s="51">
        <v>0</v>
      </c>
      <c r="I14" s="51">
        <v>0</v>
      </c>
      <c r="J14" s="58">
        <v>0</v>
      </c>
      <c r="K14" s="51">
        <v>0</v>
      </c>
      <c r="L14" s="51">
        <v>0</v>
      </c>
      <c r="M14" s="58">
        <v>0</v>
      </c>
      <c r="N14" s="51">
        <v>0</v>
      </c>
      <c r="O14" s="51">
        <v>0</v>
      </c>
      <c r="P14" s="66">
        <v>0</v>
      </c>
      <c r="Q14" s="51">
        <v>0</v>
      </c>
      <c r="R14" s="51"/>
      <c r="S14" s="51"/>
      <c r="T14" s="51">
        <v>0</v>
      </c>
      <c r="U14" s="51"/>
      <c r="V14" s="51"/>
      <c r="W14" s="51">
        <v>0</v>
      </c>
      <c r="X14" s="51"/>
      <c r="Y14" s="51"/>
      <c r="Z14" s="51">
        <v>0</v>
      </c>
      <c r="AA14" s="51"/>
      <c r="AB14" s="51"/>
      <c r="AC14" s="51">
        <v>0</v>
      </c>
      <c r="AD14" s="51"/>
      <c r="AE14" s="51"/>
      <c r="AF14" s="51">
        <v>0</v>
      </c>
      <c r="AG14" s="51"/>
      <c r="AH14" s="51"/>
      <c r="AI14" s="51">
        <v>0</v>
      </c>
      <c r="AJ14" s="51"/>
      <c r="AK14" s="51"/>
      <c r="AL14" s="51">
        <v>13467.2</v>
      </c>
      <c r="AM14" s="51"/>
      <c r="AN14" s="51"/>
      <c r="AO14" s="51">
        <v>0</v>
      </c>
      <c r="AP14" s="51"/>
      <c r="AQ14" s="51"/>
      <c r="AR14" s="159"/>
      <c r="AS14" s="162"/>
    </row>
    <row r="15" spans="1:46" s="9" customFormat="1" ht="61.5" customHeight="1">
      <c r="A15" s="135"/>
      <c r="B15" s="138"/>
      <c r="C15" s="141"/>
      <c r="D15" s="17" t="s">
        <v>32</v>
      </c>
      <c r="E15" s="71">
        <v>0</v>
      </c>
      <c r="F15" s="71">
        <f t="shared" si="1"/>
        <v>0</v>
      </c>
      <c r="G15" s="74">
        <v>0</v>
      </c>
      <c r="H15" s="51">
        <v>0</v>
      </c>
      <c r="I15" s="51">
        <v>0</v>
      </c>
      <c r="J15" s="58">
        <v>0</v>
      </c>
      <c r="K15" s="51">
        <v>0</v>
      </c>
      <c r="L15" s="51">
        <v>0</v>
      </c>
      <c r="M15" s="58">
        <v>0</v>
      </c>
      <c r="N15" s="51">
        <v>0</v>
      </c>
      <c r="O15" s="51">
        <v>0</v>
      </c>
      <c r="P15" s="66">
        <v>0</v>
      </c>
      <c r="Q15" s="51">
        <v>0</v>
      </c>
      <c r="R15" s="51"/>
      <c r="S15" s="51"/>
      <c r="T15" s="51">
        <v>0</v>
      </c>
      <c r="U15" s="51"/>
      <c r="V15" s="51"/>
      <c r="W15" s="51">
        <v>0</v>
      </c>
      <c r="X15" s="51"/>
      <c r="Y15" s="51"/>
      <c r="Z15" s="51">
        <v>0</v>
      </c>
      <c r="AA15" s="51"/>
      <c r="AB15" s="51"/>
      <c r="AC15" s="51">
        <v>0</v>
      </c>
      <c r="AD15" s="51"/>
      <c r="AE15" s="51"/>
      <c r="AF15" s="51">
        <v>0</v>
      </c>
      <c r="AG15" s="51"/>
      <c r="AH15" s="51"/>
      <c r="AI15" s="51">
        <v>0</v>
      </c>
      <c r="AJ15" s="51"/>
      <c r="AK15" s="51"/>
      <c r="AL15" s="51">
        <v>0</v>
      </c>
      <c r="AM15" s="51"/>
      <c r="AN15" s="51"/>
      <c r="AO15" s="51">
        <v>0</v>
      </c>
      <c r="AP15" s="51">
        <v>0</v>
      </c>
      <c r="AQ15" s="51">
        <v>0</v>
      </c>
      <c r="AR15" s="160"/>
      <c r="AS15" s="163"/>
    </row>
    <row r="16" spans="1:46" s="9" customFormat="1">
      <c r="A16" s="142" t="s">
        <v>33</v>
      </c>
      <c r="B16" s="143" t="s">
        <v>47</v>
      </c>
      <c r="C16" s="110" t="s">
        <v>27</v>
      </c>
      <c r="D16" s="19" t="s">
        <v>28</v>
      </c>
      <c r="E16" s="71">
        <v>0</v>
      </c>
      <c r="F16" s="71">
        <f t="shared" ref="F16" si="2">I16+L16+O16+R16+U16+X16+AA16+AD16+AG16+AJ16+AM16</f>
        <v>0</v>
      </c>
      <c r="G16" s="74">
        <v>0</v>
      </c>
      <c r="H16" s="52">
        <v>0</v>
      </c>
      <c r="I16" s="52">
        <v>0</v>
      </c>
      <c r="J16" s="59">
        <v>0</v>
      </c>
      <c r="K16" s="52">
        <v>0</v>
      </c>
      <c r="L16" s="52">
        <v>0</v>
      </c>
      <c r="M16" s="59">
        <v>0</v>
      </c>
      <c r="N16" s="52">
        <v>0</v>
      </c>
      <c r="O16" s="52">
        <v>0</v>
      </c>
      <c r="P16" s="67">
        <v>0</v>
      </c>
      <c r="Q16" s="52">
        <v>0</v>
      </c>
      <c r="R16" s="52"/>
      <c r="S16" s="52"/>
      <c r="T16" s="52">
        <v>0</v>
      </c>
      <c r="U16" s="52"/>
      <c r="V16" s="52"/>
      <c r="W16" s="52">
        <v>0</v>
      </c>
      <c r="X16" s="52"/>
      <c r="Y16" s="52"/>
      <c r="Z16" s="52">
        <v>0</v>
      </c>
      <c r="AA16" s="52"/>
      <c r="AB16" s="52"/>
      <c r="AC16" s="52">
        <v>0</v>
      </c>
      <c r="AD16" s="52"/>
      <c r="AE16" s="52"/>
      <c r="AF16" s="52">
        <v>0</v>
      </c>
      <c r="AG16" s="52"/>
      <c r="AH16" s="52"/>
      <c r="AI16" s="52">
        <v>0</v>
      </c>
      <c r="AJ16" s="52"/>
      <c r="AK16" s="52"/>
      <c r="AL16" s="52">
        <v>0</v>
      </c>
      <c r="AM16" s="52"/>
      <c r="AN16" s="52"/>
      <c r="AO16" s="52">
        <v>0</v>
      </c>
      <c r="AP16" s="52"/>
      <c r="AQ16" s="52"/>
      <c r="AR16" s="120"/>
      <c r="AS16" s="120"/>
    </row>
    <row r="17" spans="1:45" s="9" customFormat="1" ht="37.5">
      <c r="A17" s="142"/>
      <c r="B17" s="143"/>
      <c r="C17" s="110"/>
      <c r="D17" s="17" t="s">
        <v>29</v>
      </c>
      <c r="E17" s="71">
        <v>0</v>
      </c>
      <c r="F17" s="71">
        <f t="shared" ref="F17:F20" si="3">I17+L17+O17+R17+U17+X17+AA17+AD17+AG17+AJ17+AM17</f>
        <v>0</v>
      </c>
      <c r="G17" s="74">
        <v>0</v>
      </c>
      <c r="H17" s="51">
        <v>0</v>
      </c>
      <c r="I17" s="51">
        <v>0</v>
      </c>
      <c r="J17" s="58">
        <v>0</v>
      </c>
      <c r="K17" s="51">
        <v>0</v>
      </c>
      <c r="L17" s="51">
        <v>0</v>
      </c>
      <c r="M17" s="58">
        <v>0</v>
      </c>
      <c r="N17" s="51">
        <v>0</v>
      </c>
      <c r="O17" s="51">
        <v>0</v>
      </c>
      <c r="P17" s="66">
        <v>0</v>
      </c>
      <c r="Q17" s="51">
        <v>0</v>
      </c>
      <c r="R17" s="51"/>
      <c r="S17" s="51"/>
      <c r="T17" s="51">
        <v>0</v>
      </c>
      <c r="U17" s="51"/>
      <c r="V17" s="51"/>
      <c r="W17" s="51">
        <v>0</v>
      </c>
      <c r="X17" s="51"/>
      <c r="Y17" s="51"/>
      <c r="Z17" s="51">
        <v>0</v>
      </c>
      <c r="AA17" s="51"/>
      <c r="AB17" s="51"/>
      <c r="AC17" s="51">
        <v>0</v>
      </c>
      <c r="AD17" s="51"/>
      <c r="AE17" s="51"/>
      <c r="AF17" s="51">
        <v>0</v>
      </c>
      <c r="AG17" s="51"/>
      <c r="AH17" s="51"/>
      <c r="AI17" s="51">
        <v>0</v>
      </c>
      <c r="AJ17" s="51"/>
      <c r="AK17" s="51"/>
      <c r="AL17" s="51">
        <v>0</v>
      </c>
      <c r="AM17" s="51"/>
      <c r="AN17" s="51"/>
      <c r="AO17" s="51">
        <v>0</v>
      </c>
      <c r="AP17" s="51"/>
      <c r="AQ17" s="51"/>
      <c r="AR17" s="159"/>
      <c r="AS17" s="159"/>
    </row>
    <row r="18" spans="1:45" s="9" customFormat="1" ht="75">
      <c r="A18" s="142"/>
      <c r="B18" s="143"/>
      <c r="C18" s="110"/>
      <c r="D18" s="18" t="s">
        <v>30</v>
      </c>
      <c r="E18" s="71">
        <v>0</v>
      </c>
      <c r="F18" s="71">
        <f t="shared" si="3"/>
        <v>0</v>
      </c>
      <c r="G18" s="74">
        <v>0</v>
      </c>
      <c r="H18" s="51">
        <v>0</v>
      </c>
      <c r="I18" s="51">
        <v>0</v>
      </c>
      <c r="J18" s="58">
        <v>0</v>
      </c>
      <c r="K18" s="51">
        <v>0</v>
      </c>
      <c r="L18" s="51">
        <v>0</v>
      </c>
      <c r="M18" s="58">
        <v>0</v>
      </c>
      <c r="N18" s="51">
        <v>0</v>
      </c>
      <c r="O18" s="51">
        <v>0</v>
      </c>
      <c r="P18" s="66">
        <v>0</v>
      </c>
      <c r="Q18" s="51">
        <v>0</v>
      </c>
      <c r="R18" s="51"/>
      <c r="S18" s="51"/>
      <c r="T18" s="51">
        <v>0</v>
      </c>
      <c r="U18" s="51"/>
      <c r="V18" s="51"/>
      <c r="W18" s="51">
        <v>0</v>
      </c>
      <c r="X18" s="51"/>
      <c r="Y18" s="51"/>
      <c r="Z18" s="51">
        <v>0</v>
      </c>
      <c r="AA18" s="51"/>
      <c r="AB18" s="51"/>
      <c r="AC18" s="51">
        <v>0</v>
      </c>
      <c r="AD18" s="51"/>
      <c r="AE18" s="51"/>
      <c r="AF18" s="51">
        <v>0</v>
      </c>
      <c r="AG18" s="51"/>
      <c r="AH18" s="51"/>
      <c r="AI18" s="51">
        <v>0</v>
      </c>
      <c r="AJ18" s="51"/>
      <c r="AK18" s="51"/>
      <c r="AL18" s="51">
        <v>0</v>
      </c>
      <c r="AM18" s="51"/>
      <c r="AN18" s="51"/>
      <c r="AO18" s="51">
        <v>0</v>
      </c>
      <c r="AP18" s="51"/>
      <c r="AQ18" s="51"/>
      <c r="AR18" s="159"/>
      <c r="AS18" s="159"/>
    </row>
    <row r="19" spans="1:45" s="9" customFormat="1" ht="56.25">
      <c r="A19" s="142"/>
      <c r="B19" s="143"/>
      <c r="C19" s="110"/>
      <c r="D19" s="18" t="s">
        <v>31</v>
      </c>
      <c r="E19" s="71">
        <v>0</v>
      </c>
      <c r="F19" s="71">
        <f t="shared" si="3"/>
        <v>0</v>
      </c>
      <c r="G19" s="74">
        <v>0</v>
      </c>
      <c r="H19" s="51">
        <v>0</v>
      </c>
      <c r="I19" s="51">
        <v>0</v>
      </c>
      <c r="J19" s="58">
        <v>0</v>
      </c>
      <c r="K19" s="51">
        <v>0</v>
      </c>
      <c r="L19" s="51">
        <v>0</v>
      </c>
      <c r="M19" s="58">
        <v>0</v>
      </c>
      <c r="N19" s="51">
        <v>0</v>
      </c>
      <c r="O19" s="51">
        <v>0</v>
      </c>
      <c r="P19" s="66">
        <v>0</v>
      </c>
      <c r="Q19" s="51">
        <v>0</v>
      </c>
      <c r="R19" s="51"/>
      <c r="S19" s="51"/>
      <c r="T19" s="51">
        <v>0</v>
      </c>
      <c r="U19" s="51"/>
      <c r="V19" s="51"/>
      <c r="W19" s="51">
        <v>0</v>
      </c>
      <c r="X19" s="51"/>
      <c r="Y19" s="51"/>
      <c r="Z19" s="51">
        <v>0</v>
      </c>
      <c r="AA19" s="51"/>
      <c r="AB19" s="51"/>
      <c r="AC19" s="51">
        <v>0</v>
      </c>
      <c r="AD19" s="51"/>
      <c r="AE19" s="51"/>
      <c r="AF19" s="51">
        <v>0</v>
      </c>
      <c r="AG19" s="51"/>
      <c r="AH19" s="51"/>
      <c r="AI19" s="51">
        <v>0</v>
      </c>
      <c r="AJ19" s="51"/>
      <c r="AK19" s="51"/>
      <c r="AL19" s="51">
        <v>0</v>
      </c>
      <c r="AM19" s="51"/>
      <c r="AN19" s="51"/>
      <c r="AO19" s="51">
        <v>0</v>
      </c>
      <c r="AP19" s="51"/>
      <c r="AQ19" s="51"/>
      <c r="AR19" s="159"/>
      <c r="AS19" s="159"/>
    </row>
    <row r="20" spans="1:45" s="9" customFormat="1" ht="37.5">
      <c r="A20" s="142"/>
      <c r="B20" s="143"/>
      <c r="C20" s="110"/>
      <c r="D20" s="17" t="s">
        <v>32</v>
      </c>
      <c r="E20" s="71">
        <v>0</v>
      </c>
      <c r="F20" s="71">
        <f t="shared" si="3"/>
        <v>0</v>
      </c>
      <c r="G20" s="74">
        <v>0</v>
      </c>
      <c r="H20" s="51">
        <v>0</v>
      </c>
      <c r="I20" s="51">
        <v>0</v>
      </c>
      <c r="J20" s="58">
        <v>0</v>
      </c>
      <c r="K20" s="51">
        <v>0</v>
      </c>
      <c r="L20" s="51">
        <v>0</v>
      </c>
      <c r="M20" s="58">
        <v>0</v>
      </c>
      <c r="N20" s="51">
        <v>0</v>
      </c>
      <c r="O20" s="51">
        <v>0</v>
      </c>
      <c r="P20" s="66">
        <v>0</v>
      </c>
      <c r="Q20" s="51">
        <v>0</v>
      </c>
      <c r="R20" s="51"/>
      <c r="S20" s="51"/>
      <c r="T20" s="51">
        <v>0</v>
      </c>
      <c r="U20" s="51"/>
      <c r="V20" s="51"/>
      <c r="W20" s="51">
        <v>0</v>
      </c>
      <c r="X20" s="51"/>
      <c r="Y20" s="51"/>
      <c r="Z20" s="51">
        <v>0</v>
      </c>
      <c r="AA20" s="51"/>
      <c r="AB20" s="51"/>
      <c r="AC20" s="51">
        <v>0</v>
      </c>
      <c r="AD20" s="51"/>
      <c r="AE20" s="51"/>
      <c r="AF20" s="51">
        <v>0</v>
      </c>
      <c r="AG20" s="51"/>
      <c r="AH20" s="51"/>
      <c r="AI20" s="51">
        <v>0</v>
      </c>
      <c r="AJ20" s="51"/>
      <c r="AK20" s="51"/>
      <c r="AL20" s="51">
        <v>0</v>
      </c>
      <c r="AM20" s="51"/>
      <c r="AN20" s="51"/>
      <c r="AO20" s="51">
        <v>0</v>
      </c>
      <c r="AP20" s="51"/>
      <c r="AQ20" s="51"/>
      <c r="AR20" s="160"/>
      <c r="AS20" s="160"/>
    </row>
    <row r="21" spans="1:45" s="9" customFormat="1">
      <c r="A21" s="133" t="s">
        <v>35</v>
      </c>
      <c r="B21" s="136" t="s">
        <v>48</v>
      </c>
      <c r="C21" s="139" t="s">
        <v>34</v>
      </c>
      <c r="D21" s="19" t="s">
        <v>28</v>
      </c>
      <c r="E21" s="33">
        <f>E22+E23+E24+E26</f>
        <v>12251.9</v>
      </c>
      <c r="F21" s="33">
        <f>F22+F23+F24+F26</f>
        <v>0</v>
      </c>
      <c r="G21" s="85">
        <f t="shared" ref="G21:AO21" si="4">G22+G23+G24+G26</f>
        <v>0</v>
      </c>
      <c r="H21" s="86">
        <f t="shared" si="4"/>
        <v>0</v>
      </c>
      <c r="I21" s="86">
        <f t="shared" si="4"/>
        <v>0</v>
      </c>
      <c r="J21" s="87">
        <v>0</v>
      </c>
      <c r="K21" s="86">
        <f t="shared" si="4"/>
        <v>0</v>
      </c>
      <c r="L21" s="86">
        <f t="shared" si="4"/>
        <v>0</v>
      </c>
      <c r="M21" s="87">
        <v>0</v>
      </c>
      <c r="N21" s="86">
        <f t="shared" si="4"/>
        <v>0</v>
      </c>
      <c r="O21" s="86">
        <f t="shared" si="4"/>
        <v>0</v>
      </c>
      <c r="P21" s="82">
        <v>0</v>
      </c>
      <c r="Q21" s="86">
        <f t="shared" si="4"/>
        <v>0</v>
      </c>
      <c r="R21" s="86">
        <f t="shared" si="4"/>
        <v>0</v>
      </c>
      <c r="S21" s="86">
        <f t="shared" si="4"/>
        <v>0</v>
      </c>
      <c r="T21" s="86">
        <f t="shared" si="4"/>
        <v>0</v>
      </c>
      <c r="U21" s="86">
        <f t="shared" si="4"/>
        <v>0</v>
      </c>
      <c r="V21" s="86">
        <f t="shared" si="4"/>
        <v>0</v>
      </c>
      <c r="W21" s="86">
        <f t="shared" si="4"/>
        <v>6125</v>
      </c>
      <c r="X21" s="86">
        <f t="shared" si="4"/>
        <v>0</v>
      </c>
      <c r="Y21" s="86">
        <f t="shared" si="4"/>
        <v>0</v>
      </c>
      <c r="Z21" s="86">
        <f t="shared" si="4"/>
        <v>0</v>
      </c>
      <c r="AA21" s="86">
        <f t="shared" si="4"/>
        <v>0</v>
      </c>
      <c r="AB21" s="86">
        <f t="shared" si="4"/>
        <v>0</v>
      </c>
      <c r="AC21" s="86">
        <f t="shared" si="4"/>
        <v>0</v>
      </c>
      <c r="AD21" s="86">
        <f t="shared" si="4"/>
        <v>0</v>
      </c>
      <c r="AE21" s="86">
        <f t="shared" si="4"/>
        <v>0</v>
      </c>
      <c r="AF21" s="86">
        <f t="shared" si="4"/>
        <v>6126.9</v>
      </c>
      <c r="AG21" s="86">
        <f t="shared" si="4"/>
        <v>0</v>
      </c>
      <c r="AH21" s="86">
        <f t="shared" si="4"/>
        <v>0</v>
      </c>
      <c r="AI21" s="86">
        <f t="shared" si="4"/>
        <v>0</v>
      </c>
      <c r="AJ21" s="86">
        <f t="shared" si="4"/>
        <v>0</v>
      </c>
      <c r="AK21" s="86">
        <f t="shared" si="4"/>
        <v>0</v>
      </c>
      <c r="AL21" s="86">
        <f t="shared" si="4"/>
        <v>0</v>
      </c>
      <c r="AM21" s="86">
        <f t="shared" si="4"/>
        <v>0</v>
      </c>
      <c r="AN21" s="86">
        <f t="shared" si="4"/>
        <v>0</v>
      </c>
      <c r="AO21" s="86">
        <f t="shared" si="4"/>
        <v>0</v>
      </c>
      <c r="AP21" s="52">
        <v>0</v>
      </c>
      <c r="AQ21" s="52">
        <v>0</v>
      </c>
      <c r="AR21" s="147" t="s">
        <v>70</v>
      </c>
      <c r="AS21" s="120"/>
    </row>
    <row r="22" spans="1:45" s="9" customFormat="1" ht="37.5">
      <c r="A22" s="134"/>
      <c r="B22" s="137"/>
      <c r="C22" s="140"/>
      <c r="D22" s="17" t="s">
        <v>29</v>
      </c>
      <c r="E22" s="71">
        <v>0</v>
      </c>
      <c r="F22" s="71">
        <f>I22+L22+O22+R22+U22+X22+AA22+AD22+AG22+AJ22+AM22+AP22</f>
        <v>0</v>
      </c>
      <c r="G22" s="74">
        <v>0</v>
      </c>
      <c r="H22" s="51">
        <v>0</v>
      </c>
      <c r="I22" s="51">
        <v>0</v>
      </c>
      <c r="J22" s="58">
        <v>0</v>
      </c>
      <c r="K22" s="51">
        <v>0</v>
      </c>
      <c r="L22" s="51">
        <v>0</v>
      </c>
      <c r="M22" s="58">
        <v>0</v>
      </c>
      <c r="N22" s="51">
        <v>0</v>
      </c>
      <c r="O22" s="51">
        <v>0</v>
      </c>
      <c r="P22" s="66">
        <v>0</v>
      </c>
      <c r="Q22" s="51">
        <v>0</v>
      </c>
      <c r="R22" s="51"/>
      <c r="S22" s="51"/>
      <c r="T22" s="51">
        <v>0</v>
      </c>
      <c r="U22" s="51"/>
      <c r="V22" s="51"/>
      <c r="W22" s="51">
        <v>0</v>
      </c>
      <c r="X22" s="51"/>
      <c r="Y22" s="51"/>
      <c r="Z22" s="51">
        <v>0</v>
      </c>
      <c r="AA22" s="51"/>
      <c r="AB22" s="51"/>
      <c r="AC22" s="51">
        <v>0</v>
      </c>
      <c r="AD22" s="51"/>
      <c r="AE22" s="51"/>
      <c r="AF22" s="51">
        <v>0</v>
      </c>
      <c r="AG22" s="51"/>
      <c r="AH22" s="51"/>
      <c r="AI22" s="51">
        <v>0</v>
      </c>
      <c r="AJ22" s="51"/>
      <c r="AK22" s="51"/>
      <c r="AL22" s="51">
        <v>0</v>
      </c>
      <c r="AM22" s="51"/>
      <c r="AN22" s="51"/>
      <c r="AO22" s="51">
        <v>0</v>
      </c>
      <c r="AP22" s="51"/>
      <c r="AQ22" s="51"/>
      <c r="AR22" s="148"/>
      <c r="AS22" s="159"/>
    </row>
    <row r="23" spans="1:45" s="9" customFormat="1" ht="75">
      <c r="A23" s="134"/>
      <c r="B23" s="137"/>
      <c r="C23" s="140"/>
      <c r="D23" s="18" t="s">
        <v>30</v>
      </c>
      <c r="E23" s="71">
        <v>0</v>
      </c>
      <c r="F23" s="71">
        <f t="shared" ref="F23:F42" si="5">I23+L23+O23+R23+U23+X23+AA23+AD23+AG23+AJ23+AM23+AP23</f>
        <v>0</v>
      </c>
      <c r="G23" s="74">
        <v>0</v>
      </c>
      <c r="H23" s="51">
        <v>0</v>
      </c>
      <c r="I23" s="51">
        <v>0</v>
      </c>
      <c r="J23" s="58">
        <v>0</v>
      </c>
      <c r="K23" s="51">
        <v>0</v>
      </c>
      <c r="L23" s="51">
        <v>0</v>
      </c>
      <c r="M23" s="58">
        <v>0</v>
      </c>
      <c r="N23" s="51">
        <v>0</v>
      </c>
      <c r="O23" s="51">
        <v>0</v>
      </c>
      <c r="P23" s="66">
        <v>0</v>
      </c>
      <c r="Q23" s="51">
        <v>0</v>
      </c>
      <c r="R23" s="51"/>
      <c r="S23" s="51"/>
      <c r="T23" s="51">
        <v>0</v>
      </c>
      <c r="U23" s="51"/>
      <c r="V23" s="51"/>
      <c r="W23" s="51">
        <v>0</v>
      </c>
      <c r="X23" s="51"/>
      <c r="Y23" s="51"/>
      <c r="Z23" s="51">
        <v>0</v>
      </c>
      <c r="AA23" s="51"/>
      <c r="AB23" s="51"/>
      <c r="AC23" s="51">
        <v>0</v>
      </c>
      <c r="AD23" s="51"/>
      <c r="AE23" s="51"/>
      <c r="AF23" s="51">
        <v>0</v>
      </c>
      <c r="AG23" s="51"/>
      <c r="AH23" s="51"/>
      <c r="AI23" s="51">
        <v>0</v>
      </c>
      <c r="AJ23" s="51"/>
      <c r="AK23" s="51"/>
      <c r="AL23" s="51">
        <v>0</v>
      </c>
      <c r="AM23" s="51"/>
      <c r="AN23" s="51"/>
      <c r="AO23" s="51">
        <v>0</v>
      </c>
      <c r="AP23" s="51"/>
      <c r="AQ23" s="51"/>
      <c r="AR23" s="148"/>
      <c r="AS23" s="159"/>
    </row>
    <row r="24" spans="1:45" s="9" customFormat="1" ht="56.25">
      <c r="A24" s="134"/>
      <c r="B24" s="137"/>
      <c r="C24" s="140"/>
      <c r="D24" s="18" t="s">
        <v>31</v>
      </c>
      <c r="E24" s="71">
        <f t="shared" ref="E24:E25" si="6">H24+K24+N24+Q24+T24+W24+Z24+AC24+AF24+AI24+AL24+AO24</f>
        <v>12251.9</v>
      </c>
      <c r="F24" s="71">
        <f t="shared" ref="F24:F25" si="7">I24+L24+O24</f>
        <v>0</v>
      </c>
      <c r="G24" s="74">
        <f t="shared" ref="G24" si="8">F24/E24</f>
        <v>0</v>
      </c>
      <c r="H24" s="51">
        <v>0</v>
      </c>
      <c r="I24" s="51">
        <v>0</v>
      </c>
      <c r="J24" s="58">
        <v>0</v>
      </c>
      <c r="K24" s="51">
        <v>0</v>
      </c>
      <c r="L24" s="51">
        <v>0</v>
      </c>
      <c r="M24" s="58">
        <v>0</v>
      </c>
      <c r="N24" s="51">
        <v>0</v>
      </c>
      <c r="O24" s="51">
        <v>0</v>
      </c>
      <c r="P24" s="66">
        <v>0</v>
      </c>
      <c r="Q24" s="51">
        <v>0</v>
      </c>
      <c r="R24" s="51"/>
      <c r="S24" s="51"/>
      <c r="T24" s="51">
        <v>0</v>
      </c>
      <c r="U24" s="51"/>
      <c r="V24" s="51"/>
      <c r="W24" s="51">
        <v>6125</v>
      </c>
      <c r="X24" s="51"/>
      <c r="Y24" s="51"/>
      <c r="Z24" s="51">
        <v>0</v>
      </c>
      <c r="AA24" s="51"/>
      <c r="AB24" s="51"/>
      <c r="AC24" s="51">
        <v>0</v>
      </c>
      <c r="AD24" s="51"/>
      <c r="AE24" s="51"/>
      <c r="AF24" s="51">
        <v>6126.9</v>
      </c>
      <c r="AG24" s="51"/>
      <c r="AH24" s="51"/>
      <c r="AI24" s="51">
        <v>0</v>
      </c>
      <c r="AJ24" s="51"/>
      <c r="AK24" s="51"/>
      <c r="AL24" s="51">
        <v>0</v>
      </c>
      <c r="AM24" s="51"/>
      <c r="AN24" s="51"/>
      <c r="AO24" s="51">
        <v>0</v>
      </c>
      <c r="AP24" s="51"/>
      <c r="AQ24" s="51"/>
      <c r="AR24" s="148"/>
      <c r="AS24" s="159"/>
    </row>
    <row r="25" spans="1:45" s="36" customFormat="1" ht="36">
      <c r="A25" s="134"/>
      <c r="B25" s="137"/>
      <c r="C25" s="140"/>
      <c r="D25" s="35" t="s">
        <v>46</v>
      </c>
      <c r="E25" s="78">
        <f t="shared" si="6"/>
        <v>185.3</v>
      </c>
      <c r="F25" s="78">
        <f t="shared" si="7"/>
        <v>0</v>
      </c>
      <c r="G25" s="79">
        <f t="shared" ref="G25" si="9">F25/E25</f>
        <v>0</v>
      </c>
      <c r="H25" s="51">
        <v>0</v>
      </c>
      <c r="I25" s="51">
        <v>0</v>
      </c>
      <c r="J25" s="58">
        <v>0</v>
      </c>
      <c r="K25" s="51">
        <v>0</v>
      </c>
      <c r="L25" s="51">
        <v>0</v>
      </c>
      <c r="M25" s="58">
        <v>0</v>
      </c>
      <c r="N25" s="80">
        <v>185.3</v>
      </c>
      <c r="O25" s="80">
        <v>0</v>
      </c>
      <c r="P25" s="81">
        <v>0</v>
      </c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48"/>
      <c r="AS25" s="159"/>
    </row>
    <row r="26" spans="1:45" s="9" customFormat="1" ht="37.5">
      <c r="A26" s="134"/>
      <c r="B26" s="138"/>
      <c r="C26" s="141"/>
      <c r="D26" s="20" t="s">
        <v>32</v>
      </c>
      <c r="E26" s="71">
        <v>0</v>
      </c>
      <c r="F26" s="71">
        <f t="shared" si="5"/>
        <v>0</v>
      </c>
      <c r="G26" s="74">
        <v>0</v>
      </c>
      <c r="H26" s="51">
        <v>0</v>
      </c>
      <c r="I26" s="51">
        <v>0</v>
      </c>
      <c r="J26" s="58">
        <v>0</v>
      </c>
      <c r="K26" s="51">
        <v>0</v>
      </c>
      <c r="L26" s="51">
        <v>0</v>
      </c>
      <c r="M26" s="58">
        <v>0</v>
      </c>
      <c r="N26" s="51">
        <v>0</v>
      </c>
      <c r="O26" s="51">
        <v>0</v>
      </c>
      <c r="P26" s="66">
        <v>0</v>
      </c>
      <c r="Q26" s="51">
        <v>0</v>
      </c>
      <c r="R26" s="51"/>
      <c r="S26" s="51"/>
      <c r="T26" s="51">
        <v>0</v>
      </c>
      <c r="U26" s="51"/>
      <c r="V26" s="51"/>
      <c r="W26" s="51">
        <v>0</v>
      </c>
      <c r="X26" s="51"/>
      <c r="Y26" s="51"/>
      <c r="Z26" s="51">
        <v>0</v>
      </c>
      <c r="AA26" s="51"/>
      <c r="AB26" s="51"/>
      <c r="AC26" s="51">
        <v>0</v>
      </c>
      <c r="AD26" s="51"/>
      <c r="AE26" s="51"/>
      <c r="AF26" s="51">
        <v>0</v>
      </c>
      <c r="AG26" s="51"/>
      <c r="AH26" s="51"/>
      <c r="AI26" s="51">
        <v>0</v>
      </c>
      <c r="AJ26" s="51"/>
      <c r="AK26" s="51"/>
      <c r="AL26" s="51">
        <v>0</v>
      </c>
      <c r="AM26" s="51"/>
      <c r="AN26" s="51"/>
      <c r="AO26" s="51">
        <v>0</v>
      </c>
      <c r="AP26" s="51"/>
      <c r="AQ26" s="51"/>
      <c r="AR26" s="149"/>
      <c r="AS26" s="160"/>
    </row>
    <row r="27" spans="1:45" ht="131.25">
      <c r="A27" s="34" t="s">
        <v>36</v>
      </c>
      <c r="B27" s="37" t="s">
        <v>49</v>
      </c>
      <c r="C27" s="38" t="s">
        <v>34</v>
      </c>
      <c r="D27" s="18" t="s">
        <v>50</v>
      </c>
      <c r="E27" s="71">
        <v>0</v>
      </c>
      <c r="F27" s="71">
        <v>0</v>
      </c>
      <c r="G27" s="74" t="s">
        <v>65</v>
      </c>
      <c r="H27" s="51" t="s">
        <v>65</v>
      </c>
      <c r="I27" s="51" t="s">
        <v>65</v>
      </c>
      <c r="J27" s="58" t="s">
        <v>65</v>
      </c>
      <c r="K27" s="51" t="s">
        <v>65</v>
      </c>
      <c r="L27" s="51" t="s">
        <v>65</v>
      </c>
      <c r="M27" s="58" t="s">
        <v>65</v>
      </c>
      <c r="N27" s="51" t="s">
        <v>65</v>
      </c>
      <c r="O27" s="51" t="s">
        <v>65</v>
      </c>
      <c r="P27" s="66" t="s">
        <v>65</v>
      </c>
      <c r="Q27" s="51" t="s">
        <v>65</v>
      </c>
      <c r="R27" s="51" t="s">
        <v>65</v>
      </c>
      <c r="S27" s="51" t="s">
        <v>65</v>
      </c>
      <c r="T27" s="51" t="s">
        <v>65</v>
      </c>
      <c r="U27" s="51" t="s">
        <v>65</v>
      </c>
      <c r="V27" s="51" t="s">
        <v>65</v>
      </c>
      <c r="W27" s="51" t="s">
        <v>65</v>
      </c>
      <c r="X27" s="51" t="s">
        <v>65</v>
      </c>
      <c r="Y27" s="51" t="s">
        <v>65</v>
      </c>
      <c r="Z27" s="51" t="s">
        <v>65</v>
      </c>
      <c r="AA27" s="51" t="s">
        <v>65</v>
      </c>
      <c r="AB27" s="51" t="s">
        <v>65</v>
      </c>
      <c r="AC27" s="51" t="s">
        <v>65</v>
      </c>
      <c r="AD27" s="51" t="s">
        <v>65</v>
      </c>
      <c r="AE27" s="51" t="s">
        <v>65</v>
      </c>
      <c r="AF27" s="51" t="s">
        <v>65</v>
      </c>
      <c r="AG27" s="51" t="s">
        <v>65</v>
      </c>
      <c r="AH27" s="51" t="s">
        <v>65</v>
      </c>
      <c r="AI27" s="51" t="s">
        <v>65</v>
      </c>
      <c r="AJ27" s="51" t="s">
        <v>65</v>
      </c>
      <c r="AK27" s="51" t="s">
        <v>65</v>
      </c>
      <c r="AL27" s="51" t="s">
        <v>65</v>
      </c>
      <c r="AM27" s="51" t="s">
        <v>65</v>
      </c>
      <c r="AN27" s="51" t="s">
        <v>65</v>
      </c>
      <c r="AO27" s="51" t="s">
        <v>65</v>
      </c>
      <c r="AP27" s="51" t="s">
        <v>65</v>
      </c>
      <c r="AQ27" s="51" t="s">
        <v>65</v>
      </c>
      <c r="AR27" s="48" t="s">
        <v>71</v>
      </c>
      <c r="AS27" s="47"/>
    </row>
    <row r="28" spans="1:45" s="9" customFormat="1">
      <c r="A28" s="133" t="s">
        <v>37</v>
      </c>
      <c r="B28" s="147" t="s">
        <v>51</v>
      </c>
      <c r="C28" s="139" t="s">
        <v>34</v>
      </c>
      <c r="D28" s="19" t="s">
        <v>28</v>
      </c>
      <c r="E28" s="33">
        <f>E29+E30+E31+E32</f>
        <v>43880.899999999994</v>
      </c>
      <c r="F28" s="33">
        <f>F29+F30+F31+F32</f>
        <v>15262.9</v>
      </c>
      <c r="G28" s="74">
        <f t="shared" ref="G28:G30" si="10">F28/E28</f>
        <v>0.34782559154438497</v>
      </c>
      <c r="H28" s="86">
        <f t="shared" ref="H28:AO28" si="11">H29+H30+H31+H32</f>
        <v>0</v>
      </c>
      <c r="I28" s="86">
        <f t="shared" si="11"/>
        <v>0</v>
      </c>
      <c r="J28" s="87">
        <f t="shared" si="11"/>
        <v>0</v>
      </c>
      <c r="K28" s="86">
        <f t="shared" si="11"/>
        <v>0</v>
      </c>
      <c r="L28" s="86">
        <f t="shared" si="11"/>
        <v>0</v>
      </c>
      <c r="M28" s="87">
        <f t="shared" si="11"/>
        <v>0</v>
      </c>
      <c r="N28" s="86">
        <f t="shared" si="11"/>
        <v>15262.9</v>
      </c>
      <c r="O28" s="86">
        <f t="shared" si="11"/>
        <v>15262.9</v>
      </c>
      <c r="P28" s="82">
        <f t="shared" si="11"/>
        <v>1</v>
      </c>
      <c r="Q28" s="86">
        <f t="shared" si="11"/>
        <v>0</v>
      </c>
      <c r="R28" s="86">
        <f t="shared" si="11"/>
        <v>0</v>
      </c>
      <c r="S28" s="86">
        <f t="shared" si="11"/>
        <v>0</v>
      </c>
      <c r="T28" s="86">
        <f t="shared" si="11"/>
        <v>0</v>
      </c>
      <c r="U28" s="86">
        <f t="shared" si="11"/>
        <v>0</v>
      </c>
      <c r="V28" s="86">
        <f t="shared" si="11"/>
        <v>0</v>
      </c>
      <c r="W28" s="86">
        <f t="shared" si="11"/>
        <v>3815.7</v>
      </c>
      <c r="X28" s="86">
        <f t="shared" si="11"/>
        <v>0</v>
      </c>
      <c r="Y28" s="86">
        <f t="shared" si="11"/>
        <v>0</v>
      </c>
      <c r="Z28" s="86">
        <f t="shared" si="11"/>
        <v>0</v>
      </c>
      <c r="AA28" s="86">
        <f t="shared" si="11"/>
        <v>0</v>
      </c>
      <c r="AB28" s="86">
        <f t="shared" si="11"/>
        <v>0</v>
      </c>
      <c r="AC28" s="86">
        <f t="shared" si="11"/>
        <v>0</v>
      </c>
      <c r="AD28" s="86">
        <f t="shared" si="11"/>
        <v>0</v>
      </c>
      <c r="AE28" s="86">
        <f t="shared" si="11"/>
        <v>0</v>
      </c>
      <c r="AF28" s="86">
        <f t="shared" si="11"/>
        <v>9348.6</v>
      </c>
      <c r="AG28" s="86">
        <f t="shared" si="11"/>
        <v>0</v>
      </c>
      <c r="AH28" s="86">
        <f t="shared" si="11"/>
        <v>0</v>
      </c>
      <c r="AI28" s="86">
        <f t="shared" si="11"/>
        <v>0</v>
      </c>
      <c r="AJ28" s="86">
        <f t="shared" si="11"/>
        <v>0</v>
      </c>
      <c r="AK28" s="86">
        <f t="shared" si="11"/>
        <v>0</v>
      </c>
      <c r="AL28" s="86">
        <f t="shared" si="11"/>
        <v>0</v>
      </c>
      <c r="AM28" s="86">
        <f t="shared" si="11"/>
        <v>0</v>
      </c>
      <c r="AN28" s="86">
        <f t="shared" si="11"/>
        <v>0</v>
      </c>
      <c r="AO28" s="86">
        <f t="shared" si="11"/>
        <v>15453.7</v>
      </c>
      <c r="AP28" s="52"/>
      <c r="AQ28" s="52"/>
      <c r="AR28" s="147" t="s">
        <v>44</v>
      </c>
      <c r="AS28" s="120"/>
    </row>
    <row r="29" spans="1:45" s="9" customFormat="1" ht="37.5">
      <c r="A29" s="134"/>
      <c r="B29" s="148"/>
      <c r="C29" s="140"/>
      <c r="D29" s="17" t="s">
        <v>29</v>
      </c>
      <c r="E29" s="71">
        <v>0</v>
      </c>
      <c r="F29" s="71">
        <f t="shared" si="5"/>
        <v>0</v>
      </c>
      <c r="G29" s="74">
        <v>0</v>
      </c>
      <c r="H29" s="51">
        <v>0</v>
      </c>
      <c r="I29" s="51">
        <v>0</v>
      </c>
      <c r="J29" s="58">
        <v>0</v>
      </c>
      <c r="K29" s="51">
        <v>0</v>
      </c>
      <c r="L29" s="51">
        <v>0</v>
      </c>
      <c r="M29" s="58">
        <v>0</v>
      </c>
      <c r="N29" s="51">
        <v>0</v>
      </c>
      <c r="O29" s="51">
        <v>0</v>
      </c>
      <c r="P29" s="66">
        <v>0</v>
      </c>
      <c r="Q29" s="51">
        <v>0</v>
      </c>
      <c r="R29" s="51"/>
      <c r="S29" s="51"/>
      <c r="T29" s="51">
        <v>0</v>
      </c>
      <c r="U29" s="51"/>
      <c r="V29" s="51"/>
      <c r="W29" s="51">
        <v>0</v>
      </c>
      <c r="X29" s="51"/>
      <c r="Y29" s="51"/>
      <c r="Z29" s="51">
        <v>0</v>
      </c>
      <c r="AA29" s="51"/>
      <c r="AB29" s="51"/>
      <c r="AC29" s="51">
        <v>0</v>
      </c>
      <c r="AD29" s="51"/>
      <c r="AE29" s="51"/>
      <c r="AF29" s="51">
        <v>0</v>
      </c>
      <c r="AG29" s="51"/>
      <c r="AH29" s="51"/>
      <c r="AI29" s="51">
        <v>0</v>
      </c>
      <c r="AJ29" s="51"/>
      <c r="AK29" s="51"/>
      <c r="AL29" s="51">
        <v>0</v>
      </c>
      <c r="AM29" s="51"/>
      <c r="AN29" s="51"/>
      <c r="AO29" s="51">
        <v>0</v>
      </c>
      <c r="AP29" s="51"/>
      <c r="AQ29" s="51"/>
      <c r="AR29" s="148"/>
      <c r="AS29" s="159"/>
    </row>
    <row r="30" spans="1:45" s="9" customFormat="1" ht="75">
      <c r="A30" s="134"/>
      <c r="B30" s="148"/>
      <c r="C30" s="140"/>
      <c r="D30" s="18" t="s">
        <v>30</v>
      </c>
      <c r="E30" s="71">
        <f>H30+K30+N30+Q30+T30+W30+Z30+AC30+AF30+AI30+AL30+AO30</f>
        <v>43880.899999999994</v>
      </c>
      <c r="F30" s="71">
        <f>I30+L30+O30</f>
        <v>15262.9</v>
      </c>
      <c r="G30" s="74">
        <f t="shared" si="10"/>
        <v>0.34782559154438497</v>
      </c>
      <c r="H30" s="51">
        <v>0</v>
      </c>
      <c r="I30" s="51">
        <v>0</v>
      </c>
      <c r="J30" s="58">
        <v>0</v>
      </c>
      <c r="K30" s="51">
        <v>0</v>
      </c>
      <c r="L30" s="51">
        <v>0</v>
      </c>
      <c r="M30" s="58">
        <v>0</v>
      </c>
      <c r="N30" s="51">
        <v>15262.9</v>
      </c>
      <c r="O30" s="51">
        <v>15262.9</v>
      </c>
      <c r="P30" s="66">
        <v>1</v>
      </c>
      <c r="Q30" s="51">
        <v>0</v>
      </c>
      <c r="R30" s="51"/>
      <c r="S30" s="51"/>
      <c r="T30" s="51">
        <v>0</v>
      </c>
      <c r="U30" s="51"/>
      <c r="V30" s="51"/>
      <c r="W30" s="51">
        <v>3815.7</v>
      </c>
      <c r="X30" s="51"/>
      <c r="Y30" s="51"/>
      <c r="Z30" s="51">
        <v>0</v>
      </c>
      <c r="AA30" s="51"/>
      <c r="AB30" s="51"/>
      <c r="AC30" s="51">
        <v>0</v>
      </c>
      <c r="AD30" s="51"/>
      <c r="AE30" s="51"/>
      <c r="AF30" s="51">
        <v>9348.6</v>
      </c>
      <c r="AG30" s="51"/>
      <c r="AH30" s="51"/>
      <c r="AI30" s="51">
        <v>0</v>
      </c>
      <c r="AJ30" s="51"/>
      <c r="AK30" s="51"/>
      <c r="AL30" s="51">
        <v>0</v>
      </c>
      <c r="AM30" s="51"/>
      <c r="AN30" s="51"/>
      <c r="AO30" s="51">
        <v>15453.7</v>
      </c>
      <c r="AP30" s="51"/>
      <c r="AQ30" s="51"/>
      <c r="AR30" s="148"/>
      <c r="AS30" s="159"/>
    </row>
    <row r="31" spans="1:45" s="9" customFormat="1" ht="56.25">
      <c r="A31" s="134"/>
      <c r="B31" s="148"/>
      <c r="C31" s="140"/>
      <c r="D31" s="18" t="s">
        <v>31</v>
      </c>
      <c r="E31" s="71">
        <v>0</v>
      </c>
      <c r="F31" s="71">
        <f t="shared" si="5"/>
        <v>0</v>
      </c>
      <c r="G31" s="74">
        <v>0</v>
      </c>
      <c r="H31" s="51">
        <v>0</v>
      </c>
      <c r="I31" s="51">
        <v>0</v>
      </c>
      <c r="J31" s="58">
        <v>0</v>
      </c>
      <c r="K31" s="51">
        <v>0</v>
      </c>
      <c r="L31" s="51">
        <v>0</v>
      </c>
      <c r="M31" s="58">
        <v>0</v>
      </c>
      <c r="N31" s="51">
        <v>0</v>
      </c>
      <c r="O31" s="51">
        <v>0</v>
      </c>
      <c r="P31" s="66">
        <v>0</v>
      </c>
      <c r="Q31" s="51">
        <v>0</v>
      </c>
      <c r="R31" s="51"/>
      <c r="S31" s="51"/>
      <c r="T31" s="51">
        <v>0</v>
      </c>
      <c r="U31" s="51"/>
      <c r="V31" s="51"/>
      <c r="W31" s="51">
        <v>0</v>
      </c>
      <c r="X31" s="51"/>
      <c r="Y31" s="51"/>
      <c r="Z31" s="51">
        <v>0</v>
      </c>
      <c r="AA31" s="51"/>
      <c r="AB31" s="51"/>
      <c r="AC31" s="51">
        <v>0</v>
      </c>
      <c r="AD31" s="51"/>
      <c r="AE31" s="51"/>
      <c r="AF31" s="51">
        <v>0</v>
      </c>
      <c r="AG31" s="51"/>
      <c r="AH31" s="51"/>
      <c r="AI31" s="51">
        <v>0</v>
      </c>
      <c r="AJ31" s="51"/>
      <c r="AK31" s="51"/>
      <c r="AL31" s="51">
        <v>0</v>
      </c>
      <c r="AM31" s="51"/>
      <c r="AN31" s="51"/>
      <c r="AO31" s="51">
        <v>0</v>
      </c>
      <c r="AP31" s="51"/>
      <c r="AQ31" s="51"/>
      <c r="AR31" s="148"/>
      <c r="AS31" s="159"/>
    </row>
    <row r="32" spans="1:45" s="9" customFormat="1" ht="37.5">
      <c r="A32" s="134"/>
      <c r="B32" s="149"/>
      <c r="C32" s="141"/>
      <c r="D32" s="20" t="s">
        <v>32</v>
      </c>
      <c r="E32" s="71">
        <v>0</v>
      </c>
      <c r="F32" s="71">
        <f t="shared" si="5"/>
        <v>0</v>
      </c>
      <c r="G32" s="74">
        <v>0</v>
      </c>
      <c r="H32" s="51">
        <v>0</v>
      </c>
      <c r="I32" s="51">
        <v>0</v>
      </c>
      <c r="J32" s="58">
        <v>0</v>
      </c>
      <c r="K32" s="51">
        <v>0</v>
      </c>
      <c r="L32" s="51">
        <v>0</v>
      </c>
      <c r="M32" s="58">
        <v>0</v>
      </c>
      <c r="N32" s="51">
        <v>0</v>
      </c>
      <c r="O32" s="51">
        <v>0</v>
      </c>
      <c r="P32" s="66">
        <v>0</v>
      </c>
      <c r="Q32" s="51">
        <v>0</v>
      </c>
      <c r="R32" s="51"/>
      <c r="S32" s="51"/>
      <c r="T32" s="51">
        <v>0</v>
      </c>
      <c r="U32" s="51"/>
      <c r="V32" s="51"/>
      <c r="W32" s="51">
        <v>0</v>
      </c>
      <c r="X32" s="51"/>
      <c r="Y32" s="51"/>
      <c r="Z32" s="51">
        <v>0</v>
      </c>
      <c r="AA32" s="51"/>
      <c r="AB32" s="51"/>
      <c r="AC32" s="51">
        <v>0</v>
      </c>
      <c r="AD32" s="51"/>
      <c r="AE32" s="51"/>
      <c r="AF32" s="51">
        <v>0</v>
      </c>
      <c r="AG32" s="51"/>
      <c r="AH32" s="51"/>
      <c r="AI32" s="51">
        <v>0</v>
      </c>
      <c r="AJ32" s="51"/>
      <c r="AK32" s="51"/>
      <c r="AL32" s="51">
        <v>0</v>
      </c>
      <c r="AM32" s="51"/>
      <c r="AN32" s="51"/>
      <c r="AO32" s="51">
        <v>0</v>
      </c>
      <c r="AP32" s="51">
        <v>0</v>
      </c>
      <c r="AQ32" s="51">
        <v>0</v>
      </c>
      <c r="AR32" s="149"/>
      <c r="AS32" s="160"/>
    </row>
    <row r="33" spans="1:45" s="9" customFormat="1">
      <c r="A33" s="142" t="s">
        <v>52</v>
      </c>
      <c r="B33" s="147" t="s">
        <v>53</v>
      </c>
      <c r="C33" s="139" t="s">
        <v>34</v>
      </c>
      <c r="D33" s="19" t="s">
        <v>28</v>
      </c>
      <c r="E33" s="33">
        <f>E34+E35+E36+E37</f>
        <v>23694.526320000004</v>
      </c>
      <c r="F33" s="33">
        <f>F34+F35+F36+F37</f>
        <v>5048.2999999999993</v>
      </c>
      <c r="G33" s="74">
        <f>F33/E33</f>
        <v>0.21305764596521373</v>
      </c>
      <c r="H33" s="86">
        <f t="shared" ref="H33:AO33" si="12">H34+H35+H36+H37</f>
        <v>0</v>
      </c>
      <c r="I33" s="86">
        <f t="shared" si="12"/>
        <v>0</v>
      </c>
      <c r="J33" s="87">
        <f t="shared" si="12"/>
        <v>0</v>
      </c>
      <c r="K33" s="86">
        <f t="shared" si="12"/>
        <v>0</v>
      </c>
      <c r="L33" s="86">
        <f t="shared" si="12"/>
        <v>0</v>
      </c>
      <c r="M33" s="87">
        <f t="shared" si="12"/>
        <v>0</v>
      </c>
      <c r="N33" s="86">
        <f t="shared" si="12"/>
        <v>5048.2999999999993</v>
      </c>
      <c r="O33" s="86">
        <f t="shared" si="12"/>
        <v>5048.2999999999993</v>
      </c>
      <c r="P33" s="82">
        <v>1</v>
      </c>
      <c r="Q33" s="86">
        <f t="shared" si="12"/>
        <v>0</v>
      </c>
      <c r="R33" s="86">
        <f t="shared" si="12"/>
        <v>0</v>
      </c>
      <c r="S33" s="86">
        <f t="shared" si="12"/>
        <v>0</v>
      </c>
      <c r="T33" s="86">
        <f t="shared" si="12"/>
        <v>0</v>
      </c>
      <c r="U33" s="86">
        <f t="shared" si="12"/>
        <v>0</v>
      </c>
      <c r="V33" s="86">
        <f t="shared" si="12"/>
        <v>0</v>
      </c>
      <c r="W33" s="86">
        <f t="shared" si="12"/>
        <v>6798.7999999999993</v>
      </c>
      <c r="X33" s="86">
        <f t="shared" si="12"/>
        <v>0</v>
      </c>
      <c r="Y33" s="86">
        <f t="shared" si="12"/>
        <v>0</v>
      </c>
      <c r="Z33" s="86">
        <f t="shared" si="12"/>
        <v>0</v>
      </c>
      <c r="AA33" s="86">
        <f t="shared" si="12"/>
        <v>0</v>
      </c>
      <c r="AB33" s="86">
        <f t="shared" si="12"/>
        <v>0</v>
      </c>
      <c r="AC33" s="86">
        <f t="shared" si="12"/>
        <v>0</v>
      </c>
      <c r="AD33" s="86">
        <f t="shared" si="12"/>
        <v>0</v>
      </c>
      <c r="AE33" s="86">
        <f t="shared" si="12"/>
        <v>0</v>
      </c>
      <c r="AF33" s="86">
        <f t="shared" si="12"/>
        <v>11847.42632</v>
      </c>
      <c r="AG33" s="86">
        <f t="shared" si="12"/>
        <v>0</v>
      </c>
      <c r="AH33" s="86">
        <f t="shared" si="12"/>
        <v>0</v>
      </c>
      <c r="AI33" s="86">
        <f t="shared" si="12"/>
        <v>0</v>
      </c>
      <c r="AJ33" s="86">
        <f t="shared" si="12"/>
        <v>0</v>
      </c>
      <c r="AK33" s="86">
        <f t="shared" si="12"/>
        <v>0</v>
      </c>
      <c r="AL33" s="86">
        <f t="shared" si="12"/>
        <v>0</v>
      </c>
      <c r="AM33" s="86">
        <f t="shared" si="12"/>
        <v>0</v>
      </c>
      <c r="AN33" s="86">
        <f t="shared" si="12"/>
        <v>0</v>
      </c>
      <c r="AO33" s="86">
        <f t="shared" si="12"/>
        <v>0</v>
      </c>
      <c r="AP33" s="52"/>
      <c r="AQ33" s="52"/>
      <c r="AR33" s="147" t="s">
        <v>69</v>
      </c>
      <c r="AS33" s="120"/>
    </row>
    <row r="34" spans="1:45" s="9" customFormat="1" ht="37.5">
      <c r="A34" s="142"/>
      <c r="B34" s="148"/>
      <c r="C34" s="140"/>
      <c r="D34" s="17" t="s">
        <v>29</v>
      </c>
      <c r="E34" s="71">
        <f t="shared" ref="E34:E36" si="13">H34+K34+N34+Q34+T34+W34+Z34+AC34+AF34+AI34+AL34+AO34</f>
        <v>1128.9000000000001</v>
      </c>
      <c r="F34" s="71">
        <f t="shared" ref="F34:F36" si="14">I34+L34+O34</f>
        <v>240.5</v>
      </c>
      <c r="G34" s="74">
        <f>F34/E34</f>
        <v>0.21303924173974664</v>
      </c>
      <c r="H34" s="51">
        <v>0</v>
      </c>
      <c r="I34" s="51">
        <v>0</v>
      </c>
      <c r="J34" s="58">
        <v>0</v>
      </c>
      <c r="K34" s="51">
        <v>0</v>
      </c>
      <c r="L34" s="51">
        <v>0</v>
      </c>
      <c r="M34" s="58">
        <v>0</v>
      </c>
      <c r="N34" s="51">
        <v>240.5</v>
      </c>
      <c r="O34" s="51">
        <v>240.5</v>
      </c>
      <c r="P34" s="66">
        <v>1</v>
      </c>
      <c r="Q34" s="51">
        <v>0</v>
      </c>
      <c r="R34" s="51"/>
      <c r="S34" s="51"/>
      <c r="T34" s="51">
        <v>0</v>
      </c>
      <c r="U34" s="51"/>
      <c r="V34" s="51"/>
      <c r="W34" s="51">
        <v>323.89999999999998</v>
      </c>
      <c r="X34" s="51"/>
      <c r="Y34" s="51"/>
      <c r="Z34" s="51">
        <v>0</v>
      </c>
      <c r="AA34" s="51"/>
      <c r="AB34" s="51"/>
      <c r="AC34" s="51">
        <v>0</v>
      </c>
      <c r="AD34" s="51"/>
      <c r="AE34" s="51"/>
      <c r="AF34" s="51">
        <v>564.5</v>
      </c>
      <c r="AG34" s="51"/>
      <c r="AH34" s="51"/>
      <c r="AI34" s="51">
        <v>0</v>
      </c>
      <c r="AJ34" s="51"/>
      <c r="AK34" s="51"/>
      <c r="AL34" s="51">
        <v>0</v>
      </c>
      <c r="AM34" s="51"/>
      <c r="AN34" s="51"/>
      <c r="AO34" s="51">
        <v>0</v>
      </c>
      <c r="AP34" s="51"/>
      <c r="AQ34" s="51"/>
      <c r="AR34" s="148"/>
      <c r="AS34" s="159"/>
    </row>
    <row r="35" spans="1:45" s="9" customFormat="1" ht="75">
      <c r="A35" s="142"/>
      <c r="B35" s="148"/>
      <c r="C35" s="140"/>
      <c r="D35" s="18" t="s">
        <v>30</v>
      </c>
      <c r="E35" s="71">
        <f t="shared" si="13"/>
        <v>21380.9</v>
      </c>
      <c r="F35" s="71">
        <f t="shared" si="14"/>
        <v>4555.3999999999996</v>
      </c>
      <c r="G35" s="74">
        <f>F35/E35</f>
        <v>0.21305931929900049</v>
      </c>
      <c r="H35" s="51">
        <v>0</v>
      </c>
      <c r="I35" s="51">
        <v>0</v>
      </c>
      <c r="J35" s="58">
        <v>0</v>
      </c>
      <c r="K35" s="51">
        <v>0</v>
      </c>
      <c r="L35" s="51">
        <v>0</v>
      </c>
      <c r="M35" s="58">
        <v>0</v>
      </c>
      <c r="N35" s="51">
        <v>4555.3999999999996</v>
      </c>
      <c r="O35" s="51">
        <v>4555.3999999999996</v>
      </c>
      <c r="P35" s="66">
        <v>1</v>
      </c>
      <c r="Q35" s="51">
        <v>0</v>
      </c>
      <c r="R35" s="51"/>
      <c r="S35" s="51"/>
      <c r="T35" s="51">
        <v>0</v>
      </c>
      <c r="U35" s="51"/>
      <c r="V35" s="51"/>
      <c r="W35" s="51">
        <v>6135</v>
      </c>
      <c r="X35" s="51"/>
      <c r="Y35" s="51"/>
      <c r="Z35" s="51">
        <v>0</v>
      </c>
      <c r="AA35" s="51"/>
      <c r="AB35" s="51"/>
      <c r="AC35" s="51">
        <v>0</v>
      </c>
      <c r="AD35" s="51"/>
      <c r="AE35" s="51"/>
      <c r="AF35" s="51">
        <v>10690.5</v>
      </c>
      <c r="AG35" s="51"/>
      <c r="AH35" s="51"/>
      <c r="AI35" s="51">
        <v>0</v>
      </c>
      <c r="AJ35" s="51"/>
      <c r="AK35" s="51"/>
      <c r="AL35" s="51">
        <v>0</v>
      </c>
      <c r="AM35" s="51"/>
      <c r="AN35" s="51"/>
      <c r="AO35" s="51">
        <v>0</v>
      </c>
      <c r="AP35" s="51"/>
      <c r="AQ35" s="51"/>
      <c r="AR35" s="148"/>
      <c r="AS35" s="159"/>
    </row>
    <row r="36" spans="1:45" s="9" customFormat="1" ht="56.25">
      <c r="A36" s="142"/>
      <c r="B36" s="148"/>
      <c r="C36" s="140"/>
      <c r="D36" s="18" t="s">
        <v>31</v>
      </c>
      <c r="E36" s="71">
        <f t="shared" si="13"/>
        <v>1184.72632</v>
      </c>
      <c r="F36" s="71">
        <f t="shared" si="14"/>
        <v>252.4</v>
      </c>
      <c r="G36" s="74">
        <f>F36/E36</f>
        <v>0.21304498409387918</v>
      </c>
      <c r="H36" s="51">
        <v>0</v>
      </c>
      <c r="I36" s="51">
        <v>0</v>
      </c>
      <c r="J36" s="58">
        <v>0</v>
      </c>
      <c r="K36" s="51"/>
      <c r="L36" s="51">
        <v>0</v>
      </c>
      <c r="M36" s="58">
        <v>0</v>
      </c>
      <c r="N36" s="51">
        <v>252.4</v>
      </c>
      <c r="O36" s="51">
        <v>252.4</v>
      </c>
      <c r="P36" s="66">
        <v>1</v>
      </c>
      <c r="Q36" s="51"/>
      <c r="R36" s="51"/>
      <c r="S36" s="51"/>
      <c r="T36" s="51">
        <v>0</v>
      </c>
      <c r="U36" s="51"/>
      <c r="V36" s="51"/>
      <c r="W36" s="51">
        <v>339.9</v>
      </c>
      <c r="X36" s="51"/>
      <c r="Y36" s="51"/>
      <c r="Z36" s="51">
        <v>0</v>
      </c>
      <c r="AA36" s="51"/>
      <c r="AB36" s="51"/>
      <c r="AC36" s="51">
        <v>0</v>
      </c>
      <c r="AD36" s="51"/>
      <c r="AE36" s="51"/>
      <c r="AF36" s="51">
        <v>592.42632000000003</v>
      </c>
      <c r="AG36" s="51"/>
      <c r="AH36" s="51"/>
      <c r="AI36" s="51">
        <v>0</v>
      </c>
      <c r="AJ36" s="51"/>
      <c r="AK36" s="51"/>
      <c r="AL36" s="51">
        <v>0</v>
      </c>
      <c r="AM36" s="51"/>
      <c r="AN36" s="51"/>
      <c r="AO36" s="51">
        <v>0</v>
      </c>
      <c r="AP36" s="51"/>
      <c r="AQ36" s="51"/>
      <c r="AR36" s="148"/>
      <c r="AS36" s="159"/>
    </row>
    <row r="37" spans="1:45" s="9" customFormat="1" ht="37.5">
      <c r="A37" s="142"/>
      <c r="B37" s="149"/>
      <c r="C37" s="141"/>
      <c r="D37" s="20" t="s">
        <v>32</v>
      </c>
      <c r="E37" s="71">
        <v>0</v>
      </c>
      <c r="F37" s="71">
        <f t="shared" si="5"/>
        <v>0</v>
      </c>
      <c r="G37" s="74">
        <v>0</v>
      </c>
      <c r="H37" s="51">
        <v>0</v>
      </c>
      <c r="I37" s="51">
        <v>0</v>
      </c>
      <c r="J37" s="58">
        <v>0</v>
      </c>
      <c r="K37" s="51">
        <v>0</v>
      </c>
      <c r="L37" s="51">
        <v>0</v>
      </c>
      <c r="M37" s="58">
        <v>0</v>
      </c>
      <c r="N37" s="51">
        <v>0</v>
      </c>
      <c r="O37" s="51">
        <v>0</v>
      </c>
      <c r="P37" s="66">
        <v>0</v>
      </c>
      <c r="Q37" s="51">
        <v>0</v>
      </c>
      <c r="R37" s="51"/>
      <c r="S37" s="51"/>
      <c r="T37" s="51">
        <v>0</v>
      </c>
      <c r="U37" s="51"/>
      <c r="V37" s="51"/>
      <c r="W37" s="51">
        <v>0</v>
      </c>
      <c r="X37" s="51"/>
      <c r="Y37" s="51"/>
      <c r="Z37" s="51">
        <v>0</v>
      </c>
      <c r="AA37" s="51"/>
      <c r="AB37" s="51"/>
      <c r="AC37" s="51">
        <v>0</v>
      </c>
      <c r="AD37" s="51"/>
      <c r="AE37" s="51"/>
      <c r="AF37" s="51">
        <v>0</v>
      </c>
      <c r="AG37" s="51"/>
      <c r="AH37" s="51"/>
      <c r="AI37" s="51">
        <v>0</v>
      </c>
      <c r="AJ37" s="51"/>
      <c r="AK37" s="51"/>
      <c r="AL37" s="51">
        <v>0</v>
      </c>
      <c r="AM37" s="51"/>
      <c r="AN37" s="51"/>
      <c r="AO37" s="51">
        <v>0</v>
      </c>
      <c r="AP37" s="51">
        <v>0</v>
      </c>
      <c r="AQ37" s="51">
        <v>0</v>
      </c>
      <c r="AR37" s="149"/>
      <c r="AS37" s="160"/>
    </row>
    <row r="38" spans="1:45" s="9" customFormat="1">
      <c r="A38" s="133" t="s">
        <v>54</v>
      </c>
      <c r="B38" s="147" t="s">
        <v>55</v>
      </c>
      <c r="C38" s="139" t="s">
        <v>34</v>
      </c>
      <c r="D38" s="19" t="s">
        <v>28</v>
      </c>
      <c r="E38" s="33">
        <f>E39+E40+E41+E42</f>
        <v>1030.3</v>
      </c>
      <c r="F38" s="33">
        <f>F39+F40+F41+F42</f>
        <v>0</v>
      </c>
      <c r="G38" s="74">
        <f>F38/E38</f>
        <v>0</v>
      </c>
      <c r="H38" s="86">
        <f t="shared" ref="H38:AQ38" si="15">H39+H40+H41+H42</f>
        <v>0</v>
      </c>
      <c r="I38" s="86">
        <f t="shared" si="15"/>
        <v>0</v>
      </c>
      <c r="J38" s="87">
        <f t="shared" si="15"/>
        <v>0</v>
      </c>
      <c r="K38" s="86">
        <f t="shared" si="15"/>
        <v>0</v>
      </c>
      <c r="L38" s="86">
        <f t="shared" si="15"/>
        <v>0</v>
      </c>
      <c r="M38" s="87">
        <f t="shared" si="15"/>
        <v>0</v>
      </c>
      <c r="N38" s="86">
        <f t="shared" si="15"/>
        <v>0</v>
      </c>
      <c r="O38" s="86">
        <f t="shared" si="15"/>
        <v>0</v>
      </c>
      <c r="P38" s="82">
        <f t="shared" si="15"/>
        <v>0</v>
      </c>
      <c r="Q38" s="86">
        <f t="shared" si="15"/>
        <v>0</v>
      </c>
      <c r="R38" s="86">
        <f t="shared" si="15"/>
        <v>0</v>
      </c>
      <c r="S38" s="86">
        <f t="shared" si="15"/>
        <v>0</v>
      </c>
      <c r="T38" s="86">
        <f t="shared" si="15"/>
        <v>0</v>
      </c>
      <c r="U38" s="86">
        <f t="shared" si="15"/>
        <v>0</v>
      </c>
      <c r="V38" s="86">
        <f t="shared" si="15"/>
        <v>0</v>
      </c>
      <c r="W38" s="86">
        <f t="shared" si="15"/>
        <v>0</v>
      </c>
      <c r="X38" s="86">
        <f t="shared" si="15"/>
        <v>0</v>
      </c>
      <c r="Y38" s="86">
        <f t="shared" si="15"/>
        <v>0</v>
      </c>
      <c r="Z38" s="86">
        <f t="shared" si="15"/>
        <v>0</v>
      </c>
      <c r="AA38" s="86">
        <f t="shared" si="15"/>
        <v>0</v>
      </c>
      <c r="AB38" s="86">
        <f t="shared" si="15"/>
        <v>0</v>
      </c>
      <c r="AC38" s="86">
        <f t="shared" si="15"/>
        <v>0</v>
      </c>
      <c r="AD38" s="86">
        <f t="shared" si="15"/>
        <v>0</v>
      </c>
      <c r="AE38" s="86">
        <f t="shared" si="15"/>
        <v>0</v>
      </c>
      <c r="AF38" s="86">
        <f t="shared" si="15"/>
        <v>0</v>
      </c>
      <c r="AG38" s="86">
        <f t="shared" si="15"/>
        <v>0</v>
      </c>
      <c r="AH38" s="86">
        <f t="shared" si="15"/>
        <v>0</v>
      </c>
      <c r="AI38" s="86">
        <f t="shared" si="15"/>
        <v>0</v>
      </c>
      <c r="AJ38" s="86">
        <f t="shared" si="15"/>
        <v>0</v>
      </c>
      <c r="AK38" s="86">
        <f t="shared" si="15"/>
        <v>0</v>
      </c>
      <c r="AL38" s="86">
        <f t="shared" si="15"/>
        <v>0</v>
      </c>
      <c r="AM38" s="86">
        <f t="shared" si="15"/>
        <v>0</v>
      </c>
      <c r="AN38" s="86">
        <f t="shared" si="15"/>
        <v>0</v>
      </c>
      <c r="AO38" s="86">
        <f t="shared" si="15"/>
        <v>1030.3</v>
      </c>
      <c r="AP38" s="86">
        <f t="shared" si="15"/>
        <v>0</v>
      </c>
      <c r="AQ38" s="86">
        <f t="shared" si="15"/>
        <v>0</v>
      </c>
      <c r="AR38" s="147" t="s">
        <v>68</v>
      </c>
      <c r="AS38" s="120"/>
    </row>
    <row r="39" spans="1:45" s="9" customFormat="1" ht="37.5">
      <c r="A39" s="134"/>
      <c r="B39" s="148"/>
      <c r="C39" s="140"/>
      <c r="D39" s="17" t="s">
        <v>29</v>
      </c>
      <c r="E39" s="71">
        <f>H39+K39+N39+Q39+T39+W39+Z39+AC39+AF39+AI39+AL39+AO39</f>
        <v>1030.3</v>
      </c>
      <c r="F39" s="71">
        <f>I39+L39+O39</f>
        <v>0</v>
      </c>
      <c r="G39" s="74">
        <f>F39/E39</f>
        <v>0</v>
      </c>
      <c r="H39" s="51">
        <v>0</v>
      </c>
      <c r="I39" s="51">
        <v>0</v>
      </c>
      <c r="J39" s="58">
        <v>0</v>
      </c>
      <c r="K39" s="51">
        <v>0</v>
      </c>
      <c r="L39" s="51">
        <v>0</v>
      </c>
      <c r="M39" s="58">
        <v>0</v>
      </c>
      <c r="N39" s="51">
        <v>0</v>
      </c>
      <c r="O39" s="51">
        <v>0</v>
      </c>
      <c r="P39" s="66">
        <v>0</v>
      </c>
      <c r="Q39" s="51">
        <v>0</v>
      </c>
      <c r="R39" s="51"/>
      <c r="S39" s="51"/>
      <c r="T39" s="51">
        <v>0</v>
      </c>
      <c r="U39" s="51"/>
      <c r="V39" s="51"/>
      <c r="W39" s="51">
        <v>0</v>
      </c>
      <c r="X39" s="51"/>
      <c r="Y39" s="51"/>
      <c r="Z39" s="51">
        <v>0</v>
      </c>
      <c r="AA39" s="51"/>
      <c r="AB39" s="51"/>
      <c r="AC39" s="51">
        <v>0</v>
      </c>
      <c r="AD39" s="51"/>
      <c r="AE39" s="51"/>
      <c r="AF39" s="51">
        <v>0</v>
      </c>
      <c r="AG39" s="51"/>
      <c r="AH39" s="51"/>
      <c r="AI39" s="51">
        <v>0</v>
      </c>
      <c r="AJ39" s="51"/>
      <c r="AK39" s="51"/>
      <c r="AL39" s="51">
        <v>0</v>
      </c>
      <c r="AM39" s="51"/>
      <c r="AN39" s="51"/>
      <c r="AO39" s="51">
        <v>1030.3</v>
      </c>
      <c r="AP39" s="51"/>
      <c r="AQ39" s="51"/>
      <c r="AR39" s="148"/>
      <c r="AS39" s="159"/>
    </row>
    <row r="40" spans="1:45" s="9" customFormat="1" ht="75">
      <c r="A40" s="134"/>
      <c r="B40" s="148"/>
      <c r="C40" s="140"/>
      <c r="D40" s="18" t="s">
        <v>30</v>
      </c>
      <c r="E40" s="71">
        <v>0</v>
      </c>
      <c r="F40" s="71">
        <f t="shared" si="5"/>
        <v>0</v>
      </c>
      <c r="G40" s="74">
        <v>0</v>
      </c>
      <c r="H40" s="51">
        <v>0</v>
      </c>
      <c r="I40" s="51">
        <v>0</v>
      </c>
      <c r="J40" s="58">
        <v>0</v>
      </c>
      <c r="K40" s="51">
        <v>0</v>
      </c>
      <c r="L40" s="51">
        <v>0</v>
      </c>
      <c r="M40" s="58">
        <v>0</v>
      </c>
      <c r="N40" s="51">
        <v>0</v>
      </c>
      <c r="O40" s="51">
        <v>0</v>
      </c>
      <c r="P40" s="66">
        <v>0</v>
      </c>
      <c r="Q40" s="51">
        <v>0</v>
      </c>
      <c r="R40" s="51"/>
      <c r="S40" s="51"/>
      <c r="T40" s="51">
        <v>0</v>
      </c>
      <c r="U40" s="51"/>
      <c r="V40" s="51"/>
      <c r="W40" s="51">
        <v>0</v>
      </c>
      <c r="X40" s="51"/>
      <c r="Y40" s="51"/>
      <c r="Z40" s="51">
        <v>0</v>
      </c>
      <c r="AA40" s="51"/>
      <c r="AB40" s="51"/>
      <c r="AC40" s="51">
        <v>0</v>
      </c>
      <c r="AD40" s="51"/>
      <c r="AE40" s="51"/>
      <c r="AF40" s="51">
        <v>0</v>
      </c>
      <c r="AG40" s="51"/>
      <c r="AH40" s="51"/>
      <c r="AI40" s="51">
        <v>0</v>
      </c>
      <c r="AJ40" s="51"/>
      <c r="AK40" s="51"/>
      <c r="AL40" s="51">
        <v>0</v>
      </c>
      <c r="AM40" s="51"/>
      <c r="AN40" s="51"/>
      <c r="AO40" s="51">
        <v>0</v>
      </c>
      <c r="AP40" s="51"/>
      <c r="AQ40" s="51"/>
      <c r="AR40" s="148"/>
      <c r="AS40" s="159"/>
    </row>
    <row r="41" spans="1:45" s="9" customFormat="1" ht="56.25">
      <c r="A41" s="134"/>
      <c r="B41" s="148"/>
      <c r="C41" s="140"/>
      <c r="D41" s="18" t="s">
        <v>31</v>
      </c>
      <c r="E41" s="71">
        <v>0</v>
      </c>
      <c r="F41" s="71">
        <f t="shared" si="5"/>
        <v>0</v>
      </c>
      <c r="G41" s="74">
        <v>0</v>
      </c>
      <c r="H41" s="51">
        <v>0</v>
      </c>
      <c r="I41" s="51">
        <v>0</v>
      </c>
      <c r="J41" s="58">
        <v>0</v>
      </c>
      <c r="K41" s="51">
        <v>0</v>
      </c>
      <c r="L41" s="51">
        <v>0</v>
      </c>
      <c r="M41" s="58">
        <v>0</v>
      </c>
      <c r="N41" s="51">
        <v>0</v>
      </c>
      <c r="O41" s="51">
        <v>0</v>
      </c>
      <c r="P41" s="66">
        <v>0</v>
      </c>
      <c r="Q41" s="51">
        <v>0</v>
      </c>
      <c r="R41" s="51"/>
      <c r="S41" s="51"/>
      <c r="T41" s="51">
        <v>0</v>
      </c>
      <c r="U41" s="51"/>
      <c r="V41" s="51"/>
      <c r="W41" s="51">
        <v>0</v>
      </c>
      <c r="X41" s="51"/>
      <c r="Y41" s="51"/>
      <c r="Z41" s="51">
        <v>0</v>
      </c>
      <c r="AA41" s="51"/>
      <c r="AB41" s="51"/>
      <c r="AC41" s="51">
        <v>0</v>
      </c>
      <c r="AD41" s="51"/>
      <c r="AE41" s="51"/>
      <c r="AF41" s="51">
        <v>0</v>
      </c>
      <c r="AG41" s="51"/>
      <c r="AH41" s="51"/>
      <c r="AI41" s="51">
        <v>0</v>
      </c>
      <c r="AJ41" s="51"/>
      <c r="AK41" s="51"/>
      <c r="AL41" s="51">
        <v>0</v>
      </c>
      <c r="AM41" s="51"/>
      <c r="AN41" s="51"/>
      <c r="AO41" s="51">
        <v>0</v>
      </c>
      <c r="AP41" s="51"/>
      <c r="AQ41" s="51"/>
      <c r="AR41" s="148"/>
      <c r="AS41" s="159"/>
    </row>
    <row r="42" spans="1:45" s="9" customFormat="1" ht="37.5">
      <c r="A42" s="134"/>
      <c r="B42" s="149"/>
      <c r="C42" s="141"/>
      <c r="D42" s="20" t="s">
        <v>32</v>
      </c>
      <c r="E42" s="71">
        <v>0</v>
      </c>
      <c r="F42" s="71">
        <f t="shared" si="5"/>
        <v>0</v>
      </c>
      <c r="G42" s="74">
        <v>0</v>
      </c>
      <c r="H42" s="51">
        <v>0</v>
      </c>
      <c r="I42" s="51">
        <v>0</v>
      </c>
      <c r="J42" s="58">
        <v>0</v>
      </c>
      <c r="K42" s="51">
        <v>0</v>
      </c>
      <c r="L42" s="51">
        <v>0</v>
      </c>
      <c r="M42" s="58">
        <v>0</v>
      </c>
      <c r="N42" s="51">
        <v>0</v>
      </c>
      <c r="O42" s="51">
        <v>0</v>
      </c>
      <c r="P42" s="66">
        <v>0</v>
      </c>
      <c r="Q42" s="51">
        <v>0</v>
      </c>
      <c r="R42" s="51"/>
      <c r="S42" s="51"/>
      <c r="T42" s="51">
        <v>0</v>
      </c>
      <c r="U42" s="51"/>
      <c r="V42" s="51"/>
      <c r="W42" s="51">
        <v>0</v>
      </c>
      <c r="X42" s="51"/>
      <c r="Y42" s="51"/>
      <c r="Z42" s="51">
        <v>0</v>
      </c>
      <c r="AA42" s="51"/>
      <c r="AB42" s="51"/>
      <c r="AC42" s="51">
        <v>0</v>
      </c>
      <c r="AD42" s="51"/>
      <c r="AE42" s="51"/>
      <c r="AF42" s="51">
        <v>0</v>
      </c>
      <c r="AG42" s="51"/>
      <c r="AH42" s="51"/>
      <c r="AI42" s="51">
        <v>0</v>
      </c>
      <c r="AJ42" s="51"/>
      <c r="AK42" s="51"/>
      <c r="AL42" s="51">
        <v>0</v>
      </c>
      <c r="AM42" s="51"/>
      <c r="AN42" s="51"/>
      <c r="AO42" s="51">
        <v>0</v>
      </c>
      <c r="AP42" s="51">
        <v>0</v>
      </c>
      <c r="AQ42" s="51">
        <v>0</v>
      </c>
      <c r="AR42" s="149"/>
      <c r="AS42" s="160"/>
    </row>
    <row r="43" spans="1:45" ht="131.25">
      <c r="A43" s="34" t="s">
        <v>56</v>
      </c>
      <c r="B43" s="37" t="s">
        <v>57</v>
      </c>
      <c r="C43" s="38" t="s">
        <v>27</v>
      </c>
      <c r="D43" s="18" t="s">
        <v>50</v>
      </c>
      <c r="E43" s="71">
        <v>0</v>
      </c>
      <c r="F43" s="71">
        <v>0</v>
      </c>
      <c r="G43" s="74">
        <v>0</v>
      </c>
      <c r="H43" s="51" t="s">
        <v>65</v>
      </c>
      <c r="I43" s="51" t="s">
        <v>65</v>
      </c>
      <c r="J43" s="58">
        <v>0</v>
      </c>
      <c r="K43" s="51" t="s">
        <v>65</v>
      </c>
      <c r="L43" s="51" t="s">
        <v>65</v>
      </c>
      <c r="M43" s="58">
        <v>0</v>
      </c>
      <c r="N43" s="51" t="s">
        <v>65</v>
      </c>
      <c r="O43" s="51" t="s">
        <v>65</v>
      </c>
      <c r="P43" s="66">
        <v>0</v>
      </c>
      <c r="Q43" s="51" t="s">
        <v>65</v>
      </c>
      <c r="R43" s="51" t="s">
        <v>65</v>
      </c>
      <c r="S43" s="51" t="s">
        <v>65</v>
      </c>
      <c r="T43" s="51" t="s">
        <v>65</v>
      </c>
      <c r="U43" s="51" t="s">
        <v>65</v>
      </c>
      <c r="V43" s="51" t="s">
        <v>65</v>
      </c>
      <c r="W43" s="51" t="s">
        <v>65</v>
      </c>
      <c r="X43" s="51" t="s">
        <v>65</v>
      </c>
      <c r="Y43" s="51" t="s">
        <v>65</v>
      </c>
      <c r="Z43" s="51" t="s">
        <v>65</v>
      </c>
      <c r="AA43" s="51" t="s">
        <v>65</v>
      </c>
      <c r="AB43" s="51" t="s">
        <v>65</v>
      </c>
      <c r="AC43" s="51" t="s">
        <v>65</v>
      </c>
      <c r="AD43" s="51" t="s">
        <v>65</v>
      </c>
      <c r="AE43" s="51" t="s">
        <v>65</v>
      </c>
      <c r="AF43" s="51" t="s">
        <v>65</v>
      </c>
      <c r="AG43" s="51" t="s">
        <v>65</v>
      </c>
      <c r="AH43" s="51" t="s">
        <v>65</v>
      </c>
      <c r="AI43" s="51" t="s">
        <v>65</v>
      </c>
      <c r="AJ43" s="51" t="s">
        <v>65</v>
      </c>
      <c r="AK43" s="51" t="s">
        <v>65</v>
      </c>
      <c r="AL43" s="51" t="s">
        <v>65</v>
      </c>
      <c r="AM43" s="51" t="s">
        <v>65</v>
      </c>
      <c r="AN43" s="51" t="s">
        <v>65</v>
      </c>
      <c r="AO43" s="51" t="s">
        <v>65</v>
      </c>
      <c r="AP43" s="51" t="s">
        <v>65</v>
      </c>
      <c r="AQ43" s="51" t="s">
        <v>65</v>
      </c>
      <c r="AR43" s="48" t="s">
        <v>67</v>
      </c>
      <c r="AS43" s="47"/>
    </row>
    <row r="44" spans="1:45">
      <c r="A44" s="142" t="s">
        <v>22</v>
      </c>
      <c r="B44" s="155" t="s">
        <v>58</v>
      </c>
      <c r="C44" s="110" t="s">
        <v>27</v>
      </c>
      <c r="D44" s="19" t="s">
        <v>28</v>
      </c>
      <c r="E44" s="71">
        <v>0</v>
      </c>
      <c r="F44" s="71">
        <v>0</v>
      </c>
      <c r="G44" s="74">
        <v>0</v>
      </c>
      <c r="H44" s="52" t="s">
        <v>65</v>
      </c>
      <c r="I44" s="52" t="s">
        <v>65</v>
      </c>
      <c r="J44" s="87">
        <f t="shared" ref="J44" si="16">J45+J46+J47+J48</f>
        <v>0</v>
      </c>
      <c r="K44" s="52" t="s">
        <v>65</v>
      </c>
      <c r="L44" s="52" t="s">
        <v>65</v>
      </c>
      <c r="M44" s="87">
        <f t="shared" ref="M44" si="17">M45+M46+M47+M48</f>
        <v>0</v>
      </c>
      <c r="N44" s="52" t="s">
        <v>65</v>
      </c>
      <c r="O44" s="52" t="s">
        <v>65</v>
      </c>
      <c r="P44" s="87">
        <f t="shared" ref="P44" si="18">P45+P46+P47+P48</f>
        <v>0</v>
      </c>
      <c r="Q44" s="52" t="s">
        <v>65</v>
      </c>
      <c r="R44" s="52" t="s">
        <v>65</v>
      </c>
      <c r="S44" s="52" t="s">
        <v>65</v>
      </c>
      <c r="T44" s="52" t="s">
        <v>65</v>
      </c>
      <c r="U44" s="52" t="s">
        <v>65</v>
      </c>
      <c r="V44" s="52" t="s">
        <v>65</v>
      </c>
      <c r="W44" s="52" t="s">
        <v>65</v>
      </c>
      <c r="X44" s="52" t="s">
        <v>65</v>
      </c>
      <c r="Y44" s="52" t="s">
        <v>65</v>
      </c>
      <c r="Z44" s="52" t="s">
        <v>65</v>
      </c>
      <c r="AA44" s="52" t="s">
        <v>65</v>
      </c>
      <c r="AB44" s="52" t="s">
        <v>65</v>
      </c>
      <c r="AC44" s="52" t="s">
        <v>65</v>
      </c>
      <c r="AD44" s="52" t="s">
        <v>65</v>
      </c>
      <c r="AE44" s="52" t="s">
        <v>65</v>
      </c>
      <c r="AF44" s="52" t="s">
        <v>65</v>
      </c>
      <c r="AG44" s="52" t="s">
        <v>65</v>
      </c>
      <c r="AH44" s="52" t="s">
        <v>65</v>
      </c>
      <c r="AI44" s="52" t="s">
        <v>65</v>
      </c>
      <c r="AJ44" s="52" t="s">
        <v>65</v>
      </c>
      <c r="AK44" s="52" t="s">
        <v>65</v>
      </c>
      <c r="AL44" s="52" t="s">
        <v>65</v>
      </c>
      <c r="AM44" s="52" t="s">
        <v>65</v>
      </c>
      <c r="AN44" s="52" t="s">
        <v>65</v>
      </c>
      <c r="AO44" s="52" t="s">
        <v>65</v>
      </c>
      <c r="AP44" s="52" t="s">
        <v>65</v>
      </c>
      <c r="AQ44" s="52" t="s">
        <v>65</v>
      </c>
      <c r="AR44" s="152" t="s">
        <v>72</v>
      </c>
      <c r="AS44" s="156"/>
    </row>
    <row r="45" spans="1:45" ht="37.5">
      <c r="A45" s="142"/>
      <c r="B45" s="155"/>
      <c r="C45" s="110"/>
      <c r="D45" s="17" t="s">
        <v>29</v>
      </c>
      <c r="E45" s="71">
        <v>0</v>
      </c>
      <c r="F45" s="71">
        <v>0</v>
      </c>
      <c r="G45" s="74">
        <v>0</v>
      </c>
      <c r="H45" s="51">
        <v>0</v>
      </c>
      <c r="I45" s="51">
        <v>0</v>
      </c>
      <c r="J45" s="58">
        <v>0</v>
      </c>
      <c r="K45" s="51">
        <v>0</v>
      </c>
      <c r="L45" s="51">
        <v>0</v>
      </c>
      <c r="M45" s="58">
        <v>0</v>
      </c>
      <c r="N45" s="51">
        <v>0</v>
      </c>
      <c r="O45" s="51">
        <v>0</v>
      </c>
      <c r="P45" s="66">
        <v>0</v>
      </c>
      <c r="Q45" s="51" t="s">
        <v>65</v>
      </c>
      <c r="R45" s="51" t="s">
        <v>65</v>
      </c>
      <c r="S45" s="51" t="s">
        <v>65</v>
      </c>
      <c r="T45" s="51" t="s">
        <v>65</v>
      </c>
      <c r="U45" s="51" t="s">
        <v>65</v>
      </c>
      <c r="V45" s="51" t="s">
        <v>65</v>
      </c>
      <c r="W45" s="51" t="s">
        <v>65</v>
      </c>
      <c r="X45" s="51" t="s">
        <v>65</v>
      </c>
      <c r="Y45" s="51" t="s">
        <v>65</v>
      </c>
      <c r="Z45" s="51" t="s">
        <v>65</v>
      </c>
      <c r="AA45" s="51" t="s">
        <v>65</v>
      </c>
      <c r="AB45" s="51" t="s">
        <v>65</v>
      </c>
      <c r="AC45" s="51" t="s">
        <v>65</v>
      </c>
      <c r="AD45" s="51" t="s">
        <v>65</v>
      </c>
      <c r="AE45" s="51" t="s">
        <v>65</v>
      </c>
      <c r="AF45" s="51" t="s">
        <v>65</v>
      </c>
      <c r="AG45" s="51" t="s">
        <v>65</v>
      </c>
      <c r="AH45" s="51" t="s">
        <v>65</v>
      </c>
      <c r="AI45" s="51" t="s">
        <v>65</v>
      </c>
      <c r="AJ45" s="51" t="s">
        <v>65</v>
      </c>
      <c r="AK45" s="51" t="s">
        <v>65</v>
      </c>
      <c r="AL45" s="51" t="s">
        <v>65</v>
      </c>
      <c r="AM45" s="51" t="s">
        <v>65</v>
      </c>
      <c r="AN45" s="51" t="s">
        <v>65</v>
      </c>
      <c r="AO45" s="51" t="s">
        <v>65</v>
      </c>
      <c r="AP45" s="51" t="s">
        <v>65</v>
      </c>
      <c r="AQ45" s="51" t="s">
        <v>65</v>
      </c>
      <c r="AR45" s="153"/>
      <c r="AS45" s="157"/>
    </row>
    <row r="46" spans="1:45" ht="75">
      <c r="A46" s="142"/>
      <c r="B46" s="155"/>
      <c r="C46" s="110"/>
      <c r="D46" s="18" t="s">
        <v>30</v>
      </c>
      <c r="E46" s="71">
        <v>0</v>
      </c>
      <c r="F46" s="71">
        <v>0</v>
      </c>
      <c r="G46" s="74">
        <v>0</v>
      </c>
      <c r="H46" s="51">
        <v>0</v>
      </c>
      <c r="I46" s="51">
        <v>0</v>
      </c>
      <c r="J46" s="58">
        <v>0</v>
      </c>
      <c r="K46" s="51">
        <v>0</v>
      </c>
      <c r="L46" s="51">
        <v>0</v>
      </c>
      <c r="M46" s="58">
        <v>0</v>
      </c>
      <c r="N46" s="51">
        <v>0</v>
      </c>
      <c r="O46" s="51">
        <v>0</v>
      </c>
      <c r="P46" s="66">
        <v>0</v>
      </c>
      <c r="Q46" s="51" t="s">
        <v>65</v>
      </c>
      <c r="R46" s="51" t="s">
        <v>65</v>
      </c>
      <c r="S46" s="51" t="s">
        <v>65</v>
      </c>
      <c r="T46" s="51" t="s">
        <v>65</v>
      </c>
      <c r="U46" s="51" t="s">
        <v>65</v>
      </c>
      <c r="V46" s="51" t="s">
        <v>65</v>
      </c>
      <c r="W46" s="51" t="s">
        <v>65</v>
      </c>
      <c r="X46" s="51" t="s">
        <v>65</v>
      </c>
      <c r="Y46" s="51" t="s">
        <v>65</v>
      </c>
      <c r="Z46" s="51" t="s">
        <v>65</v>
      </c>
      <c r="AA46" s="51" t="s">
        <v>65</v>
      </c>
      <c r="AB46" s="51" t="s">
        <v>65</v>
      </c>
      <c r="AC46" s="51" t="s">
        <v>65</v>
      </c>
      <c r="AD46" s="51" t="s">
        <v>65</v>
      </c>
      <c r="AE46" s="51" t="s">
        <v>65</v>
      </c>
      <c r="AF46" s="51" t="s">
        <v>65</v>
      </c>
      <c r="AG46" s="51" t="s">
        <v>65</v>
      </c>
      <c r="AH46" s="51" t="s">
        <v>65</v>
      </c>
      <c r="AI46" s="51" t="s">
        <v>65</v>
      </c>
      <c r="AJ46" s="51" t="s">
        <v>65</v>
      </c>
      <c r="AK46" s="51" t="s">
        <v>65</v>
      </c>
      <c r="AL46" s="51" t="s">
        <v>65</v>
      </c>
      <c r="AM46" s="51" t="s">
        <v>65</v>
      </c>
      <c r="AN46" s="51" t="s">
        <v>65</v>
      </c>
      <c r="AO46" s="51" t="s">
        <v>65</v>
      </c>
      <c r="AP46" s="51" t="s">
        <v>65</v>
      </c>
      <c r="AQ46" s="51" t="s">
        <v>65</v>
      </c>
      <c r="AR46" s="153"/>
      <c r="AS46" s="157"/>
    </row>
    <row r="47" spans="1:45" ht="56.25">
      <c r="A47" s="142"/>
      <c r="B47" s="155"/>
      <c r="C47" s="110"/>
      <c r="D47" s="18" t="s">
        <v>31</v>
      </c>
      <c r="E47" s="71">
        <v>0</v>
      </c>
      <c r="F47" s="71">
        <v>0</v>
      </c>
      <c r="G47" s="74">
        <v>0</v>
      </c>
      <c r="H47" s="51">
        <v>0</v>
      </c>
      <c r="I47" s="51">
        <v>0</v>
      </c>
      <c r="J47" s="58">
        <v>0</v>
      </c>
      <c r="K47" s="51">
        <v>0</v>
      </c>
      <c r="L47" s="51">
        <v>0</v>
      </c>
      <c r="M47" s="58">
        <v>0</v>
      </c>
      <c r="N47" s="51">
        <v>0</v>
      </c>
      <c r="O47" s="51">
        <v>0</v>
      </c>
      <c r="P47" s="66">
        <v>0</v>
      </c>
      <c r="Q47" s="51" t="s">
        <v>65</v>
      </c>
      <c r="R47" s="51" t="s">
        <v>65</v>
      </c>
      <c r="S47" s="51" t="s">
        <v>65</v>
      </c>
      <c r="T47" s="51" t="s">
        <v>65</v>
      </c>
      <c r="U47" s="51" t="s">
        <v>65</v>
      </c>
      <c r="V47" s="51" t="s">
        <v>65</v>
      </c>
      <c r="W47" s="51" t="s">
        <v>65</v>
      </c>
      <c r="X47" s="51" t="s">
        <v>65</v>
      </c>
      <c r="Y47" s="51" t="s">
        <v>65</v>
      </c>
      <c r="Z47" s="51" t="s">
        <v>65</v>
      </c>
      <c r="AA47" s="51" t="s">
        <v>65</v>
      </c>
      <c r="AB47" s="51" t="s">
        <v>65</v>
      </c>
      <c r="AC47" s="51" t="s">
        <v>65</v>
      </c>
      <c r="AD47" s="51" t="s">
        <v>65</v>
      </c>
      <c r="AE47" s="51" t="s">
        <v>65</v>
      </c>
      <c r="AF47" s="51" t="s">
        <v>65</v>
      </c>
      <c r="AG47" s="51" t="s">
        <v>65</v>
      </c>
      <c r="AH47" s="51" t="s">
        <v>65</v>
      </c>
      <c r="AI47" s="51" t="s">
        <v>65</v>
      </c>
      <c r="AJ47" s="51" t="s">
        <v>65</v>
      </c>
      <c r="AK47" s="51" t="s">
        <v>65</v>
      </c>
      <c r="AL47" s="51" t="s">
        <v>65</v>
      </c>
      <c r="AM47" s="51" t="s">
        <v>65</v>
      </c>
      <c r="AN47" s="51" t="s">
        <v>65</v>
      </c>
      <c r="AO47" s="51" t="s">
        <v>65</v>
      </c>
      <c r="AP47" s="51" t="s">
        <v>65</v>
      </c>
      <c r="AQ47" s="51" t="s">
        <v>65</v>
      </c>
      <c r="AR47" s="153"/>
      <c r="AS47" s="157"/>
    </row>
    <row r="48" spans="1:45" ht="37.5">
      <c r="A48" s="142"/>
      <c r="B48" s="155"/>
      <c r="C48" s="110"/>
      <c r="D48" s="17" t="s">
        <v>32</v>
      </c>
      <c r="E48" s="71">
        <v>0</v>
      </c>
      <c r="F48" s="71">
        <v>0</v>
      </c>
      <c r="G48" s="74">
        <v>0</v>
      </c>
      <c r="H48" s="51">
        <v>0</v>
      </c>
      <c r="I48" s="51">
        <v>0</v>
      </c>
      <c r="J48" s="58">
        <v>0</v>
      </c>
      <c r="K48" s="51">
        <v>0</v>
      </c>
      <c r="L48" s="51">
        <v>0</v>
      </c>
      <c r="M48" s="58">
        <v>0</v>
      </c>
      <c r="N48" s="51">
        <v>0</v>
      </c>
      <c r="O48" s="51">
        <v>0</v>
      </c>
      <c r="P48" s="66">
        <v>0</v>
      </c>
      <c r="Q48" s="51" t="s">
        <v>65</v>
      </c>
      <c r="R48" s="51" t="s">
        <v>65</v>
      </c>
      <c r="S48" s="51" t="s">
        <v>65</v>
      </c>
      <c r="T48" s="51" t="s">
        <v>65</v>
      </c>
      <c r="U48" s="51" t="s">
        <v>65</v>
      </c>
      <c r="V48" s="51" t="s">
        <v>65</v>
      </c>
      <c r="W48" s="51" t="s">
        <v>65</v>
      </c>
      <c r="X48" s="51" t="s">
        <v>65</v>
      </c>
      <c r="Y48" s="51" t="s">
        <v>65</v>
      </c>
      <c r="Z48" s="51" t="s">
        <v>65</v>
      </c>
      <c r="AA48" s="51" t="s">
        <v>65</v>
      </c>
      <c r="AB48" s="51" t="s">
        <v>65</v>
      </c>
      <c r="AC48" s="51" t="s">
        <v>65</v>
      </c>
      <c r="AD48" s="51" t="s">
        <v>65</v>
      </c>
      <c r="AE48" s="51" t="s">
        <v>65</v>
      </c>
      <c r="AF48" s="51" t="s">
        <v>65</v>
      </c>
      <c r="AG48" s="51" t="s">
        <v>65</v>
      </c>
      <c r="AH48" s="51" t="s">
        <v>65</v>
      </c>
      <c r="AI48" s="51" t="s">
        <v>65</v>
      </c>
      <c r="AJ48" s="51" t="s">
        <v>65</v>
      </c>
      <c r="AK48" s="51" t="s">
        <v>65</v>
      </c>
      <c r="AL48" s="51" t="s">
        <v>65</v>
      </c>
      <c r="AM48" s="51" t="s">
        <v>65</v>
      </c>
      <c r="AN48" s="51" t="s">
        <v>65</v>
      </c>
      <c r="AO48" s="51" t="s">
        <v>65</v>
      </c>
      <c r="AP48" s="51" t="s">
        <v>65</v>
      </c>
      <c r="AQ48" s="51" t="s">
        <v>65</v>
      </c>
      <c r="AR48" s="154"/>
      <c r="AS48" s="158"/>
    </row>
    <row r="49" spans="1:48">
      <c r="A49" s="142" t="s">
        <v>59</v>
      </c>
      <c r="B49" s="143" t="s">
        <v>60</v>
      </c>
      <c r="C49" s="110" t="s">
        <v>61</v>
      </c>
      <c r="D49" s="19" t="s">
        <v>28</v>
      </c>
      <c r="E49" s="71">
        <v>0</v>
      </c>
      <c r="F49" s="71">
        <v>0</v>
      </c>
      <c r="G49" s="74">
        <v>0</v>
      </c>
      <c r="H49" s="52">
        <v>0</v>
      </c>
      <c r="I49" s="52" t="s">
        <v>65</v>
      </c>
      <c r="J49" s="87">
        <f t="shared" ref="J49" si="19">J50+J51+J52+J53</f>
        <v>0</v>
      </c>
      <c r="K49" s="52" t="s">
        <v>65</v>
      </c>
      <c r="L49" s="52">
        <v>0</v>
      </c>
      <c r="M49" s="87">
        <f t="shared" ref="M49" si="20">M50+M51+M52+M53</f>
        <v>0</v>
      </c>
      <c r="N49" s="52" t="s">
        <v>65</v>
      </c>
      <c r="O49" s="52" t="s">
        <v>65</v>
      </c>
      <c r="P49" s="87">
        <f t="shared" ref="P49" si="21">P50+P51+P52+P53</f>
        <v>0</v>
      </c>
      <c r="Q49" s="52" t="s">
        <v>65</v>
      </c>
      <c r="R49" s="52" t="s">
        <v>65</v>
      </c>
      <c r="S49" s="52" t="s">
        <v>65</v>
      </c>
      <c r="T49" s="52" t="s">
        <v>65</v>
      </c>
      <c r="U49" s="52" t="s">
        <v>65</v>
      </c>
      <c r="V49" s="52" t="s">
        <v>65</v>
      </c>
      <c r="W49" s="52" t="s">
        <v>65</v>
      </c>
      <c r="X49" s="52" t="s">
        <v>65</v>
      </c>
      <c r="Y49" s="52" t="s">
        <v>65</v>
      </c>
      <c r="Z49" s="52" t="s">
        <v>65</v>
      </c>
      <c r="AA49" s="52" t="s">
        <v>65</v>
      </c>
      <c r="AB49" s="52" t="s">
        <v>65</v>
      </c>
      <c r="AC49" s="52" t="s">
        <v>65</v>
      </c>
      <c r="AD49" s="52" t="s">
        <v>65</v>
      </c>
      <c r="AE49" s="52" t="s">
        <v>65</v>
      </c>
      <c r="AF49" s="52" t="s">
        <v>65</v>
      </c>
      <c r="AG49" s="52" t="s">
        <v>65</v>
      </c>
      <c r="AH49" s="52" t="s">
        <v>65</v>
      </c>
      <c r="AI49" s="52" t="s">
        <v>65</v>
      </c>
      <c r="AJ49" s="52" t="s">
        <v>65</v>
      </c>
      <c r="AK49" s="52" t="s">
        <v>65</v>
      </c>
      <c r="AL49" s="52" t="s">
        <v>65</v>
      </c>
      <c r="AM49" s="52" t="s">
        <v>65</v>
      </c>
      <c r="AN49" s="52" t="s">
        <v>65</v>
      </c>
      <c r="AO49" s="52" t="s">
        <v>65</v>
      </c>
      <c r="AP49" s="52" t="s">
        <v>65</v>
      </c>
      <c r="AQ49" s="52" t="s">
        <v>65</v>
      </c>
      <c r="AR49" s="156"/>
      <c r="AS49" s="156"/>
    </row>
    <row r="50" spans="1:48" ht="37.5">
      <c r="A50" s="142"/>
      <c r="B50" s="143"/>
      <c r="C50" s="110"/>
      <c r="D50" s="17" t="s">
        <v>29</v>
      </c>
      <c r="E50" s="71">
        <v>0</v>
      </c>
      <c r="F50" s="71">
        <v>0</v>
      </c>
      <c r="G50" s="74">
        <v>0</v>
      </c>
      <c r="H50" s="51">
        <v>0</v>
      </c>
      <c r="I50" s="51">
        <v>0</v>
      </c>
      <c r="J50" s="58">
        <v>0</v>
      </c>
      <c r="K50" s="51">
        <v>0</v>
      </c>
      <c r="L50" s="51">
        <v>0</v>
      </c>
      <c r="M50" s="58">
        <v>0</v>
      </c>
      <c r="N50" s="51">
        <v>0</v>
      </c>
      <c r="O50" s="51">
        <v>0</v>
      </c>
      <c r="P50" s="66">
        <v>0</v>
      </c>
      <c r="Q50" s="51" t="s">
        <v>65</v>
      </c>
      <c r="R50" s="51" t="s">
        <v>65</v>
      </c>
      <c r="S50" s="51" t="s">
        <v>65</v>
      </c>
      <c r="T50" s="51" t="s">
        <v>65</v>
      </c>
      <c r="U50" s="51" t="s">
        <v>65</v>
      </c>
      <c r="V50" s="51" t="s">
        <v>65</v>
      </c>
      <c r="W50" s="51" t="s">
        <v>65</v>
      </c>
      <c r="X50" s="51" t="s">
        <v>65</v>
      </c>
      <c r="Y50" s="51" t="s">
        <v>65</v>
      </c>
      <c r="Z50" s="51" t="s">
        <v>65</v>
      </c>
      <c r="AA50" s="51" t="s">
        <v>65</v>
      </c>
      <c r="AB50" s="51" t="s">
        <v>65</v>
      </c>
      <c r="AC50" s="51" t="s">
        <v>65</v>
      </c>
      <c r="AD50" s="51" t="s">
        <v>65</v>
      </c>
      <c r="AE50" s="51" t="s">
        <v>65</v>
      </c>
      <c r="AF50" s="51" t="s">
        <v>65</v>
      </c>
      <c r="AG50" s="51" t="s">
        <v>65</v>
      </c>
      <c r="AH50" s="51" t="s">
        <v>65</v>
      </c>
      <c r="AI50" s="51" t="s">
        <v>65</v>
      </c>
      <c r="AJ50" s="51" t="s">
        <v>65</v>
      </c>
      <c r="AK50" s="51" t="s">
        <v>65</v>
      </c>
      <c r="AL50" s="51" t="s">
        <v>65</v>
      </c>
      <c r="AM50" s="51" t="s">
        <v>65</v>
      </c>
      <c r="AN50" s="51" t="s">
        <v>65</v>
      </c>
      <c r="AO50" s="51" t="s">
        <v>65</v>
      </c>
      <c r="AP50" s="51" t="s">
        <v>65</v>
      </c>
      <c r="AQ50" s="51" t="s">
        <v>65</v>
      </c>
      <c r="AR50" s="157"/>
      <c r="AS50" s="157"/>
    </row>
    <row r="51" spans="1:48" ht="75">
      <c r="A51" s="142"/>
      <c r="B51" s="143"/>
      <c r="C51" s="110"/>
      <c r="D51" s="18" t="s">
        <v>30</v>
      </c>
      <c r="E51" s="71">
        <v>0</v>
      </c>
      <c r="F51" s="71">
        <v>0</v>
      </c>
      <c r="G51" s="74">
        <v>0</v>
      </c>
      <c r="H51" s="51">
        <v>0</v>
      </c>
      <c r="I51" s="51">
        <v>0</v>
      </c>
      <c r="J51" s="58">
        <v>0</v>
      </c>
      <c r="K51" s="51">
        <v>0</v>
      </c>
      <c r="L51" s="51">
        <v>0</v>
      </c>
      <c r="M51" s="58">
        <v>0</v>
      </c>
      <c r="N51" s="51">
        <v>0</v>
      </c>
      <c r="O51" s="51">
        <v>0</v>
      </c>
      <c r="P51" s="66">
        <v>0</v>
      </c>
      <c r="Q51" s="51" t="s">
        <v>65</v>
      </c>
      <c r="R51" s="51" t="s">
        <v>65</v>
      </c>
      <c r="S51" s="51" t="s">
        <v>65</v>
      </c>
      <c r="T51" s="51" t="s">
        <v>65</v>
      </c>
      <c r="U51" s="51" t="s">
        <v>65</v>
      </c>
      <c r="V51" s="51" t="s">
        <v>65</v>
      </c>
      <c r="W51" s="51" t="s">
        <v>65</v>
      </c>
      <c r="X51" s="51" t="s">
        <v>65</v>
      </c>
      <c r="Y51" s="51" t="s">
        <v>65</v>
      </c>
      <c r="Z51" s="51" t="s">
        <v>65</v>
      </c>
      <c r="AA51" s="51" t="s">
        <v>65</v>
      </c>
      <c r="AB51" s="51" t="s">
        <v>65</v>
      </c>
      <c r="AC51" s="51" t="s">
        <v>65</v>
      </c>
      <c r="AD51" s="51" t="s">
        <v>65</v>
      </c>
      <c r="AE51" s="51" t="s">
        <v>65</v>
      </c>
      <c r="AF51" s="51" t="s">
        <v>65</v>
      </c>
      <c r="AG51" s="51" t="s">
        <v>65</v>
      </c>
      <c r="AH51" s="51" t="s">
        <v>65</v>
      </c>
      <c r="AI51" s="51" t="s">
        <v>65</v>
      </c>
      <c r="AJ51" s="51" t="s">
        <v>65</v>
      </c>
      <c r="AK51" s="51" t="s">
        <v>65</v>
      </c>
      <c r="AL51" s="51" t="s">
        <v>65</v>
      </c>
      <c r="AM51" s="51" t="s">
        <v>65</v>
      </c>
      <c r="AN51" s="51" t="s">
        <v>65</v>
      </c>
      <c r="AO51" s="51" t="s">
        <v>65</v>
      </c>
      <c r="AP51" s="51" t="s">
        <v>65</v>
      </c>
      <c r="AQ51" s="51" t="s">
        <v>65</v>
      </c>
      <c r="AR51" s="157"/>
      <c r="AS51" s="157"/>
    </row>
    <row r="52" spans="1:48" ht="56.25">
      <c r="A52" s="142"/>
      <c r="B52" s="143"/>
      <c r="C52" s="110"/>
      <c r="D52" s="18" t="s">
        <v>31</v>
      </c>
      <c r="E52" s="71">
        <v>0</v>
      </c>
      <c r="F52" s="71">
        <v>0</v>
      </c>
      <c r="G52" s="74">
        <v>0</v>
      </c>
      <c r="H52" s="51">
        <v>0</v>
      </c>
      <c r="I52" s="51">
        <v>0</v>
      </c>
      <c r="J52" s="58">
        <v>0</v>
      </c>
      <c r="K52" s="51">
        <v>0</v>
      </c>
      <c r="L52" s="51">
        <v>0</v>
      </c>
      <c r="M52" s="58">
        <v>0</v>
      </c>
      <c r="N52" s="51">
        <v>0</v>
      </c>
      <c r="O52" s="51">
        <v>0</v>
      </c>
      <c r="P52" s="66">
        <v>0</v>
      </c>
      <c r="Q52" s="51" t="s">
        <v>65</v>
      </c>
      <c r="R52" s="51" t="s">
        <v>65</v>
      </c>
      <c r="S52" s="51" t="s">
        <v>65</v>
      </c>
      <c r="T52" s="51" t="s">
        <v>65</v>
      </c>
      <c r="U52" s="51" t="s">
        <v>65</v>
      </c>
      <c r="V52" s="51" t="s">
        <v>65</v>
      </c>
      <c r="W52" s="51" t="s">
        <v>65</v>
      </c>
      <c r="X52" s="51" t="s">
        <v>65</v>
      </c>
      <c r="Y52" s="51" t="s">
        <v>65</v>
      </c>
      <c r="Z52" s="51" t="s">
        <v>65</v>
      </c>
      <c r="AA52" s="51" t="s">
        <v>65</v>
      </c>
      <c r="AB52" s="51" t="s">
        <v>65</v>
      </c>
      <c r="AC52" s="51" t="s">
        <v>65</v>
      </c>
      <c r="AD52" s="51" t="s">
        <v>65</v>
      </c>
      <c r="AE52" s="51" t="s">
        <v>65</v>
      </c>
      <c r="AF52" s="51" t="s">
        <v>65</v>
      </c>
      <c r="AG52" s="51" t="s">
        <v>65</v>
      </c>
      <c r="AH52" s="51" t="s">
        <v>65</v>
      </c>
      <c r="AI52" s="51" t="s">
        <v>65</v>
      </c>
      <c r="AJ52" s="51" t="s">
        <v>65</v>
      </c>
      <c r="AK52" s="51" t="s">
        <v>65</v>
      </c>
      <c r="AL52" s="51" t="s">
        <v>65</v>
      </c>
      <c r="AM52" s="51" t="s">
        <v>65</v>
      </c>
      <c r="AN52" s="51" t="s">
        <v>65</v>
      </c>
      <c r="AO52" s="51" t="s">
        <v>65</v>
      </c>
      <c r="AP52" s="51" t="s">
        <v>65</v>
      </c>
      <c r="AQ52" s="51" t="s">
        <v>65</v>
      </c>
      <c r="AR52" s="157"/>
      <c r="AS52" s="157"/>
    </row>
    <row r="53" spans="1:48" ht="37.5">
      <c r="A53" s="142"/>
      <c r="B53" s="143"/>
      <c r="C53" s="110"/>
      <c r="D53" s="17" t="s">
        <v>32</v>
      </c>
      <c r="E53" s="71">
        <v>0</v>
      </c>
      <c r="F53" s="71">
        <v>0</v>
      </c>
      <c r="G53" s="74">
        <v>0</v>
      </c>
      <c r="H53" s="51">
        <v>0</v>
      </c>
      <c r="I53" s="51">
        <v>0</v>
      </c>
      <c r="J53" s="58">
        <v>0</v>
      </c>
      <c r="K53" s="51">
        <v>0</v>
      </c>
      <c r="L53" s="51">
        <v>0</v>
      </c>
      <c r="M53" s="58">
        <v>0</v>
      </c>
      <c r="N53" s="51">
        <v>0</v>
      </c>
      <c r="O53" s="51">
        <v>0</v>
      </c>
      <c r="P53" s="66">
        <v>0</v>
      </c>
      <c r="Q53" s="51" t="s">
        <v>65</v>
      </c>
      <c r="R53" s="51" t="s">
        <v>65</v>
      </c>
      <c r="S53" s="51" t="s">
        <v>65</v>
      </c>
      <c r="T53" s="51" t="s">
        <v>65</v>
      </c>
      <c r="U53" s="51" t="s">
        <v>65</v>
      </c>
      <c r="V53" s="51" t="s">
        <v>65</v>
      </c>
      <c r="W53" s="51" t="s">
        <v>65</v>
      </c>
      <c r="X53" s="51" t="s">
        <v>65</v>
      </c>
      <c r="Y53" s="51" t="s">
        <v>65</v>
      </c>
      <c r="Z53" s="51" t="s">
        <v>65</v>
      </c>
      <c r="AA53" s="51" t="s">
        <v>65</v>
      </c>
      <c r="AB53" s="51" t="s">
        <v>65</v>
      </c>
      <c r="AC53" s="51" t="s">
        <v>65</v>
      </c>
      <c r="AD53" s="51" t="s">
        <v>65</v>
      </c>
      <c r="AE53" s="51" t="s">
        <v>65</v>
      </c>
      <c r="AF53" s="51" t="s">
        <v>65</v>
      </c>
      <c r="AG53" s="51" t="s">
        <v>65</v>
      </c>
      <c r="AH53" s="51" t="s">
        <v>65</v>
      </c>
      <c r="AI53" s="51" t="s">
        <v>65</v>
      </c>
      <c r="AJ53" s="51" t="s">
        <v>65</v>
      </c>
      <c r="AK53" s="51" t="s">
        <v>65</v>
      </c>
      <c r="AL53" s="51" t="s">
        <v>65</v>
      </c>
      <c r="AM53" s="51" t="s">
        <v>65</v>
      </c>
      <c r="AN53" s="51" t="s">
        <v>65</v>
      </c>
      <c r="AO53" s="51" t="s">
        <v>65</v>
      </c>
      <c r="AP53" s="51" t="s">
        <v>65</v>
      </c>
      <c r="AQ53" s="51" t="s">
        <v>65</v>
      </c>
      <c r="AR53" s="158"/>
      <c r="AS53" s="158"/>
    </row>
    <row r="54" spans="1:48" s="22" customFormat="1" ht="18.75" customHeight="1">
      <c r="A54" s="106" t="s">
        <v>123</v>
      </c>
      <c r="B54" s="107"/>
      <c r="C54" s="110" t="s">
        <v>27</v>
      </c>
      <c r="D54" s="21" t="s">
        <v>28</v>
      </c>
      <c r="E54" s="53">
        <f>E55+E56+E57+E58</f>
        <v>94324.826319999993</v>
      </c>
      <c r="F54" s="53">
        <f t="shared" ref="F54:AQ54" si="22">F55+F56+F57+F58</f>
        <v>20311.2</v>
      </c>
      <c r="G54" s="50">
        <f>F54/E54</f>
        <v>0.21533249296525184</v>
      </c>
      <c r="H54" s="53">
        <f t="shared" si="22"/>
        <v>0</v>
      </c>
      <c r="I54" s="53">
        <f t="shared" si="22"/>
        <v>0</v>
      </c>
      <c r="J54" s="50">
        <v>0</v>
      </c>
      <c r="K54" s="53">
        <f t="shared" si="22"/>
        <v>0</v>
      </c>
      <c r="L54" s="53">
        <f t="shared" si="22"/>
        <v>0</v>
      </c>
      <c r="M54" s="50">
        <f t="shared" si="22"/>
        <v>0</v>
      </c>
      <c r="N54" s="53">
        <f t="shared" si="22"/>
        <v>20311.2</v>
      </c>
      <c r="O54" s="53">
        <f t="shared" si="22"/>
        <v>20311.2</v>
      </c>
      <c r="P54" s="68">
        <v>1</v>
      </c>
      <c r="Q54" s="53">
        <f t="shared" si="22"/>
        <v>0</v>
      </c>
      <c r="R54" s="53">
        <f t="shared" si="22"/>
        <v>0</v>
      </c>
      <c r="S54" s="53">
        <f t="shared" si="22"/>
        <v>0</v>
      </c>
      <c r="T54" s="53">
        <f t="shared" si="22"/>
        <v>0</v>
      </c>
      <c r="U54" s="53">
        <f t="shared" si="22"/>
        <v>0</v>
      </c>
      <c r="V54" s="53">
        <f t="shared" si="22"/>
        <v>0</v>
      </c>
      <c r="W54" s="53">
        <f t="shared" si="22"/>
        <v>16739.5</v>
      </c>
      <c r="X54" s="53">
        <f t="shared" si="22"/>
        <v>0</v>
      </c>
      <c r="Y54" s="53">
        <f t="shared" si="22"/>
        <v>0</v>
      </c>
      <c r="Z54" s="53">
        <f t="shared" si="22"/>
        <v>0</v>
      </c>
      <c r="AA54" s="53">
        <f t="shared" si="22"/>
        <v>0</v>
      </c>
      <c r="AB54" s="53">
        <f t="shared" si="22"/>
        <v>0</v>
      </c>
      <c r="AC54" s="53">
        <f t="shared" si="22"/>
        <v>0</v>
      </c>
      <c r="AD54" s="53">
        <f t="shared" si="22"/>
        <v>0</v>
      </c>
      <c r="AE54" s="53">
        <f t="shared" si="22"/>
        <v>0</v>
      </c>
      <c r="AF54" s="53">
        <f t="shared" si="22"/>
        <v>27322.926319999999</v>
      </c>
      <c r="AG54" s="53">
        <f t="shared" si="22"/>
        <v>0</v>
      </c>
      <c r="AH54" s="53">
        <f t="shared" si="22"/>
        <v>0</v>
      </c>
      <c r="AI54" s="53">
        <f t="shared" si="22"/>
        <v>0</v>
      </c>
      <c r="AJ54" s="53">
        <f t="shared" si="22"/>
        <v>0</v>
      </c>
      <c r="AK54" s="53">
        <f t="shared" si="22"/>
        <v>0</v>
      </c>
      <c r="AL54" s="53">
        <f t="shared" si="22"/>
        <v>13467.2</v>
      </c>
      <c r="AM54" s="53">
        <f t="shared" si="22"/>
        <v>0</v>
      </c>
      <c r="AN54" s="53">
        <f t="shared" si="22"/>
        <v>0</v>
      </c>
      <c r="AO54" s="53">
        <f t="shared" si="22"/>
        <v>16484</v>
      </c>
      <c r="AP54" s="53">
        <f t="shared" si="22"/>
        <v>0</v>
      </c>
      <c r="AQ54" s="53">
        <f t="shared" si="22"/>
        <v>0</v>
      </c>
      <c r="AR54" s="144"/>
      <c r="AS54" s="144"/>
      <c r="AU54" s="23"/>
      <c r="AV54" s="23"/>
    </row>
    <row r="55" spans="1:48" s="22" customFormat="1" ht="37.5">
      <c r="A55" s="108"/>
      <c r="B55" s="109"/>
      <c r="C55" s="110"/>
      <c r="D55" s="24" t="s">
        <v>29</v>
      </c>
      <c r="E55" s="54">
        <f t="shared" ref="E55:G57" si="23">E12+E22+E29+E34+E39</f>
        <v>2159.1999999999998</v>
      </c>
      <c r="F55" s="54">
        <f t="shared" si="23"/>
        <v>240.5</v>
      </c>
      <c r="G55" s="49">
        <f t="shared" si="23"/>
        <v>0.21303924173974664</v>
      </c>
      <c r="H55" s="54">
        <f t="shared" ref="H55:I57" si="24">H12+H22+H29+H34+H39</f>
        <v>0</v>
      </c>
      <c r="I55" s="54">
        <f t="shared" si="24"/>
        <v>0</v>
      </c>
      <c r="J55" s="49">
        <v>0</v>
      </c>
      <c r="K55" s="54">
        <f t="shared" ref="K55:O57" si="25">K12+K22+K29+K34+K39</f>
        <v>0</v>
      </c>
      <c r="L55" s="54">
        <f t="shared" si="25"/>
        <v>0</v>
      </c>
      <c r="M55" s="49">
        <f t="shared" si="25"/>
        <v>0</v>
      </c>
      <c r="N55" s="54">
        <f t="shared" si="25"/>
        <v>240.5</v>
      </c>
      <c r="O55" s="54">
        <f t="shared" si="25"/>
        <v>240.5</v>
      </c>
      <c r="P55" s="69">
        <v>1</v>
      </c>
      <c r="Q55" s="54">
        <f t="shared" ref="Q55:AO55" si="26">Q12+Q22+Q29+Q34+Q39</f>
        <v>0</v>
      </c>
      <c r="R55" s="54">
        <f t="shared" si="26"/>
        <v>0</v>
      </c>
      <c r="S55" s="54">
        <f t="shared" si="26"/>
        <v>0</v>
      </c>
      <c r="T55" s="54">
        <f t="shared" si="26"/>
        <v>0</v>
      </c>
      <c r="U55" s="54">
        <f t="shared" si="26"/>
        <v>0</v>
      </c>
      <c r="V55" s="54">
        <f t="shared" si="26"/>
        <v>0</v>
      </c>
      <c r="W55" s="54">
        <f t="shared" si="26"/>
        <v>323.89999999999998</v>
      </c>
      <c r="X55" s="54">
        <f t="shared" si="26"/>
        <v>0</v>
      </c>
      <c r="Y55" s="54">
        <f t="shared" si="26"/>
        <v>0</v>
      </c>
      <c r="Z55" s="54">
        <f t="shared" si="26"/>
        <v>0</v>
      </c>
      <c r="AA55" s="54">
        <f t="shared" si="26"/>
        <v>0</v>
      </c>
      <c r="AB55" s="54">
        <f t="shared" si="26"/>
        <v>0</v>
      </c>
      <c r="AC55" s="54">
        <f t="shared" si="26"/>
        <v>0</v>
      </c>
      <c r="AD55" s="54">
        <f t="shared" si="26"/>
        <v>0</v>
      </c>
      <c r="AE55" s="54">
        <f t="shared" si="26"/>
        <v>0</v>
      </c>
      <c r="AF55" s="54">
        <f t="shared" si="26"/>
        <v>564.5</v>
      </c>
      <c r="AG55" s="54">
        <f t="shared" si="26"/>
        <v>0</v>
      </c>
      <c r="AH55" s="54">
        <f t="shared" si="26"/>
        <v>0</v>
      </c>
      <c r="AI55" s="54">
        <f t="shared" si="26"/>
        <v>0</v>
      </c>
      <c r="AJ55" s="54">
        <f t="shared" si="26"/>
        <v>0</v>
      </c>
      <c r="AK55" s="54">
        <f t="shared" si="26"/>
        <v>0</v>
      </c>
      <c r="AL55" s="54">
        <f t="shared" si="26"/>
        <v>0</v>
      </c>
      <c r="AM55" s="54">
        <f t="shared" si="26"/>
        <v>0</v>
      </c>
      <c r="AN55" s="54">
        <f t="shared" si="26"/>
        <v>0</v>
      </c>
      <c r="AO55" s="54">
        <f t="shared" si="26"/>
        <v>1030.3</v>
      </c>
      <c r="AP55" s="54">
        <f t="shared" ref="AP55:AQ55" si="27">AP12+AP22+AP29+AP34+AP39</f>
        <v>0</v>
      </c>
      <c r="AQ55" s="54">
        <f t="shared" si="27"/>
        <v>0</v>
      </c>
      <c r="AR55" s="145"/>
      <c r="AS55" s="145"/>
      <c r="AU55" s="23"/>
      <c r="AV55" s="23"/>
    </row>
    <row r="56" spans="1:48" s="22" customFormat="1" ht="75">
      <c r="A56" s="108"/>
      <c r="B56" s="109"/>
      <c r="C56" s="110"/>
      <c r="D56" s="25" t="s">
        <v>30</v>
      </c>
      <c r="E56" s="54">
        <f t="shared" si="23"/>
        <v>65261.799999999996</v>
      </c>
      <c r="F56" s="54">
        <f t="shared" si="23"/>
        <v>19818.3</v>
      </c>
      <c r="G56" s="49">
        <f t="shared" si="23"/>
        <v>0.56088491084338543</v>
      </c>
      <c r="H56" s="54">
        <f t="shared" si="24"/>
        <v>0</v>
      </c>
      <c r="I56" s="54">
        <f t="shared" si="24"/>
        <v>0</v>
      </c>
      <c r="J56" s="49">
        <v>0</v>
      </c>
      <c r="K56" s="54">
        <f t="shared" si="25"/>
        <v>0</v>
      </c>
      <c r="L56" s="54">
        <f t="shared" si="25"/>
        <v>0</v>
      </c>
      <c r="M56" s="49">
        <f t="shared" si="25"/>
        <v>0</v>
      </c>
      <c r="N56" s="54">
        <f t="shared" si="25"/>
        <v>19818.3</v>
      </c>
      <c r="O56" s="54">
        <f t="shared" si="25"/>
        <v>19818.3</v>
      </c>
      <c r="P56" s="69">
        <v>1</v>
      </c>
      <c r="Q56" s="54">
        <f t="shared" ref="Q56:AO56" si="28">Q13+Q23+Q30+Q35+Q40</f>
        <v>0</v>
      </c>
      <c r="R56" s="54">
        <f t="shared" si="28"/>
        <v>0</v>
      </c>
      <c r="S56" s="54">
        <f t="shared" si="28"/>
        <v>0</v>
      </c>
      <c r="T56" s="54">
        <f t="shared" si="28"/>
        <v>0</v>
      </c>
      <c r="U56" s="54">
        <f t="shared" si="28"/>
        <v>0</v>
      </c>
      <c r="V56" s="54">
        <f t="shared" si="28"/>
        <v>0</v>
      </c>
      <c r="W56" s="54">
        <f t="shared" si="28"/>
        <v>9950.7000000000007</v>
      </c>
      <c r="X56" s="54">
        <f t="shared" si="28"/>
        <v>0</v>
      </c>
      <c r="Y56" s="54">
        <f t="shared" si="28"/>
        <v>0</v>
      </c>
      <c r="Z56" s="54">
        <f t="shared" si="28"/>
        <v>0</v>
      </c>
      <c r="AA56" s="54">
        <f t="shared" si="28"/>
        <v>0</v>
      </c>
      <c r="AB56" s="54">
        <f t="shared" si="28"/>
        <v>0</v>
      </c>
      <c r="AC56" s="54">
        <f t="shared" si="28"/>
        <v>0</v>
      </c>
      <c r="AD56" s="54">
        <f t="shared" si="28"/>
        <v>0</v>
      </c>
      <c r="AE56" s="54">
        <f t="shared" si="28"/>
        <v>0</v>
      </c>
      <c r="AF56" s="54">
        <f t="shared" si="28"/>
        <v>20039.099999999999</v>
      </c>
      <c r="AG56" s="54">
        <f t="shared" si="28"/>
        <v>0</v>
      </c>
      <c r="AH56" s="54">
        <f t="shared" si="28"/>
        <v>0</v>
      </c>
      <c r="AI56" s="54">
        <f t="shared" si="28"/>
        <v>0</v>
      </c>
      <c r="AJ56" s="54">
        <f t="shared" si="28"/>
        <v>0</v>
      </c>
      <c r="AK56" s="54">
        <f t="shared" si="28"/>
        <v>0</v>
      </c>
      <c r="AL56" s="54">
        <f t="shared" si="28"/>
        <v>0</v>
      </c>
      <c r="AM56" s="54">
        <f t="shared" si="28"/>
        <v>0</v>
      </c>
      <c r="AN56" s="54">
        <f t="shared" si="28"/>
        <v>0</v>
      </c>
      <c r="AO56" s="54">
        <f t="shared" si="28"/>
        <v>15453.7</v>
      </c>
      <c r="AP56" s="54">
        <f t="shared" ref="AP56:AQ56" si="29">AP13+AP23+AP30+AP35+AP40</f>
        <v>0</v>
      </c>
      <c r="AQ56" s="54">
        <f t="shared" si="29"/>
        <v>0</v>
      </c>
      <c r="AR56" s="145"/>
      <c r="AS56" s="145"/>
    </row>
    <row r="57" spans="1:48" s="9" customFormat="1" ht="56.25">
      <c r="A57" s="108"/>
      <c r="B57" s="109"/>
      <c r="C57" s="110"/>
      <c r="D57" s="25" t="s">
        <v>31</v>
      </c>
      <c r="E57" s="54">
        <f t="shared" si="23"/>
        <v>26903.82632</v>
      </c>
      <c r="F57" s="54">
        <f t="shared" si="23"/>
        <v>252.4</v>
      </c>
      <c r="G57" s="49">
        <f t="shared" si="23"/>
        <v>0.21304498409387918</v>
      </c>
      <c r="H57" s="54">
        <f t="shared" si="24"/>
        <v>0</v>
      </c>
      <c r="I57" s="54">
        <f t="shared" si="24"/>
        <v>0</v>
      </c>
      <c r="J57" s="49">
        <v>0</v>
      </c>
      <c r="K57" s="54">
        <f t="shared" si="25"/>
        <v>0</v>
      </c>
      <c r="L57" s="54">
        <f t="shared" si="25"/>
        <v>0</v>
      </c>
      <c r="M57" s="49">
        <f t="shared" si="25"/>
        <v>0</v>
      </c>
      <c r="N57" s="54">
        <f t="shared" si="25"/>
        <v>252.4</v>
      </c>
      <c r="O57" s="54">
        <f t="shared" si="25"/>
        <v>252.4</v>
      </c>
      <c r="P57" s="69">
        <v>1</v>
      </c>
      <c r="Q57" s="54">
        <f t="shared" ref="Q57:AO57" si="30">Q14+Q24+Q31+Q36+Q41</f>
        <v>0</v>
      </c>
      <c r="R57" s="54">
        <f t="shared" si="30"/>
        <v>0</v>
      </c>
      <c r="S57" s="54">
        <f t="shared" si="30"/>
        <v>0</v>
      </c>
      <c r="T57" s="54">
        <f t="shared" si="30"/>
        <v>0</v>
      </c>
      <c r="U57" s="54">
        <f t="shared" si="30"/>
        <v>0</v>
      </c>
      <c r="V57" s="54">
        <f t="shared" si="30"/>
        <v>0</v>
      </c>
      <c r="W57" s="54">
        <f t="shared" si="30"/>
        <v>6464.9</v>
      </c>
      <c r="X57" s="54">
        <f t="shared" si="30"/>
        <v>0</v>
      </c>
      <c r="Y57" s="54">
        <f t="shared" si="30"/>
        <v>0</v>
      </c>
      <c r="Z57" s="54">
        <f t="shared" si="30"/>
        <v>0</v>
      </c>
      <c r="AA57" s="54">
        <f t="shared" si="30"/>
        <v>0</v>
      </c>
      <c r="AB57" s="54">
        <f t="shared" si="30"/>
        <v>0</v>
      </c>
      <c r="AC57" s="54">
        <f t="shared" si="30"/>
        <v>0</v>
      </c>
      <c r="AD57" s="54">
        <f t="shared" si="30"/>
        <v>0</v>
      </c>
      <c r="AE57" s="54">
        <f t="shared" si="30"/>
        <v>0</v>
      </c>
      <c r="AF57" s="54">
        <f t="shared" si="30"/>
        <v>6719.3263200000001</v>
      </c>
      <c r="AG57" s="54">
        <f t="shared" si="30"/>
        <v>0</v>
      </c>
      <c r="AH57" s="54">
        <f t="shared" si="30"/>
        <v>0</v>
      </c>
      <c r="AI57" s="54">
        <f t="shared" si="30"/>
        <v>0</v>
      </c>
      <c r="AJ57" s="54">
        <f t="shared" si="30"/>
        <v>0</v>
      </c>
      <c r="AK57" s="54">
        <f t="shared" si="30"/>
        <v>0</v>
      </c>
      <c r="AL57" s="54">
        <f t="shared" si="30"/>
        <v>13467.2</v>
      </c>
      <c r="AM57" s="54">
        <f t="shared" si="30"/>
        <v>0</v>
      </c>
      <c r="AN57" s="54">
        <f t="shared" si="30"/>
        <v>0</v>
      </c>
      <c r="AO57" s="54">
        <f t="shared" si="30"/>
        <v>0</v>
      </c>
      <c r="AP57" s="54">
        <f t="shared" ref="AP57:AQ57" si="31">AP14+AP24+AP31+AP36+AP41</f>
        <v>0</v>
      </c>
      <c r="AQ57" s="54">
        <f t="shared" si="31"/>
        <v>0</v>
      </c>
      <c r="AR57" s="145"/>
      <c r="AS57" s="145"/>
    </row>
    <row r="58" spans="1:48" s="9" customFormat="1" ht="37.5">
      <c r="A58" s="150"/>
      <c r="B58" s="151"/>
      <c r="C58" s="110"/>
      <c r="D58" s="24" t="s">
        <v>32</v>
      </c>
      <c r="E58" s="54">
        <f>E15+E26+E32+E37+E42</f>
        <v>0</v>
      </c>
      <c r="F58" s="54">
        <f>F15+F26+F32+F37+F42</f>
        <v>0</v>
      </c>
      <c r="G58" s="49">
        <f>G15+G26+G32+G37+G42</f>
        <v>0</v>
      </c>
      <c r="H58" s="54">
        <f>H15+H26+H32+H37+H42</f>
        <v>0</v>
      </c>
      <c r="I58" s="54">
        <f>I15+I26+I32+I37+I42</f>
        <v>0</v>
      </c>
      <c r="J58" s="49">
        <v>0</v>
      </c>
      <c r="K58" s="54">
        <f t="shared" ref="K58:AO58" si="32">K15+K26+K32+K37+K42</f>
        <v>0</v>
      </c>
      <c r="L58" s="54">
        <f t="shared" si="32"/>
        <v>0</v>
      </c>
      <c r="M58" s="49">
        <f t="shared" si="32"/>
        <v>0</v>
      </c>
      <c r="N58" s="54">
        <f t="shared" si="32"/>
        <v>0</v>
      </c>
      <c r="O58" s="54">
        <f t="shared" si="32"/>
        <v>0</v>
      </c>
      <c r="P58" s="69">
        <f t="shared" si="32"/>
        <v>0</v>
      </c>
      <c r="Q58" s="54">
        <f t="shared" si="32"/>
        <v>0</v>
      </c>
      <c r="R58" s="54">
        <f t="shared" si="32"/>
        <v>0</v>
      </c>
      <c r="S58" s="54">
        <f t="shared" si="32"/>
        <v>0</v>
      </c>
      <c r="T58" s="54">
        <f t="shared" si="32"/>
        <v>0</v>
      </c>
      <c r="U58" s="54">
        <f t="shared" si="32"/>
        <v>0</v>
      </c>
      <c r="V58" s="54">
        <f t="shared" si="32"/>
        <v>0</v>
      </c>
      <c r="W58" s="54">
        <f t="shared" si="32"/>
        <v>0</v>
      </c>
      <c r="X58" s="54">
        <f t="shared" si="32"/>
        <v>0</v>
      </c>
      <c r="Y58" s="54">
        <f t="shared" si="32"/>
        <v>0</v>
      </c>
      <c r="Z58" s="54">
        <f t="shared" si="32"/>
        <v>0</v>
      </c>
      <c r="AA58" s="54">
        <f t="shared" si="32"/>
        <v>0</v>
      </c>
      <c r="AB58" s="54">
        <f t="shared" si="32"/>
        <v>0</v>
      </c>
      <c r="AC58" s="54">
        <f t="shared" si="32"/>
        <v>0</v>
      </c>
      <c r="AD58" s="54">
        <f t="shared" si="32"/>
        <v>0</v>
      </c>
      <c r="AE58" s="54">
        <f t="shared" si="32"/>
        <v>0</v>
      </c>
      <c r="AF58" s="54">
        <f t="shared" si="32"/>
        <v>0</v>
      </c>
      <c r="AG58" s="54">
        <f t="shared" si="32"/>
        <v>0</v>
      </c>
      <c r="AH58" s="54">
        <f t="shared" si="32"/>
        <v>0</v>
      </c>
      <c r="AI58" s="54">
        <f t="shared" si="32"/>
        <v>0</v>
      </c>
      <c r="AJ58" s="54">
        <f t="shared" si="32"/>
        <v>0</v>
      </c>
      <c r="AK58" s="54">
        <f t="shared" si="32"/>
        <v>0</v>
      </c>
      <c r="AL58" s="54">
        <f t="shared" si="32"/>
        <v>0</v>
      </c>
      <c r="AM58" s="54">
        <f t="shared" si="32"/>
        <v>0</v>
      </c>
      <c r="AN58" s="54">
        <f t="shared" si="32"/>
        <v>0</v>
      </c>
      <c r="AO58" s="54">
        <f t="shared" si="32"/>
        <v>0</v>
      </c>
      <c r="AP58" s="54">
        <f t="shared" ref="AP58:AQ58" si="33">AP15+AP26+AP32+AP37+AP42</f>
        <v>0</v>
      </c>
      <c r="AQ58" s="54">
        <f t="shared" si="33"/>
        <v>0</v>
      </c>
      <c r="AR58" s="146"/>
      <c r="AS58" s="146"/>
    </row>
    <row r="59" spans="1:48" s="72" customFormat="1">
      <c r="A59" s="106" t="s">
        <v>124</v>
      </c>
      <c r="B59" s="107"/>
      <c r="C59" s="110" t="s">
        <v>27</v>
      </c>
      <c r="D59" s="42" t="s">
        <v>28</v>
      </c>
      <c r="E59" s="71">
        <f>SUM(E60:E62)</f>
        <v>57348.099999999991</v>
      </c>
      <c r="F59" s="71">
        <f t="shared" ref="F59:G59" si="34">SUM(F60:F62)</f>
        <v>15262.9</v>
      </c>
      <c r="G59" s="74">
        <f t="shared" si="34"/>
        <v>0.34782559154438497</v>
      </c>
      <c r="H59" s="71">
        <f>H60+H61+H62</f>
        <v>0</v>
      </c>
      <c r="I59" s="71">
        <f t="shared" ref="I59:P59" si="35">I60+I61+I62</f>
        <v>0</v>
      </c>
      <c r="J59" s="74">
        <f t="shared" si="35"/>
        <v>0</v>
      </c>
      <c r="K59" s="71">
        <f t="shared" si="35"/>
        <v>0</v>
      </c>
      <c r="L59" s="71">
        <f t="shared" si="35"/>
        <v>0</v>
      </c>
      <c r="M59" s="74">
        <v>0</v>
      </c>
      <c r="N59" s="71">
        <f t="shared" si="35"/>
        <v>15262.9</v>
      </c>
      <c r="O59" s="71">
        <f t="shared" si="35"/>
        <v>15262.9</v>
      </c>
      <c r="P59" s="74">
        <f t="shared" si="35"/>
        <v>1</v>
      </c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156"/>
      <c r="AS59" s="156"/>
    </row>
    <row r="60" spans="1:48" ht="37.5">
      <c r="A60" s="108"/>
      <c r="B60" s="109"/>
      <c r="C60" s="110"/>
      <c r="D60" s="43" t="s">
        <v>29</v>
      </c>
      <c r="E60" s="71">
        <f>E12+E17+E29+E45</f>
        <v>0</v>
      </c>
      <c r="F60" s="71">
        <f>F12+F17+F29+F45</f>
        <v>0</v>
      </c>
      <c r="G60" s="74">
        <v>0</v>
      </c>
      <c r="H60" s="73">
        <f>H12+H17+H29+H45</f>
        <v>0</v>
      </c>
      <c r="I60" s="73">
        <f t="shared" ref="I60:P60" si="36">I12+I17+I29+I45</f>
        <v>0</v>
      </c>
      <c r="J60" s="75">
        <v>0</v>
      </c>
      <c r="K60" s="73">
        <f t="shared" si="36"/>
        <v>0</v>
      </c>
      <c r="L60" s="73">
        <f t="shared" si="36"/>
        <v>0</v>
      </c>
      <c r="M60" s="75">
        <v>0</v>
      </c>
      <c r="N60" s="73">
        <f t="shared" si="36"/>
        <v>0</v>
      </c>
      <c r="O60" s="73">
        <f t="shared" si="36"/>
        <v>0</v>
      </c>
      <c r="P60" s="75">
        <f t="shared" si="36"/>
        <v>0</v>
      </c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157"/>
      <c r="AS60" s="157"/>
    </row>
    <row r="61" spans="1:48" ht="75">
      <c r="A61" s="108"/>
      <c r="B61" s="109"/>
      <c r="C61" s="110"/>
      <c r="D61" s="44" t="s">
        <v>30</v>
      </c>
      <c r="E61" s="71">
        <f t="shared" ref="E61:F62" si="37">E13+E18+E30+E46</f>
        <v>43880.899999999994</v>
      </c>
      <c r="F61" s="71">
        <f t="shared" si="37"/>
        <v>15262.9</v>
      </c>
      <c r="G61" s="74">
        <f t="shared" ref="G61:H61" si="38">G13+G18+G30+G46</f>
        <v>0.34782559154438497</v>
      </c>
      <c r="H61" s="73">
        <f t="shared" si="38"/>
        <v>0</v>
      </c>
      <c r="I61" s="73">
        <f t="shared" ref="I61:P61" si="39">I13+I18+I30+I46</f>
        <v>0</v>
      </c>
      <c r="J61" s="75">
        <v>0</v>
      </c>
      <c r="K61" s="73">
        <f t="shared" si="39"/>
        <v>0</v>
      </c>
      <c r="L61" s="73">
        <f t="shared" si="39"/>
        <v>0</v>
      </c>
      <c r="M61" s="75">
        <v>0</v>
      </c>
      <c r="N61" s="73">
        <f t="shared" si="39"/>
        <v>15262.9</v>
      </c>
      <c r="O61" s="73">
        <f t="shared" si="39"/>
        <v>15262.9</v>
      </c>
      <c r="P61" s="75">
        <f t="shared" si="39"/>
        <v>1</v>
      </c>
      <c r="Q61" s="73">
        <f>Q30</f>
        <v>0</v>
      </c>
      <c r="R61" s="73">
        <f>R30</f>
        <v>0</v>
      </c>
      <c r="S61" s="73"/>
      <c r="T61" s="73">
        <f>T30</f>
        <v>0</v>
      </c>
      <c r="U61" s="73">
        <f>U30</f>
        <v>0</v>
      </c>
      <c r="V61" s="73">
        <f>V30</f>
        <v>0</v>
      </c>
      <c r="W61" s="73">
        <f>W30</f>
        <v>3815.7</v>
      </c>
      <c r="X61" s="73">
        <f>X30</f>
        <v>0</v>
      </c>
      <c r="Y61" s="73"/>
      <c r="Z61" s="73">
        <f>Z30</f>
        <v>0</v>
      </c>
      <c r="AA61" s="73">
        <f>AA30</f>
        <v>0</v>
      </c>
      <c r="AB61" s="73"/>
      <c r="AC61" s="73">
        <f>AC30</f>
        <v>0</v>
      </c>
      <c r="AD61" s="73">
        <f>AD30</f>
        <v>0</v>
      </c>
      <c r="AE61" s="73"/>
      <c r="AF61" s="73">
        <f>AF30</f>
        <v>9348.6</v>
      </c>
      <c r="AG61" s="73">
        <f>AG30</f>
        <v>0</v>
      </c>
      <c r="AH61" s="73"/>
      <c r="AI61" s="73">
        <f>AI30</f>
        <v>0</v>
      </c>
      <c r="AJ61" s="73">
        <f>AJ30</f>
        <v>0</v>
      </c>
      <c r="AK61" s="73"/>
      <c r="AL61" s="73">
        <f>AL30</f>
        <v>0</v>
      </c>
      <c r="AM61" s="73">
        <f>AM30</f>
        <v>0</v>
      </c>
      <c r="AN61" s="73"/>
      <c r="AO61" s="73">
        <f>AO30</f>
        <v>15453.7</v>
      </c>
      <c r="AP61" s="73">
        <f>AP30</f>
        <v>0</v>
      </c>
      <c r="AQ61" s="73"/>
      <c r="AR61" s="157"/>
      <c r="AS61" s="157"/>
    </row>
    <row r="62" spans="1:48" ht="37.5" customHeight="1">
      <c r="A62" s="108"/>
      <c r="B62" s="109"/>
      <c r="C62" s="110"/>
      <c r="D62" s="44" t="s">
        <v>31</v>
      </c>
      <c r="E62" s="71">
        <f t="shared" si="37"/>
        <v>13467.2</v>
      </c>
      <c r="F62" s="71">
        <f t="shared" si="37"/>
        <v>0</v>
      </c>
      <c r="G62" s="74">
        <v>0</v>
      </c>
      <c r="H62" s="73">
        <f t="shared" ref="H62" si="40">H14+H19+H31+H47</f>
        <v>0</v>
      </c>
      <c r="I62" s="73">
        <f t="shared" ref="I62:P62" si="41">I14+I19+I31+I47</f>
        <v>0</v>
      </c>
      <c r="J62" s="75">
        <v>0</v>
      </c>
      <c r="K62" s="73">
        <f t="shared" si="41"/>
        <v>0</v>
      </c>
      <c r="L62" s="73">
        <f t="shared" si="41"/>
        <v>0</v>
      </c>
      <c r="M62" s="75">
        <v>0</v>
      </c>
      <c r="N62" s="73">
        <f t="shared" si="41"/>
        <v>0</v>
      </c>
      <c r="O62" s="73">
        <f t="shared" si="41"/>
        <v>0</v>
      </c>
      <c r="P62" s="75">
        <f t="shared" si="41"/>
        <v>0</v>
      </c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>
        <v>13467.2</v>
      </c>
      <c r="AM62" s="73"/>
      <c r="AN62" s="73"/>
      <c r="AO62" s="73"/>
      <c r="AP62" s="73"/>
      <c r="AQ62" s="73"/>
      <c r="AR62" s="158"/>
      <c r="AS62" s="158"/>
    </row>
    <row r="63" spans="1:48">
      <c r="A63" s="106" t="s">
        <v>62</v>
      </c>
      <c r="B63" s="107"/>
      <c r="C63" s="110" t="s">
        <v>27</v>
      </c>
      <c r="D63" s="39" t="s">
        <v>28</v>
      </c>
      <c r="E63" s="71">
        <f>SUM(E64:E66)</f>
        <v>36976.726320000002</v>
      </c>
      <c r="F63" s="71">
        <f>SUM(F64:F66)</f>
        <v>5048.2999999999993</v>
      </c>
      <c r="G63" s="74">
        <f t="shared" ref="F63:G64" si="42">G21+G33+G38</f>
        <v>0.21305764596521373</v>
      </c>
      <c r="H63" s="52">
        <v>0</v>
      </c>
      <c r="I63" s="52" t="s">
        <v>65</v>
      </c>
      <c r="J63" s="74">
        <v>0</v>
      </c>
      <c r="K63" s="52">
        <v>0</v>
      </c>
      <c r="L63" s="52"/>
      <c r="M63" s="74">
        <v>0</v>
      </c>
      <c r="N63" s="71">
        <f>SUM(N64:N66)</f>
        <v>5048.2999999999993</v>
      </c>
      <c r="O63" s="71">
        <f>SUM(O64:O66)</f>
        <v>5048.2999999999993</v>
      </c>
      <c r="P63" s="74">
        <f t="shared" ref="P63:P66" si="43">O63/N63</f>
        <v>1</v>
      </c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156"/>
      <c r="AS63" s="156"/>
    </row>
    <row r="64" spans="1:48" ht="37.5">
      <c r="A64" s="108"/>
      <c r="B64" s="109"/>
      <c r="C64" s="110"/>
      <c r="D64" s="40" t="s">
        <v>29</v>
      </c>
      <c r="E64" s="71">
        <f>E22+E34+E39</f>
        <v>2159.1999999999998</v>
      </c>
      <c r="F64" s="71">
        <f t="shared" si="42"/>
        <v>240.5</v>
      </c>
      <c r="G64" s="74">
        <f t="shared" si="42"/>
        <v>0.21303924173974664</v>
      </c>
      <c r="H64" s="51">
        <f>H22+H34+H39</f>
        <v>0</v>
      </c>
      <c r="I64" s="51">
        <f t="shared" ref="I64:AQ64" si="44">I22+I34+I39</f>
        <v>0</v>
      </c>
      <c r="J64" s="75">
        <v>0</v>
      </c>
      <c r="K64" s="51">
        <f t="shared" si="44"/>
        <v>0</v>
      </c>
      <c r="L64" s="51">
        <f t="shared" si="44"/>
        <v>0</v>
      </c>
      <c r="M64" s="75">
        <v>0</v>
      </c>
      <c r="N64" s="73">
        <f t="shared" si="44"/>
        <v>240.5</v>
      </c>
      <c r="O64" s="73">
        <f t="shared" si="44"/>
        <v>240.5</v>
      </c>
      <c r="P64" s="75">
        <f t="shared" si="43"/>
        <v>1</v>
      </c>
      <c r="Q64" s="51">
        <f t="shared" si="44"/>
        <v>0</v>
      </c>
      <c r="R64" s="51">
        <f t="shared" si="44"/>
        <v>0</v>
      </c>
      <c r="S64" s="51">
        <f t="shared" si="44"/>
        <v>0</v>
      </c>
      <c r="T64" s="51">
        <f t="shared" si="44"/>
        <v>0</v>
      </c>
      <c r="U64" s="51">
        <f t="shared" si="44"/>
        <v>0</v>
      </c>
      <c r="V64" s="51">
        <f t="shared" si="44"/>
        <v>0</v>
      </c>
      <c r="W64" s="51">
        <f t="shared" si="44"/>
        <v>323.89999999999998</v>
      </c>
      <c r="X64" s="51">
        <f t="shared" si="44"/>
        <v>0</v>
      </c>
      <c r="Y64" s="51">
        <f t="shared" si="44"/>
        <v>0</v>
      </c>
      <c r="Z64" s="51">
        <f t="shared" si="44"/>
        <v>0</v>
      </c>
      <c r="AA64" s="51">
        <f t="shared" si="44"/>
        <v>0</v>
      </c>
      <c r="AB64" s="51">
        <f t="shared" si="44"/>
        <v>0</v>
      </c>
      <c r="AC64" s="51">
        <f t="shared" si="44"/>
        <v>0</v>
      </c>
      <c r="AD64" s="51">
        <f t="shared" si="44"/>
        <v>0</v>
      </c>
      <c r="AE64" s="51">
        <f t="shared" si="44"/>
        <v>0</v>
      </c>
      <c r="AF64" s="51">
        <f t="shared" si="44"/>
        <v>564.5</v>
      </c>
      <c r="AG64" s="51">
        <f t="shared" si="44"/>
        <v>0</v>
      </c>
      <c r="AH64" s="51">
        <f t="shared" si="44"/>
        <v>0</v>
      </c>
      <c r="AI64" s="51">
        <f t="shared" si="44"/>
        <v>0</v>
      </c>
      <c r="AJ64" s="51">
        <f t="shared" si="44"/>
        <v>0</v>
      </c>
      <c r="AK64" s="51">
        <f t="shared" si="44"/>
        <v>0</v>
      </c>
      <c r="AL64" s="51">
        <f t="shared" si="44"/>
        <v>0</v>
      </c>
      <c r="AM64" s="51">
        <f t="shared" si="44"/>
        <v>0</v>
      </c>
      <c r="AN64" s="51">
        <f t="shared" si="44"/>
        <v>0</v>
      </c>
      <c r="AO64" s="51">
        <f t="shared" si="44"/>
        <v>1030.3</v>
      </c>
      <c r="AP64" s="51">
        <f t="shared" si="44"/>
        <v>0</v>
      </c>
      <c r="AQ64" s="51">
        <f t="shared" si="44"/>
        <v>0</v>
      </c>
      <c r="AR64" s="157"/>
      <c r="AS64" s="157"/>
    </row>
    <row r="65" spans="1:45" ht="75">
      <c r="A65" s="108"/>
      <c r="B65" s="109"/>
      <c r="C65" s="110"/>
      <c r="D65" s="41" t="s">
        <v>30</v>
      </c>
      <c r="E65" s="71">
        <f t="shared" ref="E65:G65" si="45">E23+E35+E40</f>
        <v>21380.9</v>
      </c>
      <c r="F65" s="71">
        <f t="shared" si="45"/>
        <v>4555.3999999999996</v>
      </c>
      <c r="G65" s="74">
        <f t="shared" si="45"/>
        <v>0.21305931929900049</v>
      </c>
      <c r="H65" s="51">
        <f t="shared" ref="H65:W66" si="46">H23+H35+H40</f>
        <v>0</v>
      </c>
      <c r="I65" s="51">
        <f t="shared" si="46"/>
        <v>0</v>
      </c>
      <c r="J65" s="75">
        <v>0</v>
      </c>
      <c r="K65" s="51">
        <f t="shared" si="46"/>
        <v>0</v>
      </c>
      <c r="L65" s="51">
        <f t="shared" si="46"/>
        <v>0</v>
      </c>
      <c r="M65" s="75">
        <v>0</v>
      </c>
      <c r="N65" s="73">
        <f t="shared" si="46"/>
        <v>4555.3999999999996</v>
      </c>
      <c r="O65" s="73">
        <f t="shared" si="46"/>
        <v>4555.3999999999996</v>
      </c>
      <c r="P65" s="75">
        <f t="shared" si="43"/>
        <v>1</v>
      </c>
      <c r="Q65" s="51">
        <f t="shared" si="46"/>
        <v>0</v>
      </c>
      <c r="R65" s="51">
        <f t="shared" si="46"/>
        <v>0</v>
      </c>
      <c r="S65" s="51">
        <f t="shared" si="46"/>
        <v>0</v>
      </c>
      <c r="T65" s="51">
        <f t="shared" si="46"/>
        <v>0</v>
      </c>
      <c r="U65" s="51">
        <f t="shared" si="46"/>
        <v>0</v>
      </c>
      <c r="V65" s="51">
        <f t="shared" si="46"/>
        <v>0</v>
      </c>
      <c r="W65" s="51">
        <f t="shared" si="46"/>
        <v>6135</v>
      </c>
      <c r="X65" s="51">
        <f t="shared" ref="X65:AQ65" si="47">X23+X35+X40</f>
        <v>0</v>
      </c>
      <c r="Y65" s="51">
        <f t="shared" si="47"/>
        <v>0</v>
      </c>
      <c r="Z65" s="51">
        <f t="shared" si="47"/>
        <v>0</v>
      </c>
      <c r="AA65" s="51">
        <f t="shared" si="47"/>
        <v>0</v>
      </c>
      <c r="AB65" s="51">
        <f t="shared" si="47"/>
        <v>0</v>
      </c>
      <c r="AC65" s="51">
        <f t="shared" si="47"/>
        <v>0</v>
      </c>
      <c r="AD65" s="51">
        <f t="shared" si="47"/>
        <v>0</v>
      </c>
      <c r="AE65" s="51">
        <f t="shared" si="47"/>
        <v>0</v>
      </c>
      <c r="AF65" s="51">
        <f t="shared" si="47"/>
        <v>10690.5</v>
      </c>
      <c r="AG65" s="51">
        <f t="shared" si="47"/>
        <v>0</v>
      </c>
      <c r="AH65" s="51">
        <f t="shared" si="47"/>
        <v>0</v>
      </c>
      <c r="AI65" s="51">
        <f t="shared" si="47"/>
        <v>0</v>
      </c>
      <c r="AJ65" s="51">
        <f t="shared" si="47"/>
        <v>0</v>
      </c>
      <c r="AK65" s="51">
        <f t="shared" si="47"/>
        <v>0</v>
      </c>
      <c r="AL65" s="51">
        <f t="shared" si="47"/>
        <v>0</v>
      </c>
      <c r="AM65" s="51">
        <f t="shared" si="47"/>
        <v>0</v>
      </c>
      <c r="AN65" s="51">
        <f t="shared" si="47"/>
        <v>0</v>
      </c>
      <c r="AO65" s="51">
        <f t="shared" si="47"/>
        <v>0</v>
      </c>
      <c r="AP65" s="51">
        <f t="shared" si="47"/>
        <v>0</v>
      </c>
      <c r="AQ65" s="51">
        <f t="shared" si="47"/>
        <v>0</v>
      </c>
      <c r="AR65" s="157"/>
      <c r="AS65" s="157"/>
    </row>
    <row r="66" spans="1:45" ht="75">
      <c r="A66" s="108"/>
      <c r="B66" s="109"/>
      <c r="C66" s="110"/>
      <c r="D66" s="41" t="s">
        <v>31</v>
      </c>
      <c r="E66" s="71">
        <f t="shared" ref="E66:G66" si="48">E24+E36+E41</f>
        <v>13436.626319999999</v>
      </c>
      <c r="F66" s="71">
        <f t="shared" si="48"/>
        <v>252.4</v>
      </c>
      <c r="G66" s="74">
        <f t="shared" si="48"/>
        <v>0.21304498409387918</v>
      </c>
      <c r="H66" s="51">
        <f t="shared" si="46"/>
        <v>0</v>
      </c>
      <c r="I66" s="51">
        <f t="shared" si="46"/>
        <v>0</v>
      </c>
      <c r="J66" s="75">
        <v>0</v>
      </c>
      <c r="K66" s="51">
        <f t="shared" si="46"/>
        <v>0</v>
      </c>
      <c r="L66" s="51">
        <f t="shared" si="46"/>
        <v>0</v>
      </c>
      <c r="M66" s="75">
        <v>0</v>
      </c>
      <c r="N66" s="73">
        <f t="shared" si="46"/>
        <v>252.4</v>
      </c>
      <c r="O66" s="73">
        <f t="shared" si="46"/>
        <v>252.4</v>
      </c>
      <c r="P66" s="75">
        <f t="shared" si="43"/>
        <v>1</v>
      </c>
      <c r="Q66" s="51">
        <f t="shared" si="46"/>
        <v>0</v>
      </c>
      <c r="R66" s="51">
        <f t="shared" si="46"/>
        <v>0</v>
      </c>
      <c r="S66" s="51">
        <f t="shared" si="46"/>
        <v>0</v>
      </c>
      <c r="T66" s="51">
        <f t="shared" si="46"/>
        <v>0</v>
      </c>
      <c r="U66" s="51">
        <f t="shared" si="46"/>
        <v>0</v>
      </c>
      <c r="V66" s="51">
        <f t="shared" si="46"/>
        <v>0</v>
      </c>
      <c r="W66" s="51">
        <f t="shared" si="46"/>
        <v>6464.9</v>
      </c>
      <c r="X66" s="51">
        <f t="shared" ref="X66:AQ66" si="49">X24+X36+X41</f>
        <v>0</v>
      </c>
      <c r="Y66" s="51">
        <f t="shared" si="49"/>
        <v>0</v>
      </c>
      <c r="Z66" s="51">
        <f t="shared" si="49"/>
        <v>0</v>
      </c>
      <c r="AA66" s="51">
        <f t="shared" si="49"/>
        <v>0</v>
      </c>
      <c r="AB66" s="51">
        <f t="shared" si="49"/>
        <v>0</v>
      </c>
      <c r="AC66" s="51">
        <f t="shared" si="49"/>
        <v>0</v>
      </c>
      <c r="AD66" s="51">
        <f t="shared" si="49"/>
        <v>0</v>
      </c>
      <c r="AE66" s="51">
        <f t="shared" si="49"/>
        <v>0</v>
      </c>
      <c r="AF66" s="51">
        <f t="shared" si="49"/>
        <v>6719.3263200000001</v>
      </c>
      <c r="AG66" s="51">
        <f t="shared" si="49"/>
        <v>0</v>
      </c>
      <c r="AH66" s="51">
        <f t="shared" si="49"/>
        <v>0</v>
      </c>
      <c r="AI66" s="51">
        <f t="shared" si="49"/>
        <v>0</v>
      </c>
      <c r="AJ66" s="51">
        <f t="shared" si="49"/>
        <v>0</v>
      </c>
      <c r="AK66" s="51">
        <f t="shared" si="49"/>
        <v>0</v>
      </c>
      <c r="AL66" s="51">
        <f t="shared" si="49"/>
        <v>0</v>
      </c>
      <c r="AM66" s="51">
        <f t="shared" si="49"/>
        <v>0</v>
      </c>
      <c r="AN66" s="51">
        <f t="shared" si="49"/>
        <v>0</v>
      </c>
      <c r="AO66" s="51">
        <f t="shared" si="49"/>
        <v>0</v>
      </c>
      <c r="AP66" s="51">
        <f t="shared" si="49"/>
        <v>0</v>
      </c>
      <c r="AQ66" s="51">
        <f t="shared" si="49"/>
        <v>0</v>
      </c>
      <c r="AR66" s="158"/>
      <c r="AS66" s="158"/>
    </row>
    <row r="67" spans="1:45" s="72" customFormat="1" ht="18.75" customHeight="1">
      <c r="A67" s="106" t="s">
        <v>73</v>
      </c>
      <c r="B67" s="107"/>
      <c r="C67" s="110" t="s">
        <v>27</v>
      </c>
      <c r="D67" s="42" t="s">
        <v>28</v>
      </c>
      <c r="E67" s="71">
        <f t="shared" ref="E67:F67" si="50">SUM(E68:E70)</f>
        <v>94324.826319999993</v>
      </c>
      <c r="F67" s="71">
        <f t="shared" si="50"/>
        <v>20311.2</v>
      </c>
      <c r="G67" s="74">
        <f>F67/E67</f>
        <v>0.21533249296525184</v>
      </c>
      <c r="H67" s="71">
        <f>H54</f>
        <v>0</v>
      </c>
      <c r="I67" s="71">
        <f t="shared" ref="I67:K67" si="51">I54</f>
        <v>0</v>
      </c>
      <c r="J67" s="74">
        <v>0</v>
      </c>
      <c r="K67" s="71">
        <f t="shared" si="51"/>
        <v>0</v>
      </c>
      <c r="L67" s="71">
        <f t="shared" ref="L67:AQ67" si="52">L54</f>
        <v>0</v>
      </c>
      <c r="M67" s="74">
        <v>0</v>
      </c>
      <c r="N67" s="71">
        <f t="shared" si="52"/>
        <v>20311.2</v>
      </c>
      <c r="O67" s="71">
        <f t="shared" si="52"/>
        <v>20311.2</v>
      </c>
      <c r="P67" s="74">
        <f t="shared" si="52"/>
        <v>1</v>
      </c>
      <c r="Q67" s="71">
        <f t="shared" si="52"/>
        <v>0</v>
      </c>
      <c r="R67" s="71">
        <f t="shared" si="52"/>
        <v>0</v>
      </c>
      <c r="S67" s="71">
        <f t="shared" si="52"/>
        <v>0</v>
      </c>
      <c r="T67" s="71">
        <f t="shared" si="52"/>
        <v>0</v>
      </c>
      <c r="U67" s="71">
        <f t="shared" si="52"/>
        <v>0</v>
      </c>
      <c r="V67" s="71">
        <f t="shared" si="52"/>
        <v>0</v>
      </c>
      <c r="W67" s="71">
        <f t="shared" si="52"/>
        <v>16739.5</v>
      </c>
      <c r="X67" s="71">
        <f t="shared" si="52"/>
        <v>0</v>
      </c>
      <c r="Y67" s="71">
        <f t="shared" si="52"/>
        <v>0</v>
      </c>
      <c r="Z67" s="71">
        <f t="shared" si="52"/>
        <v>0</v>
      </c>
      <c r="AA67" s="71">
        <f t="shared" si="52"/>
        <v>0</v>
      </c>
      <c r="AB67" s="71">
        <f t="shared" si="52"/>
        <v>0</v>
      </c>
      <c r="AC67" s="71">
        <f t="shared" si="52"/>
        <v>0</v>
      </c>
      <c r="AD67" s="71">
        <f t="shared" si="52"/>
        <v>0</v>
      </c>
      <c r="AE67" s="71">
        <f t="shared" si="52"/>
        <v>0</v>
      </c>
      <c r="AF67" s="71">
        <f t="shared" si="52"/>
        <v>27322.926319999999</v>
      </c>
      <c r="AG67" s="71">
        <f t="shared" si="52"/>
        <v>0</v>
      </c>
      <c r="AH67" s="71">
        <f t="shared" si="52"/>
        <v>0</v>
      </c>
      <c r="AI67" s="71">
        <f t="shared" si="52"/>
        <v>0</v>
      </c>
      <c r="AJ67" s="71">
        <f t="shared" si="52"/>
        <v>0</v>
      </c>
      <c r="AK67" s="71">
        <f t="shared" si="52"/>
        <v>0</v>
      </c>
      <c r="AL67" s="71">
        <f t="shared" si="52"/>
        <v>13467.2</v>
      </c>
      <c r="AM67" s="71">
        <f t="shared" si="52"/>
        <v>0</v>
      </c>
      <c r="AN67" s="71">
        <f t="shared" si="52"/>
        <v>0</v>
      </c>
      <c r="AO67" s="71">
        <f t="shared" si="52"/>
        <v>16484</v>
      </c>
      <c r="AP67" s="71">
        <f t="shared" si="52"/>
        <v>0</v>
      </c>
      <c r="AQ67" s="71">
        <f t="shared" si="52"/>
        <v>0</v>
      </c>
      <c r="AR67" s="144"/>
      <c r="AS67" s="144"/>
    </row>
    <row r="68" spans="1:45" s="72" customFormat="1" ht="37.5">
      <c r="A68" s="108"/>
      <c r="B68" s="109"/>
      <c r="C68" s="110"/>
      <c r="D68" s="43" t="s">
        <v>29</v>
      </c>
      <c r="E68" s="71">
        <f t="shared" ref="E68:F68" si="53">E55</f>
        <v>2159.1999999999998</v>
      </c>
      <c r="F68" s="71">
        <f t="shared" si="53"/>
        <v>240.5</v>
      </c>
      <c r="G68" s="74">
        <f>F68/E68</f>
        <v>0.11138384586884031</v>
      </c>
      <c r="H68" s="73">
        <f t="shared" ref="H68:I68" si="54">H55</f>
        <v>0</v>
      </c>
      <c r="I68" s="73">
        <f t="shared" si="54"/>
        <v>0</v>
      </c>
      <c r="J68" s="75">
        <v>0</v>
      </c>
      <c r="K68" s="73">
        <f t="shared" ref="K68:AQ68" si="55">K55</f>
        <v>0</v>
      </c>
      <c r="L68" s="73">
        <f t="shared" si="55"/>
        <v>0</v>
      </c>
      <c r="M68" s="75">
        <v>0</v>
      </c>
      <c r="N68" s="73">
        <f t="shared" si="55"/>
        <v>240.5</v>
      </c>
      <c r="O68" s="73">
        <f t="shared" si="55"/>
        <v>240.5</v>
      </c>
      <c r="P68" s="75">
        <f t="shared" si="55"/>
        <v>1</v>
      </c>
      <c r="Q68" s="73">
        <f t="shared" si="55"/>
        <v>0</v>
      </c>
      <c r="R68" s="73">
        <f t="shared" si="55"/>
        <v>0</v>
      </c>
      <c r="S68" s="73">
        <f t="shared" si="55"/>
        <v>0</v>
      </c>
      <c r="T68" s="73">
        <f t="shared" si="55"/>
        <v>0</v>
      </c>
      <c r="U68" s="73">
        <f t="shared" si="55"/>
        <v>0</v>
      </c>
      <c r="V68" s="73">
        <f t="shared" si="55"/>
        <v>0</v>
      </c>
      <c r="W68" s="73">
        <f t="shared" si="55"/>
        <v>323.89999999999998</v>
      </c>
      <c r="X68" s="73">
        <f t="shared" si="55"/>
        <v>0</v>
      </c>
      <c r="Y68" s="73">
        <f t="shared" si="55"/>
        <v>0</v>
      </c>
      <c r="Z68" s="73">
        <f t="shared" si="55"/>
        <v>0</v>
      </c>
      <c r="AA68" s="73">
        <f t="shared" si="55"/>
        <v>0</v>
      </c>
      <c r="AB68" s="73">
        <f t="shared" si="55"/>
        <v>0</v>
      </c>
      <c r="AC68" s="73">
        <f t="shared" si="55"/>
        <v>0</v>
      </c>
      <c r="AD68" s="73">
        <f t="shared" si="55"/>
        <v>0</v>
      </c>
      <c r="AE68" s="73">
        <f t="shared" si="55"/>
        <v>0</v>
      </c>
      <c r="AF68" s="73">
        <f t="shared" si="55"/>
        <v>564.5</v>
      </c>
      <c r="AG68" s="73">
        <f t="shared" si="55"/>
        <v>0</v>
      </c>
      <c r="AH68" s="73">
        <f t="shared" si="55"/>
        <v>0</v>
      </c>
      <c r="AI68" s="73">
        <f t="shared" si="55"/>
        <v>0</v>
      </c>
      <c r="AJ68" s="73">
        <f t="shared" si="55"/>
        <v>0</v>
      </c>
      <c r="AK68" s="73">
        <f t="shared" si="55"/>
        <v>0</v>
      </c>
      <c r="AL68" s="73">
        <f t="shared" si="55"/>
        <v>0</v>
      </c>
      <c r="AM68" s="73">
        <f t="shared" si="55"/>
        <v>0</v>
      </c>
      <c r="AN68" s="73">
        <f t="shared" si="55"/>
        <v>0</v>
      </c>
      <c r="AO68" s="73">
        <f t="shared" si="55"/>
        <v>1030.3</v>
      </c>
      <c r="AP68" s="73">
        <f t="shared" si="55"/>
        <v>0</v>
      </c>
      <c r="AQ68" s="73">
        <f t="shared" si="55"/>
        <v>0</v>
      </c>
      <c r="AR68" s="145"/>
      <c r="AS68" s="145"/>
    </row>
    <row r="69" spans="1:45" s="72" customFormat="1" ht="75">
      <c r="A69" s="108"/>
      <c r="B69" s="109"/>
      <c r="C69" s="110"/>
      <c r="D69" s="44" t="s">
        <v>30</v>
      </c>
      <c r="E69" s="71">
        <f t="shared" ref="E69:H69" si="56">E56</f>
        <v>65261.799999999996</v>
      </c>
      <c r="F69" s="71">
        <f t="shared" si="56"/>
        <v>19818.3</v>
      </c>
      <c r="G69" s="74">
        <f t="shared" ref="G69:G70" si="57">F69/E69</f>
        <v>0.30367381837460811</v>
      </c>
      <c r="H69" s="73">
        <f t="shared" si="56"/>
        <v>0</v>
      </c>
      <c r="I69" s="73">
        <f t="shared" ref="I69" si="58">I56</f>
        <v>0</v>
      </c>
      <c r="J69" s="75">
        <v>0</v>
      </c>
      <c r="K69" s="73">
        <f t="shared" ref="K69:AQ69" si="59">K56</f>
        <v>0</v>
      </c>
      <c r="L69" s="73">
        <f t="shared" si="59"/>
        <v>0</v>
      </c>
      <c r="M69" s="75">
        <v>0</v>
      </c>
      <c r="N69" s="73">
        <f t="shared" si="59"/>
        <v>19818.3</v>
      </c>
      <c r="O69" s="73">
        <f t="shared" si="59"/>
        <v>19818.3</v>
      </c>
      <c r="P69" s="75">
        <f t="shared" si="59"/>
        <v>1</v>
      </c>
      <c r="Q69" s="73">
        <f t="shared" si="59"/>
        <v>0</v>
      </c>
      <c r="R69" s="73">
        <f t="shared" si="59"/>
        <v>0</v>
      </c>
      <c r="S69" s="73">
        <f t="shared" si="59"/>
        <v>0</v>
      </c>
      <c r="T69" s="73">
        <f t="shared" si="59"/>
        <v>0</v>
      </c>
      <c r="U69" s="73">
        <f t="shared" si="59"/>
        <v>0</v>
      </c>
      <c r="V69" s="73">
        <f t="shared" si="59"/>
        <v>0</v>
      </c>
      <c r="W69" s="73">
        <f t="shared" si="59"/>
        <v>9950.7000000000007</v>
      </c>
      <c r="X69" s="73">
        <f t="shared" si="59"/>
        <v>0</v>
      </c>
      <c r="Y69" s="73">
        <f t="shared" si="59"/>
        <v>0</v>
      </c>
      <c r="Z69" s="73">
        <f t="shared" si="59"/>
        <v>0</v>
      </c>
      <c r="AA69" s="73">
        <f t="shared" si="59"/>
        <v>0</v>
      </c>
      <c r="AB69" s="73">
        <f t="shared" si="59"/>
        <v>0</v>
      </c>
      <c r="AC69" s="73">
        <f t="shared" si="59"/>
        <v>0</v>
      </c>
      <c r="AD69" s="73">
        <f t="shared" si="59"/>
        <v>0</v>
      </c>
      <c r="AE69" s="73">
        <f t="shared" si="59"/>
        <v>0</v>
      </c>
      <c r="AF69" s="73">
        <f t="shared" si="59"/>
        <v>20039.099999999999</v>
      </c>
      <c r="AG69" s="73">
        <f t="shared" si="59"/>
        <v>0</v>
      </c>
      <c r="AH69" s="73">
        <f t="shared" si="59"/>
        <v>0</v>
      </c>
      <c r="AI69" s="73">
        <f t="shared" si="59"/>
        <v>0</v>
      </c>
      <c r="AJ69" s="73">
        <f t="shared" si="59"/>
        <v>0</v>
      </c>
      <c r="AK69" s="73">
        <f t="shared" si="59"/>
        <v>0</v>
      </c>
      <c r="AL69" s="73">
        <f t="shared" si="59"/>
        <v>0</v>
      </c>
      <c r="AM69" s="73">
        <f t="shared" si="59"/>
        <v>0</v>
      </c>
      <c r="AN69" s="73">
        <f t="shared" si="59"/>
        <v>0</v>
      </c>
      <c r="AO69" s="73">
        <f t="shared" si="59"/>
        <v>15453.7</v>
      </c>
      <c r="AP69" s="73">
        <f t="shared" si="59"/>
        <v>0</v>
      </c>
      <c r="AQ69" s="73">
        <f t="shared" si="59"/>
        <v>0</v>
      </c>
      <c r="AR69" s="145"/>
      <c r="AS69" s="145"/>
    </row>
    <row r="70" spans="1:45" s="72" customFormat="1" ht="75">
      <c r="A70" s="108"/>
      <c r="B70" s="109"/>
      <c r="C70" s="110"/>
      <c r="D70" s="44" t="s">
        <v>31</v>
      </c>
      <c r="E70" s="71">
        <f t="shared" ref="E70:H70" si="60">E57</f>
        <v>26903.82632</v>
      </c>
      <c r="F70" s="71">
        <f t="shared" si="60"/>
        <v>252.4</v>
      </c>
      <c r="G70" s="74">
        <f t="shared" si="57"/>
        <v>9.3815651721022558E-3</v>
      </c>
      <c r="H70" s="73">
        <f t="shared" si="60"/>
        <v>0</v>
      </c>
      <c r="I70" s="73">
        <f t="shared" ref="I70" si="61">I57</f>
        <v>0</v>
      </c>
      <c r="J70" s="75">
        <v>0</v>
      </c>
      <c r="K70" s="73">
        <f t="shared" ref="K70:AQ70" si="62">K57</f>
        <v>0</v>
      </c>
      <c r="L70" s="73">
        <f t="shared" si="62"/>
        <v>0</v>
      </c>
      <c r="M70" s="75">
        <v>0</v>
      </c>
      <c r="N70" s="73">
        <f t="shared" si="62"/>
        <v>252.4</v>
      </c>
      <c r="O70" s="73">
        <f t="shared" si="62"/>
        <v>252.4</v>
      </c>
      <c r="P70" s="75">
        <f t="shared" si="62"/>
        <v>1</v>
      </c>
      <c r="Q70" s="73">
        <f t="shared" si="62"/>
        <v>0</v>
      </c>
      <c r="R70" s="73">
        <f t="shared" si="62"/>
        <v>0</v>
      </c>
      <c r="S70" s="73">
        <f t="shared" si="62"/>
        <v>0</v>
      </c>
      <c r="T70" s="73">
        <f t="shared" si="62"/>
        <v>0</v>
      </c>
      <c r="U70" s="73">
        <f t="shared" si="62"/>
        <v>0</v>
      </c>
      <c r="V70" s="73">
        <f t="shared" si="62"/>
        <v>0</v>
      </c>
      <c r="W70" s="73">
        <f t="shared" si="62"/>
        <v>6464.9</v>
      </c>
      <c r="X70" s="73">
        <f t="shared" si="62"/>
        <v>0</v>
      </c>
      <c r="Y70" s="73">
        <f t="shared" si="62"/>
        <v>0</v>
      </c>
      <c r="Z70" s="73">
        <f t="shared" si="62"/>
        <v>0</v>
      </c>
      <c r="AA70" s="73">
        <f t="shared" si="62"/>
        <v>0</v>
      </c>
      <c r="AB70" s="73">
        <f t="shared" si="62"/>
        <v>0</v>
      </c>
      <c r="AC70" s="73">
        <f t="shared" si="62"/>
        <v>0</v>
      </c>
      <c r="AD70" s="73">
        <f t="shared" si="62"/>
        <v>0</v>
      </c>
      <c r="AE70" s="73">
        <f t="shared" si="62"/>
        <v>0</v>
      </c>
      <c r="AF70" s="73">
        <f t="shared" si="62"/>
        <v>6719.3263200000001</v>
      </c>
      <c r="AG70" s="73">
        <f t="shared" si="62"/>
        <v>0</v>
      </c>
      <c r="AH70" s="73">
        <f t="shared" si="62"/>
        <v>0</v>
      </c>
      <c r="AI70" s="73">
        <f t="shared" si="62"/>
        <v>0</v>
      </c>
      <c r="AJ70" s="73">
        <f t="shared" si="62"/>
        <v>0</v>
      </c>
      <c r="AK70" s="73">
        <f t="shared" si="62"/>
        <v>0</v>
      </c>
      <c r="AL70" s="73">
        <f t="shared" si="62"/>
        <v>13467.2</v>
      </c>
      <c r="AM70" s="73">
        <f t="shared" si="62"/>
        <v>0</v>
      </c>
      <c r="AN70" s="73">
        <f t="shared" si="62"/>
        <v>0</v>
      </c>
      <c r="AO70" s="73">
        <f t="shared" si="62"/>
        <v>0</v>
      </c>
      <c r="AP70" s="73">
        <f t="shared" si="62"/>
        <v>0</v>
      </c>
      <c r="AQ70" s="73">
        <f t="shared" si="62"/>
        <v>0</v>
      </c>
      <c r="AR70" s="146"/>
      <c r="AS70" s="146"/>
    </row>
    <row r="71" spans="1:45">
      <c r="A71" s="106" t="s">
        <v>63</v>
      </c>
      <c r="B71" s="107"/>
      <c r="C71" s="110" t="s">
        <v>61</v>
      </c>
      <c r="D71" s="42" t="s">
        <v>28</v>
      </c>
      <c r="E71" s="71">
        <v>0</v>
      </c>
      <c r="F71" s="71">
        <v>0</v>
      </c>
      <c r="G71" s="74" t="s">
        <v>65</v>
      </c>
      <c r="H71" s="71">
        <v>0</v>
      </c>
      <c r="I71" s="71">
        <v>0</v>
      </c>
      <c r="J71" s="74">
        <v>0</v>
      </c>
      <c r="K71" s="71">
        <v>0</v>
      </c>
      <c r="L71" s="71">
        <v>0</v>
      </c>
      <c r="M71" s="74">
        <v>0</v>
      </c>
      <c r="N71" s="71">
        <v>0</v>
      </c>
      <c r="O71" s="71">
        <v>0</v>
      </c>
      <c r="P71" s="83">
        <v>0</v>
      </c>
      <c r="Q71" s="71">
        <v>0</v>
      </c>
      <c r="R71" s="71">
        <v>0</v>
      </c>
      <c r="S71" s="71">
        <v>0</v>
      </c>
      <c r="T71" s="71">
        <v>0</v>
      </c>
      <c r="U71" s="71">
        <v>0</v>
      </c>
      <c r="V71" s="71">
        <v>0</v>
      </c>
      <c r="W71" s="71">
        <v>0</v>
      </c>
      <c r="X71" s="71">
        <v>0</v>
      </c>
      <c r="Y71" s="71">
        <v>0</v>
      </c>
      <c r="Z71" s="71">
        <v>0</v>
      </c>
      <c r="AA71" s="71">
        <v>0</v>
      </c>
      <c r="AB71" s="71">
        <v>0</v>
      </c>
      <c r="AC71" s="71">
        <v>0</v>
      </c>
      <c r="AD71" s="71">
        <v>0</v>
      </c>
      <c r="AE71" s="71">
        <v>0</v>
      </c>
      <c r="AF71" s="71">
        <v>0</v>
      </c>
      <c r="AG71" s="71">
        <v>0</v>
      </c>
      <c r="AH71" s="71">
        <v>0</v>
      </c>
      <c r="AI71" s="71">
        <v>0</v>
      </c>
      <c r="AJ71" s="71">
        <v>0</v>
      </c>
      <c r="AK71" s="71">
        <v>0</v>
      </c>
      <c r="AL71" s="71">
        <v>0</v>
      </c>
      <c r="AM71" s="71">
        <v>0</v>
      </c>
      <c r="AN71" s="71">
        <v>0</v>
      </c>
      <c r="AO71" s="71">
        <v>0</v>
      </c>
      <c r="AP71" s="71">
        <v>0</v>
      </c>
      <c r="AQ71" s="71">
        <v>0</v>
      </c>
      <c r="AR71" s="156"/>
      <c r="AS71" s="156"/>
    </row>
    <row r="72" spans="1:45" ht="37.5">
      <c r="A72" s="108"/>
      <c r="B72" s="109"/>
      <c r="C72" s="110"/>
      <c r="D72" s="45" t="s">
        <v>29</v>
      </c>
      <c r="E72" s="71">
        <v>0</v>
      </c>
      <c r="F72" s="71">
        <v>0</v>
      </c>
      <c r="G72" s="74" t="s">
        <v>65</v>
      </c>
      <c r="H72" s="73">
        <v>0</v>
      </c>
      <c r="I72" s="73">
        <v>0</v>
      </c>
      <c r="J72" s="75">
        <v>0</v>
      </c>
      <c r="K72" s="73">
        <v>0</v>
      </c>
      <c r="L72" s="73">
        <v>0</v>
      </c>
      <c r="M72" s="75">
        <v>0</v>
      </c>
      <c r="N72" s="73">
        <v>0</v>
      </c>
      <c r="O72" s="73">
        <v>0</v>
      </c>
      <c r="P72" s="84">
        <v>0</v>
      </c>
      <c r="Q72" s="73">
        <v>0</v>
      </c>
      <c r="R72" s="73">
        <v>0</v>
      </c>
      <c r="S72" s="73">
        <v>0</v>
      </c>
      <c r="T72" s="73">
        <v>0</v>
      </c>
      <c r="U72" s="73">
        <v>0</v>
      </c>
      <c r="V72" s="73">
        <v>0</v>
      </c>
      <c r="W72" s="73">
        <v>0</v>
      </c>
      <c r="X72" s="73">
        <v>0</v>
      </c>
      <c r="Y72" s="73">
        <v>0</v>
      </c>
      <c r="Z72" s="73">
        <v>0</v>
      </c>
      <c r="AA72" s="73">
        <v>0</v>
      </c>
      <c r="AB72" s="73">
        <v>0</v>
      </c>
      <c r="AC72" s="73">
        <v>0</v>
      </c>
      <c r="AD72" s="73">
        <v>0</v>
      </c>
      <c r="AE72" s="73">
        <v>0</v>
      </c>
      <c r="AF72" s="73">
        <v>0</v>
      </c>
      <c r="AG72" s="73">
        <v>0</v>
      </c>
      <c r="AH72" s="73">
        <v>0</v>
      </c>
      <c r="AI72" s="73">
        <v>0</v>
      </c>
      <c r="AJ72" s="73">
        <v>0</v>
      </c>
      <c r="AK72" s="73">
        <v>0</v>
      </c>
      <c r="AL72" s="73">
        <v>0</v>
      </c>
      <c r="AM72" s="73">
        <v>0</v>
      </c>
      <c r="AN72" s="73">
        <v>0</v>
      </c>
      <c r="AO72" s="73">
        <v>0</v>
      </c>
      <c r="AP72" s="73">
        <v>0</v>
      </c>
      <c r="AQ72" s="73">
        <v>0</v>
      </c>
      <c r="AR72" s="157"/>
      <c r="AS72" s="157"/>
    </row>
    <row r="73" spans="1:45" ht="75">
      <c r="A73" s="108"/>
      <c r="B73" s="109"/>
      <c r="C73" s="110"/>
      <c r="D73" s="46" t="s">
        <v>30</v>
      </c>
      <c r="E73" s="71">
        <v>0</v>
      </c>
      <c r="F73" s="71">
        <v>0</v>
      </c>
      <c r="G73" s="74" t="s">
        <v>65</v>
      </c>
      <c r="H73" s="73">
        <v>0</v>
      </c>
      <c r="I73" s="73">
        <v>0</v>
      </c>
      <c r="J73" s="75">
        <v>0</v>
      </c>
      <c r="K73" s="73">
        <v>0</v>
      </c>
      <c r="L73" s="73">
        <v>0</v>
      </c>
      <c r="M73" s="75">
        <v>0</v>
      </c>
      <c r="N73" s="73">
        <v>0</v>
      </c>
      <c r="O73" s="73">
        <v>0</v>
      </c>
      <c r="P73" s="84">
        <v>0</v>
      </c>
      <c r="Q73" s="73">
        <v>0</v>
      </c>
      <c r="R73" s="73">
        <v>0</v>
      </c>
      <c r="S73" s="73">
        <v>0</v>
      </c>
      <c r="T73" s="73">
        <v>0</v>
      </c>
      <c r="U73" s="73">
        <v>0</v>
      </c>
      <c r="V73" s="73">
        <v>0</v>
      </c>
      <c r="W73" s="73">
        <v>0</v>
      </c>
      <c r="X73" s="73">
        <v>0</v>
      </c>
      <c r="Y73" s="73">
        <v>0</v>
      </c>
      <c r="Z73" s="73">
        <v>0</v>
      </c>
      <c r="AA73" s="73">
        <v>0</v>
      </c>
      <c r="AB73" s="73">
        <v>0</v>
      </c>
      <c r="AC73" s="73">
        <v>0</v>
      </c>
      <c r="AD73" s="73">
        <v>0</v>
      </c>
      <c r="AE73" s="73">
        <v>0</v>
      </c>
      <c r="AF73" s="73">
        <v>0</v>
      </c>
      <c r="AG73" s="73">
        <v>0</v>
      </c>
      <c r="AH73" s="73">
        <v>0</v>
      </c>
      <c r="AI73" s="73">
        <v>0</v>
      </c>
      <c r="AJ73" s="73">
        <v>0</v>
      </c>
      <c r="AK73" s="73">
        <v>0</v>
      </c>
      <c r="AL73" s="73">
        <v>0</v>
      </c>
      <c r="AM73" s="73">
        <v>0</v>
      </c>
      <c r="AN73" s="73">
        <v>0</v>
      </c>
      <c r="AO73" s="73">
        <v>0</v>
      </c>
      <c r="AP73" s="73">
        <v>0</v>
      </c>
      <c r="AQ73" s="73">
        <v>0</v>
      </c>
      <c r="AR73" s="157"/>
      <c r="AS73" s="157"/>
    </row>
    <row r="74" spans="1:45" ht="56.25">
      <c r="A74" s="108"/>
      <c r="B74" s="109"/>
      <c r="C74" s="110"/>
      <c r="D74" s="46" t="s">
        <v>31</v>
      </c>
      <c r="E74" s="71">
        <v>0</v>
      </c>
      <c r="F74" s="71">
        <v>0</v>
      </c>
      <c r="G74" s="74" t="s">
        <v>65</v>
      </c>
      <c r="H74" s="73">
        <v>0</v>
      </c>
      <c r="I74" s="73">
        <v>0</v>
      </c>
      <c r="J74" s="75">
        <v>0</v>
      </c>
      <c r="K74" s="73">
        <v>0</v>
      </c>
      <c r="L74" s="73">
        <v>0</v>
      </c>
      <c r="M74" s="75">
        <v>0</v>
      </c>
      <c r="N74" s="73">
        <v>0</v>
      </c>
      <c r="O74" s="73">
        <v>0</v>
      </c>
      <c r="P74" s="84">
        <v>0</v>
      </c>
      <c r="Q74" s="73">
        <v>0</v>
      </c>
      <c r="R74" s="73">
        <v>0</v>
      </c>
      <c r="S74" s="73">
        <v>0</v>
      </c>
      <c r="T74" s="73">
        <v>0</v>
      </c>
      <c r="U74" s="73">
        <v>0</v>
      </c>
      <c r="V74" s="73">
        <v>0</v>
      </c>
      <c r="W74" s="73">
        <v>0</v>
      </c>
      <c r="X74" s="73">
        <v>0</v>
      </c>
      <c r="Y74" s="73">
        <v>0</v>
      </c>
      <c r="Z74" s="73">
        <v>0</v>
      </c>
      <c r="AA74" s="73">
        <v>0</v>
      </c>
      <c r="AB74" s="73">
        <v>0</v>
      </c>
      <c r="AC74" s="73">
        <v>0</v>
      </c>
      <c r="AD74" s="73">
        <v>0</v>
      </c>
      <c r="AE74" s="73">
        <v>0</v>
      </c>
      <c r="AF74" s="73">
        <v>0</v>
      </c>
      <c r="AG74" s="73">
        <v>0</v>
      </c>
      <c r="AH74" s="73">
        <v>0</v>
      </c>
      <c r="AI74" s="73">
        <v>0</v>
      </c>
      <c r="AJ74" s="73">
        <v>0</v>
      </c>
      <c r="AK74" s="73">
        <v>0</v>
      </c>
      <c r="AL74" s="73">
        <v>0</v>
      </c>
      <c r="AM74" s="73">
        <v>0</v>
      </c>
      <c r="AN74" s="73">
        <v>0</v>
      </c>
      <c r="AO74" s="73">
        <v>0</v>
      </c>
      <c r="AP74" s="73">
        <v>0</v>
      </c>
      <c r="AQ74" s="73">
        <v>0</v>
      </c>
      <c r="AR74" s="158"/>
      <c r="AS74" s="158"/>
    </row>
    <row r="77" spans="1:45">
      <c r="B77" s="26" t="s">
        <v>38</v>
      </c>
      <c r="E77" s="4"/>
      <c r="G77" s="28" t="s">
        <v>125</v>
      </c>
    </row>
    <row r="78" spans="1:45">
      <c r="B78" s="26" t="s">
        <v>39</v>
      </c>
      <c r="E78" s="4"/>
      <c r="G78" s="28" t="s">
        <v>126</v>
      </c>
    </row>
    <row r="79" spans="1:45" ht="75">
      <c r="B79" s="30" t="s">
        <v>40</v>
      </c>
      <c r="E79" s="111"/>
      <c r="F79" s="112"/>
      <c r="G79" s="112"/>
    </row>
    <row r="80" spans="1:45">
      <c r="B80" s="29" t="s">
        <v>41</v>
      </c>
      <c r="E80" s="111" t="s">
        <v>127</v>
      </c>
      <c r="F80" s="113"/>
      <c r="G80" s="113"/>
    </row>
    <row r="81" spans="2:2">
      <c r="B81" s="31">
        <v>44669</v>
      </c>
    </row>
    <row r="82" spans="2:2">
      <c r="B82" s="4" t="s">
        <v>42</v>
      </c>
    </row>
  </sheetData>
  <mergeCells count="89">
    <mergeCell ref="AR67:AR70"/>
    <mergeCell ref="AS67:AS70"/>
    <mergeCell ref="AR71:AR74"/>
    <mergeCell ref="AS71:AS74"/>
    <mergeCell ref="AS54:AS58"/>
    <mergeCell ref="AR59:AR62"/>
    <mergeCell ref="AS59:AS62"/>
    <mergeCell ref="AR63:AR66"/>
    <mergeCell ref="AS63:AS66"/>
    <mergeCell ref="C44:C48"/>
    <mergeCell ref="AS44:AS48"/>
    <mergeCell ref="AR49:AR53"/>
    <mergeCell ref="AS49:AS53"/>
    <mergeCell ref="AR11:AR15"/>
    <mergeCell ref="AS11:AS15"/>
    <mergeCell ref="AS21:AS26"/>
    <mergeCell ref="AS28:AS32"/>
    <mergeCell ref="AS33:AS37"/>
    <mergeCell ref="AR16:AR20"/>
    <mergeCell ref="AS16:AS20"/>
    <mergeCell ref="AS38:AS42"/>
    <mergeCell ref="AR21:AR26"/>
    <mergeCell ref="AR28:AR32"/>
    <mergeCell ref="AR33:AR37"/>
    <mergeCell ref="AR38:AR42"/>
    <mergeCell ref="AR44:AR48"/>
    <mergeCell ref="A49:A53"/>
    <mergeCell ref="B49:B53"/>
    <mergeCell ref="C49:C53"/>
    <mergeCell ref="AR54:AR58"/>
    <mergeCell ref="A28:A32"/>
    <mergeCell ref="B28:B32"/>
    <mergeCell ref="C28:C32"/>
    <mergeCell ref="A33:A37"/>
    <mergeCell ref="B33:B37"/>
    <mergeCell ref="C33:C37"/>
    <mergeCell ref="A54:B58"/>
    <mergeCell ref="A38:A42"/>
    <mergeCell ref="B38:B42"/>
    <mergeCell ref="C38:C42"/>
    <mergeCell ref="A44:A48"/>
    <mergeCell ref="B44:B48"/>
    <mergeCell ref="B16:B20"/>
    <mergeCell ref="C16:C20"/>
    <mergeCell ref="K8:M8"/>
    <mergeCell ref="N8:P8"/>
    <mergeCell ref="Q8:S8"/>
    <mergeCell ref="Q5:AS5"/>
    <mergeCell ref="H8:J8"/>
    <mergeCell ref="AC8:AE8"/>
    <mergeCell ref="AF8:AH8"/>
    <mergeCell ref="AI8:AK8"/>
    <mergeCell ref="AL8:AN8"/>
    <mergeCell ref="AO8:AQ8"/>
    <mergeCell ref="T8:V8"/>
    <mergeCell ref="W8:Y8"/>
    <mergeCell ref="Z8:AB8"/>
    <mergeCell ref="A2:N2"/>
    <mergeCell ref="Q2:AS2"/>
    <mergeCell ref="Q3:AS3"/>
    <mergeCell ref="Q4:AS4"/>
    <mergeCell ref="A3:N3"/>
    <mergeCell ref="A4:N4"/>
    <mergeCell ref="H7:AQ7"/>
    <mergeCell ref="AR7:AR9"/>
    <mergeCell ref="AS7:AS9"/>
    <mergeCell ref="C54:C58"/>
    <mergeCell ref="A7:A9"/>
    <mergeCell ref="B7:B9"/>
    <mergeCell ref="C7:C9"/>
    <mergeCell ref="D7:D9"/>
    <mergeCell ref="E7:G8"/>
    <mergeCell ref="A11:A15"/>
    <mergeCell ref="B11:B15"/>
    <mergeCell ref="C11:C15"/>
    <mergeCell ref="A21:A26"/>
    <mergeCell ref="B21:B26"/>
    <mergeCell ref="C21:C26"/>
    <mergeCell ref="A16:A20"/>
    <mergeCell ref="A71:B74"/>
    <mergeCell ref="C71:C74"/>
    <mergeCell ref="E79:G79"/>
    <mergeCell ref="E80:G80"/>
    <mergeCell ref="A59:B62"/>
    <mergeCell ref="C59:C62"/>
    <mergeCell ref="A63:B66"/>
    <mergeCell ref="C63:C66"/>
    <mergeCell ref="A67:B70"/>
    <mergeCell ref="C67:C70"/>
  </mergeCells>
  <conditionalFormatting sqref="F31:F32 F37 F29 F22:F23 G22:G26 F26 F40:F42 G28:G42 F43:G53 E67:F67 F71:AQ74 F27:G27">
    <cfRule type="cellIs" dxfId="6" priority="4" stopIfTrue="1" operator="notEqual">
      <formula>#REF!</formula>
    </cfRule>
  </conditionalFormatting>
  <pageMargins left="0.35" right="0.12" top="0.15" bottom="0.3" header="0.15" footer="0.31496062992125984"/>
  <pageSetup paperSize="8" scale="2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4"/>
  <sheetViews>
    <sheetView topLeftCell="A4" zoomScale="63" zoomScaleNormal="63" workbookViewId="0">
      <pane xSplit="7" ySplit="9" topLeftCell="H75" activePane="bottomRight" state="frozen"/>
      <selection activeCell="A4" sqref="A4"/>
      <selection pane="topRight" activeCell="H4" sqref="H4"/>
      <selection pane="bottomLeft" activeCell="A10" sqref="A10"/>
      <selection pane="bottomRight" activeCell="A79" sqref="A79:XFD84"/>
    </sheetView>
  </sheetViews>
  <sheetFormatPr defaultRowHeight="18.75"/>
  <cols>
    <col min="1" max="1" width="7.85546875" style="27" customWidth="1"/>
    <col min="2" max="2" width="44.85546875" style="27" customWidth="1"/>
    <col min="3" max="3" width="23.28515625" style="27" customWidth="1"/>
    <col min="4" max="4" width="24.7109375" style="29" customWidth="1"/>
    <col min="5" max="5" width="22.7109375" style="28" customWidth="1"/>
    <col min="6" max="6" width="18.85546875" style="28" customWidth="1"/>
    <col min="7" max="7" width="18.85546875" style="60" customWidth="1"/>
    <col min="8" max="8" width="20" style="27" customWidth="1"/>
    <col min="9" max="9" width="16.5703125" style="27" customWidth="1"/>
    <col min="10" max="10" width="15.28515625" style="60" customWidth="1"/>
    <col min="11" max="12" width="22" style="27" customWidth="1"/>
    <col min="13" max="13" width="15.7109375" style="60" customWidth="1"/>
    <col min="14" max="15" width="22" style="27" customWidth="1"/>
    <col min="16" max="16" width="14.85546875" style="70" customWidth="1"/>
    <col min="17" max="18" width="22" style="27" customWidth="1"/>
    <col min="19" max="19" width="15.42578125" style="27" customWidth="1"/>
    <col min="20" max="21" width="22" style="27" customWidth="1"/>
    <col min="22" max="22" width="17.5703125" style="27" customWidth="1"/>
    <col min="23" max="24" width="22" style="27" customWidth="1"/>
    <col min="25" max="25" width="15.140625" style="27" customWidth="1"/>
    <col min="26" max="26" width="24.140625" style="27" customWidth="1"/>
    <col min="27" max="27" width="21.28515625" style="27" hidden="1" customWidth="1"/>
    <col min="28" max="28" width="7.7109375" style="27" hidden="1" customWidth="1"/>
    <col min="29" max="29" width="17.85546875" style="27" customWidth="1"/>
    <col min="30" max="30" width="17.85546875" style="27" hidden="1" customWidth="1"/>
    <col min="31" max="31" width="7.85546875" style="27" hidden="1" customWidth="1"/>
    <col min="32" max="32" width="17.85546875" style="27" customWidth="1"/>
    <col min="33" max="33" width="17.85546875" style="27" hidden="1" customWidth="1"/>
    <col min="34" max="34" width="8.140625" style="27" hidden="1" customWidth="1"/>
    <col min="35" max="35" width="17.85546875" style="27" customWidth="1"/>
    <col min="36" max="36" width="17.85546875" style="27" hidden="1" customWidth="1"/>
    <col min="37" max="37" width="7.140625" style="27" hidden="1" customWidth="1"/>
    <col min="38" max="38" width="17.85546875" style="27" customWidth="1"/>
    <col min="39" max="39" width="17.85546875" style="27" hidden="1" customWidth="1"/>
    <col min="40" max="40" width="7.140625" style="27" hidden="1" customWidth="1"/>
    <col min="41" max="41" width="17.85546875" style="27" customWidth="1"/>
    <col min="42" max="42" width="17.85546875" style="27" hidden="1" customWidth="1"/>
    <col min="43" max="43" width="8.140625" style="27" hidden="1" customWidth="1"/>
    <col min="44" max="44" width="39.7109375" style="4" customWidth="1"/>
    <col min="45" max="45" width="40.28515625" style="4" customWidth="1"/>
    <col min="46" max="47" width="16.28515625" style="4" customWidth="1"/>
    <col min="48" max="16384" width="9.140625" style="4"/>
  </cols>
  <sheetData>
    <row r="1" spans="1:46">
      <c r="A1" s="1"/>
      <c r="B1" s="1"/>
      <c r="C1" s="1"/>
      <c r="D1" s="2"/>
      <c r="E1" s="2"/>
      <c r="F1" s="1"/>
      <c r="G1" s="76"/>
      <c r="H1" s="3"/>
      <c r="I1" s="3"/>
      <c r="J1" s="56"/>
      <c r="K1" s="1"/>
      <c r="L1" s="1"/>
      <c r="M1" s="56"/>
      <c r="N1" s="1"/>
      <c r="O1" s="1"/>
      <c r="P1" s="6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3"/>
      <c r="AP1" s="1"/>
      <c r="AQ1" s="1"/>
      <c r="AR1" s="1"/>
      <c r="AS1" s="1"/>
    </row>
    <row r="2" spans="1:46" ht="20.25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5"/>
      <c r="P2" s="63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</row>
    <row r="3" spans="1:46" ht="20.25" customHeight="1">
      <c r="A3" s="129" t="s">
        <v>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5"/>
      <c r="P3" s="63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</row>
    <row r="4" spans="1:46" ht="20.2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5"/>
      <c r="P4" s="63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</row>
    <row r="5" spans="1:46" ht="20.25" customHeight="1">
      <c r="A5" s="128" t="s">
        <v>85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5"/>
      <c r="P5" s="63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</row>
    <row r="6" spans="1:46" ht="20.25" customHeight="1">
      <c r="A6" s="128" t="s">
        <v>87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5"/>
      <c r="P6" s="63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</row>
    <row r="7" spans="1:46" ht="20.25" customHeight="1">
      <c r="A7" s="130" t="s">
        <v>128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6"/>
      <c r="P7" s="64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</row>
    <row r="8" spans="1:46" ht="20.2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6"/>
      <c r="P8" s="64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</row>
    <row r="9" spans="1:46">
      <c r="A9" s="121" t="s">
        <v>86</v>
      </c>
      <c r="B9" s="121" t="s">
        <v>89</v>
      </c>
      <c r="C9" s="121" t="s">
        <v>45</v>
      </c>
      <c r="D9" s="121" t="s">
        <v>4</v>
      </c>
      <c r="E9" s="122" t="s">
        <v>90</v>
      </c>
      <c r="F9" s="123"/>
      <c r="G9" s="124"/>
      <c r="H9" s="114" t="s">
        <v>92</v>
      </c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6"/>
      <c r="AR9" s="117" t="s">
        <v>17</v>
      </c>
      <c r="AS9" s="120" t="s">
        <v>18</v>
      </c>
    </row>
    <row r="10" spans="1:46" ht="45.75" customHeight="1">
      <c r="A10" s="118"/>
      <c r="B10" s="118"/>
      <c r="C10" s="118"/>
      <c r="D10" s="118"/>
      <c r="E10" s="125"/>
      <c r="F10" s="126"/>
      <c r="G10" s="127"/>
      <c r="H10" s="132" t="s">
        <v>5</v>
      </c>
      <c r="I10" s="132"/>
      <c r="J10" s="132"/>
      <c r="K10" s="132" t="s">
        <v>6</v>
      </c>
      <c r="L10" s="132"/>
      <c r="M10" s="132"/>
      <c r="N10" s="132" t="s">
        <v>7</v>
      </c>
      <c r="O10" s="132"/>
      <c r="P10" s="132"/>
      <c r="Q10" s="132" t="s">
        <v>8</v>
      </c>
      <c r="R10" s="132"/>
      <c r="S10" s="132"/>
      <c r="T10" s="132" t="s">
        <v>9</v>
      </c>
      <c r="U10" s="132"/>
      <c r="V10" s="132"/>
      <c r="W10" s="132" t="s">
        <v>10</v>
      </c>
      <c r="X10" s="132"/>
      <c r="Y10" s="132"/>
      <c r="Z10" s="132" t="s">
        <v>11</v>
      </c>
      <c r="AA10" s="132"/>
      <c r="AB10" s="132"/>
      <c r="AC10" s="132" t="s">
        <v>12</v>
      </c>
      <c r="AD10" s="132"/>
      <c r="AE10" s="132"/>
      <c r="AF10" s="132" t="s">
        <v>13</v>
      </c>
      <c r="AG10" s="132"/>
      <c r="AH10" s="132"/>
      <c r="AI10" s="132" t="s">
        <v>14</v>
      </c>
      <c r="AJ10" s="132"/>
      <c r="AK10" s="132"/>
      <c r="AL10" s="132" t="s">
        <v>15</v>
      </c>
      <c r="AM10" s="132"/>
      <c r="AN10" s="132"/>
      <c r="AO10" s="132" t="s">
        <v>16</v>
      </c>
      <c r="AP10" s="132"/>
      <c r="AQ10" s="132"/>
      <c r="AR10" s="118"/>
      <c r="AS10" s="118"/>
    </row>
    <row r="11" spans="1:46" s="9" customFormat="1" ht="56.25" customHeight="1">
      <c r="A11" s="119"/>
      <c r="B11" s="119"/>
      <c r="C11" s="119"/>
      <c r="D11" s="119"/>
      <c r="E11" s="7" t="s">
        <v>19</v>
      </c>
      <c r="F11" s="7" t="s">
        <v>20</v>
      </c>
      <c r="G11" s="32" t="s">
        <v>21</v>
      </c>
      <c r="H11" s="8" t="s">
        <v>19</v>
      </c>
      <c r="I11" s="8" t="s">
        <v>20</v>
      </c>
      <c r="J11" s="57" t="s">
        <v>21</v>
      </c>
      <c r="K11" s="8" t="s">
        <v>19</v>
      </c>
      <c r="L11" s="8" t="s">
        <v>20</v>
      </c>
      <c r="M11" s="57" t="s">
        <v>21</v>
      </c>
      <c r="N11" s="8" t="s">
        <v>19</v>
      </c>
      <c r="O11" s="8" t="s">
        <v>20</v>
      </c>
      <c r="P11" s="65" t="s">
        <v>21</v>
      </c>
      <c r="Q11" s="8" t="s">
        <v>19</v>
      </c>
      <c r="R11" s="8" t="s">
        <v>20</v>
      </c>
      <c r="S11" s="8" t="s">
        <v>21</v>
      </c>
      <c r="T11" s="8" t="s">
        <v>19</v>
      </c>
      <c r="U11" s="8" t="s">
        <v>20</v>
      </c>
      <c r="V11" s="8" t="s">
        <v>21</v>
      </c>
      <c r="W11" s="8" t="s">
        <v>19</v>
      </c>
      <c r="X11" s="8" t="s">
        <v>20</v>
      </c>
      <c r="Y11" s="8" t="s">
        <v>21</v>
      </c>
      <c r="Z11" s="8" t="s">
        <v>19</v>
      </c>
      <c r="AA11" s="8" t="s">
        <v>20</v>
      </c>
      <c r="AB11" s="8" t="s">
        <v>21</v>
      </c>
      <c r="AC11" s="8" t="s">
        <v>19</v>
      </c>
      <c r="AD11" s="8" t="s">
        <v>20</v>
      </c>
      <c r="AE11" s="8" t="s">
        <v>21</v>
      </c>
      <c r="AF11" s="8" t="s">
        <v>19</v>
      </c>
      <c r="AG11" s="8" t="s">
        <v>20</v>
      </c>
      <c r="AH11" s="8" t="s">
        <v>21</v>
      </c>
      <c r="AI11" s="8" t="s">
        <v>19</v>
      </c>
      <c r="AJ11" s="8" t="s">
        <v>20</v>
      </c>
      <c r="AK11" s="8" t="s">
        <v>21</v>
      </c>
      <c r="AL11" s="8" t="s">
        <v>19</v>
      </c>
      <c r="AM11" s="8" t="s">
        <v>20</v>
      </c>
      <c r="AN11" s="8" t="s">
        <v>21</v>
      </c>
      <c r="AO11" s="8" t="s">
        <v>19</v>
      </c>
      <c r="AP11" s="8" t="s">
        <v>20</v>
      </c>
      <c r="AQ11" s="8" t="s">
        <v>21</v>
      </c>
      <c r="AR11" s="119"/>
      <c r="AS11" s="119"/>
    </row>
    <row r="12" spans="1:46" s="15" customFormat="1">
      <c r="A12" s="104">
        <v>1</v>
      </c>
      <c r="B12" s="104">
        <v>2</v>
      </c>
      <c r="C12" s="104">
        <v>3</v>
      </c>
      <c r="D12" s="104" t="s">
        <v>36</v>
      </c>
      <c r="E12" s="11" t="s">
        <v>37</v>
      </c>
      <c r="F12" s="11" t="s">
        <v>52</v>
      </c>
      <c r="G12" s="77" t="s">
        <v>91</v>
      </c>
      <c r="H12" s="12" t="s">
        <v>56</v>
      </c>
      <c r="I12" s="12" t="s">
        <v>22</v>
      </c>
      <c r="J12" s="61">
        <v>10</v>
      </c>
      <c r="K12" s="12" t="s">
        <v>93</v>
      </c>
      <c r="L12" s="12" t="s">
        <v>94</v>
      </c>
      <c r="M12" s="61">
        <v>13</v>
      </c>
      <c r="N12" s="12" t="s">
        <v>95</v>
      </c>
      <c r="O12" s="12" t="s">
        <v>96</v>
      </c>
      <c r="P12" s="55">
        <v>16</v>
      </c>
      <c r="Q12" s="12" t="s">
        <v>97</v>
      </c>
      <c r="R12" s="12" t="s">
        <v>98</v>
      </c>
      <c r="S12" s="12" t="s">
        <v>99</v>
      </c>
      <c r="T12" s="12" t="s">
        <v>100</v>
      </c>
      <c r="U12" s="12" t="s">
        <v>101</v>
      </c>
      <c r="V12" s="12" t="s">
        <v>102</v>
      </c>
      <c r="W12" s="12" t="s">
        <v>103</v>
      </c>
      <c r="X12" s="12" t="s">
        <v>104</v>
      </c>
      <c r="Y12" s="12" t="s">
        <v>105</v>
      </c>
      <c r="Z12" s="12" t="s">
        <v>106</v>
      </c>
      <c r="AA12" s="12" t="s">
        <v>107</v>
      </c>
      <c r="AB12" s="12" t="s">
        <v>108</v>
      </c>
      <c r="AC12" s="12" t="s">
        <v>109</v>
      </c>
      <c r="AD12" s="12" t="s">
        <v>110</v>
      </c>
      <c r="AE12" s="12" t="s">
        <v>111</v>
      </c>
      <c r="AF12" s="12" t="s">
        <v>112</v>
      </c>
      <c r="AG12" s="12" t="s">
        <v>113</v>
      </c>
      <c r="AH12" s="12" t="s">
        <v>114</v>
      </c>
      <c r="AI12" s="12" t="s">
        <v>115</v>
      </c>
      <c r="AJ12" s="12" t="s">
        <v>116</v>
      </c>
      <c r="AK12" s="12" t="s">
        <v>117</v>
      </c>
      <c r="AL12" s="12" t="s">
        <v>23</v>
      </c>
      <c r="AM12" s="12" t="s">
        <v>24</v>
      </c>
      <c r="AN12" s="12" t="s">
        <v>25</v>
      </c>
      <c r="AO12" s="12" t="s">
        <v>118</v>
      </c>
      <c r="AP12" s="12" t="s">
        <v>119</v>
      </c>
      <c r="AQ12" s="12" t="s">
        <v>120</v>
      </c>
      <c r="AR12" s="12" t="s">
        <v>121</v>
      </c>
      <c r="AS12" s="13" t="s">
        <v>122</v>
      </c>
      <c r="AT12" s="14"/>
    </row>
    <row r="13" spans="1:46" s="15" customFormat="1">
      <c r="A13" s="133" t="s">
        <v>26</v>
      </c>
      <c r="B13" s="136" t="s">
        <v>64</v>
      </c>
      <c r="C13" s="139" t="s">
        <v>27</v>
      </c>
      <c r="D13" s="16" t="s">
        <v>28</v>
      </c>
      <c r="E13" s="33">
        <f>E14+E15+E16+E17</f>
        <v>30452.79</v>
      </c>
      <c r="F13" s="33">
        <f>F14+F15+F16+F17</f>
        <v>0</v>
      </c>
      <c r="G13" s="85">
        <f t="shared" ref="G13:AO13" si="0">G14+G15+G16+G17</f>
        <v>0</v>
      </c>
      <c r="H13" s="86">
        <f t="shared" si="0"/>
        <v>0</v>
      </c>
      <c r="I13" s="86">
        <f t="shared" si="0"/>
        <v>0</v>
      </c>
      <c r="J13" s="87">
        <f t="shared" si="0"/>
        <v>0</v>
      </c>
      <c r="K13" s="86">
        <f t="shared" si="0"/>
        <v>0</v>
      </c>
      <c r="L13" s="86">
        <f t="shared" si="0"/>
        <v>0</v>
      </c>
      <c r="M13" s="87">
        <f t="shared" si="0"/>
        <v>0</v>
      </c>
      <c r="N13" s="86">
        <f t="shared" si="0"/>
        <v>0</v>
      </c>
      <c r="O13" s="86">
        <f t="shared" si="0"/>
        <v>0</v>
      </c>
      <c r="P13" s="82">
        <f t="shared" si="0"/>
        <v>0</v>
      </c>
      <c r="Q13" s="86">
        <f t="shared" si="0"/>
        <v>0</v>
      </c>
      <c r="R13" s="86">
        <f t="shared" si="0"/>
        <v>0</v>
      </c>
      <c r="S13" s="86">
        <f t="shared" si="0"/>
        <v>0</v>
      </c>
      <c r="T13" s="86">
        <f t="shared" si="0"/>
        <v>0</v>
      </c>
      <c r="U13" s="86">
        <f t="shared" si="0"/>
        <v>0</v>
      </c>
      <c r="V13" s="86">
        <f t="shared" si="0"/>
        <v>0</v>
      </c>
      <c r="W13" s="86">
        <f t="shared" si="0"/>
        <v>0</v>
      </c>
      <c r="X13" s="86">
        <f t="shared" si="0"/>
        <v>0</v>
      </c>
      <c r="Y13" s="86">
        <f t="shared" si="0"/>
        <v>0</v>
      </c>
      <c r="Z13" s="86">
        <f t="shared" si="0"/>
        <v>0</v>
      </c>
      <c r="AA13" s="86">
        <f t="shared" si="0"/>
        <v>0</v>
      </c>
      <c r="AB13" s="86">
        <f t="shared" si="0"/>
        <v>0</v>
      </c>
      <c r="AC13" s="86">
        <f t="shared" si="0"/>
        <v>0</v>
      </c>
      <c r="AD13" s="86">
        <f t="shared" si="0"/>
        <v>0</v>
      </c>
      <c r="AE13" s="86">
        <f t="shared" si="0"/>
        <v>0</v>
      </c>
      <c r="AF13" s="86">
        <f t="shared" si="0"/>
        <v>19174.560000000001</v>
      </c>
      <c r="AG13" s="86">
        <f t="shared" si="0"/>
        <v>0</v>
      </c>
      <c r="AH13" s="86">
        <f t="shared" si="0"/>
        <v>0</v>
      </c>
      <c r="AI13" s="86">
        <f t="shared" si="0"/>
        <v>0</v>
      </c>
      <c r="AJ13" s="86">
        <f t="shared" si="0"/>
        <v>0</v>
      </c>
      <c r="AK13" s="86">
        <f t="shared" si="0"/>
        <v>0</v>
      </c>
      <c r="AL13" s="86">
        <f t="shared" si="0"/>
        <v>0</v>
      </c>
      <c r="AM13" s="86">
        <f t="shared" si="0"/>
        <v>0</v>
      </c>
      <c r="AN13" s="86">
        <f t="shared" si="0"/>
        <v>0</v>
      </c>
      <c r="AO13" s="86">
        <f t="shared" si="0"/>
        <v>11278.23</v>
      </c>
      <c r="AP13" s="86"/>
      <c r="AQ13" s="86"/>
      <c r="AR13" s="120" t="s">
        <v>66</v>
      </c>
      <c r="AS13" s="161"/>
    </row>
    <row r="14" spans="1:46" s="9" customFormat="1" ht="37.5">
      <c r="A14" s="134"/>
      <c r="B14" s="137"/>
      <c r="C14" s="140"/>
      <c r="D14" s="17" t="s">
        <v>29</v>
      </c>
      <c r="E14" s="71">
        <v>0</v>
      </c>
      <c r="F14" s="71">
        <f>I14+L14+O14+R14+U14+X14+AA14+AD14+AG14+AJ14+AM14</f>
        <v>0</v>
      </c>
      <c r="G14" s="74">
        <v>0</v>
      </c>
      <c r="H14" s="51">
        <v>0</v>
      </c>
      <c r="I14" s="51">
        <v>0</v>
      </c>
      <c r="J14" s="58">
        <v>0</v>
      </c>
      <c r="K14" s="51">
        <v>0</v>
      </c>
      <c r="L14" s="51">
        <v>0</v>
      </c>
      <c r="M14" s="58">
        <v>0</v>
      </c>
      <c r="N14" s="51">
        <v>0</v>
      </c>
      <c r="O14" s="51">
        <v>0</v>
      </c>
      <c r="P14" s="66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/>
      <c r="AB14" s="51"/>
      <c r="AC14" s="51">
        <v>0</v>
      </c>
      <c r="AD14" s="51"/>
      <c r="AE14" s="51"/>
      <c r="AF14" s="51">
        <v>0</v>
      </c>
      <c r="AG14" s="51"/>
      <c r="AH14" s="51"/>
      <c r="AI14" s="51">
        <v>0</v>
      </c>
      <c r="AJ14" s="51"/>
      <c r="AK14" s="51"/>
      <c r="AL14" s="51">
        <v>0</v>
      </c>
      <c r="AM14" s="51"/>
      <c r="AN14" s="51"/>
      <c r="AO14" s="51">
        <v>0</v>
      </c>
      <c r="AP14" s="51">
        <v>0</v>
      </c>
      <c r="AQ14" s="51">
        <v>0</v>
      </c>
      <c r="AR14" s="159"/>
      <c r="AS14" s="162"/>
    </row>
    <row r="15" spans="1:46" s="9" customFormat="1" ht="75">
      <c r="A15" s="134"/>
      <c r="B15" s="137"/>
      <c r="C15" s="140"/>
      <c r="D15" s="18" t="s">
        <v>30</v>
      </c>
      <c r="E15" s="71">
        <f t="shared" ref="E15:E16" si="1">H15+K15+N15+Q15+T15+W15+Z15+AC15+AF15+AI15+AL15+AO15</f>
        <v>18215.830000000002</v>
      </c>
      <c r="F15" s="71">
        <f t="shared" ref="F15:F22" si="2">I15+L15+O15+R15+U15+X15+AA15+AD15+AG15+AJ15+AM15</f>
        <v>0</v>
      </c>
      <c r="G15" s="74">
        <v>0</v>
      </c>
      <c r="H15" s="51">
        <v>0</v>
      </c>
      <c r="I15" s="51">
        <v>0</v>
      </c>
      <c r="J15" s="58">
        <v>0</v>
      </c>
      <c r="K15" s="51">
        <v>0</v>
      </c>
      <c r="L15" s="51">
        <v>0</v>
      </c>
      <c r="M15" s="58">
        <v>0</v>
      </c>
      <c r="N15" s="51">
        <v>0</v>
      </c>
      <c r="O15" s="51">
        <v>0</v>
      </c>
      <c r="P15" s="66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91">
        <v>0</v>
      </c>
      <c r="AA15" s="51">
        <v>0</v>
      </c>
      <c r="AB15" s="58"/>
      <c r="AC15" s="51">
        <v>0</v>
      </c>
      <c r="AD15" s="51"/>
      <c r="AE15" s="51"/>
      <c r="AF15" s="51">
        <v>18215.830000000002</v>
      </c>
      <c r="AG15" s="51"/>
      <c r="AH15" s="51"/>
      <c r="AI15" s="51">
        <v>0</v>
      </c>
      <c r="AJ15" s="51"/>
      <c r="AK15" s="51"/>
      <c r="AL15" s="51">
        <v>0</v>
      </c>
      <c r="AM15" s="51"/>
      <c r="AN15" s="51"/>
      <c r="AO15" s="51">
        <v>0</v>
      </c>
      <c r="AP15" s="51"/>
      <c r="AQ15" s="51"/>
      <c r="AR15" s="159"/>
      <c r="AS15" s="162"/>
    </row>
    <row r="16" spans="1:46" s="9" customFormat="1" ht="56.25">
      <c r="A16" s="134"/>
      <c r="B16" s="137"/>
      <c r="C16" s="140"/>
      <c r="D16" s="18" t="s">
        <v>31</v>
      </c>
      <c r="E16" s="71">
        <f t="shared" si="1"/>
        <v>12236.96</v>
      </c>
      <c r="F16" s="71">
        <f>I16+L16+O16</f>
        <v>0</v>
      </c>
      <c r="G16" s="74">
        <f t="shared" ref="G16" si="3">F16/E16</f>
        <v>0</v>
      </c>
      <c r="H16" s="51">
        <v>0</v>
      </c>
      <c r="I16" s="51">
        <v>0</v>
      </c>
      <c r="J16" s="58">
        <v>0</v>
      </c>
      <c r="K16" s="51">
        <v>0</v>
      </c>
      <c r="L16" s="51">
        <v>0</v>
      </c>
      <c r="M16" s="58">
        <v>0</v>
      </c>
      <c r="N16" s="51">
        <v>0</v>
      </c>
      <c r="O16" s="51">
        <v>0</v>
      </c>
      <c r="P16" s="66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91">
        <v>0</v>
      </c>
      <c r="AA16" s="51">
        <v>0</v>
      </c>
      <c r="AB16" s="58"/>
      <c r="AC16" s="51">
        <v>0</v>
      </c>
      <c r="AD16" s="51"/>
      <c r="AE16" s="51"/>
      <c r="AF16" s="51">
        <v>958.73</v>
      </c>
      <c r="AG16" s="51"/>
      <c r="AH16" s="51"/>
      <c r="AI16" s="51">
        <v>0</v>
      </c>
      <c r="AJ16" s="51"/>
      <c r="AK16" s="51"/>
      <c r="AL16" s="51">
        <v>0</v>
      </c>
      <c r="AM16" s="51"/>
      <c r="AN16" s="51"/>
      <c r="AO16" s="51">
        <v>11278.23</v>
      </c>
      <c r="AP16" s="51"/>
      <c r="AQ16" s="51"/>
      <c r="AR16" s="159"/>
      <c r="AS16" s="162"/>
    </row>
    <row r="17" spans="1:47" s="9" customFormat="1" ht="88.5" customHeight="1">
      <c r="A17" s="135"/>
      <c r="B17" s="138"/>
      <c r="C17" s="141"/>
      <c r="D17" s="17" t="s">
        <v>32</v>
      </c>
      <c r="E17" s="71">
        <v>0</v>
      </c>
      <c r="F17" s="71">
        <f t="shared" si="2"/>
        <v>0</v>
      </c>
      <c r="G17" s="74">
        <v>0</v>
      </c>
      <c r="H17" s="51">
        <v>0</v>
      </c>
      <c r="I17" s="51">
        <v>0</v>
      </c>
      <c r="J17" s="58">
        <v>0</v>
      </c>
      <c r="K17" s="51">
        <v>0</v>
      </c>
      <c r="L17" s="51">
        <v>0</v>
      </c>
      <c r="M17" s="58">
        <v>0</v>
      </c>
      <c r="N17" s="51">
        <v>0</v>
      </c>
      <c r="O17" s="51">
        <v>0</v>
      </c>
      <c r="P17" s="66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/>
      <c r="AB17" s="51"/>
      <c r="AC17" s="51">
        <v>0</v>
      </c>
      <c r="AD17" s="51"/>
      <c r="AE17" s="51"/>
      <c r="AF17" s="51">
        <v>0</v>
      </c>
      <c r="AG17" s="51"/>
      <c r="AH17" s="51"/>
      <c r="AI17" s="51">
        <v>0</v>
      </c>
      <c r="AJ17" s="51"/>
      <c r="AK17" s="51"/>
      <c r="AL17" s="51">
        <v>0</v>
      </c>
      <c r="AM17" s="51"/>
      <c r="AN17" s="51"/>
      <c r="AO17" s="51">
        <v>0</v>
      </c>
      <c r="AP17" s="51">
        <v>0</v>
      </c>
      <c r="AQ17" s="51">
        <v>0</v>
      </c>
      <c r="AR17" s="160"/>
      <c r="AS17" s="163"/>
    </row>
    <row r="18" spans="1:47" s="9" customFormat="1">
      <c r="A18" s="142" t="s">
        <v>33</v>
      </c>
      <c r="B18" s="143" t="s">
        <v>47</v>
      </c>
      <c r="C18" s="110" t="s">
        <v>27</v>
      </c>
      <c r="D18" s="19" t="s">
        <v>28</v>
      </c>
      <c r="E18" s="71">
        <v>0</v>
      </c>
      <c r="F18" s="71">
        <f t="shared" si="2"/>
        <v>0</v>
      </c>
      <c r="G18" s="74">
        <v>0</v>
      </c>
      <c r="H18" s="52">
        <v>0</v>
      </c>
      <c r="I18" s="52">
        <v>0</v>
      </c>
      <c r="J18" s="59">
        <v>0</v>
      </c>
      <c r="K18" s="52">
        <v>0</v>
      </c>
      <c r="L18" s="52">
        <v>0</v>
      </c>
      <c r="M18" s="59">
        <v>0</v>
      </c>
      <c r="N18" s="52">
        <v>0</v>
      </c>
      <c r="O18" s="52">
        <v>0</v>
      </c>
      <c r="P18" s="67">
        <v>0</v>
      </c>
      <c r="Q18" s="52">
        <v>0</v>
      </c>
      <c r="R18" s="52"/>
      <c r="S18" s="52"/>
      <c r="T18" s="52">
        <v>0</v>
      </c>
      <c r="U18" s="52"/>
      <c r="V18" s="52"/>
      <c r="W18" s="52">
        <v>0</v>
      </c>
      <c r="X18" s="52"/>
      <c r="Y18" s="52"/>
      <c r="Z18" s="52">
        <v>0</v>
      </c>
      <c r="AA18" s="52"/>
      <c r="AB18" s="52"/>
      <c r="AC18" s="52">
        <v>0</v>
      </c>
      <c r="AD18" s="52"/>
      <c r="AE18" s="52"/>
      <c r="AF18" s="52">
        <v>0</v>
      </c>
      <c r="AG18" s="52"/>
      <c r="AH18" s="52"/>
      <c r="AI18" s="52">
        <v>0</v>
      </c>
      <c r="AJ18" s="52"/>
      <c r="AK18" s="52"/>
      <c r="AL18" s="52">
        <v>0</v>
      </c>
      <c r="AM18" s="52"/>
      <c r="AN18" s="52"/>
      <c r="AO18" s="52">
        <v>0</v>
      </c>
      <c r="AP18" s="52"/>
      <c r="AQ18" s="52"/>
      <c r="AR18" s="120"/>
      <c r="AS18" s="120"/>
    </row>
    <row r="19" spans="1:47" s="9" customFormat="1" ht="37.5">
      <c r="A19" s="142"/>
      <c r="B19" s="143"/>
      <c r="C19" s="110"/>
      <c r="D19" s="17" t="s">
        <v>29</v>
      </c>
      <c r="E19" s="71">
        <v>0</v>
      </c>
      <c r="F19" s="71">
        <f t="shared" si="2"/>
        <v>0</v>
      </c>
      <c r="G19" s="74">
        <v>0</v>
      </c>
      <c r="H19" s="51">
        <v>0</v>
      </c>
      <c r="I19" s="51">
        <v>0</v>
      </c>
      <c r="J19" s="58">
        <v>0</v>
      </c>
      <c r="K19" s="51">
        <v>0</v>
      </c>
      <c r="L19" s="51">
        <v>0</v>
      </c>
      <c r="M19" s="58">
        <v>0</v>
      </c>
      <c r="N19" s="51">
        <v>0</v>
      </c>
      <c r="O19" s="51">
        <v>0</v>
      </c>
      <c r="P19" s="66">
        <v>0</v>
      </c>
      <c r="Q19" s="51">
        <v>0</v>
      </c>
      <c r="R19" s="51">
        <v>0</v>
      </c>
      <c r="S19" s="66">
        <v>0</v>
      </c>
      <c r="T19" s="51">
        <v>0</v>
      </c>
      <c r="U19" s="51">
        <v>0</v>
      </c>
      <c r="V19" s="66">
        <v>0</v>
      </c>
      <c r="W19" s="51">
        <v>0</v>
      </c>
      <c r="X19" s="51">
        <v>0</v>
      </c>
      <c r="Y19" s="66">
        <v>0</v>
      </c>
      <c r="Z19" s="51">
        <v>0</v>
      </c>
      <c r="AA19" s="51"/>
      <c r="AB19" s="51"/>
      <c r="AC19" s="51">
        <v>0</v>
      </c>
      <c r="AD19" s="51"/>
      <c r="AE19" s="51"/>
      <c r="AF19" s="51">
        <v>0</v>
      </c>
      <c r="AG19" s="51"/>
      <c r="AH19" s="51"/>
      <c r="AI19" s="51">
        <v>0</v>
      </c>
      <c r="AJ19" s="51"/>
      <c r="AK19" s="51"/>
      <c r="AL19" s="51">
        <v>0</v>
      </c>
      <c r="AM19" s="51"/>
      <c r="AN19" s="51"/>
      <c r="AO19" s="51">
        <v>0</v>
      </c>
      <c r="AP19" s="51"/>
      <c r="AQ19" s="51"/>
      <c r="AR19" s="159"/>
      <c r="AS19" s="159"/>
    </row>
    <row r="20" spans="1:47" s="9" customFormat="1" ht="75">
      <c r="A20" s="142"/>
      <c r="B20" s="143"/>
      <c r="C20" s="110"/>
      <c r="D20" s="18" t="s">
        <v>30</v>
      </c>
      <c r="E20" s="71">
        <v>0</v>
      </c>
      <c r="F20" s="71">
        <f t="shared" si="2"/>
        <v>0</v>
      </c>
      <c r="G20" s="74">
        <v>0</v>
      </c>
      <c r="H20" s="51">
        <v>0</v>
      </c>
      <c r="I20" s="51">
        <v>0</v>
      </c>
      <c r="J20" s="58">
        <v>0</v>
      </c>
      <c r="K20" s="51">
        <v>0</v>
      </c>
      <c r="L20" s="51">
        <v>0</v>
      </c>
      <c r="M20" s="58">
        <v>0</v>
      </c>
      <c r="N20" s="51">
        <v>0</v>
      </c>
      <c r="O20" s="51">
        <v>0</v>
      </c>
      <c r="P20" s="66">
        <v>0</v>
      </c>
      <c r="Q20" s="51">
        <v>0</v>
      </c>
      <c r="R20" s="51">
        <v>0</v>
      </c>
      <c r="S20" s="66">
        <v>0</v>
      </c>
      <c r="T20" s="51">
        <v>0</v>
      </c>
      <c r="U20" s="51">
        <v>0</v>
      </c>
      <c r="V20" s="66">
        <v>0</v>
      </c>
      <c r="W20" s="51">
        <v>0</v>
      </c>
      <c r="X20" s="51">
        <v>0</v>
      </c>
      <c r="Y20" s="66">
        <v>0</v>
      </c>
      <c r="Z20" s="51">
        <v>0</v>
      </c>
      <c r="AA20" s="51"/>
      <c r="AB20" s="51"/>
      <c r="AC20" s="51">
        <v>0</v>
      </c>
      <c r="AD20" s="51"/>
      <c r="AE20" s="51"/>
      <c r="AF20" s="51">
        <v>0</v>
      </c>
      <c r="AG20" s="51"/>
      <c r="AH20" s="51"/>
      <c r="AI20" s="51">
        <v>0</v>
      </c>
      <c r="AJ20" s="51"/>
      <c r="AK20" s="51"/>
      <c r="AL20" s="51">
        <v>0</v>
      </c>
      <c r="AM20" s="51"/>
      <c r="AN20" s="51"/>
      <c r="AO20" s="51">
        <v>0</v>
      </c>
      <c r="AP20" s="51"/>
      <c r="AQ20" s="51"/>
      <c r="AR20" s="159"/>
      <c r="AS20" s="159"/>
    </row>
    <row r="21" spans="1:47" s="9" customFormat="1" ht="56.25">
      <c r="A21" s="142"/>
      <c r="B21" s="143"/>
      <c r="C21" s="110"/>
      <c r="D21" s="18" t="s">
        <v>31</v>
      </c>
      <c r="E21" s="71">
        <v>0</v>
      </c>
      <c r="F21" s="71">
        <f t="shared" si="2"/>
        <v>0</v>
      </c>
      <c r="G21" s="74">
        <v>0</v>
      </c>
      <c r="H21" s="51">
        <v>0</v>
      </c>
      <c r="I21" s="51">
        <v>0</v>
      </c>
      <c r="J21" s="58">
        <v>0</v>
      </c>
      <c r="K21" s="51">
        <v>0</v>
      </c>
      <c r="L21" s="51">
        <v>0</v>
      </c>
      <c r="M21" s="58">
        <v>0</v>
      </c>
      <c r="N21" s="51">
        <v>0</v>
      </c>
      <c r="O21" s="51">
        <v>0</v>
      </c>
      <c r="P21" s="66">
        <v>0</v>
      </c>
      <c r="Q21" s="51">
        <v>0</v>
      </c>
      <c r="R21" s="51">
        <v>0</v>
      </c>
      <c r="S21" s="66">
        <v>0</v>
      </c>
      <c r="T21" s="51">
        <v>0</v>
      </c>
      <c r="U21" s="51">
        <v>0</v>
      </c>
      <c r="V21" s="66">
        <v>0</v>
      </c>
      <c r="W21" s="51">
        <v>0</v>
      </c>
      <c r="X21" s="51">
        <v>0</v>
      </c>
      <c r="Y21" s="66">
        <v>0</v>
      </c>
      <c r="Z21" s="51">
        <v>0</v>
      </c>
      <c r="AA21" s="51"/>
      <c r="AB21" s="51"/>
      <c r="AC21" s="51">
        <v>0</v>
      </c>
      <c r="AD21" s="51"/>
      <c r="AE21" s="51"/>
      <c r="AF21" s="51">
        <v>0</v>
      </c>
      <c r="AG21" s="51"/>
      <c r="AH21" s="51"/>
      <c r="AI21" s="51">
        <v>0</v>
      </c>
      <c r="AJ21" s="51"/>
      <c r="AK21" s="51"/>
      <c r="AL21" s="51">
        <v>0</v>
      </c>
      <c r="AM21" s="51"/>
      <c r="AN21" s="51"/>
      <c r="AO21" s="51">
        <v>0</v>
      </c>
      <c r="AP21" s="51"/>
      <c r="AQ21" s="51"/>
      <c r="AR21" s="159"/>
      <c r="AS21" s="159"/>
    </row>
    <row r="22" spans="1:47" s="9" customFormat="1" ht="37.5">
      <c r="A22" s="142"/>
      <c r="B22" s="143"/>
      <c r="C22" s="110"/>
      <c r="D22" s="17" t="s">
        <v>32</v>
      </c>
      <c r="E22" s="71">
        <v>0</v>
      </c>
      <c r="F22" s="71">
        <f t="shared" si="2"/>
        <v>0</v>
      </c>
      <c r="G22" s="74">
        <v>0</v>
      </c>
      <c r="H22" s="51">
        <v>0</v>
      </c>
      <c r="I22" s="51">
        <v>0</v>
      </c>
      <c r="J22" s="58">
        <v>0</v>
      </c>
      <c r="K22" s="51">
        <v>0</v>
      </c>
      <c r="L22" s="51">
        <v>0</v>
      </c>
      <c r="M22" s="58">
        <v>0</v>
      </c>
      <c r="N22" s="51">
        <v>0</v>
      </c>
      <c r="O22" s="51">
        <v>0</v>
      </c>
      <c r="P22" s="66">
        <v>0</v>
      </c>
      <c r="Q22" s="51">
        <v>0</v>
      </c>
      <c r="R22" s="51">
        <v>0</v>
      </c>
      <c r="S22" s="66">
        <v>0</v>
      </c>
      <c r="T22" s="51">
        <v>0</v>
      </c>
      <c r="U22" s="51">
        <v>0</v>
      </c>
      <c r="V22" s="66">
        <v>0</v>
      </c>
      <c r="W22" s="51">
        <v>0</v>
      </c>
      <c r="X22" s="51">
        <v>0</v>
      </c>
      <c r="Y22" s="66">
        <v>0</v>
      </c>
      <c r="Z22" s="51">
        <v>0</v>
      </c>
      <c r="AA22" s="51"/>
      <c r="AB22" s="51"/>
      <c r="AC22" s="51">
        <v>0</v>
      </c>
      <c r="AD22" s="51"/>
      <c r="AE22" s="51"/>
      <c r="AF22" s="51">
        <v>0</v>
      </c>
      <c r="AG22" s="51"/>
      <c r="AH22" s="51"/>
      <c r="AI22" s="51">
        <v>0</v>
      </c>
      <c r="AJ22" s="51"/>
      <c r="AK22" s="51"/>
      <c r="AL22" s="51">
        <v>0</v>
      </c>
      <c r="AM22" s="51"/>
      <c r="AN22" s="51"/>
      <c r="AO22" s="51">
        <v>0</v>
      </c>
      <c r="AP22" s="51"/>
      <c r="AQ22" s="51"/>
      <c r="AR22" s="160"/>
      <c r="AS22" s="160"/>
    </row>
    <row r="23" spans="1:47" s="9" customFormat="1">
      <c r="A23" s="133" t="s">
        <v>35</v>
      </c>
      <c r="B23" s="136" t="s">
        <v>48</v>
      </c>
      <c r="C23" s="139" t="s">
        <v>34</v>
      </c>
      <c r="D23" s="19" t="s">
        <v>28</v>
      </c>
      <c r="E23" s="33">
        <f>E24+E25+E26+E28</f>
        <v>30191.47438</v>
      </c>
      <c r="F23" s="33">
        <f>F24+F25+F26+F28</f>
        <v>4717.5143800000005</v>
      </c>
      <c r="G23" s="74">
        <f t="shared" ref="G23:G27" si="4">F23/E23</f>
        <v>0.15625319653567712</v>
      </c>
      <c r="H23" s="86">
        <f t="shared" ref="H23:AO23" si="5">H24+H25+H26+H28</f>
        <v>0</v>
      </c>
      <c r="I23" s="86">
        <f t="shared" si="5"/>
        <v>0</v>
      </c>
      <c r="J23" s="87">
        <v>0</v>
      </c>
      <c r="K23" s="86">
        <f t="shared" si="5"/>
        <v>0</v>
      </c>
      <c r="L23" s="86">
        <f t="shared" si="5"/>
        <v>0</v>
      </c>
      <c r="M23" s="87">
        <v>0</v>
      </c>
      <c r="N23" s="86">
        <f t="shared" si="5"/>
        <v>0</v>
      </c>
      <c r="O23" s="86">
        <f t="shared" si="5"/>
        <v>0</v>
      </c>
      <c r="P23" s="82">
        <v>0</v>
      </c>
      <c r="Q23" s="86">
        <f t="shared" si="5"/>
        <v>279.81438000000003</v>
      </c>
      <c r="R23" s="86">
        <f t="shared" si="5"/>
        <v>279.81438000000003</v>
      </c>
      <c r="S23" s="87">
        <f t="shared" si="5"/>
        <v>1</v>
      </c>
      <c r="T23" s="86">
        <f t="shared" si="5"/>
        <v>987</v>
      </c>
      <c r="U23" s="86">
        <f t="shared" si="5"/>
        <v>987</v>
      </c>
      <c r="V23" s="87">
        <f>V24+V26+V27+V28</f>
        <v>1</v>
      </c>
      <c r="W23" s="86">
        <f t="shared" si="5"/>
        <v>8276.1299999999992</v>
      </c>
      <c r="X23" s="86">
        <f t="shared" si="5"/>
        <v>3450.7000000000003</v>
      </c>
      <c r="Y23" s="87">
        <f>X23/W23</f>
        <v>0.41694608470384115</v>
      </c>
      <c r="Z23" s="86">
        <f t="shared" si="5"/>
        <v>0</v>
      </c>
      <c r="AA23" s="86">
        <f t="shared" si="5"/>
        <v>0</v>
      </c>
      <c r="AB23" s="86">
        <f t="shared" si="5"/>
        <v>0</v>
      </c>
      <c r="AC23" s="86">
        <f t="shared" si="5"/>
        <v>0</v>
      </c>
      <c r="AD23" s="86">
        <f t="shared" si="5"/>
        <v>0</v>
      </c>
      <c r="AE23" s="86">
        <f t="shared" si="5"/>
        <v>0</v>
      </c>
      <c r="AF23" s="86">
        <f t="shared" si="5"/>
        <v>20648.53</v>
      </c>
      <c r="AG23" s="86">
        <f t="shared" si="5"/>
        <v>0</v>
      </c>
      <c r="AH23" s="86">
        <f t="shared" si="5"/>
        <v>0</v>
      </c>
      <c r="AI23" s="86">
        <f t="shared" si="5"/>
        <v>0</v>
      </c>
      <c r="AJ23" s="86">
        <f t="shared" si="5"/>
        <v>0</v>
      </c>
      <c r="AK23" s="86">
        <f t="shared" si="5"/>
        <v>0</v>
      </c>
      <c r="AL23" s="86">
        <f t="shared" si="5"/>
        <v>0</v>
      </c>
      <c r="AM23" s="86">
        <f t="shared" si="5"/>
        <v>0</v>
      </c>
      <c r="AN23" s="86">
        <f t="shared" si="5"/>
        <v>0</v>
      </c>
      <c r="AO23" s="86">
        <f t="shared" si="5"/>
        <v>0</v>
      </c>
      <c r="AP23" s="52">
        <v>0</v>
      </c>
      <c r="AQ23" s="52">
        <v>0</v>
      </c>
      <c r="AR23" s="147" t="s">
        <v>76</v>
      </c>
      <c r="AS23" s="120" t="s">
        <v>78</v>
      </c>
    </row>
    <row r="24" spans="1:47" s="9" customFormat="1" ht="37.5">
      <c r="A24" s="134"/>
      <c r="B24" s="137"/>
      <c r="C24" s="140"/>
      <c r="D24" s="17" t="s">
        <v>29</v>
      </c>
      <c r="E24" s="71">
        <v>0</v>
      </c>
      <c r="F24" s="71">
        <f>I24+L24+O24+R24+U24+X24+AA24+AD24+AG24+AJ24+AM24+AP24</f>
        <v>0</v>
      </c>
      <c r="G24" s="74">
        <v>0</v>
      </c>
      <c r="H24" s="51">
        <v>0</v>
      </c>
      <c r="I24" s="51">
        <v>0</v>
      </c>
      <c r="J24" s="58">
        <v>0</v>
      </c>
      <c r="K24" s="51">
        <v>0</v>
      </c>
      <c r="L24" s="51">
        <v>0</v>
      </c>
      <c r="M24" s="58">
        <v>0</v>
      </c>
      <c r="N24" s="51">
        <v>0</v>
      </c>
      <c r="O24" s="51">
        <v>0</v>
      </c>
      <c r="P24" s="66">
        <v>0</v>
      </c>
      <c r="Q24" s="51">
        <v>0</v>
      </c>
      <c r="R24" s="51">
        <v>0</v>
      </c>
      <c r="S24" s="66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8">
        <v>0</v>
      </c>
      <c r="Z24" s="51">
        <v>0</v>
      </c>
      <c r="AA24" s="51"/>
      <c r="AB24" s="51"/>
      <c r="AC24" s="51">
        <v>0</v>
      </c>
      <c r="AD24" s="51"/>
      <c r="AE24" s="51"/>
      <c r="AF24" s="51">
        <v>0</v>
      </c>
      <c r="AG24" s="51"/>
      <c r="AH24" s="51"/>
      <c r="AI24" s="51">
        <v>0</v>
      </c>
      <c r="AJ24" s="51"/>
      <c r="AK24" s="51"/>
      <c r="AL24" s="51">
        <v>0</v>
      </c>
      <c r="AM24" s="51"/>
      <c r="AN24" s="51"/>
      <c r="AO24" s="51">
        <v>0</v>
      </c>
      <c r="AP24" s="51"/>
      <c r="AQ24" s="51"/>
      <c r="AR24" s="148"/>
      <c r="AS24" s="159"/>
    </row>
    <row r="25" spans="1:47" s="9" customFormat="1" ht="75">
      <c r="A25" s="134"/>
      <c r="B25" s="137"/>
      <c r="C25" s="140"/>
      <c r="D25" s="18" t="s">
        <v>30</v>
      </c>
      <c r="E25" s="71">
        <f t="shared" ref="E25:F27" si="6">H25+K25+N25+Q25+T25+W25+Z25+AC25+AF25+AI25+AL25+AO25</f>
        <v>17042.64</v>
      </c>
      <c r="F25" s="71">
        <f t="shared" ref="F25:F44" si="7">I25+L25+O25+R25+U25+X25+AA25+AD25+AG25+AJ25+AM25+AP25</f>
        <v>3979.55</v>
      </c>
      <c r="G25" s="74">
        <f t="shared" si="4"/>
        <v>0.23350548975980248</v>
      </c>
      <c r="H25" s="51">
        <v>0</v>
      </c>
      <c r="I25" s="51">
        <v>0</v>
      </c>
      <c r="J25" s="58">
        <v>0</v>
      </c>
      <c r="K25" s="51">
        <v>0</v>
      </c>
      <c r="L25" s="51">
        <v>0</v>
      </c>
      <c r="M25" s="58">
        <v>0</v>
      </c>
      <c r="N25" s="51">
        <v>0</v>
      </c>
      <c r="O25" s="51">
        <v>0</v>
      </c>
      <c r="P25" s="66">
        <v>0</v>
      </c>
      <c r="Q25" s="51">
        <v>0</v>
      </c>
      <c r="R25" s="51">
        <v>0</v>
      </c>
      <c r="S25" s="66">
        <v>0</v>
      </c>
      <c r="T25" s="51">
        <v>937.65</v>
      </c>
      <c r="U25" s="51">
        <f>T25</f>
        <v>937.65</v>
      </c>
      <c r="V25" s="58">
        <f>U25/T25</f>
        <v>1</v>
      </c>
      <c r="W25" s="51">
        <v>7767.19</v>
      </c>
      <c r="X25" s="51">
        <v>3041.9</v>
      </c>
      <c r="Y25" s="58">
        <f>X25/W25</f>
        <v>0.39163455509650213</v>
      </c>
      <c r="Z25" s="51">
        <v>0</v>
      </c>
      <c r="AA25" s="51"/>
      <c r="AB25" s="51"/>
      <c r="AC25" s="51">
        <v>0</v>
      </c>
      <c r="AD25" s="51"/>
      <c r="AE25" s="51"/>
      <c r="AF25" s="51">
        <v>8337.7999999999993</v>
      </c>
      <c r="AG25" s="51"/>
      <c r="AH25" s="51"/>
      <c r="AI25" s="51">
        <v>0</v>
      </c>
      <c r="AJ25" s="51"/>
      <c r="AK25" s="51"/>
      <c r="AL25" s="51">
        <v>0</v>
      </c>
      <c r="AM25" s="51"/>
      <c r="AN25" s="51"/>
      <c r="AO25" s="51">
        <v>0</v>
      </c>
      <c r="AP25" s="51"/>
      <c r="AQ25" s="51"/>
      <c r="AR25" s="148"/>
      <c r="AS25" s="159"/>
      <c r="AT25" s="92"/>
      <c r="AU25" s="92"/>
    </row>
    <row r="26" spans="1:47" s="9" customFormat="1" ht="56.25">
      <c r="A26" s="134"/>
      <c r="B26" s="137"/>
      <c r="C26" s="140"/>
      <c r="D26" s="18" t="s">
        <v>31</v>
      </c>
      <c r="E26" s="71">
        <f t="shared" si="6"/>
        <v>13148.83438</v>
      </c>
      <c r="F26" s="71">
        <f t="shared" si="7"/>
        <v>737.96438000000012</v>
      </c>
      <c r="G26" s="74">
        <f>F26/E26</f>
        <v>5.6123939101589027E-2</v>
      </c>
      <c r="H26" s="51">
        <v>0</v>
      </c>
      <c r="I26" s="51">
        <v>0</v>
      </c>
      <c r="J26" s="58">
        <v>0</v>
      </c>
      <c r="K26" s="51">
        <v>0</v>
      </c>
      <c r="L26" s="51">
        <v>0</v>
      </c>
      <c r="M26" s="58">
        <v>0</v>
      </c>
      <c r="N26" s="51">
        <v>0</v>
      </c>
      <c r="O26" s="51">
        <v>0</v>
      </c>
      <c r="P26" s="66">
        <v>0</v>
      </c>
      <c r="Q26" s="51">
        <v>279.81438000000003</v>
      </c>
      <c r="R26" s="51">
        <f>Q26</f>
        <v>279.81438000000003</v>
      </c>
      <c r="S26" s="58">
        <f>R26/Q26</f>
        <v>1</v>
      </c>
      <c r="T26" s="51">
        <v>49.35</v>
      </c>
      <c r="U26" s="51">
        <f>T26</f>
        <v>49.35</v>
      </c>
      <c r="V26" s="58">
        <f>U25/T25</f>
        <v>1</v>
      </c>
      <c r="W26" s="51">
        <v>508.94</v>
      </c>
      <c r="X26" s="51">
        <v>408.8</v>
      </c>
      <c r="Y26" s="58">
        <f>X26/W26</f>
        <v>0.80323810272330731</v>
      </c>
      <c r="Z26" s="51">
        <v>0</v>
      </c>
      <c r="AA26" s="51"/>
      <c r="AB26" s="51"/>
      <c r="AC26" s="51">
        <v>0</v>
      </c>
      <c r="AD26" s="51"/>
      <c r="AE26" s="51"/>
      <c r="AF26" s="51">
        <v>12310.73</v>
      </c>
      <c r="AG26" s="51"/>
      <c r="AH26" s="51"/>
      <c r="AI26" s="51">
        <v>0</v>
      </c>
      <c r="AJ26" s="51"/>
      <c r="AK26" s="51"/>
      <c r="AL26" s="51">
        <v>0</v>
      </c>
      <c r="AM26" s="51"/>
      <c r="AN26" s="51"/>
      <c r="AO26" s="51">
        <v>0</v>
      </c>
      <c r="AP26" s="51"/>
      <c r="AQ26" s="51"/>
      <c r="AR26" s="148"/>
      <c r="AS26" s="159"/>
      <c r="AT26" s="92"/>
      <c r="AU26" s="92"/>
    </row>
    <row r="27" spans="1:47" s="36" customFormat="1" ht="36">
      <c r="A27" s="134"/>
      <c r="B27" s="137"/>
      <c r="C27" s="140"/>
      <c r="D27" s="35" t="s">
        <v>46</v>
      </c>
      <c r="E27" s="78">
        <f t="shared" si="6"/>
        <v>185.3</v>
      </c>
      <c r="F27" s="78">
        <f t="shared" si="6"/>
        <v>185.3</v>
      </c>
      <c r="G27" s="79">
        <f t="shared" si="4"/>
        <v>1</v>
      </c>
      <c r="H27" s="51">
        <v>0</v>
      </c>
      <c r="I27" s="51">
        <v>0</v>
      </c>
      <c r="J27" s="58">
        <v>0</v>
      </c>
      <c r="K27" s="51">
        <v>0</v>
      </c>
      <c r="L27" s="51">
        <v>0</v>
      </c>
      <c r="M27" s="58">
        <v>0</v>
      </c>
      <c r="N27" s="80">
        <v>0</v>
      </c>
      <c r="O27" s="80">
        <v>0</v>
      </c>
      <c r="P27" s="81">
        <v>0</v>
      </c>
      <c r="Q27" s="80">
        <v>185.3</v>
      </c>
      <c r="R27" s="80">
        <v>185.3</v>
      </c>
      <c r="S27" s="58">
        <f>R27/Q27</f>
        <v>1</v>
      </c>
      <c r="T27" s="80">
        <v>0</v>
      </c>
      <c r="U27" s="80">
        <v>0</v>
      </c>
      <c r="V27" s="81">
        <v>0</v>
      </c>
      <c r="W27" s="80">
        <v>0</v>
      </c>
      <c r="X27" s="80">
        <v>0</v>
      </c>
      <c r="Y27" s="81">
        <v>0</v>
      </c>
      <c r="Z27" s="80">
        <v>0</v>
      </c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48"/>
      <c r="AS27" s="159"/>
    </row>
    <row r="28" spans="1:47" s="9" customFormat="1" ht="37.5">
      <c r="A28" s="134"/>
      <c r="B28" s="138"/>
      <c r="C28" s="141"/>
      <c r="D28" s="20" t="s">
        <v>32</v>
      </c>
      <c r="E28" s="71">
        <v>0</v>
      </c>
      <c r="F28" s="71">
        <f t="shared" si="7"/>
        <v>0</v>
      </c>
      <c r="G28" s="74">
        <v>0</v>
      </c>
      <c r="H28" s="51">
        <v>0</v>
      </c>
      <c r="I28" s="51">
        <v>0</v>
      </c>
      <c r="J28" s="58">
        <v>0</v>
      </c>
      <c r="K28" s="51">
        <v>0</v>
      </c>
      <c r="L28" s="51">
        <v>0</v>
      </c>
      <c r="M28" s="58">
        <v>0</v>
      </c>
      <c r="N28" s="51">
        <v>0</v>
      </c>
      <c r="O28" s="51">
        <v>0</v>
      </c>
      <c r="P28" s="66">
        <v>0</v>
      </c>
      <c r="Q28" s="51">
        <v>0</v>
      </c>
      <c r="R28" s="51">
        <v>0</v>
      </c>
      <c r="S28" s="66">
        <v>0</v>
      </c>
      <c r="T28" s="51">
        <v>0</v>
      </c>
      <c r="U28" s="51">
        <v>0</v>
      </c>
      <c r="V28" s="66">
        <v>0</v>
      </c>
      <c r="W28" s="51">
        <v>0</v>
      </c>
      <c r="X28" s="51">
        <v>0</v>
      </c>
      <c r="Y28" s="66">
        <v>0</v>
      </c>
      <c r="Z28" s="51">
        <v>0</v>
      </c>
      <c r="AA28" s="51"/>
      <c r="AB28" s="51"/>
      <c r="AC28" s="51">
        <v>0</v>
      </c>
      <c r="AD28" s="51"/>
      <c r="AE28" s="51"/>
      <c r="AF28" s="51">
        <v>0</v>
      </c>
      <c r="AG28" s="51"/>
      <c r="AH28" s="51"/>
      <c r="AI28" s="51">
        <v>0</v>
      </c>
      <c r="AJ28" s="51"/>
      <c r="AK28" s="51"/>
      <c r="AL28" s="51">
        <v>0</v>
      </c>
      <c r="AM28" s="51"/>
      <c r="AN28" s="51"/>
      <c r="AO28" s="51">
        <v>0</v>
      </c>
      <c r="AP28" s="51"/>
      <c r="AQ28" s="51"/>
      <c r="AR28" s="149"/>
      <c r="AS28" s="160"/>
    </row>
    <row r="29" spans="1:47" ht="131.25">
      <c r="A29" s="88" t="s">
        <v>36</v>
      </c>
      <c r="B29" s="90" t="s">
        <v>49</v>
      </c>
      <c r="C29" s="89" t="s">
        <v>34</v>
      </c>
      <c r="D29" s="18" t="s">
        <v>50</v>
      </c>
      <c r="E29" s="71">
        <v>0</v>
      </c>
      <c r="F29" s="71">
        <v>0</v>
      </c>
      <c r="G29" s="74" t="s">
        <v>65</v>
      </c>
      <c r="H29" s="51" t="s">
        <v>65</v>
      </c>
      <c r="I29" s="51" t="s">
        <v>65</v>
      </c>
      <c r="J29" s="58" t="s">
        <v>65</v>
      </c>
      <c r="K29" s="51" t="s">
        <v>65</v>
      </c>
      <c r="L29" s="51" t="s">
        <v>65</v>
      </c>
      <c r="M29" s="58" t="s">
        <v>65</v>
      </c>
      <c r="N29" s="51" t="s">
        <v>65</v>
      </c>
      <c r="O29" s="51" t="s">
        <v>65</v>
      </c>
      <c r="P29" s="66" t="s">
        <v>65</v>
      </c>
      <c r="Q29" s="51" t="s">
        <v>65</v>
      </c>
      <c r="R29" s="51" t="s">
        <v>65</v>
      </c>
      <c r="S29" s="51" t="s">
        <v>65</v>
      </c>
      <c r="T29" s="51" t="s">
        <v>65</v>
      </c>
      <c r="U29" s="51" t="s">
        <v>65</v>
      </c>
      <c r="V29" s="51" t="s">
        <v>65</v>
      </c>
      <c r="W29" s="51" t="s">
        <v>65</v>
      </c>
      <c r="X29" s="51" t="s">
        <v>65</v>
      </c>
      <c r="Y29" s="51" t="s">
        <v>65</v>
      </c>
      <c r="Z29" s="51" t="s">
        <v>65</v>
      </c>
      <c r="AA29" s="51" t="s">
        <v>65</v>
      </c>
      <c r="AB29" s="51" t="s">
        <v>65</v>
      </c>
      <c r="AC29" s="51" t="s">
        <v>65</v>
      </c>
      <c r="AD29" s="51" t="s">
        <v>65</v>
      </c>
      <c r="AE29" s="51" t="s">
        <v>65</v>
      </c>
      <c r="AF29" s="51" t="s">
        <v>65</v>
      </c>
      <c r="AG29" s="51" t="s">
        <v>65</v>
      </c>
      <c r="AH29" s="51" t="s">
        <v>65</v>
      </c>
      <c r="AI29" s="51" t="s">
        <v>65</v>
      </c>
      <c r="AJ29" s="51" t="s">
        <v>65</v>
      </c>
      <c r="AK29" s="51" t="s">
        <v>65</v>
      </c>
      <c r="AL29" s="51" t="s">
        <v>65</v>
      </c>
      <c r="AM29" s="51" t="s">
        <v>65</v>
      </c>
      <c r="AN29" s="51" t="s">
        <v>65</v>
      </c>
      <c r="AO29" s="51" t="s">
        <v>65</v>
      </c>
      <c r="AP29" s="51" t="s">
        <v>65</v>
      </c>
      <c r="AQ29" s="51" t="s">
        <v>65</v>
      </c>
      <c r="AR29" s="48" t="s">
        <v>75</v>
      </c>
      <c r="AS29" s="47"/>
    </row>
    <row r="30" spans="1:47" s="9" customFormat="1">
      <c r="A30" s="133" t="s">
        <v>37</v>
      </c>
      <c r="B30" s="147" t="s">
        <v>51</v>
      </c>
      <c r="C30" s="139" t="s">
        <v>34</v>
      </c>
      <c r="D30" s="19" t="s">
        <v>28</v>
      </c>
      <c r="E30" s="33">
        <f>E31+E32+E33+E34</f>
        <v>43880.899999999994</v>
      </c>
      <c r="F30" s="33">
        <f>F31+F32+F33+F34</f>
        <v>17170.761999999999</v>
      </c>
      <c r="G30" s="74">
        <f t="shared" ref="G30:G32" si="8">F30/E30</f>
        <v>0.39130377909295389</v>
      </c>
      <c r="H30" s="86">
        <f t="shared" ref="H30:AO30" si="9">H31+H32+H33+H34</f>
        <v>0</v>
      </c>
      <c r="I30" s="86">
        <f t="shared" si="9"/>
        <v>0</v>
      </c>
      <c r="J30" s="87">
        <f t="shared" si="9"/>
        <v>0</v>
      </c>
      <c r="K30" s="86">
        <f t="shared" si="9"/>
        <v>0</v>
      </c>
      <c r="L30" s="86">
        <f t="shared" si="9"/>
        <v>0</v>
      </c>
      <c r="M30" s="87">
        <f t="shared" si="9"/>
        <v>0</v>
      </c>
      <c r="N30" s="86">
        <f t="shared" si="9"/>
        <v>15262.9</v>
      </c>
      <c r="O30" s="86">
        <f t="shared" si="9"/>
        <v>15262.9</v>
      </c>
      <c r="P30" s="82">
        <f t="shared" si="9"/>
        <v>1</v>
      </c>
      <c r="Q30" s="86">
        <f t="shared" si="9"/>
        <v>3815.7</v>
      </c>
      <c r="R30" s="86">
        <f t="shared" si="9"/>
        <v>1907.8620000000001</v>
      </c>
      <c r="S30" s="87">
        <f t="shared" si="9"/>
        <v>0.5000031449013288</v>
      </c>
      <c r="T30" s="86">
        <f t="shared" si="9"/>
        <v>0</v>
      </c>
      <c r="U30" s="86">
        <f t="shared" si="9"/>
        <v>0</v>
      </c>
      <c r="V30" s="87">
        <f t="shared" si="9"/>
        <v>0</v>
      </c>
      <c r="W30" s="86">
        <f t="shared" si="9"/>
        <v>0</v>
      </c>
      <c r="X30" s="86">
        <f t="shared" si="9"/>
        <v>0</v>
      </c>
      <c r="Y30" s="87">
        <f t="shared" ref="Y30" si="10">Y31+Y32+Y33+Y34</f>
        <v>0</v>
      </c>
      <c r="Z30" s="86">
        <f t="shared" si="9"/>
        <v>0</v>
      </c>
      <c r="AA30" s="86">
        <f t="shared" si="9"/>
        <v>0</v>
      </c>
      <c r="AB30" s="87">
        <f t="shared" ref="AB30" si="11">AB31+AB32+AB33+AB34</f>
        <v>0</v>
      </c>
      <c r="AC30" s="86">
        <f t="shared" si="9"/>
        <v>0</v>
      </c>
      <c r="AD30" s="86">
        <f t="shared" si="9"/>
        <v>0</v>
      </c>
      <c r="AE30" s="86">
        <f t="shared" si="9"/>
        <v>0</v>
      </c>
      <c r="AF30" s="86">
        <f t="shared" si="9"/>
        <v>9348.6</v>
      </c>
      <c r="AG30" s="86">
        <f t="shared" si="9"/>
        <v>0</v>
      </c>
      <c r="AH30" s="86">
        <f t="shared" si="9"/>
        <v>0</v>
      </c>
      <c r="AI30" s="86">
        <f t="shared" si="9"/>
        <v>0</v>
      </c>
      <c r="AJ30" s="86">
        <f t="shared" si="9"/>
        <v>0</v>
      </c>
      <c r="AK30" s="86">
        <f t="shared" si="9"/>
        <v>0</v>
      </c>
      <c r="AL30" s="86">
        <f t="shared" si="9"/>
        <v>0</v>
      </c>
      <c r="AM30" s="86">
        <f t="shared" si="9"/>
        <v>0</v>
      </c>
      <c r="AN30" s="86">
        <f t="shared" si="9"/>
        <v>0</v>
      </c>
      <c r="AO30" s="86">
        <f t="shared" si="9"/>
        <v>15453.7</v>
      </c>
      <c r="AP30" s="52"/>
      <c r="AQ30" s="52"/>
      <c r="AR30" s="147" t="s">
        <v>44</v>
      </c>
      <c r="AS30" s="120" t="s">
        <v>77</v>
      </c>
    </row>
    <row r="31" spans="1:47" s="9" customFormat="1" ht="37.5">
      <c r="A31" s="134"/>
      <c r="B31" s="148"/>
      <c r="C31" s="140"/>
      <c r="D31" s="17" t="s">
        <v>29</v>
      </c>
      <c r="E31" s="71">
        <v>0</v>
      </c>
      <c r="F31" s="71">
        <f t="shared" si="7"/>
        <v>0</v>
      </c>
      <c r="G31" s="74">
        <v>0</v>
      </c>
      <c r="H31" s="51">
        <v>0</v>
      </c>
      <c r="I31" s="51">
        <v>0</v>
      </c>
      <c r="J31" s="58">
        <v>0</v>
      </c>
      <c r="K31" s="51">
        <v>0</v>
      </c>
      <c r="L31" s="51">
        <v>0</v>
      </c>
      <c r="M31" s="58">
        <v>0</v>
      </c>
      <c r="N31" s="51">
        <v>0</v>
      </c>
      <c r="O31" s="51">
        <v>0</v>
      </c>
      <c r="P31" s="66">
        <v>0</v>
      </c>
      <c r="Q31" s="51">
        <v>0</v>
      </c>
      <c r="R31" s="51">
        <v>0</v>
      </c>
      <c r="S31" s="66">
        <v>0</v>
      </c>
      <c r="T31" s="51">
        <v>0</v>
      </c>
      <c r="U31" s="51">
        <v>0</v>
      </c>
      <c r="V31" s="58">
        <v>0</v>
      </c>
      <c r="W31" s="51">
        <v>0</v>
      </c>
      <c r="X31" s="51">
        <v>0</v>
      </c>
      <c r="Y31" s="58">
        <v>0</v>
      </c>
      <c r="Z31" s="51">
        <v>0</v>
      </c>
      <c r="AA31" s="51">
        <v>0</v>
      </c>
      <c r="AB31" s="58">
        <v>0</v>
      </c>
      <c r="AC31" s="51">
        <v>0</v>
      </c>
      <c r="AD31" s="51"/>
      <c r="AE31" s="51"/>
      <c r="AF31" s="51">
        <v>0</v>
      </c>
      <c r="AG31" s="51"/>
      <c r="AH31" s="51"/>
      <c r="AI31" s="51">
        <v>0</v>
      </c>
      <c r="AJ31" s="51"/>
      <c r="AK31" s="51"/>
      <c r="AL31" s="51">
        <v>0</v>
      </c>
      <c r="AM31" s="51"/>
      <c r="AN31" s="51"/>
      <c r="AO31" s="51">
        <v>0</v>
      </c>
      <c r="AP31" s="51"/>
      <c r="AQ31" s="51"/>
      <c r="AR31" s="148"/>
      <c r="AS31" s="159"/>
    </row>
    <row r="32" spans="1:47" s="9" customFormat="1" ht="75">
      <c r="A32" s="134"/>
      <c r="B32" s="148"/>
      <c r="C32" s="140"/>
      <c r="D32" s="18" t="s">
        <v>30</v>
      </c>
      <c r="E32" s="71">
        <f>H32+K32+N32+Q32+T32+W32+Z32+AC32+AF32+AI32+AL32+AO32</f>
        <v>43880.899999999994</v>
      </c>
      <c r="F32" s="71">
        <f t="shared" ref="F32" si="12">I32+L32+O32+R32+U32+X32+AA32+AD32+AG32+AJ32+AM32</f>
        <v>17170.761999999999</v>
      </c>
      <c r="G32" s="74">
        <f t="shared" si="8"/>
        <v>0.39130377909295389</v>
      </c>
      <c r="H32" s="51">
        <v>0</v>
      </c>
      <c r="I32" s="51">
        <v>0</v>
      </c>
      <c r="J32" s="58">
        <v>0</v>
      </c>
      <c r="K32" s="51">
        <v>0</v>
      </c>
      <c r="L32" s="51">
        <v>0</v>
      </c>
      <c r="M32" s="58">
        <v>0</v>
      </c>
      <c r="N32" s="51">
        <v>15262.9</v>
      </c>
      <c r="O32" s="51">
        <v>15262.9</v>
      </c>
      <c r="P32" s="66">
        <v>1</v>
      </c>
      <c r="Q32" s="51">
        <v>3815.7</v>
      </c>
      <c r="R32" s="51">
        <v>1907.8620000000001</v>
      </c>
      <c r="S32" s="58">
        <f t="shared" ref="S32" si="13">R32/Q32</f>
        <v>0.5000031449013288</v>
      </c>
      <c r="T32" s="51">
        <v>0</v>
      </c>
      <c r="U32" s="51">
        <v>0</v>
      </c>
      <c r="V32" s="58">
        <v>0</v>
      </c>
      <c r="W32" s="51">
        <v>0</v>
      </c>
      <c r="X32" s="51">
        <v>0</v>
      </c>
      <c r="Y32" s="58">
        <v>0</v>
      </c>
      <c r="Z32" s="51">
        <v>0</v>
      </c>
      <c r="AA32" s="51">
        <v>0</v>
      </c>
      <c r="AB32" s="58">
        <v>0</v>
      </c>
      <c r="AC32" s="51">
        <v>0</v>
      </c>
      <c r="AD32" s="51"/>
      <c r="AE32" s="51"/>
      <c r="AF32" s="51">
        <v>9348.6</v>
      </c>
      <c r="AG32" s="51"/>
      <c r="AH32" s="51"/>
      <c r="AI32" s="51">
        <v>0</v>
      </c>
      <c r="AJ32" s="51"/>
      <c r="AK32" s="51"/>
      <c r="AL32" s="51">
        <v>0</v>
      </c>
      <c r="AM32" s="51"/>
      <c r="AN32" s="51"/>
      <c r="AO32" s="51">
        <v>15453.7</v>
      </c>
      <c r="AP32" s="51"/>
      <c r="AQ32" s="51"/>
      <c r="AR32" s="148"/>
      <c r="AS32" s="159"/>
      <c r="AT32" s="92"/>
      <c r="AU32" s="92"/>
    </row>
    <row r="33" spans="1:47" s="9" customFormat="1" ht="56.25">
      <c r="A33" s="134"/>
      <c r="B33" s="148"/>
      <c r="C33" s="140"/>
      <c r="D33" s="18" t="s">
        <v>31</v>
      </c>
      <c r="E33" s="71">
        <v>0</v>
      </c>
      <c r="F33" s="71">
        <f t="shared" si="7"/>
        <v>0</v>
      </c>
      <c r="G33" s="74">
        <v>0</v>
      </c>
      <c r="H33" s="51">
        <v>0</v>
      </c>
      <c r="I33" s="51">
        <v>0</v>
      </c>
      <c r="J33" s="58">
        <v>0</v>
      </c>
      <c r="K33" s="51">
        <v>0</v>
      </c>
      <c r="L33" s="51">
        <v>0</v>
      </c>
      <c r="M33" s="58">
        <v>0</v>
      </c>
      <c r="N33" s="51">
        <v>0</v>
      </c>
      <c r="O33" s="51">
        <v>0</v>
      </c>
      <c r="P33" s="66">
        <v>0</v>
      </c>
      <c r="Q33" s="51">
        <v>0</v>
      </c>
      <c r="R33" s="51">
        <v>0</v>
      </c>
      <c r="S33" s="66">
        <v>0</v>
      </c>
      <c r="T33" s="51">
        <v>0</v>
      </c>
      <c r="U33" s="51">
        <v>0</v>
      </c>
      <c r="V33" s="58">
        <v>0</v>
      </c>
      <c r="W33" s="51">
        <v>0</v>
      </c>
      <c r="X33" s="51">
        <v>0</v>
      </c>
      <c r="Y33" s="58">
        <v>0</v>
      </c>
      <c r="Z33" s="51">
        <v>0</v>
      </c>
      <c r="AA33" s="51">
        <v>0</v>
      </c>
      <c r="AB33" s="58">
        <v>0</v>
      </c>
      <c r="AC33" s="51">
        <v>0</v>
      </c>
      <c r="AD33" s="51"/>
      <c r="AE33" s="51"/>
      <c r="AF33" s="51">
        <v>0</v>
      </c>
      <c r="AG33" s="51"/>
      <c r="AH33" s="51"/>
      <c r="AI33" s="51">
        <v>0</v>
      </c>
      <c r="AJ33" s="51"/>
      <c r="AK33" s="51"/>
      <c r="AL33" s="51">
        <v>0</v>
      </c>
      <c r="AM33" s="51"/>
      <c r="AN33" s="51"/>
      <c r="AO33" s="51">
        <v>0</v>
      </c>
      <c r="AP33" s="51"/>
      <c r="AQ33" s="51"/>
      <c r="AR33" s="148"/>
      <c r="AS33" s="159"/>
      <c r="AU33" s="92"/>
    </row>
    <row r="34" spans="1:47" s="9" customFormat="1" ht="37.5">
      <c r="A34" s="134"/>
      <c r="B34" s="149"/>
      <c r="C34" s="141"/>
      <c r="D34" s="20" t="s">
        <v>32</v>
      </c>
      <c r="E34" s="71">
        <v>0</v>
      </c>
      <c r="F34" s="71">
        <f t="shared" si="7"/>
        <v>0</v>
      </c>
      <c r="G34" s="74">
        <v>0</v>
      </c>
      <c r="H34" s="51">
        <v>0</v>
      </c>
      <c r="I34" s="51">
        <v>0</v>
      </c>
      <c r="J34" s="58">
        <v>0</v>
      </c>
      <c r="K34" s="51">
        <v>0</v>
      </c>
      <c r="L34" s="51">
        <v>0</v>
      </c>
      <c r="M34" s="58">
        <v>0</v>
      </c>
      <c r="N34" s="51">
        <v>0</v>
      </c>
      <c r="O34" s="51">
        <v>0</v>
      </c>
      <c r="P34" s="66">
        <v>0</v>
      </c>
      <c r="Q34" s="51">
        <v>0</v>
      </c>
      <c r="R34" s="51">
        <v>0</v>
      </c>
      <c r="S34" s="66">
        <v>0</v>
      </c>
      <c r="T34" s="51">
        <v>0</v>
      </c>
      <c r="U34" s="51">
        <v>0</v>
      </c>
      <c r="V34" s="58">
        <v>0</v>
      </c>
      <c r="W34" s="51">
        <v>0</v>
      </c>
      <c r="X34" s="51">
        <v>0</v>
      </c>
      <c r="Y34" s="58">
        <v>0</v>
      </c>
      <c r="Z34" s="51">
        <v>0</v>
      </c>
      <c r="AA34" s="51">
        <v>0</v>
      </c>
      <c r="AB34" s="58">
        <v>0</v>
      </c>
      <c r="AC34" s="51">
        <v>0</v>
      </c>
      <c r="AD34" s="51"/>
      <c r="AE34" s="51"/>
      <c r="AF34" s="51">
        <v>0</v>
      </c>
      <c r="AG34" s="51"/>
      <c r="AH34" s="51"/>
      <c r="AI34" s="51">
        <v>0</v>
      </c>
      <c r="AJ34" s="51"/>
      <c r="AK34" s="51"/>
      <c r="AL34" s="51">
        <v>0</v>
      </c>
      <c r="AM34" s="51"/>
      <c r="AN34" s="51"/>
      <c r="AO34" s="51">
        <v>0</v>
      </c>
      <c r="AP34" s="51">
        <v>0</v>
      </c>
      <c r="AQ34" s="51">
        <v>0</v>
      </c>
      <c r="AR34" s="149"/>
      <c r="AS34" s="160"/>
    </row>
    <row r="35" spans="1:47" s="9" customFormat="1">
      <c r="A35" s="142" t="s">
        <v>52</v>
      </c>
      <c r="B35" s="147" t="s">
        <v>53</v>
      </c>
      <c r="C35" s="139" t="s">
        <v>34</v>
      </c>
      <c r="D35" s="19" t="s">
        <v>28</v>
      </c>
      <c r="E35" s="33">
        <f>E36+E37+E38+E39</f>
        <v>24400.139099999997</v>
      </c>
      <c r="F35" s="33">
        <f>F36+F37+F38+F39</f>
        <v>15024.7091</v>
      </c>
      <c r="G35" s="74">
        <f>F35/E35</f>
        <v>0.61576325603815929</v>
      </c>
      <c r="H35" s="86">
        <f t="shared" ref="H35:AO35" si="14">H36+H37+H38+H39</f>
        <v>0</v>
      </c>
      <c r="I35" s="86">
        <f t="shared" si="14"/>
        <v>0</v>
      </c>
      <c r="J35" s="87">
        <f t="shared" si="14"/>
        <v>0</v>
      </c>
      <c r="K35" s="86">
        <f t="shared" si="14"/>
        <v>0</v>
      </c>
      <c r="L35" s="86">
        <f t="shared" si="14"/>
        <v>0</v>
      </c>
      <c r="M35" s="87">
        <f t="shared" si="14"/>
        <v>0</v>
      </c>
      <c r="N35" s="86">
        <f t="shared" si="14"/>
        <v>5048.2999999999993</v>
      </c>
      <c r="O35" s="86">
        <f t="shared" si="14"/>
        <v>5048.2999999999993</v>
      </c>
      <c r="P35" s="82">
        <v>1</v>
      </c>
      <c r="Q35" s="86">
        <f t="shared" si="14"/>
        <v>6250.2803999999996</v>
      </c>
      <c r="R35" s="86">
        <f t="shared" si="14"/>
        <v>6250.2803999999996</v>
      </c>
      <c r="S35" s="82">
        <v>1</v>
      </c>
      <c r="T35" s="86">
        <f t="shared" si="14"/>
        <v>3726.1286999999998</v>
      </c>
      <c r="U35" s="86">
        <f t="shared" si="14"/>
        <v>3726.1286999999998</v>
      </c>
      <c r="V35" s="82">
        <v>1</v>
      </c>
      <c r="W35" s="86">
        <f t="shared" si="14"/>
        <v>0</v>
      </c>
      <c r="X35" s="86">
        <f t="shared" si="14"/>
        <v>0</v>
      </c>
      <c r="Y35" s="87">
        <f t="shared" si="14"/>
        <v>0</v>
      </c>
      <c r="Z35" s="86">
        <f t="shared" si="14"/>
        <v>9375.43</v>
      </c>
      <c r="AA35" s="86">
        <f t="shared" si="14"/>
        <v>0</v>
      </c>
      <c r="AB35" s="86">
        <f t="shared" si="14"/>
        <v>0</v>
      </c>
      <c r="AC35" s="86">
        <f t="shared" si="14"/>
        <v>0</v>
      </c>
      <c r="AD35" s="86">
        <f t="shared" si="14"/>
        <v>0</v>
      </c>
      <c r="AE35" s="86">
        <f t="shared" si="14"/>
        <v>0</v>
      </c>
      <c r="AF35" s="86">
        <f t="shared" si="14"/>
        <v>0</v>
      </c>
      <c r="AG35" s="86">
        <f t="shared" si="14"/>
        <v>0</v>
      </c>
      <c r="AH35" s="86">
        <f t="shared" si="14"/>
        <v>0</v>
      </c>
      <c r="AI35" s="86">
        <f t="shared" si="14"/>
        <v>0</v>
      </c>
      <c r="AJ35" s="86">
        <f t="shared" si="14"/>
        <v>0</v>
      </c>
      <c r="AK35" s="86">
        <f t="shared" si="14"/>
        <v>0</v>
      </c>
      <c r="AL35" s="86">
        <f t="shared" si="14"/>
        <v>0</v>
      </c>
      <c r="AM35" s="86">
        <f t="shared" si="14"/>
        <v>0</v>
      </c>
      <c r="AN35" s="86">
        <f t="shared" si="14"/>
        <v>0</v>
      </c>
      <c r="AO35" s="86">
        <f t="shared" si="14"/>
        <v>0</v>
      </c>
      <c r="AP35" s="52"/>
      <c r="AQ35" s="52"/>
      <c r="AR35" s="147" t="s">
        <v>74</v>
      </c>
      <c r="AS35" s="120"/>
    </row>
    <row r="36" spans="1:47" s="9" customFormat="1" ht="37.5">
      <c r="A36" s="142"/>
      <c r="B36" s="148"/>
      <c r="C36" s="140"/>
      <c r="D36" s="17" t="s">
        <v>29</v>
      </c>
      <c r="E36" s="71">
        <f t="shared" ref="E36:F38" si="15">H36+K36+N36+Q36+T36+W36+Z36+AC36+AF36+AI36+AL36+AO36</f>
        <v>1162.4558400000001</v>
      </c>
      <c r="F36" s="71">
        <f t="shared" si="15"/>
        <v>715.79584</v>
      </c>
      <c r="G36" s="74">
        <f>F36/E36</f>
        <v>0.61576174799035799</v>
      </c>
      <c r="H36" s="51">
        <v>0</v>
      </c>
      <c r="I36" s="51">
        <v>0</v>
      </c>
      <c r="J36" s="58">
        <v>0</v>
      </c>
      <c r="K36" s="51">
        <v>0</v>
      </c>
      <c r="L36" s="51">
        <v>0</v>
      </c>
      <c r="M36" s="58">
        <v>0</v>
      </c>
      <c r="N36" s="51">
        <v>240.5</v>
      </c>
      <c r="O36" s="51">
        <v>240.5</v>
      </c>
      <c r="P36" s="66">
        <v>1</v>
      </c>
      <c r="Q36" s="51">
        <v>297.77571</v>
      </c>
      <c r="R36" s="51">
        <f>Q36</f>
        <v>297.77571</v>
      </c>
      <c r="S36" s="58">
        <f>R36/Q36</f>
        <v>1</v>
      </c>
      <c r="T36" s="51">
        <v>177.52012999999999</v>
      </c>
      <c r="U36" s="51">
        <f>T36</f>
        <v>177.52012999999999</v>
      </c>
      <c r="V36" s="58">
        <f>U36/T36</f>
        <v>1</v>
      </c>
      <c r="W36" s="51"/>
      <c r="X36" s="51">
        <v>0</v>
      </c>
      <c r="Y36" s="58">
        <v>0</v>
      </c>
      <c r="Z36" s="51">
        <v>446.66</v>
      </c>
      <c r="AA36" s="51"/>
      <c r="AB36" s="51"/>
      <c r="AC36" s="51"/>
      <c r="AD36" s="51"/>
      <c r="AE36" s="51"/>
      <c r="AF36" s="51"/>
      <c r="AG36" s="51"/>
      <c r="AH36" s="51"/>
      <c r="AI36" s="51">
        <v>0</v>
      </c>
      <c r="AJ36" s="51"/>
      <c r="AK36" s="51"/>
      <c r="AL36" s="51">
        <v>0</v>
      </c>
      <c r="AM36" s="51"/>
      <c r="AN36" s="51"/>
      <c r="AO36" s="51">
        <v>0</v>
      </c>
      <c r="AP36" s="51"/>
      <c r="AQ36" s="51"/>
      <c r="AR36" s="148"/>
      <c r="AS36" s="159"/>
      <c r="AT36" s="92"/>
      <c r="AU36" s="92"/>
    </row>
    <row r="37" spans="1:47" s="9" customFormat="1" ht="75">
      <c r="A37" s="142"/>
      <c r="B37" s="148"/>
      <c r="C37" s="140"/>
      <c r="D37" s="18" t="s">
        <v>30</v>
      </c>
      <c r="E37" s="71">
        <f t="shared" si="15"/>
        <v>22017.692779999998</v>
      </c>
      <c r="F37" s="71">
        <f t="shared" si="15"/>
        <v>13557.692779999999</v>
      </c>
      <c r="G37" s="74">
        <f>F37/E37</f>
        <v>0.61576355504039337</v>
      </c>
      <c r="H37" s="51">
        <v>0</v>
      </c>
      <c r="I37" s="51">
        <v>0</v>
      </c>
      <c r="J37" s="58">
        <v>0</v>
      </c>
      <c r="K37" s="51">
        <v>0</v>
      </c>
      <c r="L37" s="51">
        <v>0</v>
      </c>
      <c r="M37" s="58">
        <v>0</v>
      </c>
      <c r="N37" s="51">
        <v>4555.3999999999996</v>
      </c>
      <c r="O37" s="51">
        <v>4555.3999999999996</v>
      </c>
      <c r="P37" s="66">
        <v>1</v>
      </c>
      <c r="Q37" s="51">
        <v>5639.9906499999997</v>
      </c>
      <c r="R37" s="51">
        <f>Q37</f>
        <v>5639.9906499999997</v>
      </c>
      <c r="S37" s="58">
        <f t="shared" ref="S37:S38" si="16">R37/Q37</f>
        <v>1</v>
      </c>
      <c r="T37" s="51">
        <v>3362.30213</v>
      </c>
      <c r="U37" s="51">
        <f>T37</f>
        <v>3362.30213</v>
      </c>
      <c r="V37" s="58">
        <f t="shared" ref="V37:V38" si="17">U37/T37</f>
        <v>1</v>
      </c>
      <c r="W37" s="51"/>
      <c r="X37" s="51">
        <v>0</v>
      </c>
      <c r="Y37" s="58">
        <v>0</v>
      </c>
      <c r="Z37" s="51">
        <v>8460</v>
      </c>
      <c r="AA37" s="51"/>
      <c r="AB37" s="51"/>
      <c r="AC37" s="51"/>
      <c r="AD37" s="51"/>
      <c r="AE37" s="51"/>
      <c r="AF37" s="51"/>
      <c r="AG37" s="51"/>
      <c r="AH37" s="51"/>
      <c r="AI37" s="51">
        <v>0</v>
      </c>
      <c r="AJ37" s="51"/>
      <c r="AK37" s="51"/>
      <c r="AL37" s="51">
        <v>0</v>
      </c>
      <c r="AM37" s="51"/>
      <c r="AN37" s="51"/>
      <c r="AO37" s="51">
        <v>0</v>
      </c>
      <c r="AP37" s="51"/>
      <c r="AQ37" s="51"/>
      <c r="AR37" s="148"/>
      <c r="AS37" s="159"/>
      <c r="AT37" s="92"/>
      <c r="AU37" s="92"/>
    </row>
    <row r="38" spans="1:47" s="9" customFormat="1" ht="56.25">
      <c r="A38" s="142"/>
      <c r="B38" s="148"/>
      <c r="C38" s="140"/>
      <c r="D38" s="18" t="s">
        <v>31</v>
      </c>
      <c r="E38" s="71">
        <f t="shared" si="15"/>
        <v>1219.9904799999999</v>
      </c>
      <c r="F38" s="71">
        <f t="shared" si="15"/>
        <v>751.22047999999995</v>
      </c>
      <c r="G38" s="74">
        <f>F38/E38</f>
        <v>0.61575929674467622</v>
      </c>
      <c r="H38" s="51">
        <v>0</v>
      </c>
      <c r="I38" s="51">
        <v>0</v>
      </c>
      <c r="J38" s="58">
        <v>0</v>
      </c>
      <c r="K38" s="51"/>
      <c r="L38" s="51">
        <v>0</v>
      </c>
      <c r="M38" s="58">
        <v>0</v>
      </c>
      <c r="N38" s="51">
        <v>252.4</v>
      </c>
      <c r="O38" s="51">
        <v>252.4</v>
      </c>
      <c r="P38" s="66">
        <v>1</v>
      </c>
      <c r="Q38" s="51">
        <v>312.51404000000002</v>
      </c>
      <c r="R38" s="51">
        <f>Q38</f>
        <v>312.51404000000002</v>
      </c>
      <c r="S38" s="58">
        <f t="shared" si="16"/>
        <v>1</v>
      </c>
      <c r="T38" s="51">
        <v>186.30644000000001</v>
      </c>
      <c r="U38" s="51">
        <f>T38</f>
        <v>186.30644000000001</v>
      </c>
      <c r="V38" s="58">
        <f t="shared" si="17"/>
        <v>1</v>
      </c>
      <c r="W38" s="51"/>
      <c r="X38" s="51">
        <v>0</v>
      </c>
      <c r="Y38" s="58">
        <v>0</v>
      </c>
      <c r="Z38" s="51">
        <v>468.77</v>
      </c>
      <c r="AA38" s="51"/>
      <c r="AB38" s="51"/>
      <c r="AC38" s="51"/>
      <c r="AD38" s="51"/>
      <c r="AE38" s="51"/>
      <c r="AF38" s="51"/>
      <c r="AG38" s="51"/>
      <c r="AH38" s="51"/>
      <c r="AI38" s="51">
        <v>0</v>
      </c>
      <c r="AJ38" s="51"/>
      <c r="AK38" s="51"/>
      <c r="AL38" s="51">
        <v>0</v>
      </c>
      <c r="AM38" s="51"/>
      <c r="AN38" s="51"/>
      <c r="AO38" s="51">
        <v>0</v>
      </c>
      <c r="AP38" s="51"/>
      <c r="AQ38" s="51"/>
      <c r="AR38" s="148"/>
      <c r="AS38" s="159"/>
      <c r="AT38" s="92"/>
      <c r="AU38" s="92"/>
    </row>
    <row r="39" spans="1:47" s="9" customFormat="1" ht="37.5">
      <c r="A39" s="142"/>
      <c r="B39" s="149"/>
      <c r="C39" s="141"/>
      <c r="D39" s="20" t="s">
        <v>32</v>
      </c>
      <c r="E39" s="71">
        <v>0</v>
      </c>
      <c r="F39" s="71">
        <f t="shared" si="7"/>
        <v>0</v>
      </c>
      <c r="G39" s="74">
        <v>0</v>
      </c>
      <c r="H39" s="51">
        <v>0</v>
      </c>
      <c r="I39" s="51">
        <v>0</v>
      </c>
      <c r="J39" s="58">
        <v>0</v>
      </c>
      <c r="K39" s="51">
        <v>0</v>
      </c>
      <c r="L39" s="51">
        <v>0</v>
      </c>
      <c r="M39" s="58">
        <v>0</v>
      </c>
      <c r="N39" s="51">
        <v>0</v>
      </c>
      <c r="O39" s="51">
        <v>0</v>
      </c>
      <c r="P39" s="66">
        <v>0</v>
      </c>
      <c r="Q39" s="51">
        <v>0</v>
      </c>
      <c r="R39" s="51">
        <v>0</v>
      </c>
      <c r="S39" s="66">
        <v>0</v>
      </c>
      <c r="T39" s="51">
        <v>0</v>
      </c>
      <c r="U39" s="51">
        <v>0</v>
      </c>
      <c r="V39" s="66">
        <v>0</v>
      </c>
      <c r="W39" s="51">
        <v>0</v>
      </c>
      <c r="X39" s="51">
        <v>0</v>
      </c>
      <c r="Y39" s="58">
        <v>0</v>
      </c>
      <c r="Z39" s="51">
        <v>0</v>
      </c>
      <c r="AA39" s="51"/>
      <c r="AB39" s="51"/>
      <c r="AC39" s="51">
        <v>0</v>
      </c>
      <c r="AD39" s="51"/>
      <c r="AE39" s="51"/>
      <c r="AF39" s="51">
        <v>0</v>
      </c>
      <c r="AG39" s="51"/>
      <c r="AH39" s="51"/>
      <c r="AI39" s="51">
        <v>0</v>
      </c>
      <c r="AJ39" s="51"/>
      <c r="AK39" s="51"/>
      <c r="AL39" s="51">
        <v>0</v>
      </c>
      <c r="AM39" s="51"/>
      <c r="AN39" s="51"/>
      <c r="AO39" s="51">
        <v>0</v>
      </c>
      <c r="AP39" s="51">
        <v>0</v>
      </c>
      <c r="AQ39" s="51">
        <v>0</v>
      </c>
      <c r="AR39" s="149"/>
      <c r="AS39" s="160"/>
    </row>
    <row r="40" spans="1:47" s="9" customFormat="1">
      <c r="A40" s="133" t="s">
        <v>54</v>
      </c>
      <c r="B40" s="147" t="s">
        <v>55</v>
      </c>
      <c r="C40" s="139" t="s">
        <v>34</v>
      </c>
      <c r="D40" s="19" t="s">
        <v>28</v>
      </c>
      <c r="E40" s="33">
        <f>E41+E42+E43+E44</f>
        <v>1030.3</v>
      </c>
      <c r="F40" s="33">
        <f>F41+F42+F43+F44</f>
        <v>0</v>
      </c>
      <c r="G40" s="74">
        <f>F40/E40</f>
        <v>0</v>
      </c>
      <c r="H40" s="86">
        <f t="shared" ref="H40:AQ40" si="18">H41+H42+H43+H44</f>
        <v>0</v>
      </c>
      <c r="I40" s="86">
        <f t="shared" si="18"/>
        <v>0</v>
      </c>
      <c r="J40" s="87">
        <f t="shared" si="18"/>
        <v>0</v>
      </c>
      <c r="K40" s="86">
        <f t="shared" si="18"/>
        <v>0</v>
      </c>
      <c r="L40" s="86">
        <f t="shared" si="18"/>
        <v>0</v>
      </c>
      <c r="M40" s="87">
        <f t="shared" si="18"/>
        <v>0</v>
      </c>
      <c r="N40" s="86">
        <f t="shared" si="18"/>
        <v>0</v>
      </c>
      <c r="O40" s="86">
        <f t="shared" si="18"/>
        <v>0</v>
      </c>
      <c r="P40" s="82">
        <f t="shared" si="18"/>
        <v>0</v>
      </c>
      <c r="Q40" s="86">
        <f t="shared" si="18"/>
        <v>0</v>
      </c>
      <c r="R40" s="86">
        <f t="shared" si="18"/>
        <v>0</v>
      </c>
      <c r="S40" s="86">
        <f t="shared" si="18"/>
        <v>0</v>
      </c>
      <c r="T40" s="86">
        <f t="shared" si="18"/>
        <v>0</v>
      </c>
      <c r="U40" s="86">
        <f t="shared" si="18"/>
        <v>0</v>
      </c>
      <c r="V40" s="86">
        <f t="shared" si="18"/>
        <v>0</v>
      </c>
      <c r="W40" s="86">
        <f t="shared" si="18"/>
        <v>0</v>
      </c>
      <c r="X40" s="86">
        <f t="shared" si="18"/>
        <v>0</v>
      </c>
      <c r="Y40" s="86">
        <f t="shared" si="18"/>
        <v>0</v>
      </c>
      <c r="Z40" s="86">
        <f t="shared" si="18"/>
        <v>0</v>
      </c>
      <c r="AA40" s="86">
        <f t="shared" si="18"/>
        <v>0</v>
      </c>
      <c r="AB40" s="86">
        <f t="shared" si="18"/>
        <v>0</v>
      </c>
      <c r="AC40" s="86">
        <f t="shared" si="18"/>
        <v>0</v>
      </c>
      <c r="AD40" s="86">
        <f t="shared" si="18"/>
        <v>0</v>
      </c>
      <c r="AE40" s="86">
        <f t="shared" si="18"/>
        <v>0</v>
      </c>
      <c r="AF40" s="86">
        <f t="shared" si="18"/>
        <v>0</v>
      </c>
      <c r="AG40" s="86">
        <f t="shared" si="18"/>
        <v>0</v>
      </c>
      <c r="AH40" s="86">
        <f t="shared" si="18"/>
        <v>0</v>
      </c>
      <c r="AI40" s="86">
        <f t="shared" si="18"/>
        <v>0</v>
      </c>
      <c r="AJ40" s="86">
        <f t="shared" si="18"/>
        <v>0</v>
      </c>
      <c r="AK40" s="86">
        <f t="shared" si="18"/>
        <v>0</v>
      </c>
      <c r="AL40" s="86">
        <f t="shared" si="18"/>
        <v>0</v>
      </c>
      <c r="AM40" s="86">
        <f t="shared" si="18"/>
        <v>0</v>
      </c>
      <c r="AN40" s="86">
        <f t="shared" si="18"/>
        <v>0</v>
      </c>
      <c r="AO40" s="86">
        <f t="shared" si="18"/>
        <v>1030.3</v>
      </c>
      <c r="AP40" s="86">
        <f t="shared" si="18"/>
        <v>0</v>
      </c>
      <c r="AQ40" s="86">
        <f t="shared" si="18"/>
        <v>0</v>
      </c>
      <c r="AR40" s="147" t="s">
        <v>68</v>
      </c>
      <c r="AS40" s="120"/>
    </row>
    <row r="41" spans="1:47" s="9" customFormat="1" ht="37.5">
      <c r="A41" s="134"/>
      <c r="B41" s="148"/>
      <c r="C41" s="140"/>
      <c r="D41" s="17" t="s">
        <v>29</v>
      </c>
      <c r="E41" s="71">
        <f>H41+K41+N41+Q41+T41+W41+Z41+AC41+AF41+AI41+AL41+AO41</f>
        <v>1030.3</v>
      </c>
      <c r="F41" s="71">
        <f>I41+L41+O41</f>
        <v>0</v>
      </c>
      <c r="G41" s="74">
        <f>F41/E41</f>
        <v>0</v>
      </c>
      <c r="H41" s="51">
        <v>0</v>
      </c>
      <c r="I41" s="51">
        <v>0</v>
      </c>
      <c r="J41" s="58">
        <v>0</v>
      </c>
      <c r="K41" s="51">
        <v>0</v>
      </c>
      <c r="L41" s="51">
        <v>0</v>
      </c>
      <c r="M41" s="58">
        <v>0</v>
      </c>
      <c r="N41" s="51">
        <v>0</v>
      </c>
      <c r="O41" s="51">
        <v>0</v>
      </c>
      <c r="P41" s="66">
        <v>0</v>
      </c>
      <c r="Q41" s="51">
        <v>0</v>
      </c>
      <c r="R41" s="51"/>
      <c r="S41" s="51"/>
      <c r="T41" s="51">
        <v>0</v>
      </c>
      <c r="U41" s="51"/>
      <c r="V41" s="51"/>
      <c r="W41" s="51">
        <v>0</v>
      </c>
      <c r="X41" s="51"/>
      <c r="Y41" s="51"/>
      <c r="Z41" s="51">
        <v>0</v>
      </c>
      <c r="AA41" s="51"/>
      <c r="AB41" s="51"/>
      <c r="AC41" s="51">
        <v>0</v>
      </c>
      <c r="AD41" s="51"/>
      <c r="AE41" s="51"/>
      <c r="AF41" s="51">
        <v>0</v>
      </c>
      <c r="AG41" s="51"/>
      <c r="AH41" s="51"/>
      <c r="AI41" s="51">
        <v>0</v>
      </c>
      <c r="AJ41" s="51"/>
      <c r="AK41" s="51"/>
      <c r="AL41" s="51">
        <v>0</v>
      </c>
      <c r="AM41" s="51"/>
      <c r="AN41" s="51"/>
      <c r="AO41" s="51">
        <v>1030.3</v>
      </c>
      <c r="AP41" s="51"/>
      <c r="AQ41" s="51"/>
      <c r="AR41" s="148"/>
      <c r="AS41" s="159"/>
    </row>
    <row r="42" spans="1:47" s="9" customFormat="1" ht="75">
      <c r="A42" s="134"/>
      <c r="B42" s="148"/>
      <c r="C42" s="140"/>
      <c r="D42" s="18" t="s">
        <v>30</v>
      </c>
      <c r="E42" s="71">
        <v>0</v>
      </c>
      <c r="F42" s="71">
        <f t="shared" si="7"/>
        <v>0</v>
      </c>
      <c r="G42" s="74">
        <v>0</v>
      </c>
      <c r="H42" s="51">
        <v>0</v>
      </c>
      <c r="I42" s="51">
        <v>0</v>
      </c>
      <c r="J42" s="58">
        <v>0</v>
      </c>
      <c r="K42" s="51">
        <v>0</v>
      </c>
      <c r="L42" s="51">
        <v>0</v>
      </c>
      <c r="M42" s="58">
        <v>0</v>
      </c>
      <c r="N42" s="51">
        <v>0</v>
      </c>
      <c r="O42" s="51">
        <v>0</v>
      </c>
      <c r="P42" s="66">
        <v>0</v>
      </c>
      <c r="Q42" s="51">
        <v>0</v>
      </c>
      <c r="R42" s="51"/>
      <c r="S42" s="51"/>
      <c r="T42" s="51">
        <v>0</v>
      </c>
      <c r="U42" s="51"/>
      <c r="V42" s="51"/>
      <c r="W42" s="51">
        <v>0</v>
      </c>
      <c r="X42" s="51"/>
      <c r="Y42" s="51"/>
      <c r="Z42" s="51">
        <v>0</v>
      </c>
      <c r="AA42" s="51"/>
      <c r="AB42" s="51"/>
      <c r="AC42" s="51">
        <v>0</v>
      </c>
      <c r="AD42" s="51"/>
      <c r="AE42" s="51"/>
      <c r="AF42" s="51">
        <v>0</v>
      </c>
      <c r="AG42" s="51"/>
      <c r="AH42" s="51"/>
      <c r="AI42" s="51">
        <v>0</v>
      </c>
      <c r="AJ42" s="51"/>
      <c r="AK42" s="51"/>
      <c r="AL42" s="51">
        <v>0</v>
      </c>
      <c r="AM42" s="51"/>
      <c r="AN42" s="51"/>
      <c r="AO42" s="51">
        <v>0</v>
      </c>
      <c r="AP42" s="51"/>
      <c r="AQ42" s="51"/>
      <c r="AR42" s="148"/>
      <c r="AS42" s="159"/>
    </row>
    <row r="43" spans="1:47" s="9" customFormat="1" ht="56.25">
      <c r="A43" s="134"/>
      <c r="B43" s="148"/>
      <c r="C43" s="140"/>
      <c r="D43" s="18" t="s">
        <v>31</v>
      </c>
      <c r="E43" s="71">
        <v>0</v>
      </c>
      <c r="F43" s="71">
        <f t="shared" si="7"/>
        <v>0</v>
      </c>
      <c r="G43" s="74">
        <v>0</v>
      </c>
      <c r="H43" s="51">
        <v>0</v>
      </c>
      <c r="I43" s="51">
        <v>0</v>
      </c>
      <c r="J43" s="58">
        <v>0</v>
      </c>
      <c r="K43" s="51">
        <v>0</v>
      </c>
      <c r="L43" s="51">
        <v>0</v>
      </c>
      <c r="M43" s="58">
        <v>0</v>
      </c>
      <c r="N43" s="51">
        <v>0</v>
      </c>
      <c r="O43" s="51">
        <v>0</v>
      </c>
      <c r="P43" s="66">
        <v>0</v>
      </c>
      <c r="Q43" s="51">
        <v>0</v>
      </c>
      <c r="R43" s="51"/>
      <c r="S43" s="51"/>
      <c r="T43" s="51">
        <v>0</v>
      </c>
      <c r="U43" s="51"/>
      <c r="V43" s="51"/>
      <c r="W43" s="51">
        <v>0</v>
      </c>
      <c r="X43" s="51"/>
      <c r="Y43" s="51"/>
      <c r="Z43" s="51">
        <v>0</v>
      </c>
      <c r="AA43" s="51"/>
      <c r="AB43" s="51"/>
      <c r="AC43" s="51">
        <v>0</v>
      </c>
      <c r="AD43" s="51"/>
      <c r="AE43" s="51"/>
      <c r="AF43" s="51">
        <v>0</v>
      </c>
      <c r="AG43" s="51"/>
      <c r="AH43" s="51"/>
      <c r="AI43" s="51">
        <v>0</v>
      </c>
      <c r="AJ43" s="51"/>
      <c r="AK43" s="51"/>
      <c r="AL43" s="51">
        <v>0</v>
      </c>
      <c r="AM43" s="51"/>
      <c r="AN43" s="51"/>
      <c r="AO43" s="51">
        <v>0</v>
      </c>
      <c r="AP43" s="51"/>
      <c r="AQ43" s="51"/>
      <c r="AR43" s="148"/>
      <c r="AS43" s="159"/>
    </row>
    <row r="44" spans="1:47" s="9" customFormat="1" ht="37.5">
      <c r="A44" s="134"/>
      <c r="B44" s="149"/>
      <c r="C44" s="141"/>
      <c r="D44" s="20" t="s">
        <v>32</v>
      </c>
      <c r="E44" s="71">
        <v>0</v>
      </c>
      <c r="F44" s="71">
        <f t="shared" si="7"/>
        <v>0</v>
      </c>
      <c r="G44" s="74">
        <v>0</v>
      </c>
      <c r="H44" s="51">
        <v>0</v>
      </c>
      <c r="I44" s="51">
        <v>0</v>
      </c>
      <c r="J44" s="58">
        <v>0</v>
      </c>
      <c r="K44" s="51">
        <v>0</v>
      </c>
      <c r="L44" s="51">
        <v>0</v>
      </c>
      <c r="M44" s="58">
        <v>0</v>
      </c>
      <c r="N44" s="51">
        <v>0</v>
      </c>
      <c r="O44" s="51">
        <v>0</v>
      </c>
      <c r="P44" s="66">
        <v>0</v>
      </c>
      <c r="Q44" s="51">
        <v>0</v>
      </c>
      <c r="R44" s="51"/>
      <c r="S44" s="51"/>
      <c r="T44" s="51">
        <v>0</v>
      </c>
      <c r="U44" s="51"/>
      <c r="V44" s="51"/>
      <c r="W44" s="51">
        <v>0</v>
      </c>
      <c r="X44" s="51"/>
      <c r="Y44" s="51"/>
      <c r="Z44" s="51">
        <v>0</v>
      </c>
      <c r="AA44" s="51"/>
      <c r="AB44" s="51"/>
      <c r="AC44" s="51">
        <v>0</v>
      </c>
      <c r="AD44" s="51"/>
      <c r="AE44" s="51"/>
      <c r="AF44" s="51">
        <v>0</v>
      </c>
      <c r="AG44" s="51"/>
      <c r="AH44" s="51"/>
      <c r="AI44" s="51">
        <v>0</v>
      </c>
      <c r="AJ44" s="51"/>
      <c r="AK44" s="51"/>
      <c r="AL44" s="51">
        <v>0</v>
      </c>
      <c r="AM44" s="51"/>
      <c r="AN44" s="51"/>
      <c r="AO44" s="51">
        <v>0</v>
      </c>
      <c r="AP44" s="51">
        <v>0</v>
      </c>
      <c r="AQ44" s="51">
        <v>0</v>
      </c>
      <c r="AR44" s="149"/>
      <c r="AS44" s="160"/>
    </row>
    <row r="45" spans="1:47" ht="131.25">
      <c r="A45" s="88" t="s">
        <v>56</v>
      </c>
      <c r="B45" s="90" t="s">
        <v>57</v>
      </c>
      <c r="C45" s="89" t="s">
        <v>27</v>
      </c>
      <c r="D45" s="18" t="s">
        <v>50</v>
      </c>
      <c r="E45" s="71">
        <v>0</v>
      </c>
      <c r="F45" s="71">
        <v>0</v>
      </c>
      <c r="G45" s="74">
        <v>0</v>
      </c>
      <c r="H45" s="51" t="s">
        <v>65</v>
      </c>
      <c r="I45" s="51" t="s">
        <v>65</v>
      </c>
      <c r="J45" s="58">
        <v>0</v>
      </c>
      <c r="K45" s="51" t="s">
        <v>65</v>
      </c>
      <c r="L45" s="51" t="s">
        <v>65</v>
      </c>
      <c r="M45" s="58">
        <v>0</v>
      </c>
      <c r="N45" s="51" t="s">
        <v>65</v>
      </c>
      <c r="O45" s="51" t="s">
        <v>65</v>
      </c>
      <c r="P45" s="66">
        <v>0</v>
      </c>
      <c r="Q45" s="51" t="s">
        <v>65</v>
      </c>
      <c r="R45" s="51" t="s">
        <v>65</v>
      </c>
      <c r="S45" s="51" t="s">
        <v>65</v>
      </c>
      <c r="T45" s="51" t="s">
        <v>65</v>
      </c>
      <c r="U45" s="51" t="s">
        <v>65</v>
      </c>
      <c r="V45" s="51" t="s">
        <v>65</v>
      </c>
      <c r="W45" s="51" t="s">
        <v>65</v>
      </c>
      <c r="X45" s="51" t="s">
        <v>65</v>
      </c>
      <c r="Y45" s="51" t="s">
        <v>65</v>
      </c>
      <c r="Z45" s="51" t="s">
        <v>65</v>
      </c>
      <c r="AA45" s="51" t="s">
        <v>65</v>
      </c>
      <c r="AB45" s="51" t="s">
        <v>65</v>
      </c>
      <c r="AC45" s="51" t="s">
        <v>65</v>
      </c>
      <c r="AD45" s="51" t="s">
        <v>65</v>
      </c>
      <c r="AE45" s="51" t="s">
        <v>65</v>
      </c>
      <c r="AF45" s="51" t="s">
        <v>65</v>
      </c>
      <c r="AG45" s="51" t="s">
        <v>65</v>
      </c>
      <c r="AH45" s="51" t="s">
        <v>65</v>
      </c>
      <c r="AI45" s="51" t="s">
        <v>65</v>
      </c>
      <c r="AJ45" s="51" t="s">
        <v>65</v>
      </c>
      <c r="AK45" s="51" t="s">
        <v>65</v>
      </c>
      <c r="AL45" s="51" t="s">
        <v>65</v>
      </c>
      <c r="AM45" s="51" t="s">
        <v>65</v>
      </c>
      <c r="AN45" s="51" t="s">
        <v>65</v>
      </c>
      <c r="AO45" s="51" t="s">
        <v>65</v>
      </c>
      <c r="AP45" s="51" t="s">
        <v>65</v>
      </c>
      <c r="AQ45" s="51" t="s">
        <v>65</v>
      </c>
      <c r="AR45" s="48" t="s">
        <v>67</v>
      </c>
      <c r="AS45" s="47"/>
    </row>
    <row r="46" spans="1:47">
      <c r="A46" s="142" t="s">
        <v>22</v>
      </c>
      <c r="B46" s="155" t="s">
        <v>58</v>
      </c>
      <c r="C46" s="110" t="s">
        <v>27</v>
      </c>
      <c r="D46" s="19" t="s">
        <v>28</v>
      </c>
      <c r="E46" s="71">
        <v>0</v>
      </c>
      <c r="F46" s="71">
        <v>0</v>
      </c>
      <c r="G46" s="74">
        <v>0</v>
      </c>
      <c r="H46" s="52" t="s">
        <v>65</v>
      </c>
      <c r="I46" s="52" t="s">
        <v>65</v>
      </c>
      <c r="J46" s="87">
        <f t="shared" ref="J46" si="19">J47+J48+J49+J50</f>
        <v>0</v>
      </c>
      <c r="K46" s="52" t="s">
        <v>65</v>
      </c>
      <c r="L46" s="52" t="s">
        <v>65</v>
      </c>
      <c r="M46" s="87">
        <f t="shared" ref="M46" si="20">M47+M48+M49+M50</f>
        <v>0</v>
      </c>
      <c r="N46" s="52" t="s">
        <v>65</v>
      </c>
      <c r="O46" s="52" t="s">
        <v>65</v>
      </c>
      <c r="P46" s="87">
        <f t="shared" ref="P46" si="21">P47+P48+P49+P50</f>
        <v>0</v>
      </c>
      <c r="Q46" s="52" t="s">
        <v>65</v>
      </c>
      <c r="R46" s="52" t="s">
        <v>65</v>
      </c>
      <c r="S46" s="52" t="s">
        <v>65</v>
      </c>
      <c r="T46" s="52" t="s">
        <v>65</v>
      </c>
      <c r="U46" s="52" t="s">
        <v>65</v>
      </c>
      <c r="V46" s="52" t="s">
        <v>65</v>
      </c>
      <c r="W46" s="52" t="s">
        <v>65</v>
      </c>
      <c r="X46" s="52" t="s">
        <v>65</v>
      </c>
      <c r="Y46" s="52" t="s">
        <v>65</v>
      </c>
      <c r="Z46" s="52" t="s">
        <v>65</v>
      </c>
      <c r="AA46" s="52" t="s">
        <v>65</v>
      </c>
      <c r="AB46" s="52" t="s">
        <v>65</v>
      </c>
      <c r="AC46" s="52" t="s">
        <v>65</v>
      </c>
      <c r="AD46" s="52" t="s">
        <v>65</v>
      </c>
      <c r="AE46" s="52" t="s">
        <v>65</v>
      </c>
      <c r="AF46" s="52" t="s">
        <v>65</v>
      </c>
      <c r="AG46" s="52" t="s">
        <v>65</v>
      </c>
      <c r="AH46" s="52" t="s">
        <v>65</v>
      </c>
      <c r="AI46" s="52" t="s">
        <v>65</v>
      </c>
      <c r="AJ46" s="52" t="s">
        <v>65</v>
      </c>
      <c r="AK46" s="52" t="s">
        <v>65</v>
      </c>
      <c r="AL46" s="52" t="s">
        <v>65</v>
      </c>
      <c r="AM46" s="52" t="s">
        <v>65</v>
      </c>
      <c r="AN46" s="52" t="s">
        <v>65</v>
      </c>
      <c r="AO46" s="52" t="s">
        <v>65</v>
      </c>
      <c r="AP46" s="52" t="s">
        <v>65</v>
      </c>
      <c r="AQ46" s="52" t="s">
        <v>65</v>
      </c>
      <c r="AR46" s="152" t="s">
        <v>72</v>
      </c>
      <c r="AS46" s="156"/>
    </row>
    <row r="47" spans="1:47" ht="37.5">
      <c r="A47" s="142"/>
      <c r="B47" s="155"/>
      <c r="C47" s="110"/>
      <c r="D47" s="17" t="s">
        <v>29</v>
      </c>
      <c r="E47" s="71">
        <v>0</v>
      </c>
      <c r="F47" s="71">
        <v>0</v>
      </c>
      <c r="G47" s="74">
        <v>0</v>
      </c>
      <c r="H47" s="51">
        <v>0</v>
      </c>
      <c r="I47" s="51">
        <v>0</v>
      </c>
      <c r="J47" s="58">
        <v>0</v>
      </c>
      <c r="K47" s="51">
        <v>0</v>
      </c>
      <c r="L47" s="51">
        <v>0</v>
      </c>
      <c r="M47" s="58">
        <v>0</v>
      </c>
      <c r="N47" s="51">
        <v>0</v>
      </c>
      <c r="O47" s="51">
        <v>0</v>
      </c>
      <c r="P47" s="66">
        <v>0</v>
      </c>
      <c r="Q47" s="51" t="s">
        <v>65</v>
      </c>
      <c r="R47" s="51" t="s">
        <v>65</v>
      </c>
      <c r="S47" s="51" t="s">
        <v>65</v>
      </c>
      <c r="T47" s="51" t="s">
        <v>65</v>
      </c>
      <c r="U47" s="51" t="s">
        <v>65</v>
      </c>
      <c r="V47" s="51" t="s">
        <v>65</v>
      </c>
      <c r="W47" s="51" t="s">
        <v>65</v>
      </c>
      <c r="X47" s="51" t="s">
        <v>65</v>
      </c>
      <c r="Y47" s="51" t="s">
        <v>65</v>
      </c>
      <c r="Z47" s="51" t="s">
        <v>65</v>
      </c>
      <c r="AA47" s="51" t="s">
        <v>65</v>
      </c>
      <c r="AB47" s="51" t="s">
        <v>65</v>
      </c>
      <c r="AC47" s="51" t="s">
        <v>65</v>
      </c>
      <c r="AD47" s="51" t="s">
        <v>65</v>
      </c>
      <c r="AE47" s="51" t="s">
        <v>65</v>
      </c>
      <c r="AF47" s="51" t="s">
        <v>65</v>
      </c>
      <c r="AG47" s="51" t="s">
        <v>65</v>
      </c>
      <c r="AH47" s="51" t="s">
        <v>65</v>
      </c>
      <c r="AI47" s="51" t="s">
        <v>65</v>
      </c>
      <c r="AJ47" s="51" t="s">
        <v>65</v>
      </c>
      <c r="AK47" s="51" t="s">
        <v>65</v>
      </c>
      <c r="AL47" s="51" t="s">
        <v>65</v>
      </c>
      <c r="AM47" s="51" t="s">
        <v>65</v>
      </c>
      <c r="AN47" s="51" t="s">
        <v>65</v>
      </c>
      <c r="AO47" s="51" t="s">
        <v>65</v>
      </c>
      <c r="AP47" s="51" t="s">
        <v>65</v>
      </c>
      <c r="AQ47" s="51" t="s">
        <v>65</v>
      </c>
      <c r="AR47" s="153"/>
      <c r="AS47" s="157"/>
    </row>
    <row r="48" spans="1:47" ht="75">
      <c r="A48" s="142"/>
      <c r="B48" s="155"/>
      <c r="C48" s="110"/>
      <c r="D48" s="18" t="s">
        <v>30</v>
      </c>
      <c r="E48" s="71">
        <v>0</v>
      </c>
      <c r="F48" s="71">
        <v>0</v>
      </c>
      <c r="G48" s="74">
        <v>0</v>
      </c>
      <c r="H48" s="51">
        <v>0</v>
      </c>
      <c r="I48" s="51">
        <v>0</v>
      </c>
      <c r="J48" s="58">
        <v>0</v>
      </c>
      <c r="K48" s="51">
        <v>0</v>
      </c>
      <c r="L48" s="51">
        <v>0</v>
      </c>
      <c r="M48" s="58">
        <v>0</v>
      </c>
      <c r="N48" s="51">
        <v>0</v>
      </c>
      <c r="O48" s="51">
        <v>0</v>
      </c>
      <c r="P48" s="66">
        <v>0</v>
      </c>
      <c r="Q48" s="51" t="s">
        <v>65</v>
      </c>
      <c r="R48" s="51" t="s">
        <v>65</v>
      </c>
      <c r="S48" s="51" t="s">
        <v>65</v>
      </c>
      <c r="T48" s="51" t="s">
        <v>65</v>
      </c>
      <c r="U48" s="51" t="s">
        <v>65</v>
      </c>
      <c r="V48" s="51" t="s">
        <v>65</v>
      </c>
      <c r="W48" s="51" t="s">
        <v>65</v>
      </c>
      <c r="X48" s="51" t="s">
        <v>65</v>
      </c>
      <c r="Y48" s="51" t="s">
        <v>65</v>
      </c>
      <c r="Z48" s="51" t="s">
        <v>65</v>
      </c>
      <c r="AA48" s="51" t="s">
        <v>65</v>
      </c>
      <c r="AB48" s="51" t="s">
        <v>65</v>
      </c>
      <c r="AC48" s="51" t="s">
        <v>65</v>
      </c>
      <c r="AD48" s="51" t="s">
        <v>65</v>
      </c>
      <c r="AE48" s="51" t="s">
        <v>65</v>
      </c>
      <c r="AF48" s="51" t="s">
        <v>65</v>
      </c>
      <c r="AG48" s="51" t="s">
        <v>65</v>
      </c>
      <c r="AH48" s="51" t="s">
        <v>65</v>
      </c>
      <c r="AI48" s="51" t="s">
        <v>65</v>
      </c>
      <c r="AJ48" s="51" t="s">
        <v>65</v>
      </c>
      <c r="AK48" s="51" t="s">
        <v>65</v>
      </c>
      <c r="AL48" s="51" t="s">
        <v>65</v>
      </c>
      <c r="AM48" s="51" t="s">
        <v>65</v>
      </c>
      <c r="AN48" s="51" t="s">
        <v>65</v>
      </c>
      <c r="AO48" s="51" t="s">
        <v>65</v>
      </c>
      <c r="AP48" s="51" t="s">
        <v>65</v>
      </c>
      <c r="AQ48" s="51" t="s">
        <v>65</v>
      </c>
      <c r="AR48" s="153"/>
      <c r="AS48" s="157"/>
    </row>
    <row r="49" spans="1:48" ht="56.25">
      <c r="A49" s="142"/>
      <c r="B49" s="155"/>
      <c r="C49" s="110"/>
      <c r="D49" s="18" t="s">
        <v>31</v>
      </c>
      <c r="E49" s="71">
        <v>0</v>
      </c>
      <c r="F49" s="71">
        <v>0</v>
      </c>
      <c r="G49" s="74">
        <v>0</v>
      </c>
      <c r="H49" s="51">
        <v>0</v>
      </c>
      <c r="I49" s="51">
        <v>0</v>
      </c>
      <c r="J49" s="58">
        <v>0</v>
      </c>
      <c r="K49" s="51">
        <v>0</v>
      </c>
      <c r="L49" s="51">
        <v>0</v>
      </c>
      <c r="M49" s="58">
        <v>0</v>
      </c>
      <c r="N49" s="51">
        <v>0</v>
      </c>
      <c r="O49" s="51">
        <v>0</v>
      </c>
      <c r="P49" s="66">
        <v>0</v>
      </c>
      <c r="Q49" s="51" t="s">
        <v>65</v>
      </c>
      <c r="R49" s="51" t="s">
        <v>65</v>
      </c>
      <c r="S49" s="51" t="s">
        <v>65</v>
      </c>
      <c r="T49" s="51" t="s">
        <v>65</v>
      </c>
      <c r="U49" s="51" t="s">
        <v>65</v>
      </c>
      <c r="V49" s="51" t="s">
        <v>65</v>
      </c>
      <c r="W49" s="51" t="s">
        <v>65</v>
      </c>
      <c r="X49" s="51" t="s">
        <v>65</v>
      </c>
      <c r="Y49" s="51" t="s">
        <v>65</v>
      </c>
      <c r="Z49" s="51" t="s">
        <v>65</v>
      </c>
      <c r="AA49" s="51" t="s">
        <v>65</v>
      </c>
      <c r="AB49" s="51" t="s">
        <v>65</v>
      </c>
      <c r="AC49" s="51" t="s">
        <v>65</v>
      </c>
      <c r="AD49" s="51" t="s">
        <v>65</v>
      </c>
      <c r="AE49" s="51" t="s">
        <v>65</v>
      </c>
      <c r="AF49" s="51" t="s">
        <v>65</v>
      </c>
      <c r="AG49" s="51" t="s">
        <v>65</v>
      </c>
      <c r="AH49" s="51" t="s">
        <v>65</v>
      </c>
      <c r="AI49" s="51" t="s">
        <v>65</v>
      </c>
      <c r="AJ49" s="51" t="s">
        <v>65</v>
      </c>
      <c r="AK49" s="51" t="s">
        <v>65</v>
      </c>
      <c r="AL49" s="51" t="s">
        <v>65</v>
      </c>
      <c r="AM49" s="51" t="s">
        <v>65</v>
      </c>
      <c r="AN49" s="51" t="s">
        <v>65</v>
      </c>
      <c r="AO49" s="51" t="s">
        <v>65</v>
      </c>
      <c r="AP49" s="51" t="s">
        <v>65</v>
      </c>
      <c r="AQ49" s="51" t="s">
        <v>65</v>
      </c>
      <c r="AR49" s="153"/>
      <c r="AS49" s="157"/>
    </row>
    <row r="50" spans="1:48" ht="37.5">
      <c r="A50" s="142"/>
      <c r="B50" s="155"/>
      <c r="C50" s="110"/>
      <c r="D50" s="17" t="s">
        <v>32</v>
      </c>
      <c r="E50" s="71">
        <v>0</v>
      </c>
      <c r="F50" s="71">
        <v>0</v>
      </c>
      <c r="G50" s="74">
        <v>0</v>
      </c>
      <c r="H50" s="51">
        <v>0</v>
      </c>
      <c r="I50" s="51">
        <v>0</v>
      </c>
      <c r="J50" s="58">
        <v>0</v>
      </c>
      <c r="K50" s="51">
        <v>0</v>
      </c>
      <c r="L50" s="51">
        <v>0</v>
      </c>
      <c r="M50" s="58">
        <v>0</v>
      </c>
      <c r="N50" s="51">
        <v>0</v>
      </c>
      <c r="O50" s="51">
        <v>0</v>
      </c>
      <c r="P50" s="66">
        <v>0</v>
      </c>
      <c r="Q50" s="51" t="s">
        <v>65</v>
      </c>
      <c r="R50" s="51" t="s">
        <v>65</v>
      </c>
      <c r="S50" s="51" t="s">
        <v>65</v>
      </c>
      <c r="T50" s="51" t="s">
        <v>65</v>
      </c>
      <c r="U50" s="51" t="s">
        <v>65</v>
      </c>
      <c r="V50" s="51" t="s">
        <v>65</v>
      </c>
      <c r="W50" s="51" t="s">
        <v>65</v>
      </c>
      <c r="X50" s="51" t="s">
        <v>65</v>
      </c>
      <c r="Y50" s="51" t="s">
        <v>65</v>
      </c>
      <c r="Z50" s="51" t="s">
        <v>65</v>
      </c>
      <c r="AA50" s="51" t="s">
        <v>65</v>
      </c>
      <c r="AB50" s="51" t="s">
        <v>65</v>
      </c>
      <c r="AC50" s="51" t="s">
        <v>65</v>
      </c>
      <c r="AD50" s="51" t="s">
        <v>65</v>
      </c>
      <c r="AE50" s="51" t="s">
        <v>65</v>
      </c>
      <c r="AF50" s="51" t="s">
        <v>65</v>
      </c>
      <c r="AG50" s="51" t="s">
        <v>65</v>
      </c>
      <c r="AH50" s="51" t="s">
        <v>65</v>
      </c>
      <c r="AI50" s="51" t="s">
        <v>65</v>
      </c>
      <c r="AJ50" s="51" t="s">
        <v>65</v>
      </c>
      <c r="AK50" s="51" t="s">
        <v>65</v>
      </c>
      <c r="AL50" s="51" t="s">
        <v>65</v>
      </c>
      <c r="AM50" s="51" t="s">
        <v>65</v>
      </c>
      <c r="AN50" s="51" t="s">
        <v>65</v>
      </c>
      <c r="AO50" s="51" t="s">
        <v>65</v>
      </c>
      <c r="AP50" s="51" t="s">
        <v>65</v>
      </c>
      <c r="AQ50" s="51" t="s">
        <v>65</v>
      </c>
      <c r="AR50" s="154"/>
      <c r="AS50" s="158"/>
    </row>
    <row r="51" spans="1:48">
      <c r="A51" s="142" t="s">
        <v>59</v>
      </c>
      <c r="B51" s="143" t="s">
        <v>60</v>
      </c>
      <c r="C51" s="110" t="s">
        <v>61</v>
      </c>
      <c r="D51" s="19" t="s">
        <v>28</v>
      </c>
      <c r="E51" s="71">
        <v>0</v>
      </c>
      <c r="F51" s="71">
        <v>0</v>
      </c>
      <c r="G51" s="74">
        <v>0</v>
      </c>
      <c r="H51" s="52">
        <v>0</v>
      </c>
      <c r="I51" s="52" t="s">
        <v>65</v>
      </c>
      <c r="J51" s="87">
        <f t="shared" ref="J51" si="22">J52+J53+J54+J55</f>
        <v>0</v>
      </c>
      <c r="K51" s="52" t="s">
        <v>65</v>
      </c>
      <c r="L51" s="52">
        <v>0</v>
      </c>
      <c r="M51" s="87">
        <f t="shared" ref="M51" si="23">M52+M53+M54+M55</f>
        <v>0</v>
      </c>
      <c r="N51" s="52" t="s">
        <v>65</v>
      </c>
      <c r="O51" s="52" t="s">
        <v>65</v>
      </c>
      <c r="P51" s="87">
        <f t="shared" ref="P51" si="24">P52+P53+P54+P55</f>
        <v>0</v>
      </c>
      <c r="Q51" s="52" t="s">
        <v>65</v>
      </c>
      <c r="R51" s="52" t="s">
        <v>65</v>
      </c>
      <c r="S51" s="52" t="s">
        <v>65</v>
      </c>
      <c r="T51" s="52" t="s">
        <v>65</v>
      </c>
      <c r="U51" s="52" t="s">
        <v>65</v>
      </c>
      <c r="V51" s="52" t="s">
        <v>65</v>
      </c>
      <c r="W51" s="52" t="s">
        <v>65</v>
      </c>
      <c r="X51" s="52" t="s">
        <v>65</v>
      </c>
      <c r="Y51" s="52" t="s">
        <v>65</v>
      </c>
      <c r="Z51" s="52" t="s">
        <v>65</v>
      </c>
      <c r="AA51" s="52" t="s">
        <v>65</v>
      </c>
      <c r="AB51" s="52" t="s">
        <v>65</v>
      </c>
      <c r="AC51" s="52" t="s">
        <v>65</v>
      </c>
      <c r="AD51" s="52" t="s">
        <v>65</v>
      </c>
      <c r="AE51" s="52" t="s">
        <v>65</v>
      </c>
      <c r="AF51" s="52" t="s">
        <v>65</v>
      </c>
      <c r="AG51" s="52" t="s">
        <v>65</v>
      </c>
      <c r="AH51" s="52" t="s">
        <v>65</v>
      </c>
      <c r="AI51" s="52" t="s">
        <v>65</v>
      </c>
      <c r="AJ51" s="52" t="s">
        <v>65</v>
      </c>
      <c r="AK51" s="52" t="s">
        <v>65</v>
      </c>
      <c r="AL51" s="52" t="s">
        <v>65</v>
      </c>
      <c r="AM51" s="52" t="s">
        <v>65</v>
      </c>
      <c r="AN51" s="52" t="s">
        <v>65</v>
      </c>
      <c r="AO51" s="52" t="s">
        <v>65</v>
      </c>
      <c r="AP51" s="52" t="s">
        <v>65</v>
      </c>
      <c r="AQ51" s="52" t="s">
        <v>65</v>
      </c>
      <c r="AR51" s="156"/>
      <c r="AS51" s="156"/>
    </row>
    <row r="52" spans="1:48" ht="37.5">
      <c r="A52" s="142"/>
      <c r="B52" s="143"/>
      <c r="C52" s="110"/>
      <c r="D52" s="17" t="s">
        <v>29</v>
      </c>
      <c r="E52" s="71">
        <v>0</v>
      </c>
      <c r="F52" s="71">
        <v>0</v>
      </c>
      <c r="G52" s="74">
        <v>0</v>
      </c>
      <c r="H52" s="51">
        <v>0</v>
      </c>
      <c r="I52" s="51">
        <v>0</v>
      </c>
      <c r="J52" s="58">
        <v>0</v>
      </c>
      <c r="K52" s="51">
        <v>0</v>
      </c>
      <c r="L52" s="51">
        <v>0</v>
      </c>
      <c r="M52" s="58">
        <v>0</v>
      </c>
      <c r="N52" s="51">
        <v>0</v>
      </c>
      <c r="O52" s="51">
        <v>0</v>
      </c>
      <c r="P52" s="66">
        <v>0</v>
      </c>
      <c r="Q52" s="51" t="s">
        <v>65</v>
      </c>
      <c r="R52" s="51" t="s">
        <v>65</v>
      </c>
      <c r="S52" s="51" t="s">
        <v>65</v>
      </c>
      <c r="T52" s="51" t="s">
        <v>65</v>
      </c>
      <c r="U52" s="51" t="s">
        <v>65</v>
      </c>
      <c r="V52" s="51" t="s">
        <v>65</v>
      </c>
      <c r="W52" s="51" t="s">
        <v>65</v>
      </c>
      <c r="X52" s="51" t="s">
        <v>65</v>
      </c>
      <c r="Y52" s="51" t="s">
        <v>65</v>
      </c>
      <c r="Z52" s="51" t="s">
        <v>65</v>
      </c>
      <c r="AA52" s="51" t="s">
        <v>65</v>
      </c>
      <c r="AB52" s="51" t="s">
        <v>65</v>
      </c>
      <c r="AC52" s="51" t="s">
        <v>65</v>
      </c>
      <c r="AD52" s="51" t="s">
        <v>65</v>
      </c>
      <c r="AE52" s="51" t="s">
        <v>65</v>
      </c>
      <c r="AF52" s="51" t="s">
        <v>65</v>
      </c>
      <c r="AG52" s="51" t="s">
        <v>65</v>
      </c>
      <c r="AH52" s="51" t="s">
        <v>65</v>
      </c>
      <c r="AI52" s="51" t="s">
        <v>65</v>
      </c>
      <c r="AJ52" s="51" t="s">
        <v>65</v>
      </c>
      <c r="AK52" s="51" t="s">
        <v>65</v>
      </c>
      <c r="AL52" s="51" t="s">
        <v>65</v>
      </c>
      <c r="AM52" s="51" t="s">
        <v>65</v>
      </c>
      <c r="AN52" s="51" t="s">
        <v>65</v>
      </c>
      <c r="AO52" s="51" t="s">
        <v>65</v>
      </c>
      <c r="AP52" s="51" t="s">
        <v>65</v>
      </c>
      <c r="AQ52" s="51" t="s">
        <v>65</v>
      </c>
      <c r="AR52" s="157"/>
      <c r="AS52" s="157"/>
    </row>
    <row r="53" spans="1:48" ht="75">
      <c r="A53" s="142"/>
      <c r="B53" s="143"/>
      <c r="C53" s="110"/>
      <c r="D53" s="18" t="s">
        <v>30</v>
      </c>
      <c r="E53" s="71">
        <v>0</v>
      </c>
      <c r="F53" s="71">
        <v>0</v>
      </c>
      <c r="G53" s="74">
        <v>0</v>
      </c>
      <c r="H53" s="51">
        <v>0</v>
      </c>
      <c r="I53" s="51">
        <v>0</v>
      </c>
      <c r="J53" s="58">
        <v>0</v>
      </c>
      <c r="K53" s="51">
        <v>0</v>
      </c>
      <c r="L53" s="51">
        <v>0</v>
      </c>
      <c r="M53" s="58">
        <v>0</v>
      </c>
      <c r="N53" s="51">
        <v>0</v>
      </c>
      <c r="O53" s="51">
        <v>0</v>
      </c>
      <c r="P53" s="66">
        <v>0</v>
      </c>
      <c r="Q53" s="51" t="s">
        <v>65</v>
      </c>
      <c r="R53" s="51" t="s">
        <v>65</v>
      </c>
      <c r="S53" s="51" t="s">
        <v>65</v>
      </c>
      <c r="T53" s="51" t="s">
        <v>65</v>
      </c>
      <c r="U53" s="51" t="s">
        <v>65</v>
      </c>
      <c r="V53" s="51" t="s">
        <v>65</v>
      </c>
      <c r="W53" s="51" t="s">
        <v>65</v>
      </c>
      <c r="X53" s="51" t="s">
        <v>65</v>
      </c>
      <c r="Y53" s="51" t="s">
        <v>65</v>
      </c>
      <c r="Z53" s="51" t="s">
        <v>65</v>
      </c>
      <c r="AA53" s="51" t="s">
        <v>65</v>
      </c>
      <c r="AB53" s="51" t="s">
        <v>65</v>
      </c>
      <c r="AC53" s="51" t="s">
        <v>65</v>
      </c>
      <c r="AD53" s="51" t="s">
        <v>65</v>
      </c>
      <c r="AE53" s="51" t="s">
        <v>65</v>
      </c>
      <c r="AF53" s="51" t="s">
        <v>65</v>
      </c>
      <c r="AG53" s="51" t="s">
        <v>65</v>
      </c>
      <c r="AH53" s="51" t="s">
        <v>65</v>
      </c>
      <c r="AI53" s="51" t="s">
        <v>65</v>
      </c>
      <c r="AJ53" s="51" t="s">
        <v>65</v>
      </c>
      <c r="AK53" s="51" t="s">
        <v>65</v>
      </c>
      <c r="AL53" s="51" t="s">
        <v>65</v>
      </c>
      <c r="AM53" s="51" t="s">
        <v>65</v>
      </c>
      <c r="AN53" s="51" t="s">
        <v>65</v>
      </c>
      <c r="AO53" s="51" t="s">
        <v>65</v>
      </c>
      <c r="AP53" s="51" t="s">
        <v>65</v>
      </c>
      <c r="AQ53" s="51" t="s">
        <v>65</v>
      </c>
      <c r="AR53" s="157"/>
      <c r="AS53" s="157"/>
    </row>
    <row r="54" spans="1:48" ht="56.25">
      <c r="A54" s="142"/>
      <c r="B54" s="143"/>
      <c r="C54" s="110"/>
      <c r="D54" s="18" t="s">
        <v>31</v>
      </c>
      <c r="E54" s="71">
        <v>0</v>
      </c>
      <c r="F54" s="71">
        <v>0</v>
      </c>
      <c r="G54" s="74">
        <v>0</v>
      </c>
      <c r="H54" s="51">
        <v>0</v>
      </c>
      <c r="I54" s="51">
        <v>0</v>
      </c>
      <c r="J54" s="58">
        <v>0</v>
      </c>
      <c r="K54" s="51">
        <v>0</v>
      </c>
      <c r="L54" s="51">
        <v>0</v>
      </c>
      <c r="M54" s="58">
        <v>0</v>
      </c>
      <c r="N54" s="51">
        <v>0</v>
      </c>
      <c r="O54" s="51">
        <v>0</v>
      </c>
      <c r="P54" s="66">
        <v>0</v>
      </c>
      <c r="Q54" s="51" t="s">
        <v>65</v>
      </c>
      <c r="R54" s="51" t="s">
        <v>65</v>
      </c>
      <c r="S54" s="51" t="s">
        <v>65</v>
      </c>
      <c r="T54" s="51" t="s">
        <v>65</v>
      </c>
      <c r="U54" s="51" t="s">
        <v>65</v>
      </c>
      <c r="V54" s="51" t="s">
        <v>65</v>
      </c>
      <c r="W54" s="51" t="s">
        <v>65</v>
      </c>
      <c r="X54" s="51" t="s">
        <v>65</v>
      </c>
      <c r="Y54" s="51" t="s">
        <v>65</v>
      </c>
      <c r="Z54" s="51" t="s">
        <v>65</v>
      </c>
      <c r="AA54" s="51" t="s">
        <v>65</v>
      </c>
      <c r="AB54" s="51" t="s">
        <v>65</v>
      </c>
      <c r="AC54" s="51" t="s">
        <v>65</v>
      </c>
      <c r="AD54" s="51" t="s">
        <v>65</v>
      </c>
      <c r="AE54" s="51" t="s">
        <v>65</v>
      </c>
      <c r="AF54" s="51" t="s">
        <v>65</v>
      </c>
      <c r="AG54" s="51" t="s">
        <v>65</v>
      </c>
      <c r="AH54" s="51" t="s">
        <v>65</v>
      </c>
      <c r="AI54" s="51" t="s">
        <v>65</v>
      </c>
      <c r="AJ54" s="51" t="s">
        <v>65</v>
      </c>
      <c r="AK54" s="51" t="s">
        <v>65</v>
      </c>
      <c r="AL54" s="51" t="s">
        <v>65</v>
      </c>
      <c r="AM54" s="51" t="s">
        <v>65</v>
      </c>
      <c r="AN54" s="51" t="s">
        <v>65</v>
      </c>
      <c r="AO54" s="51" t="s">
        <v>65</v>
      </c>
      <c r="AP54" s="51" t="s">
        <v>65</v>
      </c>
      <c r="AQ54" s="51" t="s">
        <v>65</v>
      </c>
      <c r="AR54" s="157"/>
      <c r="AS54" s="157"/>
    </row>
    <row r="55" spans="1:48" ht="37.5">
      <c r="A55" s="142"/>
      <c r="B55" s="143"/>
      <c r="C55" s="110"/>
      <c r="D55" s="17" t="s">
        <v>32</v>
      </c>
      <c r="E55" s="71">
        <v>0</v>
      </c>
      <c r="F55" s="71">
        <v>0</v>
      </c>
      <c r="G55" s="74">
        <v>0</v>
      </c>
      <c r="H55" s="51">
        <v>0</v>
      </c>
      <c r="I55" s="51">
        <v>0</v>
      </c>
      <c r="J55" s="58">
        <v>0</v>
      </c>
      <c r="K55" s="51">
        <v>0</v>
      </c>
      <c r="L55" s="51">
        <v>0</v>
      </c>
      <c r="M55" s="58">
        <v>0</v>
      </c>
      <c r="N55" s="51">
        <v>0</v>
      </c>
      <c r="O55" s="51">
        <v>0</v>
      </c>
      <c r="P55" s="66">
        <v>0</v>
      </c>
      <c r="Q55" s="51" t="s">
        <v>65</v>
      </c>
      <c r="R55" s="51" t="s">
        <v>65</v>
      </c>
      <c r="S55" s="51" t="s">
        <v>65</v>
      </c>
      <c r="T55" s="51" t="s">
        <v>65</v>
      </c>
      <c r="U55" s="51" t="s">
        <v>65</v>
      </c>
      <c r="V55" s="51" t="s">
        <v>65</v>
      </c>
      <c r="W55" s="51" t="s">
        <v>65</v>
      </c>
      <c r="X55" s="51" t="s">
        <v>65</v>
      </c>
      <c r="Y55" s="51" t="s">
        <v>65</v>
      </c>
      <c r="Z55" s="51" t="s">
        <v>65</v>
      </c>
      <c r="AA55" s="51" t="s">
        <v>65</v>
      </c>
      <c r="AB55" s="51" t="s">
        <v>65</v>
      </c>
      <c r="AC55" s="51" t="s">
        <v>65</v>
      </c>
      <c r="AD55" s="51" t="s">
        <v>65</v>
      </c>
      <c r="AE55" s="51" t="s">
        <v>65</v>
      </c>
      <c r="AF55" s="51" t="s">
        <v>65</v>
      </c>
      <c r="AG55" s="51" t="s">
        <v>65</v>
      </c>
      <c r="AH55" s="51" t="s">
        <v>65</v>
      </c>
      <c r="AI55" s="51" t="s">
        <v>65</v>
      </c>
      <c r="AJ55" s="51" t="s">
        <v>65</v>
      </c>
      <c r="AK55" s="51" t="s">
        <v>65</v>
      </c>
      <c r="AL55" s="51" t="s">
        <v>65</v>
      </c>
      <c r="AM55" s="51" t="s">
        <v>65</v>
      </c>
      <c r="AN55" s="51" t="s">
        <v>65</v>
      </c>
      <c r="AO55" s="51" t="s">
        <v>65</v>
      </c>
      <c r="AP55" s="51" t="s">
        <v>65</v>
      </c>
      <c r="AQ55" s="51" t="s">
        <v>65</v>
      </c>
      <c r="AR55" s="158"/>
      <c r="AS55" s="158"/>
    </row>
    <row r="56" spans="1:48" s="22" customFormat="1">
      <c r="A56" s="106" t="s">
        <v>123</v>
      </c>
      <c r="B56" s="107"/>
      <c r="C56" s="110" t="s">
        <v>27</v>
      </c>
      <c r="D56" s="21" t="s">
        <v>28</v>
      </c>
      <c r="E56" s="53">
        <f>E57+E58+E59+E60</f>
        <v>129955.60347999999</v>
      </c>
      <c r="F56" s="53">
        <f t="shared" ref="F56:AQ56" si="25">F57+F58+F59+F60</f>
        <v>36912.985479999996</v>
      </c>
      <c r="G56" s="50">
        <f>F56/E56</f>
        <v>0.28404304617523368</v>
      </c>
      <c r="H56" s="53">
        <f t="shared" si="25"/>
        <v>0</v>
      </c>
      <c r="I56" s="53">
        <f t="shared" si="25"/>
        <v>0</v>
      </c>
      <c r="J56" s="50">
        <v>0</v>
      </c>
      <c r="K56" s="53">
        <f t="shared" si="25"/>
        <v>0</v>
      </c>
      <c r="L56" s="53">
        <f t="shared" si="25"/>
        <v>0</v>
      </c>
      <c r="M56" s="50">
        <f t="shared" si="25"/>
        <v>0</v>
      </c>
      <c r="N56" s="53">
        <f t="shared" si="25"/>
        <v>20311.2</v>
      </c>
      <c r="O56" s="53">
        <f t="shared" si="25"/>
        <v>20311.2</v>
      </c>
      <c r="P56" s="50">
        <f>O56/N56</f>
        <v>1</v>
      </c>
      <c r="Q56" s="53">
        <f t="shared" si="25"/>
        <v>10345.79478</v>
      </c>
      <c r="R56" s="53">
        <f t="shared" si="25"/>
        <v>8437.9567800000004</v>
      </c>
      <c r="S56" s="50">
        <f>R56/Q56</f>
        <v>0.81559290121546368</v>
      </c>
      <c r="T56" s="53">
        <f t="shared" si="25"/>
        <v>4713.1286999999993</v>
      </c>
      <c r="U56" s="53">
        <f t="shared" si="25"/>
        <v>4713.1286999999993</v>
      </c>
      <c r="V56" s="50">
        <f>U56/T56</f>
        <v>1</v>
      </c>
      <c r="W56" s="53">
        <f t="shared" si="25"/>
        <v>8276.1299999999992</v>
      </c>
      <c r="X56" s="53">
        <f t="shared" si="25"/>
        <v>3450.7000000000003</v>
      </c>
      <c r="Y56" s="50">
        <f>X56/W56</f>
        <v>0.41694608470384115</v>
      </c>
      <c r="Z56" s="53">
        <f t="shared" si="25"/>
        <v>9375.43</v>
      </c>
      <c r="AA56" s="53">
        <f t="shared" si="25"/>
        <v>0</v>
      </c>
      <c r="AB56" s="53">
        <f t="shared" si="25"/>
        <v>0</v>
      </c>
      <c r="AC56" s="53">
        <f t="shared" si="25"/>
        <v>0</v>
      </c>
      <c r="AD56" s="53">
        <f t="shared" si="25"/>
        <v>0</v>
      </c>
      <c r="AE56" s="53">
        <f t="shared" si="25"/>
        <v>0</v>
      </c>
      <c r="AF56" s="53">
        <f t="shared" si="25"/>
        <v>49171.69</v>
      </c>
      <c r="AG56" s="53">
        <f t="shared" si="25"/>
        <v>0</v>
      </c>
      <c r="AH56" s="53">
        <f t="shared" si="25"/>
        <v>0</v>
      </c>
      <c r="AI56" s="53">
        <f t="shared" si="25"/>
        <v>0</v>
      </c>
      <c r="AJ56" s="53">
        <f t="shared" si="25"/>
        <v>0</v>
      </c>
      <c r="AK56" s="53">
        <f t="shared" si="25"/>
        <v>0</v>
      </c>
      <c r="AL56" s="53">
        <f t="shared" si="25"/>
        <v>0</v>
      </c>
      <c r="AM56" s="53">
        <f t="shared" si="25"/>
        <v>0</v>
      </c>
      <c r="AN56" s="53">
        <f t="shared" si="25"/>
        <v>0</v>
      </c>
      <c r="AO56" s="53">
        <f t="shared" si="25"/>
        <v>27762.23</v>
      </c>
      <c r="AP56" s="53">
        <f t="shared" si="25"/>
        <v>0</v>
      </c>
      <c r="AQ56" s="53">
        <f t="shared" si="25"/>
        <v>0</v>
      </c>
      <c r="AR56" s="144"/>
      <c r="AS56" s="144"/>
      <c r="AU56" s="23"/>
      <c r="AV56" s="23"/>
    </row>
    <row r="57" spans="1:48" s="22" customFormat="1" ht="37.5">
      <c r="A57" s="108"/>
      <c r="B57" s="109"/>
      <c r="C57" s="110"/>
      <c r="D57" s="24" t="s">
        <v>29</v>
      </c>
      <c r="E57" s="54">
        <f t="shared" ref="E57:I59" si="26">E14+E24+E31+E36+E41</f>
        <v>2192.7558399999998</v>
      </c>
      <c r="F57" s="54">
        <f t="shared" si="26"/>
        <v>715.79584</v>
      </c>
      <c r="G57" s="50">
        <f t="shared" ref="G57:G59" si="27">F57/E57</f>
        <v>0.32643663600959788</v>
      </c>
      <c r="H57" s="54">
        <f t="shared" si="26"/>
        <v>0</v>
      </c>
      <c r="I57" s="54">
        <f t="shared" si="26"/>
        <v>0</v>
      </c>
      <c r="J57" s="49">
        <v>0</v>
      </c>
      <c r="K57" s="54">
        <f t="shared" ref="K57:O59" si="28">K14+K24+K31+K36+K41</f>
        <v>0</v>
      </c>
      <c r="L57" s="54">
        <f t="shared" si="28"/>
        <v>0</v>
      </c>
      <c r="M57" s="49">
        <f t="shared" si="28"/>
        <v>0</v>
      </c>
      <c r="N57" s="54">
        <f t="shared" si="28"/>
        <v>240.5</v>
      </c>
      <c r="O57" s="54">
        <f t="shared" si="28"/>
        <v>240.5</v>
      </c>
      <c r="P57" s="50">
        <f t="shared" ref="P57:P59" si="29">O57/N57</f>
        <v>1</v>
      </c>
      <c r="Q57" s="54">
        <f t="shared" ref="Q57:AQ59" si="30">Q14+Q24+Q31+Q36+Q41</f>
        <v>297.77571</v>
      </c>
      <c r="R57" s="54">
        <f t="shared" si="30"/>
        <v>297.77571</v>
      </c>
      <c r="S57" s="50">
        <f t="shared" ref="S57:S59" si="31">R57/Q57</f>
        <v>1</v>
      </c>
      <c r="T57" s="54">
        <f t="shared" si="30"/>
        <v>177.52012999999999</v>
      </c>
      <c r="U57" s="54">
        <f t="shared" si="30"/>
        <v>177.52012999999999</v>
      </c>
      <c r="V57" s="50">
        <f t="shared" ref="V57:V59" si="32">U57/T57</f>
        <v>1</v>
      </c>
      <c r="W57" s="54">
        <f t="shared" si="30"/>
        <v>0</v>
      </c>
      <c r="X57" s="54">
        <f t="shared" si="30"/>
        <v>0</v>
      </c>
      <c r="Y57" s="50">
        <v>0</v>
      </c>
      <c r="Z57" s="54">
        <f t="shared" si="30"/>
        <v>446.66</v>
      </c>
      <c r="AA57" s="54">
        <f t="shared" si="30"/>
        <v>0</v>
      </c>
      <c r="AB57" s="54">
        <f t="shared" si="30"/>
        <v>0</v>
      </c>
      <c r="AC57" s="54">
        <f t="shared" si="30"/>
        <v>0</v>
      </c>
      <c r="AD57" s="54">
        <f t="shared" si="30"/>
        <v>0</v>
      </c>
      <c r="AE57" s="54">
        <f t="shared" si="30"/>
        <v>0</v>
      </c>
      <c r="AF57" s="54">
        <f t="shared" si="30"/>
        <v>0</v>
      </c>
      <c r="AG57" s="54">
        <f t="shared" si="30"/>
        <v>0</v>
      </c>
      <c r="AH57" s="54">
        <f t="shared" si="30"/>
        <v>0</v>
      </c>
      <c r="AI57" s="54">
        <f t="shared" si="30"/>
        <v>0</v>
      </c>
      <c r="AJ57" s="54">
        <f t="shared" si="30"/>
        <v>0</v>
      </c>
      <c r="AK57" s="54">
        <f t="shared" si="30"/>
        <v>0</v>
      </c>
      <c r="AL57" s="54">
        <f t="shared" si="30"/>
        <v>0</v>
      </c>
      <c r="AM57" s="54">
        <f t="shared" si="30"/>
        <v>0</v>
      </c>
      <c r="AN57" s="54">
        <f t="shared" si="30"/>
        <v>0</v>
      </c>
      <c r="AO57" s="54">
        <f t="shared" si="30"/>
        <v>1030.3</v>
      </c>
      <c r="AP57" s="54">
        <f t="shared" si="30"/>
        <v>0</v>
      </c>
      <c r="AQ57" s="54">
        <f t="shared" si="30"/>
        <v>0</v>
      </c>
      <c r="AR57" s="145"/>
      <c r="AS57" s="145"/>
      <c r="AU57" s="23"/>
      <c r="AV57" s="23"/>
    </row>
    <row r="58" spans="1:48" s="22" customFormat="1" ht="75">
      <c r="A58" s="108"/>
      <c r="B58" s="109"/>
      <c r="C58" s="110"/>
      <c r="D58" s="25" t="s">
        <v>30</v>
      </c>
      <c r="E58" s="54">
        <f t="shared" si="26"/>
        <v>101157.06277999999</v>
      </c>
      <c r="F58" s="54">
        <f t="shared" si="26"/>
        <v>34708.004779999996</v>
      </c>
      <c r="G58" s="50">
        <f t="shared" si="27"/>
        <v>0.34311004912711046</v>
      </c>
      <c r="H58" s="54">
        <f t="shared" si="26"/>
        <v>0</v>
      </c>
      <c r="I58" s="54">
        <f t="shared" si="26"/>
        <v>0</v>
      </c>
      <c r="J58" s="49">
        <v>0</v>
      </c>
      <c r="K58" s="54">
        <f t="shared" si="28"/>
        <v>0</v>
      </c>
      <c r="L58" s="54">
        <f t="shared" si="28"/>
        <v>0</v>
      </c>
      <c r="M58" s="49">
        <f t="shared" si="28"/>
        <v>0</v>
      </c>
      <c r="N58" s="54">
        <f t="shared" si="28"/>
        <v>19818.3</v>
      </c>
      <c r="O58" s="54">
        <f t="shared" si="28"/>
        <v>19818.3</v>
      </c>
      <c r="P58" s="50">
        <f t="shared" si="29"/>
        <v>1</v>
      </c>
      <c r="Q58" s="54">
        <f t="shared" si="30"/>
        <v>9455.6906500000005</v>
      </c>
      <c r="R58" s="54">
        <f t="shared" si="30"/>
        <v>7547.8526499999998</v>
      </c>
      <c r="S58" s="50">
        <f t="shared" si="31"/>
        <v>0.79823388151980201</v>
      </c>
      <c r="T58" s="54">
        <f t="shared" si="30"/>
        <v>4299.9521299999997</v>
      </c>
      <c r="U58" s="54">
        <f t="shared" si="30"/>
        <v>4299.9521299999997</v>
      </c>
      <c r="V58" s="50">
        <f t="shared" si="32"/>
        <v>1</v>
      </c>
      <c r="W58" s="54">
        <f t="shared" si="30"/>
        <v>7767.19</v>
      </c>
      <c r="X58" s="54">
        <f t="shared" si="30"/>
        <v>3041.9</v>
      </c>
      <c r="Y58" s="50">
        <f t="shared" ref="Y58:Y59" si="33">X58/W58</f>
        <v>0.39163455509650213</v>
      </c>
      <c r="Z58" s="54">
        <f t="shared" si="30"/>
        <v>8460</v>
      </c>
      <c r="AA58" s="54">
        <f t="shared" si="30"/>
        <v>0</v>
      </c>
      <c r="AB58" s="54">
        <f t="shared" si="30"/>
        <v>0</v>
      </c>
      <c r="AC58" s="54">
        <f t="shared" si="30"/>
        <v>0</v>
      </c>
      <c r="AD58" s="54">
        <f t="shared" si="30"/>
        <v>0</v>
      </c>
      <c r="AE58" s="54">
        <f t="shared" si="30"/>
        <v>0</v>
      </c>
      <c r="AF58" s="54">
        <f t="shared" si="30"/>
        <v>35902.230000000003</v>
      </c>
      <c r="AG58" s="54">
        <f t="shared" si="30"/>
        <v>0</v>
      </c>
      <c r="AH58" s="54">
        <f t="shared" si="30"/>
        <v>0</v>
      </c>
      <c r="AI58" s="54">
        <f t="shared" si="30"/>
        <v>0</v>
      </c>
      <c r="AJ58" s="54">
        <f t="shared" si="30"/>
        <v>0</v>
      </c>
      <c r="AK58" s="54">
        <f t="shared" si="30"/>
        <v>0</v>
      </c>
      <c r="AL58" s="54">
        <f t="shared" si="30"/>
        <v>0</v>
      </c>
      <c r="AM58" s="54">
        <f t="shared" si="30"/>
        <v>0</v>
      </c>
      <c r="AN58" s="54">
        <f t="shared" si="30"/>
        <v>0</v>
      </c>
      <c r="AO58" s="54">
        <f t="shared" si="30"/>
        <v>15453.7</v>
      </c>
      <c r="AP58" s="54">
        <f t="shared" si="30"/>
        <v>0</v>
      </c>
      <c r="AQ58" s="54">
        <f t="shared" si="30"/>
        <v>0</v>
      </c>
      <c r="AR58" s="145"/>
      <c r="AS58" s="145"/>
    </row>
    <row r="59" spans="1:48" s="9" customFormat="1" ht="56.25">
      <c r="A59" s="108"/>
      <c r="B59" s="109"/>
      <c r="C59" s="110"/>
      <c r="D59" s="25" t="s">
        <v>31</v>
      </c>
      <c r="E59" s="54">
        <f t="shared" si="26"/>
        <v>26605.78486</v>
      </c>
      <c r="F59" s="54">
        <f t="shared" si="26"/>
        <v>1489.1848600000001</v>
      </c>
      <c r="G59" s="50">
        <f t="shared" si="27"/>
        <v>5.5972220621797512E-2</v>
      </c>
      <c r="H59" s="54">
        <f t="shared" si="26"/>
        <v>0</v>
      </c>
      <c r="I59" s="54">
        <f t="shared" si="26"/>
        <v>0</v>
      </c>
      <c r="J59" s="49">
        <v>0</v>
      </c>
      <c r="K59" s="54">
        <f t="shared" si="28"/>
        <v>0</v>
      </c>
      <c r="L59" s="54">
        <f t="shared" si="28"/>
        <v>0</v>
      </c>
      <c r="M59" s="49">
        <f t="shared" si="28"/>
        <v>0</v>
      </c>
      <c r="N59" s="54">
        <f t="shared" si="28"/>
        <v>252.4</v>
      </c>
      <c r="O59" s="54">
        <f t="shared" si="28"/>
        <v>252.4</v>
      </c>
      <c r="P59" s="50">
        <f t="shared" si="29"/>
        <v>1</v>
      </c>
      <c r="Q59" s="54">
        <f t="shared" si="30"/>
        <v>592.32842000000005</v>
      </c>
      <c r="R59" s="54">
        <f t="shared" si="30"/>
        <v>592.32842000000005</v>
      </c>
      <c r="S59" s="50">
        <f t="shared" si="31"/>
        <v>1</v>
      </c>
      <c r="T59" s="54">
        <f t="shared" si="30"/>
        <v>235.65644</v>
      </c>
      <c r="U59" s="54">
        <f t="shared" si="30"/>
        <v>235.65644</v>
      </c>
      <c r="V59" s="50">
        <f t="shared" si="32"/>
        <v>1</v>
      </c>
      <c r="W59" s="54">
        <f t="shared" si="30"/>
        <v>508.94</v>
      </c>
      <c r="X59" s="54">
        <f t="shared" si="30"/>
        <v>408.8</v>
      </c>
      <c r="Y59" s="50">
        <f t="shared" si="33"/>
        <v>0.80323810272330731</v>
      </c>
      <c r="Z59" s="54">
        <f t="shared" si="30"/>
        <v>468.77</v>
      </c>
      <c r="AA59" s="54">
        <f t="shared" si="30"/>
        <v>0</v>
      </c>
      <c r="AB59" s="54">
        <f t="shared" si="30"/>
        <v>0</v>
      </c>
      <c r="AC59" s="54">
        <f t="shared" si="30"/>
        <v>0</v>
      </c>
      <c r="AD59" s="54">
        <f t="shared" si="30"/>
        <v>0</v>
      </c>
      <c r="AE59" s="54">
        <f t="shared" si="30"/>
        <v>0</v>
      </c>
      <c r="AF59" s="54">
        <f t="shared" si="30"/>
        <v>13269.46</v>
      </c>
      <c r="AG59" s="54">
        <f t="shared" si="30"/>
        <v>0</v>
      </c>
      <c r="AH59" s="54">
        <f t="shared" si="30"/>
        <v>0</v>
      </c>
      <c r="AI59" s="54">
        <f t="shared" si="30"/>
        <v>0</v>
      </c>
      <c r="AJ59" s="54">
        <f t="shared" si="30"/>
        <v>0</v>
      </c>
      <c r="AK59" s="54">
        <f t="shared" si="30"/>
        <v>0</v>
      </c>
      <c r="AL59" s="54">
        <f t="shared" si="30"/>
        <v>0</v>
      </c>
      <c r="AM59" s="54">
        <f t="shared" si="30"/>
        <v>0</v>
      </c>
      <c r="AN59" s="54">
        <f t="shared" si="30"/>
        <v>0</v>
      </c>
      <c r="AO59" s="54">
        <f t="shared" si="30"/>
        <v>11278.23</v>
      </c>
      <c r="AP59" s="54">
        <f t="shared" si="30"/>
        <v>0</v>
      </c>
      <c r="AQ59" s="54">
        <f t="shared" si="30"/>
        <v>0</v>
      </c>
      <c r="AR59" s="145"/>
      <c r="AS59" s="145"/>
    </row>
    <row r="60" spans="1:48" s="9" customFormat="1" ht="37.5">
      <c r="A60" s="150"/>
      <c r="B60" s="151"/>
      <c r="C60" s="110"/>
      <c r="D60" s="24" t="s">
        <v>32</v>
      </c>
      <c r="E60" s="54">
        <f>E17+E28+E34+E39+E44</f>
        <v>0</v>
      </c>
      <c r="F60" s="54">
        <f>F17+F28+F34+F39+F44</f>
        <v>0</v>
      </c>
      <c r="G60" s="49">
        <f>G17+G28+G34+G39+G44</f>
        <v>0</v>
      </c>
      <c r="H60" s="54">
        <f>H17+H28+H34+H39+H44</f>
        <v>0</v>
      </c>
      <c r="I60" s="54">
        <f>I17+I28+I34+I39+I44</f>
        <v>0</v>
      </c>
      <c r="J60" s="49">
        <v>0</v>
      </c>
      <c r="K60" s="54">
        <f t="shared" ref="K60:AQ60" si="34">K17+K28+K34+K39+K44</f>
        <v>0</v>
      </c>
      <c r="L60" s="54">
        <f t="shared" si="34"/>
        <v>0</v>
      </c>
      <c r="M60" s="49">
        <f t="shared" si="34"/>
        <v>0</v>
      </c>
      <c r="N60" s="54">
        <f t="shared" si="34"/>
        <v>0</v>
      </c>
      <c r="O60" s="54">
        <f t="shared" si="34"/>
        <v>0</v>
      </c>
      <c r="P60" s="69">
        <f t="shared" si="34"/>
        <v>0</v>
      </c>
      <c r="Q60" s="54">
        <f t="shared" si="34"/>
        <v>0</v>
      </c>
      <c r="R60" s="54">
        <f t="shared" si="34"/>
        <v>0</v>
      </c>
      <c r="S60" s="54">
        <f t="shared" si="34"/>
        <v>0</v>
      </c>
      <c r="T60" s="54">
        <f t="shared" si="34"/>
        <v>0</v>
      </c>
      <c r="U60" s="54">
        <f t="shared" si="34"/>
        <v>0</v>
      </c>
      <c r="V60" s="54">
        <f t="shared" si="34"/>
        <v>0</v>
      </c>
      <c r="W60" s="54">
        <f t="shared" si="34"/>
        <v>0</v>
      </c>
      <c r="X60" s="54">
        <f t="shared" si="34"/>
        <v>0</v>
      </c>
      <c r="Y60" s="54">
        <f t="shared" si="34"/>
        <v>0</v>
      </c>
      <c r="Z60" s="54">
        <f t="shared" si="34"/>
        <v>0</v>
      </c>
      <c r="AA60" s="54">
        <f t="shared" si="34"/>
        <v>0</v>
      </c>
      <c r="AB60" s="54">
        <f t="shared" si="34"/>
        <v>0</v>
      </c>
      <c r="AC60" s="54">
        <f t="shared" si="34"/>
        <v>0</v>
      </c>
      <c r="AD60" s="54">
        <f t="shared" si="34"/>
        <v>0</v>
      </c>
      <c r="AE60" s="54">
        <f t="shared" si="34"/>
        <v>0</v>
      </c>
      <c r="AF60" s="54">
        <f t="shared" si="34"/>
        <v>0</v>
      </c>
      <c r="AG60" s="54">
        <f t="shared" si="34"/>
        <v>0</v>
      </c>
      <c r="AH60" s="54">
        <f t="shared" si="34"/>
        <v>0</v>
      </c>
      <c r="AI60" s="54">
        <f t="shared" si="34"/>
        <v>0</v>
      </c>
      <c r="AJ60" s="54">
        <f t="shared" si="34"/>
        <v>0</v>
      </c>
      <c r="AK60" s="54">
        <f t="shared" si="34"/>
        <v>0</v>
      </c>
      <c r="AL60" s="54">
        <f t="shared" si="34"/>
        <v>0</v>
      </c>
      <c r="AM60" s="54">
        <f t="shared" si="34"/>
        <v>0</v>
      </c>
      <c r="AN60" s="54">
        <f t="shared" si="34"/>
        <v>0</v>
      </c>
      <c r="AO60" s="54">
        <f t="shared" si="34"/>
        <v>0</v>
      </c>
      <c r="AP60" s="54">
        <f t="shared" si="34"/>
        <v>0</v>
      </c>
      <c r="AQ60" s="54">
        <f t="shared" si="34"/>
        <v>0</v>
      </c>
      <c r="AR60" s="146"/>
      <c r="AS60" s="146"/>
    </row>
    <row r="61" spans="1:48" s="72" customFormat="1">
      <c r="A61" s="106" t="s">
        <v>124</v>
      </c>
      <c r="B61" s="107"/>
      <c r="C61" s="110" t="s">
        <v>27</v>
      </c>
      <c r="D61" s="42" t="s">
        <v>28</v>
      </c>
      <c r="E61" s="71">
        <f>SUM(E62:E64)</f>
        <v>74333.69</v>
      </c>
      <c r="F61" s="71">
        <f t="shared" ref="F61" si="35">SUM(F62:F64)</f>
        <v>17170.761999999999</v>
      </c>
      <c r="G61" s="74">
        <f>F61/E61</f>
        <v>0.2309956898413088</v>
      </c>
      <c r="H61" s="71">
        <f>H62+H63+H64</f>
        <v>0</v>
      </c>
      <c r="I61" s="71">
        <f t="shared" ref="I61:AO61" si="36">I62+I63+I64</f>
        <v>0</v>
      </c>
      <c r="J61" s="74">
        <f t="shared" si="36"/>
        <v>0</v>
      </c>
      <c r="K61" s="71">
        <f t="shared" si="36"/>
        <v>0</v>
      </c>
      <c r="L61" s="71">
        <f t="shared" si="36"/>
        <v>0</v>
      </c>
      <c r="M61" s="74">
        <v>0</v>
      </c>
      <c r="N61" s="71">
        <f t="shared" si="36"/>
        <v>15262.9</v>
      </c>
      <c r="O61" s="71">
        <f t="shared" si="36"/>
        <v>15262.9</v>
      </c>
      <c r="P61" s="74">
        <f>O61/N61</f>
        <v>1</v>
      </c>
      <c r="Q61" s="71">
        <f t="shared" si="36"/>
        <v>3815.7</v>
      </c>
      <c r="R61" s="71">
        <f t="shared" si="36"/>
        <v>1907.8620000000001</v>
      </c>
      <c r="S61" s="74">
        <f>R61/Q61</f>
        <v>0.5000031449013288</v>
      </c>
      <c r="T61" s="71">
        <f t="shared" si="36"/>
        <v>0</v>
      </c>
      <c r="U61" s="71">
        <f t="shared" si="36"/>
        <v>0</v>
      </c>
      <c r="V61" s="71"/>
      <c r="W61" s="71">
        <f t="shared" si="36"/>
        <v>0</v>
      </c>
      <c r="X61" s="71">
        <f t="shared" si="36"/>
        <v>0</v>
      </c>
      <c r="Y61" s="71"/>
      <c r="Z61" s="71">
        <f t="shared" si="36"/>
        <v>0</v>
      </c>
      <c r="AA61" s="71">
        <f t="shared" si="36"/>
        <v>0</v>
      </c>
      <c r="AB61" s="71">
        <f t="shared" si="36"/>
        <v>0</v>
      </c>
      <c r="AC61" s="71">
        <f t="shared" si="36"/>
        <v>0</v>
      </c>
      <c r="AD61" s="71">
        <f t="shared" si="36"/>
        <v>0</v>
      </c>
      <c r="AE61" s="71">
        <f t="shared" si="36"/>
        <v>0</v>
      </c>
      <c r="AF61" s="71">
        <f t="shared" si="36"/>
        <v>9348.6</v>
      </c>
      <c r="AG61" s="71">
        <f t="shared" si="36"/>
        <v>0</v>
      </c>
      <c r="AH61" s="71">
        <f t="shared" si="36"/>
        <v>0</v>
      </c>
      <c r="AI61" s="71">
        <f t="shared" si="36"/>
        <v>0</v>
      </c>
      <c r="AJ61" s="71">
        <f t="shared" si="36"/>
        <v>0</v>
      </c>
      <c r="AK61" s="71">
        <f t="shared" si="36"/>
        <v>0</v>
      </c>
      <c r="AL61" s="71">
        <f t="shared" si="36"/>
        <v>13467.2</v>
      </c>
      <c r="AM61" s="71">
        <f t="shared" si="36"/>
        <v>0</v>
      </c>
      <c r="AN61" s="71">
        <f t="shared" si="36"/>
        <v>0</v>
      </c>
      <c r="AO61" s="71">
        <f t="shared" si="36"/>
        <v>15453.7</v>
      </c>
      <c r="AP61" s="71"/>
      <c r="AQ61" s="71"/>
      <c r="AR61" s="156"/>
      <c r="AS61" s="156"/>
    </row>
    <row r="62" spans="1:48" ht="37.5">
      <c r="A62" s="108"/>
      <c r="B62" s="109"/>
      <c r="C62" s="110"/>
      <c r="D62" s="43" t="s">
        <v>29</v>
      </c>
      <c r="E62" s="71">
        <f>E14+E19+E31+E47</f>
        <v>0</v>
      </c>
      <c r="F62" s="71">
        <f>F14+F19+F31+F47</f>
        <v>0</v>
      </c>
      <c r="G62" s="74">
        <v>0</v>
      </c>
      <c r="H62" s="73">
        <f>H14+H19+H31+H47</f>
        <v>0</v>
      </c>
      <c r="I62" s="73">
        <f t="shared" ref="I62:P64" si="37">I14+I19+I31+I47</f>
        <v>0</v>
      </c>
      <c r="J62" s="75">
        <v>0</v>
      </c>
      <c r="K62" s="73">
        <f t="shared" si="37"/>
        <v>0</v>
      </c>
      <c r="L62" s="73">
        <f t="shared" si="37"/>
        <v>0</v>
      </c>
      <c r="M62" s="75">
        <v>0</v>
      </c>
      <c r="N62" s="73">
        <f t="shared" si="37"/>
        <v>0</v>
      </c>
      <c r="O62" s="73">
        <f t="shared" si="37"/>
        <v>0</v>
      </c>
      <c r="P62" s="75">
        <f t="shared" si="37"/>
        <v>0</v>
      </c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157"/>
      <c r="AS62" s="157"/>
    </row>
    <row r="63" spans="1:48" ht="75">
      <c r="A63" s="108"/>
      <c r="B63" s="109"/>
      <c r="C63" s="110"/>
      <c r="D63" s="44" t="s">
        <v>30</v>
      </c>
      <c r="E63" s="71">
        <f t="shared" ref="E63:H64" si="38">E15+E20+E32+E48</f>
        <v>62096.729999999996</v>
      </c>
      <c r="F63" s="71">
        <f t="shared" si="38"/>
        <v>17170.761999999999</v>
      </c>
      <c r="G63" s="74">
        <f t="shared" ref="G63:G72" si="39">F63/E63</f>
        <v>0.27651636406619157</v>
      </c>
      <c r="H63" s="73">
        <f t="shared" si="38"/>
        <v>0</v>
      </c>
      <c r="I63" s="73">
        <f t="shared" si="37"/>
        <v>0</v>
      </c>
      <c r="J63" s="75">
        <v>0</v>
      </c>
      <c r="K63" s="73">
        <f t="shared" si="37"/>
        <v>0</v>
      </c>
      <c r="L63" s="73">
        <f t="shared" si="37"/>
        <v>0</v>
      </c>
      <c r="M63" s="75">
        <v>0</v>
      </c>
      <c r="N63" s="73">
        <f>N15+N20+N32+N48</f>
        <v>15262.9</v>
      </c>
      <c r="O63" s="73">
        <f t="shared" si="37"/>
        <v>15262.9</v>
      </c>
      <c r="P63" s="75">
        <f>O63/N63</f>
        <v>1</v>
      </c>
      <c r="Q63" s="73">
        <f>Q32</f>
        <v>3815.7</v>
      </c>
      <c r="R63" s="73">
        <f>R32</f>
        <v>1907.8620000000001</v>
      </c>
      <c r="S63" s="75">
        <f>R63/Q63</f>
        <v>0.5000031449013288</v>
      </c>
      <c r="T63" s="73">
        <f>T32</f>
        <v>0</v>
      </c>
      <c r="U63" s="73">
        <f>U32</f>
        <v>0</v>
      </c>
      <c r="V63" s="73">
        <f>V32</f>
        <v>0</v>
      </c>
      <c r="W63" s="73">
        <f>W32</f>
        <v>0</v>
      </c>
      <c r="X63" s="73">
        <f>X32</f>
        <v>0</v>
      </c>
      <c r="Y63" s="73"/>
      <c r="Z63" s="73">
        <f>Z32</f>
        <v>0</v>
      </c>
      <c r="AA63" s="73">
        <f>AA32</f>
        <v>0</v>
      </c>
      <c r="AB63" s="73"/>
      <c r="AC63" s="73">
        <f>AC32</f>
        <v>0</v>
      </c>
      <c r="AD63" s="73">
        <f>AD32</f>
        <v>0</v>
      </c>
      <c r="AE63" s="73"/>
      <c r="AF63" s="73">
        <f>AF32</f>
        <v>9348.6</v>
      </c>
      <c r="AG63" s="73">
        <f>AG32</f>
        <v>0</v>
      </c>
      <c r="AH63" s="73"/>
      <c r="AI63" s="73">
        <f>AI32</f>
        <v>0</v>
      </c>
      <c r="AJ63" s="73">
        <f>AJ32</f>
        <v>0</v>
      </c>
      <c r="AK63" s="73"/>
      <c r="AL63" s="73">
        <f>AL32</f>
        <v>0</v>
      </c>
      <c r="AM63" s="73">
        <f>AM32</f>
        <v>0</v>
      </c>
      <c r="AN63" s="73"/>
      <c r="AO63" s="73">
        <f>AO32</f>
        <v>15453.7</v>
      </c>
      <c r="AP63" s="73">
        <f>AP32</f>
        <v>0</v>
      </c>
      <c r="AQ63" s="73"/>
      <c r="AR63" s="157"/>
      <c r="AS63" s="157"/>
    </row>
    <row r="64" spans="1:48" ht="62.25" customHeight="1">
      <c r="A64" s="108"/>
      <c r="B64" s="109"/>
      <c r="C64" s="110"/>
      <c r="D64" s="44" t="s">
        <v>31</v>
      </c>
      <c r="E64" s="71">
        <f t="shared" si="38"/>
        <v>12236.96</v>
      </c>
      <c r="F64" s="71">
        <f t="shared" si="38"/>
        <v>0</v>
      </c>
      <c r="G64" s="74">
        <f t="shared" si="39"/>
        <v>0</v>
      </c>
      <c r="H64" s="73">
        <f t="shared" si="38"/>
        <v>0</v>
      </c>
      <c r="I64" s="73">
        <f t="shared" si="37"/>
        <v>0</v>
      </c>
      <c r="J64" s="75">
        <v>0</v>
      </c>
      <c r="K64" s="73">
        <f t="shared" si="37"/>
        <v>0</v>
      </c>
      <c r="L64" s="73">
        <f t="shared" si="37"/>
        <v>0</v>
      </c>
      <c r="M64" s="75">
        <v>0</v>
      </c>
      <c r="N64" s="73">
        <f t="shared" si="37"/>
        <v>0</v>
      </c>
      <c r="O64" s="73">
        <f t="shared" si="37"/>
        <v>0</v>
      </c>
      <c r="P64" s="75">
        <f t="shared" si="37"/>
        <v>0</v>
      </c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>
        <v>13467.2</v>
      </c>
      <c r="AM64" s="73"/>
      <c r="AN64" s="73"/>
      <c r="AO64" s="73"/>
      <c r="AP64" s="73"/>
      <c r="AQ64" s="73"/>
      <c r="AR64" s="158"/>
      <c r="AS64" s="158"/>
    </row>
    <row r="65" spans="1:45">
      <c r="A65" s="106" t="s">
        <v>62</v>
      </c>
      <c r="B65" s="107"/>
      <c r="C65" s="110" t="s">
        <v>27</v>
      </c>
      <c r="D65" s="42" t="s">
        <v>28</v>
      </c>
      <c r="E65" s="71">
        <f>SUM(E66:E68)</f>
        <v>55621.913479999996</v>
      </c>
      <c r="F65" s="71">
        <f>SUM(F66:F68)</f>
        <v>19742.223480000001</v>
      </c>
      <c r="G65" s="74">
        <f t="shared" si="39"/>
        <v>0.35493607186129478</v>
      </c>
      <c r="H65" s="52">
        <v>0</v>
      </c>
      <c r="I65" s="52" t="s">
        <v>65</v>
      </c>
      <c r="J65" s="74">
        <v>0</v>
      </c>
      <c r="K65" s="52">
        <v>0</v>
      </c>
      <c r="L65" s="52"/>
      <c r="M65" s="74">
        <v>0</v>
      </c>
      <c r="N65" s="71">
        <f>SUM(N66:N68)</f>
        <v>5048.2999999999993</v>
      </c>
      <c r="O65" s="71">
        <f>SUM(O66:O68)</f>
        <v>5048.2999999999993</v>
      </c>
      <c r="P65" s="74">
        <f t="shared" ref="P65:P72" si="40">O65/N65</f>
        <v>1</v>
      </c>
      <c r="Q65" s="71">
        <f>SUM(Q66:Q68)</f>
        <v>6530.0947799999994</v>
      </c>
      <c r="R65" s="71">
        <f>SUM(R66:R68)</f>
        <v>6530.0947799999994</v>
      </c>
      <c r="S65" s="74">
        <f t="shared" ref="S65:S72" si="41">R65/Q65</f>
        <v>1</v>
      </c>
      <c r="T65" s="71">
        <f>SUM(T66:T68)</f>
        <v>4713.1286999999993</v>
      </c>
      <c r="U65" s="71">
        <f>SUM(U66:U68)</f>
        <v>4713.1286999999993</v>
      </c>
      <c r="V65" s="74">
        <f t="shared" ref="V65:V72" si="42">U65/T65</f>
        <v>1</v>
      </c>
      <c r="W65" s="71">
        <f>SUM(W66:W68)</f>
        <v>8276.1299999999992</v>
      </c>
      <c r="X65" s="71">
        <f>SUM(X66:X68)</f>
        <v>3450.7000000000003</v>
      </c>
      <c r="Y65" s="74">
        <f t="shared" ref="Y65:Y72" si="43">X65/W65</f>
        <v>0.41694608470384115</v>
      </c>
      <c r="Z65" s="71">
        <f t="shared" ref="Z65:AO65" si="44">SUM(Z66:Z68)</f>
        <v>9375.43</v>
      </c>
      <c r="AA65" s="71">
        <f t="shared" si="44"/>
        <v>0</v>
      </c>
      <c r="AB65" s="71">
        <f t="shared" si="44"/>
        <v>0</v>
      </c>
      <c r="AC65" s="71">
        <f t="shared" si="44"/>
        <v>0</v>
      </c>
      <c r="AD65" s="71">
        <f t="shared" si="44"/>
        <v>0</v>
      </c>
      <c r="AE65" s="71">
        <f t="shared" si="44"/>
        <v>0</v>
      </c>
      <c r="AF65" s="71">
        <f t="shared" si="44"/>
        <v>20648.53</v>
      </c>
      <c r="AG65" s="71">
        <f t="shared" si="44"/>
        <v>0</v>
      </c>
      <c r="AH65" s="71">
        <f t="shared" si="44"/>
        <v>0</v>
      </c>
      <c r="AI65" s="71">
        <f t="shared" si="44"/>
        <v>0</v>
      </c>
      <c r="AJ65" s="71">
        <f t="shared" si="44"/>
        <v>0</v>
      </c>
      <c r="AK65" s="71">
        <f t="shared" si="44"/>
        <v>0</v>
      </c>
      <c r="AL65" s="71">
        <f t="shared" si="44"/>
        <v>0</v>
      </c>
      <c r="AM65" s="71">
        <f t="shared" si="44"/>
        <v>0</v>
      </c>
      <c r="AN65" s="71">
        <f t="shared" si="44"/>
        <v>0</v>
      </c>
      <c r="AO65" s="71">
        <f t="shared" si="44"/>
        <v>1030.3</v>
      </c>
      <c r="AP65" s="52"/>
      <c r="AQ65" s="52"/>
      <c r="AR65" s="156"/>
      <c r="AS65" s="156"/>
    </row>
    <row r="66" spans="1:45" ht="37.5">
      <c r="A66" s="108"/>
      <c r="B66" s="109"/>
      <c r="C66" s="110"/>
      <c r="D66" s="43" t="s">
        <v>29</v>
      </c>
      <c r="E66" s="71">
        <f>E24+E36+E41</f>
        <v>2192.7558399999998</v>
      </c>
      <c r="F66" s="71">
        <f t="shared" ref="F66" si="45">F24+F36+F41</f>
        <v>715.79584</v>
      </c>
      <c r="G66" s="74">
        <f t="shared" si="39"/>
        <v>0.32643663600959788</v>
      </c>
      <c r="H66" s="51">
        <f>H24+H36+H41</f>
        <v>0</v>
      </c>
      <c r="I66" s="51">
        <f t="shared" ref="I66:AQ68" si="46">I24+I36+I41</f>
        <v>0</v>
      </c>
      <c r="J66" s="75">
        <v>0</v>
      </c>
      <c r="K66" s="51">
        <f t="shared" si="46"/>
        <v>0</v>
      </c>
      <c r="L66" s="51">
        <f t="shared" si="46"/>
        <v>0</v>
      </c>
      <c r="M66" s="75">
        <v>0</v>
      </c>
      <c r="N66" s="73">
        <f>N24+N36+N41</f>
        <v>240.5</v>
      </c>
      <c r="O66" s="73">
        <f t="shared" si="46"/>
        <v>240.5</v>
      </c>
      <c r="P66" s="75">
        <f t="shared" si="40"/>
        <v>1</v>
      </c>
      <c r="Q66" s="51">
        <f t="shared" si="46"/>
        <v>297.77571</v>
      </c>
      <c r="R66" s="51">
        <f t="shared" si="46"/>
        <v>297.77571</v>
      </c>
      <c r="S66" s="75">
        <f t="shared" si="41"/>
        <v>1</v>
      </c>
      <c r="T66" s="51">
        <f t="shared" si="46"/>
        <v>177.52012999999999</v>
      </c>
      <c r="U66" s="51">
        <f t="shared" si="46"/>
        <v>177.52012999999999</v>
      </c>
      <c r="V66" s="75">
        <f t="shared" si="42"/>
        <v>1</v>
      </c>
      <c r="W66" s="51">
        <f t="shared" si="46"/>
        <v>0</v>
      </c>
      <c r="X66" s="51">
        <f t="shared" si="46"/>
        <v>0</v>
      </c>
      <c r="Y66" s="75"/>
      <c r="Z66" s="51">
        <f t="shared" si="46"/>
        <v>446.66</v>
      </c>
      <c r="AA66" s="51">
        <f t="shared" si="46"/>
        <v>0</v>
      </c>
      <c r="AB66" s="51">
        <f t="shared" si="46"/>
        <v>0</v>
      </c>
      <c r="AC66" s="51">
        <f t="shared" si="46"/>
        <v>0</v>
      </c>
      <c r="AD66" s="51">
        <f t="shared" si="46"/>
        <v>0</v>
      </c>
      <c r="AE66" s="51">
        <f t="shared" si="46"/>
        <v>0</v>
      </c>
      <c r="AF66" s="51">
        <f t="shared" si="46"/>
        <v>0</v>
      </c>
      <c r="AG66" s="51">
        <f t="shared" si="46"/>
        <v>0</v>
      </c>
      <c r="AH66" s="51">
        <f t="shared" si="46"/>
        <v>0</v>
      </c>
      <c r="AI66" s="51">
        <f t="shared" si="46"/>
        <v>0</v>
      </c>
      <c r="AJ66" s="51">
        <f t="shared" si="46"/>
        <v>0</v>
      </c>
      <c r="AK66" s="51">
        <f t="shared" si="46"/>
        <v>0</v>
      </c>
      <c r="AL66" s="51">
        <f t="shared" si="46"/>
        <v>0</v>
      </c>
      <c r="AM66" s="51">
        <f t="shared" si="46"/>
        <v>0</v>
      </c>
      <c r="AN66" s="51">
        <f t="shared" si="46"/>
        <v>0</v>
      </c>
      <c r="AO66" s="51">
        <f t="shared" si="46"/>
        <v>1030.3</v>
      </c>
      <c r="AP66" s="51">
        <f t="shared" si="46"/>
        <v>0</v>
      </c>
      <c r="AQ66" s="51">
        <f t="shared" si="46"/>
        <v>0</v>
      </c>
      <c r="AR66" s="157"/>
      <c r="AS66" s="157"/>
    </row>
    <row r="67" spans="1:45" ht="75">
      <c r="A67" s="108"/>
      <c r="B67" s="109"/>
      <c r="C67" s="110"/>
      <c r="D67" s="44" t="s">
        <v>30</v>
      </c>
      <c r="E67" s="71">
        <f t="shared" ref="E67:W68" si="47">E25+E37+E42</f>
        <v>39060.332779999997</v>
      </c>
      <c r="F67" s="71">
        <f t="shared" si="47"/>
        <v>17537.24278</v>
      </c>
      <c r="G67" s="74">
        <f t="shared" si="39"/>
        <v>0.44897832485901318</v>
      </c>
      <c r="H67" s="51">
        <f t="shared" si="47"/>
        <v>0</v>
      </c>
      <c r="I67" s="51">
        <f t="shared" si="47"/>
        <v>0</v>
      </c>
      <c r="J67" s="75">
        <v>0</v>
      </c>
      <c r="K67" s="51">
        <f t="shared" si="47"/>
        <v>0</v>
      </c>
      <c r="L67" s="51">
        <f t="shared" si="47"/>
        <v>0</v>
      </c>
      <c r="M67" s="75">
        <v>0</v>
      </c>
      <c r="N67" s="73">
        <f t="shared" si="47"/>
        <v>4555.3999999999996</v>
      </c>
      <c r="O67" s="73">
        <f t="shared" si="47"/>
        <v>4555.3999999999996</v>
      </c>
      <c r="P67" s="75">
        <f t="shared" si="40"/>
        <v>1</v>
      </c>
      <c r="Q67" s="51">
        <f t="shared" si="47"/>
        <v>5639.9906499999997</v>
      </c>
      <c r="R67" s="51">
        <f t="shared" si="47"/>
        <v>5639.9906499999997</v>
      </c>
      <c r="S67" s="75">
        <f t="shared" si="41"/>
        <v>1</v>
      </c>
      <c r="T67" s="51">
        <f t="shared" si="47"/>
        <v>4299.9521299999997</v>
      </c>
      <c r="U67" s="51">
        <f t="shared" si="47"/>
        <v>4299.9521299999997</v>
      </c>
      <c r="V67" s="75">
        <f t="shared" si="42"/>
        <v>1</v>
      </c>
      <c r="W67" s="51">
        <f t="shared" si="47"/>
        <v>7767.19</v>
      </c>
      <c r="X67" s="51">
        <f t="shared" si="46"/>
        <v>3041.9</v>
      </c>
      <c r="Y67" s="75">
        <f t="shared" si="43"/>
        <v>0.39163455509650213</v>
      </c>
      <c r="Z67" s="51">
        <f t="shared" si="46"/>
        <v>8460</v>
      </c>
      <c r="AA67" s="51">
        <f t="shared" si="46"/>
        <v>0</v>
      </c>
      <c r="AB67" s="51">
        <f t="shared" si="46"/>
        <v>0</v>
      </c>
      <c r="AC67" s="51">
        <f t="shared" si="46"/>
        <v>0</v>
      </c>
      <c r="AD67" s="51">
        <f t="shared" si="46"/>
        <v>0</v>
      </c>
      <c r="AE67" s="51">
        <f t="shared" si="46"/>
        <v>0</v>
      </c>
      <c r="AF67" s="51">
        <f t="shared" si="46"/>
        <v>8337.7999999999993</v>
      </c>
      <c r="AG67" s="51">
        <f t="shared" si="46"/>
        <v>0</v>
      </c>
      <c r="AH67" s="51">
        <f t="shared" si="46"/>
        <v>0</v>
      </c>
      <c r="AI67" s="51">
        <f t="shared" si="46"/>
        <v>0</v>
      </c>
      <c r="AJ67" s="51">
        <f t="shared" si="46"/>
        <v>0</v>
      </c>
      <c r="AK67" s="51">
        <f t="shared" si="46"/>
        <v>0</v>
      </c>
      <c r="AL67" s="51">
        <f t="shared" si="46"/>
        <v>0</v>
      </c>
      <c r="AM67" s="51">
        <f t="shared" si="46"/>
        <v>0</v>
      </c>
      <c r="AN67" s="51">
        <f t="shared" si="46"/>
        <v>0</v>
      </c>
      <c r="AO67" s="51">
        <f t="shared" si="46"/>
        <v>0</v>
      </c>
      <c r="AP67" s="51">
        <f t="shared" si="46"/>
        <v>0</v>
      </c>
      <c r="AQ67" s="51">
        <f t="shared" si="46"/>
        <v>0</v>
      </c>
      <c r="AR67" s="157"/>
      <c r="AS67" s="157"/>
    </row>
    <row r="68" spans="1:45" ht="75">
      <c r="A68" s="108"/>
      <c r="B68" s="109"/>
      <c r="C68" s="110"/>
      <c r="D68" s="44" t="s">
        <v>31</v>
      </c>
      <c r="E68" s="71">
        <f t="shared" si="47"/>
        <v>14368.824860000001</v>
      </c>
      <c r="F68" s="71">
        <f t="shared" si="47"/>
        <v>1489.1848600000001</v>
      </c>
      <c r="G68" s="74">
        <f t="shared" si="39"/>
        <v>0.10363998966579373</v>
      </c>
      <c r="H68" s="51">
        <f t="shared" si="47"/>
        <v>0</v>
      </c>
      <c r="I68" s="51">
        <f t="shared" si="47"/>
        <v>0</v>
      </c>
      <c r="J68" s="75">
        <v>0</v>
      </c>
      <c r="K68" s="51">
        <f t="shared" si="47"/>
        <v>0</v>
      </c>
      <c r="L68" s="51">
        <f t="shared" si="47"/>
        <v>0</v>
      </c>
      <c r="M68" s="75">
        <v>0</v>
      </c>
      <c r="N68" s="73">
        <f t="shared" si="47"/>
        <v>252.4</v>
      </c>
      <c r="O68" s="73">
        <f t="shared" si="47"/>
        <v>252.4</v>
      </c>
      <c r="P68" s="75">
        <f t="shared" si="40"/>
        <v>1</v>
      </c>
      <c r="Q68" s="51">
        <f t="shared" si="47"/>
        <v>592.32842000000005</v>
      </c>
      <c r="R68" s="51">
        <f t="shared" si="47"/>
        <v>592.32842000000005</v>
      </c>
      <c r="S68" s="75">
        <f t="shared" si="41"/>
        <v>1</v>
      </c>
      <c r="T68" s="51">
        <f t="shared" si="47"/>
        <v>235.65644</v>
      </c>
      <c r="U68" s="51">
        <f t="shared" si="47"/>
        <v>235.65644</v>
      </c>
      <c r="V68" s="75">
        <f t="shared" si="42"/>
        <v>1</v>
      </c>
      <c r="W68" s="51">
        <f t="shared" si="47"/>
        <v>508.94</v>
      </c>
      <c r="X68" s="51">
        <f t="shared" si="46"/>
        <v>408.8</v>
      </c>
      <c r="Y68" s="75">
        <f t="shared" si="43"/>
        <v>0.80323810272330731</v>
      </c>
      <c r="Z68" s="51">
        <f t="shared" si="46"/>
        <v>468.77</v>
      </c>
      <c r="AA68" s="51">
        <f t="shared" si="46"/>
        <v>0</v>
      </c>
      <c r="AB68" s="51">
        <f t="shared" si="46"/>
        <v>0</v>
      </c>
      <c r="AC68" s="51">
        <f t="shared" si="46"/>
        <v>0</v>
      </c>
      <c r="AD68" s="51">
        <f t="shared" si="46"/>
        <v>0</v>
      </c>
      <c r="AE68" s="51">
        <f t="shared" si="46"/>
        <v>0</v>
      </c>
      <c r="AF68" s="51">
        <f t="shared" si="46"/>
        <v>12310.73</v>
      </c>
      <c r="AG68" s="51">
        <f t="shared" si="46"/>
        <v>0</v>
      </c>
      <c r="AH68" s="51">
        <f t="shared" si="46"/>
        <v>0</v>
      </c>
      <c r="AI68" s="51">
        <f t="shared" si="46"/>
        <v>0</v>
      </c>
      <c r="AJ68" s="51">
        <f t="shared" si="46"/>
        <v>0</v>
      </c>
      <c r="AK68" s="51">
        <f t="shared" si="46"/>
        <v>0</v>
      </c>
      <c r="AL68" s="51">
        <f t="shared" si="46"/>
        <v>0</v>
      </c>
      <c r="AM68" s="51">
        <f t="shared" si="46"/>
        <v>0</v>
      </c>
      <c r="AN68" s="51">
        <f t="shared" si="46"/>
        <v>0</v>
      </c>
      <c r="AO68" s="51">
        <f t="shared" si="46"/>
        <v>0</v>
      </c>
      <c r="AP68" s="51">
        <f t="shared" si="46"/>
        <v>0</v>
      </c>
      <c r="AQ68" s="51">
        <f t="shared" si="46"/>
        <v>0</v>
      </c>
      <c r="AR68" s="158"/>
      <c r="AS68" s="158"/>
    </row>
    <row r="69" spans="1:45" s="72" customFormat="1" ht="18.75" customHeight="1">
      <c r="A69" s="106" t="s">
        <v>73</v>
      </c>
      <c r="B69" s="107"/>
      <c r="C69" s="110" t="s">
        <v>27</v>
      </c>
      <c r="D69" s="42" t="s">
        <v>28</v>
      </c>
      <c r="E69" s="71">
        <f t="shared" ref="E69:F69" si="48">SUM(E70:E72)</f>
        <v>129955.60347999999</v>
      </c>
      <c r="F69" s="71">
        <f t="shared" si="48"/>
        <v>36912.985479999996</v>
      </c>
      <c r="G69" s="74">
        <f t="shared" si="39"/>
        <v>0.28404304617523368</v>
      </c>
      <c r="H69" s="71">
        <f>H56</f>
        <v>0</v>
      </c>
      <c r="I69" s="71">
        <f t="shared" ref="I69:AQ72" si="49">I56</f>
        <v>0</v>
      </c>
      <c r="J69" s="74">
        <v>0</v>
      </c>
      <c r="K69" s="71">
        <f t="shared" si="49"/>
        <v>0</v>
      </c>
      <c r="L69" s="71">
        <f t="shared" si="49"/>
        <v>0</v>
      </c>
      <c r="M69" s="74">
        <v>0</v>
      </c>
      <c r="N69" s="71">
        <f t="shared" si="49"/>
        <v>20311.2</v>
      </c>
      <c r="O69" s="71">
        <f t="shared" si="49"/>
        <v>20311.2</v>
      </c>
      <c r="P69" s="74">
        <f t="shared" si="40"/>
        <v>1</v>
      </c>
      <c r="Q69" s="71">
        <f t="shared" si="49"/>
        <v>10345.79478</v>
      </c>
      <c r="R69" s="71">
        <f t="shared" si="49"/>
        <v>8437.9567800000004</v>
      </c>
      <c r="S69" s="74">
        <f t="shared" si="41"/>
        <v>0.81559290121546368</v>
      </c>
      <c r="T69" s="71">
        <f t="shared" si="49"/>
        <v>4713.1286999999993</v>
      </c>
      <c r="U69" s="71">
        <f t="shared" si="49"/>
        <v>4713.1286999999993</v>
      </c>
      <c r="V69" s="74">
        <f t="shared" si="42"/>
        <v>1</v>
      </c>
      <c r="W69" s="71">
        <f t="shared" si="49"/>
        <v>8276.1299999999992</v>
      </c>
      <c r="X69" s="71">
        <f t="shared" si="49"/>
        <v>3450.7000000000003</v>
      </c>
      <c r="Y69" s="74">
        <f t="shared" si="43"/>
        <v>0.41694608470384115</v>
      </c>
      <c r="Z69" s="71">
        <f t="shared" si="49"/>
        <v>9375.43</v>
      </c>
      <c r="AA69" s="71">
        <f t="shared" si="49"/>
        <v>0</v>
      </c>
      <c r="AB69" s="71">
        <f t="shared" si="49"/>
        <v>0</v>
      </c>
      <c r="AC69" s="71">
        <f t="shared" si="49"/>
        <v>0</v>
      </c>
      <c r="AD69" s="71">
        <f t="shared" si="49"/>
        <v>0</v>
      </c>
      <c r="AE69" s="71">
        <f t="shared" si="49"/>
        <v>0</v>
      </c>
      <c r="AF69" s="71">
        <f t="shared" si="49"/>
        <v>49171.69</v>
      </c>
      <c r="AG69" s="71">
        <f t="shared" si="49"/>
        <v>0</v>
      </c>
      <c r="AH69" s="71">
        <f t="shared" si="49"/>
        <v>0</v>
      </c>
      <c r="AI69" s="71">
        <f t="shared" si="49"/>
        <v>0</v>
      </c>
      <c r="AJ69" s="71">
        <f t="shared" si="49"/>
        <v>0</v>
      </c>
      <c r="AK69" s="71">
        <f t="shared" si="49"/>
        <v>0</v>
      </c>
      <c r="AL69" s="71">
        <f t="shared" si="49"/>
        <v>0</v>
      </c>
      <c r="AM69" s="71">
        <f t="shared" si="49"/>
        <v>0</v>
      </c>
      <c r="AN69" s="71">
        <f t="shared" si="49"/>
        <v>0</v>
      </c>
      <c r="AO69" s="71">
        <f t="shared" si="49"/>
        <v>27762.23</v>
      </c>
      <c r="AP69" s="71">
        <f t="shared" si="49"/>
        <v>0</v>
      </c>
      <c r="AQ69" s="71">
        <f t="shared" si="49"/>
        <v>0</v>
      </c>
      <c r="AR69" s="144"/>
      <c r="AS69" s="144"/>
    </row>
    <row r="70" spans="1:45" s="72" customFormat="1" ht="37.5">
      <c r="A70" s="108"/>
      <c r="B70" s="109"/>
      <c r="C70" s="110"/>
      <c r="D70" s="43" t="s">
        <v>29</v>
      </c>
      <c r="E70" s="71">
        <f t="shared" ref="E70:H72" si="50">E57</f>
        <v>2192.7558399999998</v>
      </c>
      <c r="F70" s="71">
        <f t="shared" si="50"/>
        <v>715.79584</v>
      </c>
      <c r="G70" s="74">
        <f t="shared" si="39"/>
        <v>0.32643663600959788</v>
      </c>
      <c r="H70" s="73">
        <f t="shared" ref="H70:I72" si="51">H57</f>
        <v>0</v>
      </c>
      <c r="I70" s="73">
        <f t="shared" si="51"/>
        <v>0</v>
      </c>
      <c r="J70" s="75">
        <v>0</v>
      </c>
      <c r="K70" s="73">
        <f t="shared" si="49"/>
        <v>0</v>
      </c>
      <c r="L70" s="73">
        <f t="shared" si="49"/>
        <v>0</v>
      </c>
      <c r="M70" s="75">
        <v>0</v>
      </c>
      <c r="N70" s="73">
        <f t="shared" si="49"/>
        <v>240.5</v>
      </c>
      <c r="O70" s="73">
        <f t="shared" si="49"/>
        <v>240.5</v>
      </c>
      <c r="P70" s="75">
        <f t="shared" si="40"/>
        <v>1</v>
      </c>
      <c r="Q70" s="73">
        <f t="shared" si="49"/>
        <v>297.77571</v>
      </c>
      <c r="R70" s="73">
        <f t="shared" si="49"/>
        <v>297.77571</v>
      </c>
      <c r="S70" s="75">
        <f t="shared" si="41"/>
        <v>1</v>
      </c>
      <c r="T70" s="73">
        <f t="shared" si="49"/>
        <v>177.52012999999999</v>
      </c>
      <c r="U70" s="73">
        <f t="shared" si="49"/>
        <v>177.52012999999999</v>
      </c>
      <c r="V70" s="75">
        <f t="shared" si="42"/>
        <v>1</v>
      </c>
      <c r="W70" s="73">
        <f t="shared" si="49"/>
        <v>0</v>
      </c>
      <c r="X70" s="73">
        <f t="shared" si="49"/>
        <v>0</v>
      </c>
      <c r="Y70" s="75"/>
      <c r="Z70" s="73">
        <f t="shared" si="49"/>
        <v>446.66</v>
      </c>
      <c r="AA70" s="73">
        <f t="shared" si="49"/>
        <v>0</v>
      </c>
      <c r="AB70" s="73">
        <f t="shared" si="49"/>
        <v>0</v>
      </c>
      <c r="AC70" s="73">
        <f t="shared" si="49"/>
        <v>0</v>
      </c>
      <c r="AD70" s="73">
        <f t="shared" si="49"/>
        <v>0</v>
      </c>
      <c r="AE70" s="73">
        <f t="shared" si="49"/>
        <v>0</v>
      </c>
      <c r="AF70" s="73">
        <f t="shared" si="49"/>
        <v>0</v>
      </c>
      <c r="AG70" s="73">
        <f t="shared" si="49"/>
        <v>0</v>
      </c>
      <c r="AH70" s="73">
        <f t="shared" si="49"/>
        <v>0</v>
      </c>
      <c r="AI70" s="73">
        <f t="shared" si="49"/>
        <v>0</v>
      </c>
      <c r="AJ70" s="73">
        <f t="shared" si="49"/>
        <v>0</v>
      </c>
      <c r="AK70" s="73">
        <f t="shared" si="49"/>
        <v>0</v>
      </c>
      <c r="AL70" s="73">
        <f t="shared" si="49"/>
        <v>0</v>
      </c>
      <c r="AM70" s="73">
        <f t="shared" si="49"/>
        <v>0</v>
      </c>
      <c r="AN70" s="73">
        <f t="shared" si="49"/>
        <v>0</v>
      </c>
      <c r="AO70" s="73">
        <f t="shared" si="49"/>
        <v>1030.3</v>
      </c>
      <c r="AP70" s="73">
        <f t="shared" si="49"/>
        <v>0</v>
      </c>
      <c r="AQ70" s="73">
        <f t="shared" si="49"/>
        <v>0</v>
      </c>
      <c r="AR70" s="145"/>
      <c r="AS70" s="145"/>
    </row>
    <row r="71" spans="1:45" s="72" customFormat="1" ht="75">
      <c r="A71" s="108"/>
      <c r="B71" s="109"/>
      <c r="C71" s="110"/>
      <c r="D71" s="44" t="s">
        <v>30</v>
      </c>
      <c r="E71" s="71">
        <f t="shared" si="50"/>
        <v>101157.06277999999</v>
      </c>
      <c r="F71" s="71">
        <f t="shared" si="50"/>
        <v>34708.004779999996</v>
      </c>
      <c r="G71" s="74">
        <f t="shared" si="39"/>
        <v>0.34311004912711046</v>
      </c>
      <c r="H71" s="73">
        <f t="shared" si="50"/>
        <v>0</v>
      </c>
      <c r="I71" s="73">
        <f t="shared" si="51"/>
        <v>0</v>
      </c>
      <c r="J71" s="75">
        <v>0</v>
      </c>
      <c r="K71" s="73">
        <f t="shared" si="49"/>
        <v>0</v>
      </c>
      <c r="L71" s="73">
        <f t="shared" si="49"/>
        <v>0</v>
      </c>
      <c r="M71" s="75">
        <v>0</v>
      </c>
      <c r="N71" s="73">
        <f t="shared" si="49"/>
        <v>19818.3</v>
      </c>
      <c r="O71" s="73">
        <f t="shared" si="49"/>
        <v>19818.3</v>
      </c>
      <c r="P71" s="75">
        <f t="shared" si="40"/>
        <v>1</v>
      </c>
      <c r="Q71" s="73">
        <f t="shared" si="49"/>
        <v>9455.6906500000005</v>
      </c>
      <c r="R71" s="73">
        <f t="shared" si="49"/>
        <v>7547.8526499999998</v>
      </c>
      <c r="S71" s="75">
        <f t="shared" si="41"/>
        <v>0.79823388151980201</v>
      </c>
      <c r="T71" s="73">
        <f t="shared" si="49"/>
        <v>4299.9521299999997</v>
      </c>
      <c r="U71" s="73">
        <f t="shared" si="49"/>
        <v>4299.9521299999997</v>
      </c>
      <c r="V71" s="75">
        <f t="shared" si="42"/>
        <v>1</v>
      </c>
      <c r="W71" s="73">
        <f t="shared" si="49"/>
        <v>7767.19</v>
      </c>
      <c r="X71" s="73">
        <f t="shared" si="49"/>
        <v>3041.9</v>
      </c>
      <c r="Y71" s="75">
        <f t="shared" si="43"/>
        <v>0.39163455509650213</v>
      </c>
      <c r="Z71" s="73">
        <f t="shared" si="49"/>
        <v>8460</v>
      </c>
      <c r="AA71" s="73">
        <f t="shared" si="49"/>
        <v>0</v>
      </c>
      <c r="AB71" s="73">
        <f t="shared" si="49"/>
        <v>0</v>
      </c>
      <c r="AC71" s="73">
        <f t="shared" si="49"/>
        <v>0</v>
      </c>
      <c r="AD71" s="73">
        <f t="shared" si="49"/>
        <v>0</v>
      </c>
      <c r="AE71" s="73">
        <f t="shared" si="49"/>
        <v>0</v>
      </c>
      <c r="AF71" s="73">
        <f t="shared" si="49"/>
        <v>35902.230000000003</v>
      </c>
      <c r="AG71" s="73">
        <f t="shared" si="49"/>
        <v>0</v>
      </c>
      <c r="AH71" s="73">
        <f t="shared" si="49"/>
        <v>0</v>
      </c>
      <c r="AI71" s="73">
        <f t="shared" si="49"/>
        <v>0</v>
      </c>
      <c r="AJ71" s="73">
        <f t="shared" si="49"/>
        <v>0</v>
      </c>
      <c r="AK71" s="73">
        <f t="shared" si="49"/>
        <v>0</v>
      </c>
      <c r="AL71" s="73">
        <f t="shared" si="49"/>
        <v>0</v>
      </c>
      <c r="AM71" s="73">
        <f t="shared" si="49"/>
        <v>0</v>
      </c>
      <c r="AN71" s="73">
        <f t="shared" si="49"/>
        <v>0</v>
      </c>
      <c r="AO71" s="73">
        <f t="shared" si="49"/>
        <v>15453.7</v>
      </c>
      <c r="AP71" s="73">
        <f t="shared" si="49"/>
        <v>0</v>
      </c>
      <c r="AQ71" s="73">
        <f t="shared" si="49"/>
        <v>0</v>
      </c>
      <c r="AR71" s="145"/>
      <c r="AS71" s="145"/>
    </row>
    <row r="72" spans="1:45" s="72" customFormat="1" ht="75">
      <c r="A72" s="108"/>
      <c r="B72" s="109"/>
      <c r="C72" s="110"/>
      <c r="D72" s="44" t="s">
        <v>31</v>
      </c>
      <c r="E72" s="71">
        <f t="shared" si="50"/>
        <v>26605.78486</v>
      </c>
      <c r="F72" s="71">
        <f t="shared" si="50"/>
        <v>1489.1848600000001</v>
      </c>
      <c r="G72" s="74">
        <f t="shared" si="39"/>
        <v>5.5972220621797512E-2</v>
      </c>
      <c r="H72" s="73">
        <f t="shared" si="50"/>
        <v>0</v>
      </c>
      <c r="I72" s="73">
        <f t="shared" si="51"/>
        <v>0</v>
      </c>
      <c r="J72" s="75">
        <v>0</v>
      </c>
      <c r="K72" s="73">
        <f t="shared" si="49"/>
        <v>0</v>
      </c>
      <c r="L72" s="73">
        <f t="shared" si="49"/>
        <v>0</v>
      </c>
      <c r="M72" s="75">
        <v>0</v>
      </c>
      <c r="N72" s="73">
        <f t="shared" si="49"/>
        <v>252.4</v>
      </c>
      <c r="O72" s="73">
        <f t="shared" si="49"/>
        <v>252.4</v>
      </c>
      <c r="P72" s="75">
        <f t="shared" si="40"/>
        <v>1</v>
      </c>
      <c r="Q72" s="73">
        <f t="shared" si="49"/>
        <v>592.32842000000005</v>
      </c>
      <c r="R72" s="73">
        <f t="shared" si="49"/>
        <v>592.32842000000005</v>
      </c>
      <c r="S72" s="75">
        <f t="shared" si="41"/>
        <v>1</v>
      </c>
      <c r="T72" s="73">
        <f t="shared" si="49"/>
        <v>235.65644</v>
      </c>
      <c r="U72" s="73">
        <f t="shared" si="49"/>
        <v>235.65644</v>
      </c>
      <c r="V72" s="75">
        <f t="shared" si="42"/>
        <v>1</v>
      </c>
      <c r="W72" s="73">
        <f t="shared" si="49"/>
        <v>508.94</v>
      </c>
      <c r="X72" s="73">
        <f t="shared" si="49"/>
        <v>408.8</v>
      </c>
      <c r="Y72" s="75">
        <f t="shared" si="43"/>
        <v>0.80323810272330731</v>
      </c>
      <c r="Z72" s="73">
        <f t="shared" si="49"/>
        <v>468.77</v>
      </c>
      <c r="AA72" s="73">
        <f t="shared" si="49"/>
        <v>0</v>
      </c>
      <c r="AB72" s="73">
        <f t="shared" si="49"/>
        <v>0</v>
      </c>
      <c r="AC72" s="73">
        <f t="shared" si="49"/>
        <v>0</v>
      </c>
      <c r="AD72" s="73">
        <f t="shared" si="49"/>
        <v>0</v>
      </c>
      <c r="AE72" s="73">
        <f t="shared" si="49"/>
        <v>0</v>
      </c>
      <c r="AF72" s="73">
        <f t="shared" si="49"/>
        <v>13269.46</v>
      </c>
      <c r="AG72" s="73">
        <f t="shared" si="49"/>
        <v>0</v>
      </c>
      <c r="AH72" s="73">
        <f t="shared" si="49"/>
        <v>0</v>
      </c>
      <c r="AI72" s="73">
        <f t="shared" si="49"/>
        <v>0</v>
      </c>
      <c r="AJ72" s="73">
        <f t="shared" si="49"/>
        <v>0</v>
      </c>
      <c r="AK72" s="73">
        <f t="shared" si="49"/>
        <v>0</v>
      </c>
      <c r="AL72" s="73">
        <f t="shared" si="49"/>
        <v>0</v>
      </c>
      <c r="AM72" s="73">
        <f t="shared" si="49"/>
        <v>0</v>
      </c>
      <c r="AN72" s="73">
        <f t="shared" si="49"/>
        <v>0</v>
      </c>
      <c r="AO72" s="73">
        <f t="shared" si="49"/>
        <v>11278.23</v>
      </c>
      <c r="AP72" s="73">
        <f t="shared" si="49"/>
        <v>0</v>
      </c>
      <c r="AQ72" s="73">
        <f t="shared" si="49"/>
        <v>0</v>
      </c>
      <c r="AR72" s="146"/>
      <c r="AS72" s="146"/>
    </row>
    <row r="73" spans="1:45">
      <c r="A73" s="143" t="s">
        <v>63</v>
      </c>
      <c r="B73" s="164"/>
      <c r="C73" s="110" t="s">
        <v>61</v>
      </c>
      <c r="D73" s="42" t="s">
        <v>28</v>
      </c>
      <c r="E73" s="71">
        <v>0</v>
      </c>
      <c r="F73" s="71">
        <v>0</v>
      </c>
      <c r="G73" s="74" t="s">
        <v>65</v>
      </c>
      <c r="H73" s="71">
        <v>0</v>
      </c>
      <c r="I73" s="71">
        <v>0</v>
      </c>
      <c r="J73" s="74">
        <v>0</v>
      </c>
      <c r="K73" s="71">
        <v>0</v>
      </c>
      <c r="L73" s="71">
        <v>0</v>
      </c>
      <c r="M73" s="74">
        <v>0</v>
      </c>
      <c r="N73" s="71">
        <v>0</v>
      </c>
      <c r="O73" s="71">
        <v>0</v>
      </c>
      <c r="P73" s="83">
        <v>0</v>
      </c>
      <c r="Q73" s="71">
        <v>0</v>
      </c>
      <c r="R73" s="71">
        <v>0</v>
      </c>
      <c r="S73" s="71">
        <v>0</v>
      </c>
      <c r="T73" s="71">
        <v>0</v>
      </c>
      <c r="U73" s="71">
        <v>0</v>
      </c>
      <c r="V73" s="71">
        <v>0</v>
      </c>
      <c r="W73" s="71">
        <v>0</v>
      </c>
      <c r="X73" s="71">
        <v>0</v>
      </c>
      <c r="Y73" s="71">
        <v>0</v>
      </c>
      <c r="Z73" s="71">
        <v>0</v>
      </c>
      <c r="AA73" s="71">
        <v>0</v>
      </c>
      <c r="AB73" s="71">
        <v>0</v>
      </c>
      <c r="AC73" s="71">
        <v>0</v>
      </c>
      <c r="AD73" s="71">
        <v>0</v>
      </c>
      <c r="AE73" s="71">
        <v>0</v>
      </c>
      <c r="AF73" s="71">
        <v>0</v>
      </c>
      <c r="AG73" s="71">
        <v>0</v>
      </c>
      <c r="AH73" s="71">
        <v>0</v>
      </c>
      <c r="AI73" s="71">
        <v>0</v>
      </c>
      <c r="AJ73" s="71">
        <v>0</v>
      </c>
      <c r="AK73" s="71">
        <v>0</v>
      </c>
      <c r="AL73" s="71">
        <v>0</v>
      </c>
      <c r="AM73" s="71">
        <v>0</v>
      </c>
      <c r="AN73" s="71">
        <v>0</v>
      </c>
      <c r="AO73" s="71">
        <v>0</v>
      </c>
      <c r="AP73" s="71">
        <v>0</v>
      </c>
      <c r="AQ73" s="71">
        <v>0</v>
      </c>
      <c r="AR73" s="156"/>
      <c r="AS73" s="156"/>
    </row>
    <row r="74" spans="1:45" ht="37.5">
      <c r="A74" s="164"/>
      <c r="B74" s="164"/>
      <c r="C74" s="110"/>
      <c r="D74" s="45" t="s">
        <v>29</v>
      </c>
      <c r="E74" s="71">
        <v>0</v>
      </c>
      <c r="F74" s="71">
        <v>0</v>
      </c>
      <c r="G74" s="74" t="s">
        <v>65</v>
      </c>
      <c r="H74" s="73">
        <v>0</v>
      </c>
      <c r="I74" s="73">
        <v>0</v>
      </c>
      <c r="J74" s="75">
        <v>0</v>
      </c>
      <c r="K74" s="73">
        <v>0</v>
      </c>
      <c r="L74" s="73">
        <v>0</v>
      </c>
      <c r="M74" s="75">
        <v>0</v>
      </c>
      <c r="N74" s="73">
        <v>0</v>
      </c>
      <c r="O74" s="73">
        <v>0</v>
      </c>
      <c r="P74" s="84">
        <v>0</v>
      </c>
      <c r="Q74" s="73">
        <v>0</v>
      </c>
      <c r="R74" s="73">
        <v>0</v>
      </c>
      <c r="S74" s="73">
        <v>0</v>
      </c>
      <c r="T74" s="73">
        <v>0</v>
      </c>
      <c r="U74" s="73">
        <v>0</v>
      </c>
      <c r="V74" s="73">
        <v>0</v>
      </c>
      <c r="W74" s="73">
        <v>0</v>
      </c>
      <c r="X74" s="73">
        <v>0</v>
      </c>
      <c r="Y74" s="73">
        <v>0</v>
      </c>
      <c r="Z74" s="73">
        <v>0</v>
      </c>
      <c r="AA74" s="73">
        <v>0</v>
      </c>
      <c r="AB74" s="73">
        <v>0</v>
      </c>
      <c r="AC74" s="73">
        <v>0</v>
      </c>
      <c r="AD74" s="73">
        <v>0</v>
      </c>
      <c r="AE74" s="73">
        <v>0</v>
      </c>
      <c r="AF74" s="73">
        <v>0</v>
      </c>
      <c r="AG74" s="73">
        <v>0</v>
      </c>
      <c r="AH74" s="73">
        <v>0</v>
      </c>
      <c r="AI74" s="73">
        <v>0</v>
      </c>
      <c r="AJ74" s="73">
        <v>0</v>
      </c>
      <c r="AK74" s="73">
        <v>0</v>
      </c>
      <c r="AL74" s="73">
        <v>0</v>
      </c>
      <c r="AM74" s="73">
        <v>0</v>
      </c>
      <c r="AN74" s="73">
        <v>0</v>
      </c>
      <c r="AO74" s="73">
        <v>0</v>
      </c>
      <c r="AP74" s="73">
        <v>0</v>
      </c>
      <c r="AQ74" s="73">
        <v>0</v>
      </c>
      <c r="AR74" s="157"/>
      <c r="AS74" s="157"/>
    </row>
    <row r="75" spans="1:45" ht="75">
      <c r="A75" s="164"/>
      <c r="B75" s="164"/>
      <c r="C75" s="110"/>
      <c r="D75" s="46" t="s">
        <v>30</v>
      </c>
      <c r="E75" s="71">
        <v>0</v>
      </c>
      <c r="F75" s="71">
        <v>0</v>
      </c>
      <c r="G75" s="74" t="s">
        <v>65</v>
      </c>
      <c r="H75" s="73">
        <v>0</v>
      </c>
      <c r="I75" s="73">
        <v>0</v>
      </c>
      <c r="J75" s="75">
        <v>0</v>
      </c>
      <c r="K75" s="73">
        <v>0</v>
      </c>
      <c r="L75" s="73">
        <v>0</v>
      </c>
      <c r="M75" s="75">
        <v>0</v>
      </c>
      <c r="N75" s="73">
        <v>0</v>
      </c>
      <c r="O75" s="73">
        <v>0</v>
      </c>
      <c r="P75" s="84">
        <v>0</v>
      </c>
      <c r="Q75" s="73">
        <v>0</v>
      </c>
      <c r="R75" s="73">
        <v>0</v>
      </c>
      <c r="S75" s="73">
        <v>0</v>
      </c>
      <c r="T75" s="73">
        <v>0</v>
      </c>
      <c r="U75" s="73">
        <v>0</v>
      </c>
      <c r="V75" s="73">
        <v>0</v>
      </c>
      <c r="W75" s="73">
        <v>0</v>
      </c>
      <c r="X75" s="73">
        <v>0</v>
      </c>
      <c r="Y75" s="73">
        <v>0</v>
      </c>
      <c r="Z75" s="73">
        <v>0</v>
      </c>
      <c r="AA75" s="73">
        <v>0</v>
      </c>
      <c r="AB75" s="73">
        <v>0</v>
      </c>
      <c r="AC75" s="73">
        <v>0</v>
      </c>
      <c r="AD75" s="73">
        <v>0</v>
      </c>
      <c r="AE75" s="73">
        <v>0</v>
      </c>
      <c r="AF75" s="73">
        <v>0</v>
      </c>
      <c r="AG75" s="73">
        <v>0</v>
      </c>
      <c r="AH75" s="73">
        <v>0</v>
      </c>
      <c r="AI75" s="73">
        <v>0</v>
      </c>
      <c r="AJ75" s="73">
        <v>0</v>
      </c>
      <c r="AK75" s="73">
        <v>0</v>
      </c>
      <c r="AL75" s="73">
        <v>0</v>
      </c>
      <c r="AM75" s="73">
        <v>0</v>
      </c>
      <c r="AN75" s="73">
        <v>0</v>
      </c>
      <c r="AO75" s="73">
        <v>0</v>
      </c>
      <c r="AP75" s="73">
        <v>0</v>
      </c>
      <c r="AQ75" s="73">
        <v>0</v>
      </c>
      <c r="AR75" s="157"/>
      <c r="AS75" s="157"/>
    </row>
    <row r="76" spans="1:45" ht="56.25">
      <c r="A76" s="164"/>
      <c r="B76" s="164"/>
      <c r="C76" s="110"/>
      <c r="D76" s="46" t="s">
        <v>31</v>
      </c>
      <c r="E76" s="71">
        <v>0</v>
      </c>
      <c r="F76" s="71">
        <v>0</v>
      </c>
      <c r="G76" s="74" t="s">
        <v>65</v>
      </c>
      <c r="H76" s="73">
        <v>0</v>
      </c>
      <c r="I76" s="73">
        <v>0</v>
      </c>
      <c r="J76" s="75">
        <v>0</v>
      </c>
      <c r="K76" s="73">
        <v>0</v>
      </c>
      <c r="L76" s="73">
        <v>0</v>
      </c>
      <c r="M76" s="75">
        <v>0</v>
      </c>
      <c r="N76" s="73">
        <v>0</v>
      </c>
      <c r="O76" s="73">
        <v>0</v>
      </c>
      <c r="P76" s="84">
        <v>0</v>
      </c>
      <c r="Q76" s="73">
        <v>0</v>
      </c>
      <c r="R76" s="73">
        <v>0</v>
      </c>
      <c r="S76" s="73">
        <v>0</v>
      </c>
      <c r="T76" s="73">
        <v>0</v>
      </c>
      <c r="U76" s="73">
        <v>0</v>
      </c>
      <c r="V76" s="73">
        <v>0</v>
      </c>
      <c r="W76" s="73">
        <v>0</v>
      </c>
      <c r="X76" s="73">
        <v>0</v>
      </c>
      <c r="Y76" s="73">
        <v>0</v>
      </c>
      <c r="Z76" s="73">
        <v>0</v>
      </c>
      <c r="AA76" s="73">
        <v>0</v>
      </c>
      <c r="AB76" s="73">
        <v>0</v>
      </c>
      <c r="AC76" s="73">
        <v>0</v>
      </c>
      <c r="AD76" s="73">
        <v>0</v>
      </c>
      <c r="AE76" s="73">
        <v>0</v>
      </c>
      <c r="AF76" s="73">
        <v>0</v>
      </c>
      <c r="AG76" s="73">
        <v>0</v>
      </c>
      <c r="AH76" s="73">
        <v>0</v>
      </c>
      <c r="AI76" s="73">
        <v>0</v>
      </c>
      <c r="AJ76" s="73">
        <v>0</v>
      </c>
      <c r="AK76" s="73">
        <v>0</v>
      </c>
      <c r="AL76" s="73">
        <v>0</v>
      </c>
      <c r="AM76" s="73">
        <v>0</v>
      </c>
      <c r="AN76" s="73">
        <v>0</v>
      </c>
      <c r="AO76" s="73">
        <v>0</v>
      </c>
      <c r="AP76" s="73">
        <v>0</v>
      </c>
      <c r="AQ76" s="73">
        <v>0</v>
      </c>
      <c r="AR76" s="158"/>
      <c r="AS76" s="158"/>
    </row>
    <row r="79" spans="1:45">
      <c r="B79" s="26" t="s">
        <v>38</v>
      </c>
      <c r="E79" s="4"/>
      <c r="G79" s="28" t="s">
        <v>125</v>
      </c>
    </row>
    <row r="80" spans="1:45">
      <c r="B80" s="26" t="s">
        <v>39</v>
      </c>
      <c r="E80" s="4"/>
      <c r="G80" s="28" t="s">
        <v>126</v>
      </c>
    </row>
    <row r="81" spans="2:7" ht="75">
      <c r="B81" s="30" t="s">
        <v>40</v>
      </c>
      <c r="E81" s="111"/>
      <c r="F81" s="111"/>
      <c r="G81" s="111"/>
    </row>
    <row r="82" spans="2:7">
      <c r="B82" s="29" t="s">
        <v>41</v>
      </c>
      <c r="E82" s="111" t="s">
        <v>127</v>
      </c>
      <c r="F82" s="111"/>
      <c r="G82" s="111"/>
    </row>
    <row r="83" spans="2:7">
      <c r="B83" s="31"/>
    </row>
    <row r="84" spans="2:7">
      <c r="B84" s="4" t="s">
        <v>42</v>
      </c>
    </row>
  </sheetData>
  <mergeCells count="91">
    <mergeCell ref="A65:B68"/>
    <mergeCell ref="C65:C68"/>
    <mergeCell ref="A69:B72"/>
    <mergeCell ref="C69:C72"/>
    <mergeCell ref="A73:B76"/>
    <mergeCell ref="C73:C76"/>
    <mergeCell ref="AR73:AR76"/>
    <mergeCell ref="AS73:AS76"/>
    <mergeCell ref="AR65:AR68"/>
    <mergeCell ref="AS65:AS68"/>
    <mergeCell ref="AR69:AR72"/>
    <mergeCell ref="AS69:AS72"/>
    <mergeCell ref="A51:A55"/>
    <mergeCell ref="B51:B55"/>
    <mergeCell ref="C51:C55"/>
    <mergeCell ref="A61:B64"/>
    <mergeCell ref="C61:C64"/>
    <mergeCell ref="AR51:AR55"/>
    <mergeCell ref="AS51:AS55"/>
    <mergeCell ref="AR61:AR64"/>
    <mergeCell ref="AS61:AS64"/>
    <mergeCell ref="AR56:AR60"/>
    <mergeCell ref="AS56:AS60"/>
    <mergeCell ref="C46:C50"/>
    <mergeCell ref="AR46:AR50"/>
    <mergeCell ref="AS46:AS50"/>
    <mergeCell ref="A40:A44"/>
    <mergeCell ref="B40:B44"/>
    <mergeCell ref="C40:C44"/>
    <mergeCell ref="AR40:AR44"/>
    <mergeCell ref="AS40:AS44"/>
    <mergeCell ref="AR18:AR22"/>
    <mergeCell ref="AS18:AS22"/>
    <mergeCell ref="A35:A39"/>
    <mergeCell ref="B35:B39"/>
    <mergeCell ref="C35:C39"/>
    <mergeCell ref="AR35:AR39"/>
    <mergeCell ref="AS35:AS39"/>
    <mergeCell ref="A30:A34"/>
    <mergeCell ref="B30:B34"/>
    <mergeCell ref="C30:C34"/>
    <mergeCell ref="AR30:AR34"/>
    <mergeCell ref="AS30:AS34"/>
    <mergeCell ref="D9:D11"/>
    <mergeCell ref="E9:G10"/>
    <mergeCell ref="A2:N2"/>
    <mergeCell ref="Q2:AS2"/>
    <mergeCell ref="Q3:AS3"/>
    <mergeCell ref="Q6:AS6"/>
    <mergeCell ref="A3:N3"/>
    <mergeCell ref="A6:N6"/>
    <mergeCell ref="A5:N5"/>
    <mergeCell ref="A7:N7"/>
    <mergeCell ref="Q7:AS7"/>
    <mergeCell ref="H10:J10"/>
    <mergeCell ref="AC10:AE10"/>
    <mergeCell ref="AF10:AH10"/>
    <mergeCell ref="AI10:AK10"/>
    <mergeCell ref="AL10:AN10"/>
    <mergeCell ref="A56:B60"/>
    <mergeCell ref="C56:C60"/>
    <mergeCell ref="A9:A11"/>
    <mergeCell ref="B9:B11"/>
    <mergeCell ref="C9:C11"/>
    <mergeCell ref="A13:A17"/>
    <mergeCell ref="B13:B17"/>
    <mergeCell ref="C13:C17"/>
    <mergeCell ref="A23:A28"/>
    <mergeCell ref="B23:B28"/>
    <mergeCell ref="C23:C28"/>
    <mergeCell ref="A18:A22"/>
    <mergeCell ref="B18:B22"/>
    <mergeCell ref="C18:C22"/>
    <mergeCell ref="A46:A50"/>
    <mergeCell ref="B46:B50"/>
    <mergeCell ref="E81:G81"/>
    <mergeCell ref="E82:G82"/>
    <mergeCell ref="H9:AQ9"/>
    <mergeCell ref="AR9:AR11"/>
    <mergeCell ref="AS9:AS11"/>
    <mergeCell ref="AO10:AQ10"/>
    <mergeCell ref="AR13:AR17"/>
    <mergeCell ref="AS13:AS17"/>
    <mergeCell ref="K10:M10"/>
    <mergeCell ref="N10:P10"/>
    <mergeCell ref="Q10:S10"/>
    <mergeCell ref="T10:V10"/>
    <mergeCell ref="W10:Y10"/>
    <mergeCell ref="Z10:AB10"/>
    <mergeCell ref="AR23:AR28"/>
    <mergeCell ref="AS23:AS28"/>
  </mergeCells>
  <conditionalFormatting sqref="F33:F34 F39 F31 F28 F42:F44 G30:G44 F45:G55 E69:F69 F73:AQ76 F29:G29 F24:F26 G24:G28">
    <cfRule type="cellIs" dxfId="5" priority="2" stopIfTrue="1" operator="notEqual">
      <formula>#REF!</formula>
    </cfRule>
  </conditionalFormatting>
  <conditionalFormatting sqref="G23">
    <cfRule type="cellIs" dxfId="4" priority="1" stopIfTrue="1" operator="notEqual">
      <formula>#REF!</formula>
    </cfRule>
  </conditionalFormatting>
  <pageMargins left="0.38" right="0.12" top="0.19" bottom="0.21" header="0.2" footer="0.21"/>
  <pageSetup paperSize="8" scale="28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8"/>
  <sheetViews>
    <sheetView tabSelected="1" topLeftCell="A6" zoomScale="57" zoomScaleNormal="57" workbookViewId="0">
      <pane xSplit="7" ySplit="10" topLeftCell="H72" activePane="bottomRight" state="frozen"/>
      <selection activeCell="A6" sqref="A6"/>
      <selection pane="topRight" activeCell="H6" sqref="H6"/>
      <selection pane="bottomLeft" activeCell="A10" sqref="A10"/>
      <selection pane="bottomRight" activeCell="O77" sqref="O77"/>
    </sheetView>
  </sheetViews>
  <sheetFormatPr defaultRowHeight="18.75"/>
  <cols>
    <col min="1" max="1" width="7.85546875" style="27" customWidth="1"/>
    <col min="2" max="2" width="44.85546875" style="27" customWidth="1"/>
    <col min="3" max="3" width="23.28515625" style="27" customWidth="1"/>
    <col min="4" max="4" width="24.7109375" style="29" customWidth="1"/>
    <col min="5" max="5" width="22.7109375" style="28" customWidth="1"/>
    <col min="6" max="6" width="18.85546875" style="28" customWidth="1"/>
    <col min="7" max="7" width="18.85546875" style="60" customWidth="1"/>
    <col min="8" max="8" width="20" style="27" customWidth="1"/>
    <col min="9" max="9" width="16.5703125" style="27" customWidth="1"/>
    <col min="10" max="10" width="15.28515625" style="60" customWidth="1"/>
    <col min="11" max="12" width="22" style="27" customWidth="1"/>
    <col min="13" max="13" width="15.7109375" style="60" customWidth="1"/>
    <col min="14" max="15" width="22" style="27" customWidth="1"/>
    <col min="16" max="16" width="14.85546875" style="70" customWidth="1"/>
    <col min="17" max="18" width="22" style="27" customWidth="1"/>
    <col min="19" max="19" width="15.42578125" style="27" customWidth="1"/>
    <col min="20" max="21" width="22" style="27" customWidth="1"/>
    <col min="22" max="22" width="17.5703125" style="27" customWidth="1"/>
    <col min="23" max="24" width="22" style="27" customWidth="1"/>
    <col min="25" max="25" width="15.140625" style="27" customWidth="1"/>
    <col min="26" max="26" width="24.140625" style="27" customWidth="1"/>
    <col min="27" max="27" width="21.28515625" style="27" customWidth="1"/>
    <col min="28" max="28" width="13" style="27" customWidth="1"/>
    <col min="29" max="30" width="17.85546875" style="27" customWidth="1"/>
    <col min="31" max="31" width="15.28515625" style="27" customWidth="1"/>
    <col min="32" max="33" width="17.85546875" style="27" customWidth="1"/>
    <col min="34" max="34" width="10.140625" style="27" customWidth="1"/>
    <col min="35" max="35" width="17.85546875" style="27" customWidth="1"/>
    <col min="36" max="36" width="17.85546875" style="27" hidden="1" customWidth="1"/>
    <col min="37" max="37" width="7.140625" style="27" hidden="1" customWidth="1"/>
    <col min="38" max="38" width="17.85546875" style="27" customWidth="1"/>
    <col min="39" max="39" width="17.85546875" style="27" hidden="1" customWidth="1"/>
    <col min="40" max="40" width="7.140625" style="27" hidden="1" customWidth="1"/>
    <col min="41" max="41" width="17.85546875" style="27" customWidth="1"/>
    <col min="42" max="43" width="20.5703125" style="27" hidden="1" customWidth="1"/>
    <col min="44" max="44" width="39.7109375" style="101" customWidth="1"/>
    <col min="45" max="45" width="40.28515625" style="101" customWidth="1"/>
    <col min="46" max="47" width="16.28515625" style="4" customWidth="1"/>
    <col min="48" max="16384" width="9.140625" style="4"/>
  </cols>
  <sheetData>
    <row r="1" spans="1:46">
      <c r="A1" s="1"/>
      <c r="B1" s="1"/>
      <c r="C1" s="1"/>
      <c r="D1" s="2"/>
      <c r="E1" s="2"/>
      <c r="F1" s="1"/>
      <c r="G1" s="76"/>
      <c r="H1" s="3"/>
      <c r="I1" s="3"/>
      <c r="J1" s="56"/>
      <c r="K1" s="1"/>
      <c r="L1" s="1"/>
      <c r="M1" s="56"/>
      <c r="N1" s="1"/>
      <c r="O1" s="1"/>
      <c r="P1" s="6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3"/>
      <c r="AP1" s="1"/>
      <c r="AQ1" s="1"/>
      <c r="AR1" s="2"/>
      <c r="AS1" s="2"/>
    </row>
    <row r="2" spans="1:46" ht="20.25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5"/>
      <c r="P2" s="63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</row>
    <row r="3" spans="1:46" ht="20.25">
      <c r="A3" s="129" t="s">
        <v>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5"/>
      <c r="P3" s="63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</row>
    <row r="4" spans="1:46" ht="20.25">
      <c r="A4" s="129" t="s">
        <v>2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5"/>
      <c r="P4" s="63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</row>
    <row r="5" spans="1:46" ht="20.25">
      <c r="A5" s="131" t="s">
        <v>3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6"/>
      <c r="P5" s="64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</row>
    <row r="6" spans="1:46" ht="20.2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6"/>
      <c r="P6" s="64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</row>
    <row r="7" spans="1:46" ht="20.25">
      <c r="A7" s="103"/>
      <c r="B7" s="103"/>
      <c r="C7" s="103"/>
      <c r="D7" s="103"/>
      <c r="E7" s="103"/>
      <c r="F7" s="103" t="s">
        <v>88</v>
      </c>
      <c r="G7" s="103"/>
      <c r="H7" s="103"/>
      <c r="I7" s="103"/>
      <c r="J7" s="103"/>
      <c r="K7" s="103"/>
      <c r="L7" s="103"/>
      <c r="M7" s="103"/>
      <c r="N7" s="103"/>
      <c r="O7" s="6"/>
      <c r="P7" s="64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</row>
    <row r="8" spans="1:46" ht="20.25">
      <c r="A8" s="105"/>
      <c r="B8" s="128" t="s">
        <v>85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64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</row>
    <row r="9" spans="1:46" ht="20.25">
      <c r="A9" s="105"/>
      <c r="B9" s="128" t="s">
        <v>87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64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</row>
    <row r="10" spans="1:46" ht="20.25">
      <c r="A10" s="105"/>
      <c r="B10" s="130" t="s">
        <v>129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64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</row>
    <row r="11" spans="1:46" ht="20.25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64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</row>
    <row r="12" spans="1:46">
      <c r="A12" s="121" t="s">
        <v>86</v>
      </c>
      <c r="B12" s="121" t="s">
        <v>89</v>
      </c>
      <c r="C12" s="121" t="s">
        <v>45</v>
      </c>
      <c r="D12" s="121" t="s">
        <v>4</v>
      </c>
      <c r="E12" s="122" t="s">
        <v>90</v>
      </c>
      <c r="F12" s="123"/>
      <c r="G12" s="124"/>
      <c r="H12" s="114" t="s">
        <v>92</v>
      </c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6"/>
      <c r="AR12" s="117" t="s">
        <v>17</v>
      </c>
      <c r="AS12" s="120" t="s">
        <v>18</v>
      </c>
    </row>
    <row r="13" spans="1:46" ht="45.75" customHeight="1">
      <c r="A13" s="118"/>
      <c r="B13" s="118"/>
      <c r="C13" s="118"/>
      <c r="D13" s="118"/>
      <c r="E13" s="125"/>
      <c r="F13" s="126"/>
      <c r="G13" s="127"/>
      <c r="H13" s="132" t="s">
        <v>5</v>
      </c>
      <c r="I13" s="132"/>
      <c r="J13" s="132"/>
      <c r="K13" s="132" t="s">
        <v>6</v>
      </c>
      <c r="L13" s="132"/>
      <c r="M13" s="132"/>
      <c r="N13" s="132" t="s">
        <v>7</v>
      </c>
      <c r="O13" s="132"/>
      <c r="P13" s="132"/>
      <c r="Q13" s="132" t="s">
        <v>8</v>
      </c>
      <c r="R13" s="132"/>
      <c r="S13" s="132"/>
      <c r="T13" s="132" t="s">
        <v>9</v>
      </c>
      <c r="U13" s="132"/>
      <c r="V13" s="132"/>
      <c r="W13" s="132" t="s">
        <v>10</v>
      </c>
      <c r="X13" s="132"/>
      <c r="Y13" s="132"/>
      <c r="Z13" s="132" t="s">
        <v>11</v>
      </c>
      <c r="AA13" s="132"/>
      <c r="AB13" s="132"/>
      <c r="AC13" s="132" t="s">
        <v>12</v>
      </c>
      <c r="AD13" s="132"/>
      <c r="AE13" s="132"/>
      <c r="AF13" s="132" t="s">
        <v>13</v>
      </c>
      <c r="AG13" s="132"/>
      <c r="AH13" s="132"/>
      <c r="AI13" s="132" t="s">
        <v>14</v>
      </c>
      <c r="AJ13" s="132"/>
      <c r="AK13" s="132"/>
      <c r="AL13" s="132" t="s">
        <v>15</v>
      </c>
      <c r="AM13" s="132"/>
      <c r="AN13" s="132"/>
      <c r="AO13" s="132" t="s">
        <v>16</v>
      </c>
      <c r="AP13" s="132"/>
      <c r="AQ13" s="132"/>
      <c r="AR13" s="118"/>
      <c r="AS13" s="118"/>
    </row>
    <row r="14" spans="1:46" s="9" customFormat="1" ht="56.25" customHeight="1">
      <c r="A14" s="119"/>
      <c r="B14" s="119"/>
      <c r="C14" s="119"/>
      <c r="D14" s="119"/>
      <c r="E14" s="7" t="s">
        <v>19</v>
      </c>
      <c r="F14" s="7" t="s">
        <v>20</v>
      </c>
      <c r="G14" s="32" t="s">
        <v>21</v>
      </c>
      <c r="H14" s="8" t="s">
        <v>19</v>
      </c>
      <c r="I14" s="8" t="s">
        <v>20</v>
      </c>
      <c r="J14" s="57" t="s">
        <v>21</v>
      </c>
      <c r="K14" s="8" t="s">
        <v>19</v>
      </c>
      <c r="L14" s="8" t="s">
        <v>20</v>
      </c>
      <c r="M14" s="57" t="s">
        <v>21</v>
      </c>
      <c r="N14" s="8" t="s">
        <v>19</v>
      </c>
      <c r="O14" s="8" t="s">
        <v>20</v>
      </c>
      <c r="P14" s="65" t="s">
        <v>21</v>
      </c>
      <c r="Q14" s="8" t="s">
        <v>19</v>
      </c>
      <c r="R14" s="8" t="s">
        <v>20</v>
      </c>
      <c r="S14" s="8" t="s">
        <v>21</v>
      </c>
      <c r="T14" s="8" t="s">
        <v>19</v>
      </c>
      <c r="U14" s="8" t="s">
        <v>20</v>
      </c>
      <c r="V14" s="8" t="s">
        <v>21</v>
      </c>
      <c r="W14" s="8" t="s">
        <v>19</v>
      </c>
      <c r="X14" s="8" t="s">
        <v>20</v>
      </c>
      <c r="Y14" s="8" t="s">
        <v>21</v>
      </c>
      <c r="Z14" s="8" t="s">
        <v>19</v>
      </c>
      <c r="AA14" s="8" t="s">
        <v>20</v>
      </c>
      <c r="AB14" s="8" t="s">
        <v>21</v>
      </c>
      <c r="AC14" s="8" t="s">
        <v>19</v>
      </c>
      <c r="AD14" s="8" t="s">
        <v>20</v>
      </c>
      <c r="AE14" s="8" t="s">
        <v>21</v>
      </c>
      <c r="AF14" s="8" t="s">
        <v>19</v>
      </c>
      <c r="AG14" s="8" t="s">
        <v>20</v>
      </c>
      <c r="AH14" s="8" t="s">
        <v>21</v>
      </c>
      <c r="AI14" s="8" t="s">
        <v>19</v>
      </c>
      <c r="AJ14" s="8" t="s">
        <v>20</v>
      </c>
      <c r="AK14" s="8" t="s">
        <v>21</v>
      </c>
      <c r="AL14" s="8" t="s">
        <v>19</v>
      </c>
      <c r="AM14" s="8" t="s">
        <v>20</v>
      </c>
      <c r="AN14" s="8" t="s">
        <v>21</v>
      </c>
      <c r="AO14" s="8" t="s">
        <v>19</v>
      </c>
      <c r="AP14" s="8" t="s">
        <v>20</v>
      </c>
      <c r="AQ14" s="8" t="s">
        <v>21</v>
      </c>
      <c r="AR14" s="119"/>
      <c r="AS14" s="119"/>
    </row>
    <row r="15" spans="1:46" s="15" customFormat="1">
      <c r="A15" s="104">
        <v>1</v>
      </c>
      <c r="B15" s="104">
        <v>2</v>
      </c>
      <c r="C15" s="104">
        <v>3</v>
      </c>
      <c r="D15" s="104" t="s">
        <v>36</v>
      </c>
      <c r="E15" s="11" t="s">
        <v>37</v>
      </c>
      <c r="F15" s="11" t="s">
        <v>52</v>
      </c>
      <c r="G15" s="77" t="s">
        <v>91</v>
      </c>
      <c r="H15" s="12" t="s">
        <v>56</v>
      </c>
      <c r="I15" s="12" t="s">
        <v>22</v>
      </c>
      <c r="J15" s="61">
        <v>10</v>
      </c>
      <c r="K15" s="12" t="s">
        <v>93</v>
      </c>
      <c r="L15" s="12" t="s">
        <v>94</v>
      </c>
      <c r="M15" s="61">
        <v>13</v>
      </c>
      <c r="N15" s="12" t="s">
        <v>95</v>
      </c>
      <c r="O15" s="12" t="s">
        <v>96</v>
      </c>
      <c r="P15" s="55">
        <v>16</v>
      </c>
      <c r="Q15" s="12" t="s">
        <v>97</v>
      </c>
      <c r="R15" s="12" t="s">
        <v>98</v>
      </c>
      <c r="S15" s="12" t="s">
        <v>99</v>
      </c>
      <c r="T15" s="12" t="s">
        <v>100</v>
      </c>
      <c r="U15" s="12" t="s">
        <v>101</v>
      </c>
      <c r="V15" s="12" t="s">
        <v>102</v>
      </c>
      <c r="W15" s="12" t="s">
        <v>103</v>
      </c>
      <c r="X15" s="12" t="s">
        <v>104</v>
      </c>
      <c r="Y15" s="12" t="s">
        <v>105</v>
      </c>
      <c r="Z15" s="12" t="s">
        <v>106</v>
      </c>
      <c r="AA15" s="12" t="s">
        <v>107</v>
      </c>
      <c r="AB15" s="12" t="s">
        <v>108</v>
      </c>
      <c r="AC15" s="12" t="s">
        <v>109</v>
      </c>
      <c r="AD15" s="12" t="s">
        <v>110</v>
      </c>
      <c r="AE15" s="12" t="s">
        <v>111</v>
      </c>
      <c r="AF15" s="12" t="s">
        <v>112</v>
      </c>
      <c r="AG15" s="12" t="s">
        <v>113</v>
      </c>
      <c r="AH15" s="12" t="s">
        <v>114</v>
      </c>
      <c r="AI15" s="12" t="s">
        <v>115</v>
      </c>
      <c r="AJ15" s="12" t="s">
        <v>116</v>
      </c>
      <c r="AK15" s="12" t="s">
        <v>117</v>
      </c>
      <c r="AL15" s="12" t="s">
        <v>23</v>
      </c>
      <c r="AM15" s="12" t="s">
        <v>24</v>
      </c>
      <c r="AN15" s="12" t="s">
        <v>25</v>
      </c>
      <c r="AO15" s="12" t="s">
        <v>118</v>
      </c>
      <c r="AP15" s="12" t="s">
        <v>119</v>
      </c>
      <c r="AQ15" s="12" t="s">
        <v>120</v>
      </c>
      <c r="AR15" s="12" t="s">
        <v>121</v>
      </c>
      <c r="AS15" s="13" t="s">
        <v>122</v>
      </c>
      <c r="AT15" s="14"/>
    </row>
    <row r="16" spans="1:46" s="15" customFormat="1">
      <c r="A16" s="133" t="s">
        <v>26</v>
      </c>
      <c r="B16" s="136" t="s">
        <v>64</v>
      </c>
      <c r="C16" s="139" t="s">
        <v>27</v>
      </c>
      <c r="D16" s="16" t="s">
        <v>28</v>
      </c>
      <c r="E16" s="33">
        <f>E17+E18+E19+E20</f>
        <v>29783.23</v>
      </c>
      <c r="F16" s="33">
        <f>F17+F18+F19+F20</f>
        <v>18505</v>
      </c>
      <c r="G16" s="85">
        <f>F16/E16</f>
        <v>0.6213228048133127</v>
      </c>
      <c r="H16" s="86">
        <f t="shared" ref="H16:AO16" si="0">H17+H18+H19+H20</f>
        <v>0</v>
      </c>
      <c r="I16" s="86">
        <f t="shared" si="0"/>
        <v>0</v>
      </c>
      <c r="J16" s="87">
        <f t="shared" si="0"/>
        <v>0</v>
      </c>
      <c r="K16" s="86">
        <f t="shared" si="0"/>
        <v>0</v>
      </c>
      <c r="L16" s="86">
        <f t="shared" si="0"/>
        <v>0</v>
      </c>
      <c r="M16" s="87">
        <f t="shared" si="0"/>
        <v>0</v>
      </c>
      <c r="N16" s="86">
        <f t="shared" si="0"/>
        <v>0</v>
      </c>
      <c r="O16" s="86">
        <f t="shared" si="0"/>
        <v>0</v>
      </c>
      <c r="P16" s="82">
        <f t="shared" si="0"/>
        <v>0</v>
      </c>
      <c r="Q16" s="86">
        <f t="shared" si="0"/>
        <v>0</v>
      </c>
      <c r="R16" s="86">
        <f t="shared" si="0"/>
        <v>0</v>
      </c>
      <c r="S16" s="82">
        <f t="shared" ref="S16" si="1">S17+S18+S19+S20</f>
        <v>0</v>
      </c>
      <c r="T16" s="86">
        <f t="shared" si="0"/>
        <v>0</v>
      </c>
      <c r="U16" s="86">
        <f t="shared" si="0"/>
        <v>0</v>
      </c>
      <c r="V16" s="82">
        <f t="shared" ref="V16" si="2">V17+V18+V19+V20</f>
        <v>0</v>
      </c>
      <c r="W16" s="86">
        <f t="shared" si="0"/>
        <v>0</v>
      </c>
      <c r="X16" s="86">
        <f t="shared" si="0"/>
        <v>0</v>
      </c>
      <c r="Y16" s="82">
        <f t="shared" ref="Y16" si="3">Y17+Y18+Y19+Y20</f>
        <v>0</v>
      </c>
      <c r="Z16" s="86">
        <f t="shared" si="0"/>
        <v>18505</v>
      </c>
      <c r="AA16" s="86">
        <f t="shared" si="0"/>
        <v>18505</v>
      </c>
      <c r="AB16" s="59">
        <f t="shared" ref="AB16:AB19" si="4">AA16/Z16</f>
        <v>1</v>
      </c>
      <c r="AC16" s="86">
        <f t="shared" si="0"/>
        <v>0</v>
      </c>
      <c r="AD16" s="86">
        <f t="shared" si="0"/>
        <v>0</v>
      </c>
      <c r="AE16" s="82">
        <f t="shared" ref="AE16" si="5">AE17+AE18+AE19+AE20</f>
        <v>0</v>
      </c>
      <c r="AF16" s="86">
        <f t="shared" si="0"/>
        <v>0</v>
      </c>
      <c r="AG16" s="86">
        <f t="shared" si="0"/>
        <v>0</v>
      </c>
      <c r="AH16" s="82">
        <f t="shared" ref="AH16" si="6">AH17+AH18+AH19+AH20</f>
        <v>0</v>
      </c>
      <c r="AI16" s="86">
        <f t="shared" si="0"/>
        <v>0</v>
      </c>
      <c r="AJ16" s="86">
        <f t="shared" si="0"/>
        <v>0</v>
      </c>
      <c r="AK16" s="86">
        <f t="shared" si="0"/>
        <v>0</v>
      </c>
      <c r="AL16" s="86">
        <f t="shared" si="0"/>
        <v>0</v>
      </c>
      <c r="AM16" s="86">
        <f t="shared" si="0"/>
        <v>0</v>
      </c>
      <c r="AN16" s="86">
        <f t="shared" si="0"/>
        <v>0</v>
      </c>
      <c r="AO16" s="86">
        <f t="shared" si="0"/>
        <v>11278.23</v>
      </c>
      <c r="AP16" s="86"/>
      <c r="AQ16" s="86"/>
      <c r="AR16" s="147" t="s">
        <v>79</v>
      </c>
      <c r="AS16" s="174"/>
    </row>
    <row r="17" spans="1:47" s="9" customFormat="1" ht="37.5">
      <c r="A17" s="134"/>
      <c r="B17" s="137"/>
      <c r="C17" s="140"/>
      <c r="D17" s="17" t="s">
        <v>29</v>
      </c>
      <c r="E17" s="71">
        <v>0</v>
      </c>
      <c r="F17" s="71">
        <f>I17+L17+O17+R17+U17+X17+AA17+AD17+AG17+AJ17+AM17</f>
        <v>0</v>
      </c>
      <c r="G17" s="74">
        <v>0</v>
      </c>
      <c r="H17" s="51">
        <v>0</v>
      </c>
      <c r="I17" s="51">
        <v>0</v>
      </c>
      <c r="J17" s="58">
        <v>0</v>
      </c>
      <c r="K17" s="51">
        <v>0</v>
      </c>
      <c r="L17" s="51">
        <v>0</v>
      </c>
      <c r="M17" s="58">
        <v>0</v>
      </c>
      <c r="N17" s="51">
        <v>0</v>
      </c>
      <c r="O17" s="51">
        <v>0</v>
      </c>
      <c r="P17" s="66">
        <v>0</v>
      </c>
      <c r="Q17" s="51">
        <v>0</v>
      </c>
      <c r="R17" s="51">
        <v>0</v>
      </c>
      <c r="S17" s="66">
        <v>0</v>
      </c>
      <c r="T17" s="51">
        <v>0</v>
      </c>
      <c r="U17" s="51">
        <v>0</v>
      </c>
      <c r="V17" s="66">
        <v>0</v>
      </c>
      <c r="W17" s="51">
        <v>0</v>
      </c>
      <c r="X17" s="51">
        <v>0</v>
      </c>
      <c r="Y17" s="66">
        <v>0</v>
      </c>
      <c r="Z17" s="51">
        <v>0</v>
      </c>
      <c r="AA17" s="51"/>
      <c r="AB17" s="51"/>
      <c r="AC17" s="51">
        <v>0</v>
      </c>
      <c r="AD17" s="51">
        <v>0</v>
      </c>
      <c r="AE17" s="66">
        <v>0</v>
      </c>
      <c r="AF17" s="51">
        <v>0</v>
      </c>
      <c r="AG17" s="51">
        <v>0</v>
      </c>
      <c r="AH17" s="66">
        <v>0</v>
      </c>
      <c r="AI17" s="51">
        <v>0</v>
      </c>
      <c r="AJ17" s="51"/>
      <c r="AK17" s="51"/>
      <c r="AL17" s="51">
        <v>0</v>
      </c>
      <c r="AM17" s="51"/>
      <c r="AN17" s="51"/>
      <c r="AO17" s="51">
        <v>0</v>
      </c>
      <c r="AP17" s="51">
        <v>0</v>
      </c>
      <c r="AQ17" s="51">
        <v>0</v>
      </c>
      <c r="AR17" s="148"/>
      <c r="AS17" s="175"/>
    </row>
    <row r="18" spans="1:47" s="9" customFormat="1" ht="75">
      <c r="A18" s="134"/>
      <c r="B18" s="137"/>
      <c r="C18" s="140"/>
      <c r="D18" s="18" t="s">
        <v>30</v>
      </c>
      <c r="E18" s="71">
        <f t="shared" ref="E18:E19" si="7">H18+K18+N18+Q18+T18+W18+Z18+AC18+AF18+AI18+AL18+AO18</f>
        <v>17579.75</v>
      </c>
      <c r="F18" s="71">
        <f t="shared" ref="F18:F25" si="8">I18+L18+O18+R18+U18+X18+AA18+AD18+AG18+AJ18+AM18</f>
        <v>17579.75</v>
      </c>
      <c r="G18" s="85">
        <f>F18/E18</f>
        <v>1</v>
      </c>
      <c r="H18" s="51">
        <v>0</v>
      </c>
      <c r="I18" s="51">
        <v>0</v>
      </c>
      <c r="J18" s="58">
        <v>0</v>
      </c>
      <c r="K18" s="51">
        <v>0</v>
      </c>
      <c r="L18" s="51">
        <v>0</v>
      </c>
      <c r="M18" s="58">
        <v>0</v>
      </c>
      <c r="N18" s="51">
        <v>0</v>
      </c>
      <c r="O18" s="51">
        <v>0</v>
      </c>
      <c r="P18" s="66">
        <v>0</v>
      </c>
      <c r="Q18" s="51">
        <v>0</v>
      </c>
      <c r="R18" s="51">
        <v>0</v>
      </c>
      <c r="S18" s="66">
        <v>0</v>
      </c>
      <c r="T18" s="51">
        <v>0</v>
      </c>
      <c r="U18" s="51">
        <v>0</v>
      </c>
      <c r="V18" s="66">
        <v>0</v>
      </c>
      <c r="W18" s="51">
        <v>0</v>
      </c>
      <c r="X18" s="51">
        <v>0</v>
      </c>
      <c r="Y18" s="66">
        <v>0</v>
      </c>
      <c r="Z18" s="91">
        <v>17579.75</v>
      </c>
      <c r="AA18" s="51">
        <v>17579.75</v>
      </c>
      <c r="AB18" s="58">
        <f t="shared" si="4"/>
        <v>1</v>
      </c>
      <c r="AC18" s="51">
        <v>0</v>
      </c>
      <c r="AD18" s="51">
        <v>0</v>
      </c>
      <c r="AE18" s="66">
        <v>0</v>
      </c>
      <c r="AF18" s="51">
        <v>0</v>
      </c>
      <c r="AG18" s="51">
        <v>0</v>
      </c>
      <c r="AH18" s="66">
        <v>0</v>
      </c>
      <c r="AI18" s="51">
        <v>0</v>
      </c>
      <c r="AJ18" s="51"/>
      <c r="AK18" s="51"/>
      <c r="AL18" s="51">
        <v>0</v>
      </c>
      <c r="AM18" s="51"/>
      <c r="AN18" s="51"/>
      <c r="AO18" s="51">
        <v>0</v>
      </c>
      <c r="AP18" s="51"/>
      <c r="AQ18" s="51"/>
      <c r="AR18" s="148"/>
      <c r="AS18" s="175"/>
    </row>
    <row r="19" spans="1:47" s="9" customFormat="1" ht="56.25">
      <c r="A19" s="134"/>
      <c r="B19" s="137"/>
      <c r="C19" s="140"/>
      <c r="D19" s="18" t="s">
        <v>31</v>
      </c>
      <c r="E19" s="71">
        <f t="shared" si="7"/>
        <v>12203.48</v>
      </c>
      <c r="F19" s="71">
        <f t="shared" si="8"/>
        <v>925.25</v>
      </c>
      <c r="G19" s="85">
        <f>F19/E19</f>
        <v>7.5818537007476552E-2</v>
      </c>
      <c r="H19" s="51">
        <v>0</v>
      </c>
      <c r="I19" s="51">
        <v>0</v>
      </c>
      <c r="J19" s="58">
        <v>0</v>
      </c>
      <c r="K19" s="51">
        <v>0</v>
      </c>
      <c r="L19" s="51">
        <v>0</v>
      </c>
      <c r="M19" s="58">
        <v>0</v>
      </c>
      <c r="N19" s="51">
        <v>0</v>
      </c>
      <c r="O19" s="51">
        <v>0</v>
      </c>
      <c r="P19" s="66">
        <v>0</v>
      </c>
      <c r="Q19" s="51">
        <v>0</v>
      </c>
      <c r="R19" s="51">
        <v>0</v>
      </c>
      <c r="S19" s="66">
        <v>0</v>
      </c>
      <c r="T19" s="51">
        <v>0</v>
      </c>
      <c r="U19" s="51">
        <v>0</v>
      </c>
      <c r="V19" s="66">
        <v>0</v>
      </c>
      <c r="W19" s="51">
        <v>0</v>
      </c>
      <c r="X19" s="51">
        <v>0</v>
      </c>
      <c r="Y19" s="66">
        <v>0</v>
      </c>
      <c r="Z19" s="91">
        <v>925.25</v>
      </c>
      <c r="AA19" s="51">
        <v>925.25</v>
      </c>
      <c r="AB19" s="58">
        <f t="shared" si="4"/>
        <v>1</v>
      </c>
      <c r="AC19" s="51">
        <v>0</v>
      </c>
      <c r="AD19" s="51">
        <v>0</v>
      </c>
      <c r="AE19" s="66">
        <v>0</v>
      </c>
      <c r="AF19" s="51">
        <v>0</v>
      </c>
      <c r="AG19" s="51">
        <v>0</v>
      </c>
      <c r="AH19" s="66">
        <v>0</v>
      </c>
      <c r="AI19" s="51">
        <v>0</v>
      </c>
      <c r="AJ19" s="51"/>
      <c r="AK19" s="51"/>
      <c r="AL19" s="51">
        <v>0</v>
      </c>
      <c r="AM19" s="51"/>
      <c r="AN19" s="51"/>
      <c r="AO19" s="51">
        <v>11278.23</v>
      </c>
      <c r="AP19" s="51"/>
      <c r="AQ19" s="51"/>
      <c r="AR19" s="148"/>
      <c r="AS19" s="175"/>
    </row>
    <row r="20" spans="1:47" s="9" customFormat="1" ht="37.5">
      <c r="A20" s="135"/>
      <c r="B20" s="138"/>
      <c r="C20" s="141"/>
      <c r="D20" s="17" t="s">
        <v>32</v>
      </c>
      <c r="E20" s="71">
        <v>0</v>
      </c>
      <c r="F20" s="71">
        <f t="shared" si="8"/>
        <v>0</v>
      </c>
      <c r="G20" s="74">
        <v>0</v>
      </c>
      <c r="H20" s="51">
        <v>0</v>
      </c>
      <c r="I20" s="51">
        <v>0</v>
      </c>
      <c r="J20" s="58">
        <v>0</v>
      </c>
      <c r="K20" s="51">
        <v>0</v>
      </c>
      <c r="L20" s="51">
        <v>0</v>
      </c>
      <c r="M20" s="58">
        <v>0</v>
      </c>
      <c r="N20" s="51">
        <v>0</v>
      </c>
      <c r="O20" s="51">
        <v>0</v>
      </c>
      <c r="P20" s="66">
        <v>0</v>
      </c>
      <c r="Q20" s="51">
        <v>0</v>
      </c>
      <c r="R20" s="51">
        <v>0</v>
      </c>
      <c r="S20" s="66">
        <v>0</v>
      </c>
      <c r="T20" s="51">
        <v>0</v>
      </c>
      <c r="U20" s="51">
        <v>0</v>
      </c>
      <c r="V20" s="66">
        <v>0</v>
      </c>
      <c r="W20" s="51">
        <v>0</v>
      </c>
      <c r="X20" s="51">
        <v>0</v>
      </c>
      <c r="Y20" s="66">
        <v>0</v>
      </c>
      <c r="Z20" s="51">
        <v>0</v>
      </c>
      <c r="AA20" s="51"/>
      <c r="AB20" s="51"/>
      <c r="AC20" s="51">
        <v>0</v>
      </c>
      <c r="AD20" s="51">
        <v>0</v>
      </c>
      <c r="AE20" s="66">
        <v>0</v>
      </c>
      <c r="AF20" s="51">
        <v>0</v>
      </c>
      <c r="AG20" s="51">
        <v>0</v>
      </c>
      <c r="AH20" s="66">
        <v>0</v>
      </c>
      <c r="AI20" s="51">
        <v>0</v>
      </c>
      <c r="AJ20" s="51"/>
      <c r="AK20" s="51"/>
      <c r="AL20" s="51">
        <v>0</v>
      </c>
      <c r="AM20" s="51"/>
      <c r="AN20" s="51"/>
      <c r="AO20" s="51">
        <v>0</v>
      </c>
      <c r="AP20" s="51">
        <v>0</v>
      </c>
      <c r="AQ20" s="51">
        <v>0</v>
      </c>
      <c r="AR20" s="149"/>
      <c r="AS20" s="176"/>
    </row>
    <row r="21" spans="1:47" s="9" customFormat="1">
      <c r="A21" s="142" t="s">
        <v>33</v>
      </c>
      <c r="B21" s="143" t="s">
        <v>47</v>
      </c>
      <c r="C21" s="110" t="s">
        <v>27</v>
      </c>
      <c r="D21" s="19" t="s">
        <v>28</v>
      </c>
      <c r="E21" s="71">
        <v>0</v>
      </c>
      <c r="F21" s="71">
        <f t="shared" si="8"/>
        <v>0</v>
      </c>
      <c r="G21" s="74">
        <v>0</v>
      </c>
      <c r="H21" s="52">
        <v>0</v>
      </c>
      <c r="I21" s="52">
        <v>0</v>
      </c>
      <c r="J21" s="59">
        <v>0</v>
      </c>
      <c r="K21" s="52">
        <v>0</v>
      </c>
      <c r="L21" s="52">
        <v>0</v>
      </c>
      <c r="M21" s="59">
        <v>0</v>
      </c>
      <c r="N21" s="52">
        <v>0</v>
      </c>
      <c r="O21" s="52">
        <v>0</v>
      </c>
      <c r="P21" s="59">
        <v>0</v>
      </c>
      <c r="Q21" s="52">
        <v>0</v>
      </c>
      <c r="R21" s="52">
        <v>0</v>
      </c>
      <c r="S21" s="59">
        <v>0</v>
      </c>
      <c r="T21" s="52">
        <v>0</v>
      </c>
      <c r="U21" s="52">
        <v>0</v>
      </c>
      <c r="V21" s="59">
        <v>0</v>
      </c>
      <c r="W21" s="52">
        <v>0</v>
      </c>
      <c r="X21" s="52">
        <v>0</v>
      </c>
      <c r="Y21" s="59">
        <v>0</v>
      </c>
      <c r="Z21" s="52">
        <v>0</v>
      </c>
      <c r="AA21" s="52">
        <v>0</v>
      </c>
      <c r="AB21" s="59">
        <v>0</v>
      </c>
      <c r="AC21" s="52">
        <v>0</v>
      </c>
      <c r="AD21" s="52">
        <v>0</v>
      </c>
      <c r="AE21" s="59">
        <v>0</v>
      </c>
      <c r="AF21" s="52">
        <v>0</v>
      </c>
      <c r="AG21" s="52">
        <v>0</v>
      </c>
      <c r="AH21" s="59">
        <v>0</v>
      </c>
      <c r="AI21" s="52">
        <v>0</v>
      </c>
      <c r="AJ21" s="52"/>
      <c r="AK21" s="52"/>
      <c r="AL21" s="52">
        <v>0</v>
      </c>
      <c r="AM21" s="52"/>
      <c r="AN21" s="52"/>
      <c r="AO21" s="52">
        <v>0</v>
      </c>
      <c r="AP21" s="52"/>
      <c r="AQ21" s="52"/>
      <c r="AR21" s="147"/>
      <c r="AS21" s="147"/>
    </row>
    <row r="22" spans="1:47" s="9" customFormat="1" ht="37.5">
      <c r="A22" s="142"/>
      <c r="B22" s="143"/>
      <c r="C22" s="110"/>
      <c r="D22" s="17" t="s">
        <v>29</v>
      </c>
      <c r="E22" s="71">
        <v>0</v>
      </c>
      <c r="F22" s="71">
        <f t="shared" si="8"/>
        <v>0</v>
      </c>
      <c r="G22" s="74">
        <v>0</v>
      </c>
      <c r="H22" s="51">
        <v>0</v>
      </c>
      <c r="I22" s="51">
        <v>0</v>
      </c>
      <c r="J22" s="58">
        <v>0</v>
      </c>
      <c r="K22" s="51">
        <v>0</v>
      </c>
      <c r="L22" s="51">
        <v>0</v>
      </c>
      <c r="M22" s="58">
        <v>0</v>
      </c>
      <c r="N22" s="51">
        <v>0</v>
      </c>
      <c r="O22" s="51">
        <v>0</v>
      </c>
      <c r="P22" s="58">
        <v>0</v>
      </c>
      <c r="Q22" s="51">
        <v>0</v>
      </c>
      <c r="R22" s="51">
        <v>0</v>
      </c>
      <c r="S22" s="58">
        <v>0</v>
      </c>
      <c r="T22" s="51">
        <v>0</v>
      </c>
      <c r="U22" s="51">
        <v>0</v>
      </c>
      <c r="V22" s="58">
        <v>0</v>
      </c>
      <c r="W22" s="51">
        <v>0</v>
      </c>
      <c r="X22" s="51">
        <v>0</v>
      </c>
      <c r="Y22" s="58">
        <v>0</v>
      </c>
      <c r="Z22" s="51">
        <v>0</v>
      </c>
      <c r="AA22" s="51">
        <v>0</v>
      </c>
      <c r="AB22" s="58">
        <v>0</v>
      </c>
      <c r="AC22" s="51">
        <v>0</v>
      </c>
      <c r="AD22" s="51">
        <v>0</v>
      </c>
      <c r="AE22" s="58">
        <v>0</v>
      </c>
      <c r="AF22" s="51">
        <v>0</v>
      </c>
      <c r="AG22" s="51">
        <v>0</v>
      </c>
      <c r="AH22" s="58">
        <v>0</v>
      </c>
      <c r="AI22" s="51">
        <v>0</v>
      </c>
      <c r="AJ22" s="51"/>
      <c r="AK22" s="51"/>
      <c r="AL22" s="51">
        <v>0</v>
      </c>
      <c r="AM22" s="51"/>
      <c r="AN22" s="51"/>
      <c r="AO22" s="51">
        <v>0</v>
      </c>
      <c r="AP22" s="51"/>
      <c r="AQ22" s="51"/>
      <c r="AR22" s="148"/>
      <c r="AS22" s="148"/>
    </row>
    <row r="23" spans="1:47" s="9" customFormat="1" ht="75">
      <c r="A23" s="142"/>
      <c r="B23" s="143"/>
      <c r="C23" s="110"/>
      <c r="D23" s="18" t="s">
        <v>30</v>
      </c>
      <c r="E23" s="71">
        <v>0</v>
      </c>
      <c r="F23" s="71">
        <f t="shared" si="8"/>
        <v>0</v>
      </c>
      <c r="G23" s="74">
        <v>0</v>
      </c>
      <c r="H23" s="51">
        <v>0</v>
      </c>
      <c r="I23" s="51">
        <v>0</v>
      </c>
      <c r="J23" s="58">
        <v>0</v>
      </c>
      <c r="K23" s="51">
        <v>0</v>
      </c>
      <c r="L23" s="51">
        <v>0</v>
      </c>
      <c r="M23" s="58">
        <v>0</v>
      </c>
      <c r="N23" s="51">
        <v>0</v>
      </c>
      <c r="O23" s="51">
        <v>0</v>
      </c>
      <c r="P23" s="58">
        <v>0</v>
      </c>
      <c r="Q23" s="51">
        <v>0</v>
      </c>
      <c r="R23" s="51">
        <v>0</v>
      </c>
      <c r="S23" s="58">
        <v>0</v>
      </c>
      <c r="T23" s="51">
        <v>0</v>
      </c>
      <c r="U23" s="51">
        <v>0</v>
      </c>
      <c r="V23" s="58">
        <v>0</v>
      </c>
      <c r="W23" s="51">
        <v>0</v>
      </c>
      <c r="X23" s="51">
        <v>0</v>
      </c>
      <c r="Y23" s="58">
        <v>0</v>
      </c>
      <c r="Z23" s="51">
        <v>0</v>
      </c>
      <c r="AA23" s="51">
        <v>0</v>
      </c>
      <c r="AB23" s="58">
        <v>0</v>
      </c>
      <c r="AC23" s="51">
        <v>0</v>
      </c>
      <c r="AD23" s="51">
        <v>0</v>
      </c>
      <c r="AE23" s="58">
        <v>0</v>
      </c>
      <c r="AF23" s="51">
        <v>0</v>
      </c>
      <c r="AG23" s="51">
        <v>0</v>
      </c>
      <c r="AH23" s="58">
        <v>0</v>
      </c>
      <c r="AI23" s="51">
        <v>0</v>
      </c>
      <c r="AJ23" s="51"/>
      <c r="AK23" s="51"/>
      <c r="AL23" s="51">
        <v>0</v>
      </c>
      <c r="AM23" s="51"/>
      <c r="AN23" s="51"/>
      <c r="AO23" s="51">
        <v>0</v>
      </c>
      <c r="AP23" s="51"/>
      <c r="AQ23" s="51"/>
      <c r="AR23" s="148"/>
      <c r="AS23" s="148"/>
    </row>
    <row r="24" spans="1:47" s="9" customFormat="1" ht="56.25">
      <c r="A24" s="142"/>
      <c r="B24" s="143"/>
      <c r="C24" s="110"/>
      <c r="D24" s="18" t="s">
        <v>31</v>
      </c>
      <c r="E24" s="71">
        <v>0</v>
      </c>
      <c r="F24" s="71">
        <f t="shared" si="8"/>
        <v>0</v>
      </c>
      <c r="G24" s="74">
        <v>0</v>
      </c>
      <c r="H24" s="51">
        <v>0</v>
      </c>
      <c r="I24" s="51">
        <v>0</v>
      </c>
      <c r="J24" s="58">
        <v>0</v>
      </c>
      <c r="K24" s="51">
        <v>0</v>
      </c>
      <c r="L24" s="51">
        <v>0</v>
      </c>
      <c r="M24" s="58">
        <v>0</v>
      </c>
      <c r="N24" s="51">
        <v>0</v>
      </c>
      <c r="O24" s="51">
        <v>0</v>
      </c>
      <c r="P24" s="58">
        <v>0</v>
      </c>
      <c r="Q24" s="51">
        <v>0</v>
      </c>
      <c r="R24" s="51">
        <v>0</v>
      </c>
      <c r="S24" s="58">
        <v>0</v>
      </c>
      <c r="T24" s="51">
        <v>0</v>
      </c>
      <c r="U24" s="51">
        <v>0</v>
      </c>
      <c r="V24" s="58">
        <v>0</v>
      </c>
      <c r="W24" s="51">
        <v>0</v>
      </c>
      <c r="X24" s="51">
        <v>0</v>
      </c>
      <c r="Y24" s="58">
        <v>0</v>
      </c>
      <c r="Z24" s="51">
        <v>0</v>
      </c>
      <c r="AA24" s="51">
        <v>0</v>
      </c>
      <c r="AB24" s="58">
        <v>0</v>
      </c>
      <c r="AC24" s="51">
        <v>0</v>
      </c>
      <c r="AD24" s="51">
        <v>0</v>
      </c>
      <c r="AE24" s="58">
        <v>0</v>
      </c>
      <c r="AF24" s="51">
        <v>0</v>
      </c>
      <c r="AG24" s="51">
        <v>0</v>
      </c>
      <c r="AH24" s="58">
        <v>0</v>
      </c>
      <c r="AI24" s="51">
        <v>0</v>
      </c>
      <c r="AJ24" s="51"/>
      <c r="AK24" s="51"/>
      <c r="AL24" s="51">
        <v>0</v>
      </c>
      <c r="AM24" s="51"/>
      <c r="AN24" s="51"/>
      <c r="AO24" s="51">
        <v>0</v>
      </c>
      <c r="AP24" s="51"/>
      <c r="AQ24" s="51"/>
      <c r="AR24" s="148"/>
      <c r="AS24" s="148"/>
    </row>
    <row r="25" spans="1:47" s="9" customFormat="1" ht="37.5">
      <c r="A25" s="142"/>
      <c r="B25" s="143"/>
      <c r="C25" s="110"/>
      <c r="D25" s="17" t="s">
        <v>32</v>
      </c>
      <c r="E25" s="71">
        <v>0</v>
      </c>
      <c r="F25" s="71">
        <f t="shared" si="8"/>
        <v>0</v>
      </c>
      <c r="G25" s="74">
        <v>0</v>
      </c>
      <c r="H25" s="51">
        <v>0</v>
      </c>
      <c r="I25" s="51">
        <v>0</v>
      </c>
      <c r="J25" s="58">
        <v>0</v>
      </c>
      <c r="K25" s="51">
        <v>0</v>
      </c>
      <c r="L25" s="51">
        <v>0</v>
      </c>
      <c r="M25" s="58">
        <v>0</v>
      </c>
      <c r="N25" s="51">
        <v>0</v>
      </c>
      <c r="O25" s="51">
        <v>0</v>
      </c>
      <c r="P25" s="58">
        <v>0</v>
      </c>
      <c r="Q25" s="51">
        <v>0</v>
      </c>
      <c r="R25" s="51">
        <v>0</v>
      </c>
      <c r="S25" s="58">
        <v>0</v>
      </c>
      <c r="T25" s="51">
        <v>0</v>
      </c>
      <c r="U25" s="51">
        <v>0</v>
      </c>
      <c r="V25" s="58">
        <v>0</v>
      </c>
      <c r="W25" s="51">
        <v>0</v>
      </c>
      <c r="X25" s="51">
        <v>0</v>
      </c>
      <c r="Y25" s="58">
        <v>0</v>
      </c>
      <c r="Z25" s="51">
        <v>0</v>
      </c>
      <c r="AA25" s="51">
        <v>0</v>
      </c>
      <c r="AB25" s="58">
        <v>0</v>
      </c>
      <c r="AC25" s="51">
        <v>0</v>
      </c>
      <c r="AD25" s="51">
        <v>0</v>
      </c>
      <c r="AE25" s="58">
        <v>0</v>
      </c>
      <c r="AF25" s="51">
        <v>0</v>
      </c>
      <c r="AG25" s="51">
        <v>0</v>
      </c>
      <c r="AH25" s="58">
        <v>0</v>
      </c>
      <c r="AI25" s="51">
        <v>0</v>
      </c>
      <c r="AJ25" s="51"/>
      <c r="AK25" s="51"/>
      <c r="AL25" s="51">
        <v>0</v>
      </c>
      <c r="AM25" s="51"/>
      <c r="AN25" s="51"/>
      <c r="AO25" s="51">
        <v>0</v>
      </c>
      <c r="AP25" s="51"/>
      <c r="AQ25" s="51"/>
      <c r="AR25" s="149"/>
      <c r="AS25" s="149"/>
    </row>
    <row r="26" spans="1:47" s="9" customFormat="1">
      <c r="A26" s="133" t="s">
        <v>35</v>
      </c>
      <c r="B26" s="136" t="s">
        <v>48</v>
      </c>
      <c r="C26" s="139" t="s">
        <v>34</v>
      </c>
      <c r="D26" s="19" t="s">
        <v>28</v>
      </c>
      <c r="E26" s="33">
        <f>E27+E28+E29+E31</f>
        <v>30191.504380000002</v>
      </c>
      <c r="F26" s="33">
        <f>F27+F28+F29+F31</f>
        <v>18067.844380000002</v>
      </c>
      <c r="G26" s="74">
        <f t="shared" ref="G26:G30" si="9">F26/E26</f>
        <v>0.59844134139830496</v>
      </c>
      <c r="H26" s="86">
        <f t="shared" ref="H26:AO26" si="10">H27+H28+H29+H31</f>
        <v>0</v>
      </c>
      <c r="I26" s="86">
        <f t="shared" si="10"/>
        <v>0</v>
      </c>
      <c r="J26" s="87">
        <v>0</v>
      </c>
      <c r="K26" s="86">
        <f t="shared" si="10"/>
        <v>0</v>
      </c>
      <c r="L26" s="86">
        <f t="shared" si="10"/>
        <v>0</v>
      </c>
      <c r="M26" s="87">
        <v>0</v>
      </c>
      <c r="N26" s="86">
        <f t="shared" si="10"/>
        <v>0</v>
      </c>
      <c r="O26" s="86">
        <f t="shared" si="10"/>
        <v>0</v>
      </c>
      <c r="P26" s="82">
        <v>0</v>
      </c>
      <c r="Q26" s="86">
        <f t="shared" si="10"/>
        <v>279.81438000000003</v>
      </c>
      <c r="R26" s="86">
        <f t="shared" si="10"/>
        <v>279.81438000000003</v>
      </c>
      <c r="S26" s="87">
        <f t="shared" si="10"/>
        <v>1</v>
      </c>
      <c r="T26" s="86">
        <f t="shared" si="10"/>
        <v>987.05</v>
      </c>
      <c r="U26" s="86">
        <f t="shared" si="10"/>
        <v>987</v>
      </c>
      <c r="V26" s="87">
        <f>V27+V29+V30+V31</f>
        <v>1</v>
      </c>
      <c r="W26" s="86">
        <f t="shared" si="10"/>
        <v>8276.1299999999992</v>
      </c>
      <c r="X26" s="86">
        <f t="shared" si="10"/>
        <v>3450.7000000000003</v>
      </c>
      <c r="Y26" s="87">
        <f>X26/W26</f>
        <v>0.41694608470384115</v>
      </c>
      <c r="Z26" s="86">
        <f t="shared" si="10"/>
        <v>4237.42</v>
      </c>
      <c r="AA26" s="86">
        <f t="shared" si="10"/>
        <v>6145.33</v>
      </c>
      <c r="AB26" s="59">
        <f t="shared" ref="AB26" si="11">AA26/Z26</f>
        <v>1.450252748134478</v>
      </c>
      <c r="AC26" s="86">
        <f t="shared" si="10"/>
        <v>4524</v>
      </c>
      <c r="AD26" s="86">
        <f t="shared" si="10"/>
        <v>6524</v>
      </c>
      <c r="AE26" s="59">
        <f t="shared" ref="AE26" si="12">AD26/AC26</f>
        <v>1.4420866489832007</v>
      </c>
      <c r="AF26" s="86">
        <f t="shared" si="10"/>
        <v>11887.09</v>
      </c>
      <c r="AG26" s="86">
        <f t="shared" si="10"/>
        <v>681</v>
      </c>
      <c r="AH26" s="59">
        <f t="shared" ref="AH26" si="13">AG26/AF26</f>
        <v>5.7289042145722793E-2</v>
      </c>
      <c r="AI26" s="86">
        <f t="shared" si="10"/>
        <v>0</v>
      </c>
      <c r="AJ26" s="86">
        <f t="shared" si="10"/>
        <v>0</v>
      </c>
      <c r="AK26" s="86">
        <f t="shared" si="10"/>
        <v>0</v>
      </c>
      <c r="AL26" s="86">
        <f t="shared" si="10"/>
        <v>0</v>
      </c>
      <c r="AM26" s="86">
        <f t="shared" si="10"/>
        <v>0</v>
      </c>
      <c r="AN26" s="86">
        <f t="shared" si="10"/>
        <v>0</v>
      </c>
      <c r="AO26" s="86">
        <f t="shared" si="10"/>
        <v>0</v>
      </c>
      <c r="AP26" s="52">
        <v>0</v>
      </c>
      <c r="AQ26" s="52">
        <v>0</v>
      </c>
      <c r="AR26" s="147" t="s">
        <v>80</v>
      </c>
      <c r="AS26" s="171" t="s">
        <v>84</v>
      </c>
    </row>
    <row r="27" spans="1:47" s="9" customFormat="1" ht="37.5">
      <c r="A27" s="134"/>
      <c r="B27" s="137"/>
      <c r="C27" s="140"/>
      <c r="D27" s="17" t="s">
        <v>29</v>
      </c>
      <c r="E27" s="71">
        <v>0</v>
      </c>
      <c r="F27" s="71">
        <f>I27+L27+O27+R27+U27+X27+AA27+AD27+AG27+AJ27+AM27+AP27</f>
        <v>0</v>
      </c>
      <c r="G27" s="74">
        <v>0</v>
      </c>
      <c r="H27" s="51">
        <v>0</v>
      </c>
      <c r="I27" s="51">
        <v>0</v>
      </c>
      <c r="J27" s="58">
        <v>0</v>
      </c>
      <c r="K27" s="51">
        <v>0</v>
      </c>
      <c r="L27" s="51">
        <v>0</v>
      </c>
      <c r="M27" s="58">
        <v>0</v>
      </c>
      <c r="N27" s="51">
        <v>0</v>
      </c>
      <c r="O27" s="51">
        <v>0</v>
      </c>
      <c r="P27" s="66">
        <v>0</v>
      </c>
      <c r="Q27" s="51">
        <v>0</v>
      </c>
      <c r="R27" s="51">
        <v>0</v>
      </c>
      <c r="S27" s="66">
        <v>0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8">
        <v>0</v>
      </c>
      <c r="Z27" s="51">
        <v>0</v>
      </c>
      <c r="AA27" s="51">
        <v>0</v>
      </c>
      <c r="AB27" s="58">
        <v>0</v>
      </c>
      <c r="AC27" s="51">
        <v>0</v>
      </c>
      <c r="AD27" s="51">
        <v>0</v>
      </c>
      <c r="AE27" s="58">
        <v>0</v>
      </c>
      <c r="AF27" s="51">
        <v>0</v>
      </c>
      <c r="AG27" s="51">
        <v>0</v>
      </c>
      <c r="AH27" s="58">
        <v>0</v>
      </c>
      <c r="AI27" s="51">
        <v>0</v>
      </c>
      <c r="AJ27" s="51"/>
      <c r="AK27" s="51"/>
      <c r="AL27" s="51">
        <v>0</v>
      </c>
      <c r="AM27" s="51"/>
      <c r="AN27" s="51"/>
      <c r="AO27" s="51">
        <v>0</v>
      </c>
      <c r="AP27" s="51"/>
      <c r="AQ27" s="51"/>
      <c r="AR27" s="148"/>
      <c r="AS27" s="172"/>
    </row>
    <row r="28" spans="1:47" s="9" customFormat="1" ht="75">
      <c r="A28" s="134"/>
      <c r="B28" s="137"/>
      <c r="C28" s="140"/>
      <c r="D28" s="18" t="s">
        <v>30</v>
      </c>
      <c r="E28" s="71">
        <f t="shared" ref="E28:F42" si="14">H28+K28+N28+Q28+T28+W28+Z28+AC28+AF28+AI28+AL28+AO28</f>
        <v>17042.620000000003</v>
      </c>
      <c r="F28" s="98">
        <f>I28+L28+O28+R28+U28+X28+AA28+AD28+AG28+AJ28+AM28</f>
        <v>16525.240000000002</v>
      </c>
      <c r="G28" s="74">
        <f t="shared" si="9"/>
        <v>0.96964199166560061</v>
      </c>
      <c r="H28" s="51">
        <v>0</v>
      </c>
      <c r="I28" s="51">
        <v>0</v>
      </c>
      <c r="J28" s="58">
        <v>0</v>
      </c>
      <c r="K28" s="51">
        <v>0</v>
      </c>
      <c r="L28" s="51">
        <v>0</v>
      </c>
      <c r="M28" s="58">
        <v>0</v>
      </c>
      <c r="N28" s="51">
        <v>0</v>
      </c>
      <c r="O28" s="51">
        <v>0</v>
      </c>
      <c r="P28" s="66">
        <v>0</v>
      </c>
      <c r="Q28" s="51">
        <v>0</v>
      </c>
      <c r="R28" s="51">
        <v>0</v>
      </c>
      <c r="S28" s="66">
        <v>0</v>
      </c>
      <c r="T28" s="51">
        <v>937.65</v>
      </c>
      <c r="U28" s="51">
        <f>T28</f>
        <v>937.65</v>
      </c>
      <c r="V28" s="58">
        <f>U28/T28</f>
        <v>1</v>
      </c>
      <c r="W28" s="51">
        <v>7767.19</v>
      </c>
      <c r="X28" s="51">
        <v>3041.9</v>
      </c>
      <c r="Y28" s="58">
        <f>X28/W28</f>
        <v>0.39163455509650213</v>
      </c>
      <c r="Z28" s="51">
        <v>3793.03</v>
      </c>
      <c r="AA28" s="51">
        <v>5700.94</v>
      </c>
      <c r="AB28" s="58">
        <f t="shared" ref="AB28:AB29" si="15">AA28/Z28</f>
        <v>1.5030041945357668</v>
      </c>
      <c r="AC28" s="51">
        <v>4197.8</v>
      </c>
      <c r="AD28" s="51">
        <v>6197.8</v>
      </c>
      <c r="AE28" s="58">
        <f t="shared" ref="AE28:AE29" si="16">AD28/AC28</f>
        <v>1.4764400400209634</v>
      </c>
      <c r="AF28" s="51">
        <v>346.95</v>
      </c>
      <c r="AG28" s="51">
        <v>646.95000000000005</v>
      </c>
      <c r="AH28" s="58">
        <f t="shared" ref="AH28" si="17">AG28/AF28</f>
        <v>1.8646779074794642</v>
      </c>
      <c r="AI28" s="51">
        <v>0</v>
      </c>
      <c r="AJ28" s="51"/>
      <c r="AK28" s="51"/>
      <c r="AL28" s="51">
        <v>0</v>
      </c>
      <c r="AM28" s="51"/>
      <c r="AN28" s="51"/>
      <c r="AO28" s="51">
        <v>0</v>
      </c>
      <c r="AP28" s="51"/>
      <c r="AQ28" s="51"/>
      <c r="AR28" s="148"/>
      <c r="AS28" s="172"/>
      <c r="AT28" s="92"/>
      <c r="AU28" s="92"/>
    </row>
    <row r="29" spans="1:47" s="9" customFormat="1" ht="56.25">
      <c r="A29" s="134"/>
      <c r="B29" s="137"/>
      <c r="C29" s="140"/>
      <c r="D29" s="18" t="s">
        <v>31</v>
      </c>
      <c r="E29" s="96">
        <f t="shared" si="14"/>
        <v>13148.88438</v>
      </c>
      <c r="F29" s="71">
        <f t="shared" ref="F29" si="18">I29+L29+O29+R29+U29+X29+AA29+AD29+AG29+AJ29+AM29</f>
        <v>1542.6043800000002</v>
      </c>
      <c r="G29" s="97">
        <f>F29/E29</f>
        <v>0.1173182709208673</v>
      </c>
      <c r="H29" s="51">
        <v>0</v>
      </c>
      <c r="I29" s="51">
        <v>0</v>
      </c>
      <c r="J29" s="58">
        <v>0</v>
      </c>
      <c r="K29" s="51">
        <v>0</v>
      </c>
      <c r="L29" s="51">
        <v>0</v>
      </c>
      <c r="M29" s="58">
        <v>0</v>
      </c>
      <c r="N29" s="51">
        <v>0</v>
      </c>
      <c r="O29" s="51">
        <v>0</v>
      </c>
      <c r="P29" s="66">
        <v>0</v>
      </c>
      <c r="Q29" s="51">
        <v>279.81438000000003</v>
      </c>
      <c r="R29" s="51">
        <f>Q29</f>
        <v>279.81438000000003</v>
      </c>
      <c r="S29" s="58">
        <f>R29/Q29</f>
        <v>1</v>
      </c>
      <c r="T29" s="51">
        <v>49.4</v>
      </c>
      <c r="U29" s="51">
        <v>49.35</v>
      </c>
      <c r="V29" s="58">
        <f>U28/T28</f>
        <v>1</v>
      </c>
      <c r="W29" s="51">
        <v>508.94</v>
      </c>
      <c r="X29" s="51">
        <v>408.8</v>
      </c>
      <c r="Y29" s="58">
        <f>X29/W29</f>
        <v>0.80323810272330731</v>
      </c>
      <c r="Z29" s="51">
        <v>444.39</v>
      </c>
      <c r="AA29" s="51">
        <v>444.39</v>
      </c>
      <c r="AB29" s="58">
        <f t="shared" si="15"/>
        <v>1</v>
      </c>
      <c r="AC29" s="51">
        <v>326.2</v>
      </c>
      <c r="AD29" s="51">
        <v>326.2</v>
      </c>
      <c r="AE29" s="58">
        <f t="shared" si="16"/>
        <v>1</v>
      </c>
      <c r="AF29" s="51">
        <v>11540.14</v>
      </c>
      <c r="AG29" s="51">
        <v>34.049999999999997</v>
      </c>
      <c r="AH29" s="58">
        <f>AG29/AF29</f>
        <v>2.9505707903023704E-3</v>
      </c>
      <c r="AI29" s="51">
        <v>0</v>
      </c>
      <c r="AJ29" s="51"/>
      <c r="AK29" s="51"/>
      <c r="AL29" s="51">
        <v>0</v>
      </c>
      <c r="AM29" s="51"/>
      <c r="AN29" s="51"/>
      <c r="AO29" s="51">
        <v>0</v>
      </c>
      <c r="AP29" s="51"/>
      <c r="AQ29" s="51"/>
      <c r="AR29" s="148"/>
      <c r="AS29" s="172"/>
      <c r="AT29" s="92"/>
      <c r="AU29" s="92"/>
    </row>
    <row r="30" spans="1:47" s="36" customFormat="1" ht="36">
      <c r="A30" s="134"/>
      <c r="B30" s="137"/>
      <c r="C30" s="140"/>
      <c r="D30" s="35" t="s">
        <v>46</v>
      </c>
      <c r="E30" s="78">
        <f t="shared" si="14"/>
        <v>185.3</v>
      </c>
      <c r="F30" s="99">
        <f t="shared" si="14"/>
        <v>185.3</v>
      </c>
      <c r="G30" s="79">
        <f t="shared" si="9"/>
        <v>1</v>
      </c>
      <c r="H30" s="51">
        <v>0</v>
      </c>
      <c r="I30" s="51">
        <v>0</v>
      </c>
      <c r="J30" s="58">
        <v>0</v>
      </c>
      <c r="K30" s="51">
        <v>0</v>
      </c>
      <c r="L30" s="51">
        <v>0</v>
      </c>
      <c r="M30" s="58">
        <v>0</v>
      </c>
      <c r="N30" s="80">
        <v>0</v>
      </c>
      <c r="O30" s="80">
        <v>0</v>
      </c>
      <c r="P30" s="81">
        <v>0</v>
      </c>
      <c r="Q30" s="80">
        <v>185.3</v>
      </c>
      <c r="R30" s="80">
        <v>185.3</v>
      </c>
      <c r="S30" s="58">
        <f>R30/Q30</f>
        <v>1</v>
      </c>
      <c r="T30" s="80">
        <v>0</v>
      </c>
      <c r="U30" s="80">
        <v>0</v>
      </c>
      <c r="V30" s="81">
        <v>0</v>
      </c>
      <c r="W30" s="80">
        <v>0</v>
      </c>
      <c r="X30" s="80">
        <v>0</v>
      </c>
      <c r="Y30" s="81">
        <v>0</v>
      </c>
      <c r="Z30" s="80">
        <v>0</v>
      </c>
      <c r="AA30" s="80">
        <v>0</v>
      </c>
      <c r="AB30" s="81">
        <v>0</v>
      </c>
      <c r="AC30" s="51">
        <v>0</v>
      </c>
      <c r="AD30" s="80">
        <v>0</v>
      </c>
      <c r="AE30" s="81">
        <v>0</v>
      </c>
      <c r="AF30" s="51">
        <v>0</v>
      </c>
      <c r="AG30" s="51">
        <v>0</v>
      </c>
      <c r="AH30" s="58">
        <v>0</v>
      </c>
      <c r="AI30" s="80"/>
      <c r="AJ30" s="80"/>
      <c r="AK30" s="80"/>
      <c r="AL30" s="80"/>
      <c r="AM30" s="80"/>
      <c r="AN30" s="80"/>
      <c r="AO30" s="80"/>
      <c r="AP30" s="80"/>
      <c r="AQ30" s="80"/>
      <c r="AR30" s="148"/>
      <c r="AS30" s="172"/>
    </row>
    <row r="31" spans="1:47" s="9" customFormat="1" ht="37.5">
      <c r="A31" s="134"/>
      <c r="B31" s="138"/>
      <c r="C31" s="141"/>
      <c r="D31" s="20" t="s">
        <v>32</v>
      </c>
      <c r="E31" s="71">
        <v>0</v>
      </c>
      <c r="F31" s="71">
        <f t="shared" si="14"/>
        <v>0</v>
      </c>
      <c r="G31" s="74">
        <v>0</v>
      </c>
      <c r="H31" s="51">
        <v>0</v>
      </c>
      <c r="I31" s="51">
        <v>0</v>
      </c>
      <c r="J31" s="58">
        <v>0</v>
      </c>
      <c r="K31" s="51">
        <v>0</v>
      </c>
      <c r="L31" s="51">
        <v>0</v>
      </c>
      <c r="M31" s="58">
        <v>0</v>
      </c>
      <c r="N31" s="51">
        <v>0</v>
      </c>
      <c r="O31" s="51">
        <v>0</v>
      </c>
      <c r="P31" s="66">
        <v>0</v>
      </c>
      <c r="Q31" s="51">
        <v>0</v>
      </c>
      <c r="R31" s="51">
        <v>0</v>
      </c>
      <c r="S31" s="66">
        <v>0</v>
      </c>
      <c r="T31" s="51">
        <v>0</v>
      </c>
      <c r="U31" s="51">
        <v>0</v>
      </c>
      <c r="V31" s="66">
        <v>0</v>
      </c>
      <c r="W31" s="51">
        <v>0</v>
      </c>
      <c r="X31" s="80">
        <v>0</v>
      </c>
      <c r="Y31" s="66">
        <v>0</v>
      </c>
      <c r="Z31" s="51">
        <v>0</v>
      </c>
      <c r="AA31" s="80">
        <v>0</v>
      </c>
      <c r="AB31" s="66">
        <v>0</v>
      </c>
      <c r="AC31" s="51">
        <v>0</v>
      </c>
      <c r="AD31" s="80">
        <v>0</v>
      </c>
      <c r="AE31" s="66">
        <v>0</v>
      </c>
      <c r="AF31" s="51">
        <v>0</v>
      </c>
      <c r="AG31" s="51">
        <v>0</v>
      </c>
      <c r="AH31" s="58">
        <v>0</v>
      </c>
      <c r="AI31" s="51">
        <v>0</v>
      </c>
      <c r="AJ31" s="51"/>
      <c r="AK31" s="51"/>
      <c r="AL31" s="51">
        <v>0</v>
      </c>
      <c r="AM31" s="51"/>
      <c r="AN31" s="51"/>
      <c r="AO31" s="51">
        <v>0</v>
      </c>
      <c r="AP31" s="51"/>
      <c r="AQ31" s="51"/>
      <c r="AR31" s="149"/>
      <c r="AS31" s="173"/>
    </row>
    <row r="32" spans="1:47" ht="131.25">
      <c r="A32" s="93" t="s">
        <v>36</v>
      </c>
      <c r="B32" s="94" t="s">
        <v>49</v>
      </c>
      <c r="C32" s="95" t="s">
        <v>34</v>
      </c>
      <c r="D32" s="18" t="s">
        <v>50</v>
      </c>
      <c r="E32" s="71">
        <v>0</v>
      </c>
      <c r="F32" s="71">
        <v>0</v>
      </c>
      <c r="G32" s="74" t="s">
        <v>65</v>
      </c>
      <c r="H32" s="51" t="s">
        <v>65</v>
      </c>
      <c r="I32" s="51" t="s">
        <v>65</v>
      </c>
      <c r="J32" s="58" t="s">
        <v>65</v>
      </c>
      <c r="K32" s="51" t="s">
        <v>65</v>
      </c>
      <c r="L32" s="51" t="s">
        <v>65</v>
      </c>
      <c r="M32" s="58" t="s">
        <v>65</v>
      </c>
      <c r="N32" s="51" t="s">
        <v>65</v>
      </c>
      <c r="O32" s="51" t="s">
        <v>65</v>
      </c>
      <c r="P32" s="66" t="s">
        <v>65</v>
      </c>
      <c r="Q32" s="51" t="s">
        <v>65</v>
      </c>
      <c r="R32" s="51" t="s">
        <v>65</v>
      </c>
      <c r="S32" s="51" t="s">
        <v>65</v>
      </c>
      <c r="T32" s="51" t="s">
        <v>65</v>
      </c>
      <c r="U32" s="51" t="s">
        <v>65</v>
      </c>
      <c r="V32" s="51" t="s">
        <v>65</v>
      </c>
      <c r="W32" s="51" t="s">
        <v>65</v>
      </c>
      <c r="X32" s="51" t="s">
        <v>65</v>
      </c>
      <c r="Y32" s="51" t="s">
        <v>65</v>
      </c>
      <c r="Z32" s="51" t="s">
        <v>65</v>
      </c>
      <c r="AA32" s="51" t="s">
        <v>65</v>
      </c>
      <c r="AB32" s="51" t="s">
        <v>65</v>
      </c>
      <c r="AC32" s="51" t="s">
        <v>65</v>
      </c>
      <c r="AD32" s="51" t="s">
        <v>65</v>
      </c>
      <c r="AE32" s="51" t="s">
        <v>65</v>
      </c>
      <c r="AF32" s="51" t="s">
        <v>65</v>
      </c>
      <c r="AG32" s="51" t="s">
        <v>65</v>
      </c>
      <c r="AH32" s="51" t="s">
        <v>65</v>
      </c>
      <c r="AI32" s="51" t="s">
        <v>65</v>
      </c>
      <c r="AJ32" s="51" t="s">
        <v>65</v>
      </c>
      <c r="AK32" s="51" t="s">
        <v>65</v>
      </c>
      <c r="AL32" s="51" t="s">
        <v>65</v>
      </c>
      <c r="AM32" s="51" t="s">
        <v>65</v>
      </c>
      <c r="AN32" s="51" t="s">
        <v>65</v>
      </c>
      <c r="AO32" s="51" t="s">
        <v>65</v>
      </c>
      <c r="AP32" s="51" t="s">
        <v>65</v>
      </c>
      <c r="AQ32" s="51" t="s">
        <v>65</v>
      </c>
      <c r="AR32" s="17" t="s">
        <v>81</v>
      </c>
      <c r="AS32" s="100"/>
    </row>
    <row r="33" spans="1:47" s="9" customFormat="1">
      <c r="A33" s="133" t="s">
        <v>37</v>
      </c>
      <c r="B33" s="147" t="s">
        <v>51</v>
      </c>
      <c r="C33" s="139" t="s">
        <v>34</v>
      </c>
      <c r="D33" s="19" t="s">
        <v>28</v>
      </c>
      <c r="E33" s="33">
        <f>E34+E35+E36+E37</f>
        <v>47696.57</v>
      </c>
      <c r="F33" s="33">
        <f>F34+F35+F36+F37</f>
        <v>32433.661999999997</v>
      </c>
      <c r="G33" s="74">
        <f t="shared" ref="G33:G35" si="19">F33/E33</f>
        <v>0.67999988259113808</v>
      </c>
      <c r="H33" s="86">
        <f t="shared" ref="H33:AO33" si="20">H34+H35+H36+H37</f>
        <v>0</v>
      </c>
      <c r="I33" s="86">
        <f t="shared" si="20"/>
        <v>0</v>
      </c>
      <c r="J33" s="87">
        <f t="shared" si="20"/>
        <v>0</v>
      </c>
      <c r="K33" s="86">
        <f t="shared" si="20"/>
        <v>0</v>
      </c>
      <c r="L33" s="86">
        <f t="shared" si="20"/>
        <v>0</v>
      </c>
      <c r="M33" s="87">
        <f t="shared" si="20"/>
        <v>0</v>
      </c>
      <c r="N33" s="86">
        <f t="shared" si="20"/>
        <v>15262.9</v>
      </c>
      <c r="O33" s="86">
        <f t="shared" si="20"/>
        <v>15262.9</v>
      </c>
      <c r="P33" s="82">
        <f t="shared" si="20"/>
        <v>1</v>
      </c>
      <c r="Q33" s="86">
        <f t="shared" si="20"/>
        <v>3815.7</v>
      </c>
      <c r="R33" s="86">
        <f t="shared" si="20"/>
        <v>1907.8620000000001</v>
      </c>
      <c r="S33" s="87">
        <f t="shared" si="20"/>
        <v>0.5000031449013288</v>
      </c>
      <c r="T33" s="86">
        <f t="shared" si="20"/>
        <v>0</v>
      </c>
      <c r="U33" s="86">
        <f t="shared" si="20"/>
        <v>0</v>
      </c>
      <c r="V33" s="87">
        <f t="shared" si="20"/>
        <v>0</v>
      </c>
      <c r="W33" s="86">
        <f t="shared" si="20"/>
        <v>0</v>
      </c>
      <c r="X33" s="86">
        <f t="shared" si="20"/>
        <v>0</v>
      </c>
      <c r="Y33" s="87">
        <f t="shared" si="20"/>
        <v>0</v>
      </c>
      <c r="Z33" s="86">
        <f t="shared" si="20"/>
        <v>0</v>
      </c>
      <c r="AA33" s="86">
        <f t="shared" si="20"/>
        <v>0</v>
      </c>
      <c r="AB33" s="87">
        <f t="shared" si="20"/>
        <v>0</v>
      </c>
      <c r="AC33" s="86">
        <f t="shared" si="20"/>
        <v>24611.47</v>
      </c>
      <c r="AD33" s="86">
        <f t="shared" si="20"/>
        <v>15262.9</v>
      </c>
      <c r="AE33" s="59">
        <f t="shared" ref="AE33" si="21">AD33/AC33</f>
        <v>0.62015393635569105</v>
      </c>
      <c r="AF33" s="86">
        <f t="shared" si="20"/>
        <v>0</v>
      </c>
      <c r="AG33" s="86">
        <f t="shared" si="20"/>
        <v>0</v>
      </c>
      <c r="AH33" s="86">
        <f t="shared" si="20"/>
        <v>0</v>
      </c>
      <c r="AI33" s="86">
        <f t="shared" si="20"/>
        <v>0</v>
      </c>
      <c r="AJ33" s="86">
        <f t="shared" si="20"/>
        <v>0</v>
      </c>
      <c r="AK33" s="86">
        <f t="shared" si="20"/>
        <v>0</v>
      </c>
      <c r="AL33" s="86">
        <f t="shared" si="20"/>
        <v>0</v>
      </c>
      <c r="AM33" s="86">
        <f t="shared" si="20"/>
        <v>0</v>
      </c>
      <c r="AN33" s="86">
        <f t="shared" si="20"/>
        <v>0</v>
      </c>
      <c r="AO33" s="86">
        <f t="shared" si="20"/>
        <v>4006.5</v>
      </c>
      <c r="AP33" s="52"/>
      <c r="AQ33" s="52"/>
      <c r="AR33" s="147" t="s">
        <v>82</v>
      </c>
      <c r="AS33" s="147" t="s">
        <v>77</v>
      </c>
    </row>
    <row r="34" spans="1:47" s="9" customFormat="1" ht="37.5">
      <c r="A34" s="134"/>
      <c r="B34" s="148"/>
      <c r="C34" s="140"/>
      <c r="D34" s="17" t="s">
        <v>29</v>
      </c>
      <c r="E34" s="71">
        <v>0</v>
      </c>
      <c r="F34" s="71">
        <f t="shared" si="14"/>
        <v>0</v>
      </c>
      <c r="G34" s="74">
        <v>0</v>
      </c>
      <c r="H34" s="51">
        <v>0</v>
      </c>
      <c r="I34" s="51">
        <v>0</v>
      </c>
      <c r="J34" s="58">
        <v>0</v>
      </c>
      <c r="K34" s="51">
        <v>0</v>
      </c>
      <c r="L34" s="51">
        <v>0</v>
      </c>
      <c r="M34" s="58">
        <v>0</v>
      </c>
      <c r="N34" s="51">
        <v>0</v>
      </c>
      <c r="O34" s="51">
        <v>0</v>
      </c>
      <c r="P34" s="66">
        <v>0</v>
      </c>
      <c r="Q34" s="51">
        <v>0</v>
      </c>
      <c r="R34" s="51">
        <v>0</v>
      </c>
      <c r="S34" s="66">
        <v>0</v>
      </c>
      <c r="T34" s="51">
        <v>0</v>
      </c>
      <c r="U34" s="51">
        <v>0</v>
      </c>
      <c r="V34" s="58">
        <v>0</v>
      </c>
      <c r="W34" s="51">
        <v>0</v>
      </c>
      <c r="X34" s="51">
        <v>0</v>
      </c>
      <c r="Y34" s="58">
        <v>0</v>
      </c>
      <c r="Z34" s="51">
        <v>0</v>
      </c>
      <c r="AA34" s="51">
        <v>0</v>
      </c>
      <c r="AB34" s="58">
        <v>0</v>
      </c>
      <c r="AC34" s="51">
        <v>0</v>
      </c>
      <c r="AD34" s="51">
        <v>0</v>
      </c>
      <c r="AE34" s="58">
        <v>0</v>
      </c>
      <c r="AF34" s="51">
        <v>0</v>
      </c>
      <c r="AG34" s="51">
        <v>0</v>
      </c>
      <c r="AH34" s="58">
        <v>0</v>
      </c>
      <c r="AI34" s="51">
        <v>0</v>
      </c>
      <c r="AJ34" s="51"/>
      <c r="AK34" s="51"/>
      <c r="AL34" s="51">
        <v>0</v>
      </c>
      <c r="AM34" s="51"/>
      <c r="AN34" s="51"/>
      <c r="AO34" s="51">
        <v>0</v>
      </c>
      <c r="AP34" s="51"/>
      <c r="AQ34" s="51"/>
      <c r="AR34" s="148"/>
      <c r="AS34" s="148"/>
    </row>
    <row r="35" spans="1:47" s="9" customFormat="1" ht="75">
      <c r="A35" s="134"/>
      <c r="B35" s="148"/>
      <c r="C35" s="140"/>
      <c r="D35" s="18" t="s">
        <v>30</v>
      </c>
      <c r="E35" s="71">
        <f>H35+K35+N35+Q35+T35+W35+Z35+AC35+AF35+AI35+AL35+AO35</f>
        <v>47696.57</v>
      </c>
      <c r="F35" s="71">
        <f t="shared" ref="F35" si="22">I35+L35+O35+R35+U35+X35+AA35+AD35+AG35+AJ35+AM35</f>
        <v>32433.661999999997</v>
      </c>
      <c r="G35" s="74">
        <f t="shared" si="19"/>
        <v>0.67999988259113808</v>
      </c>
      <c r="H35" s="51">
        <v>0</v>
      </c>
      <c r="I35" s="51">
        <v>0</v>
      </c>
      <c r="J35" s="58">
        <v>0</v>
      </c>
      <c r="K35" s="51">
        <v>0</v>
      </c>
      <c r="L35" s="51">
        <v>0</v>
      </c>
      <c r="M35" s="58">
        <v>0</v>
      </c>
      <c r="N35" s="51">
        <v>15262.9</v>
      </c>
      <c r="O35" s="51">
        <v>15262.9</v>
      </c>
      <c r="P35" s="66">
        <v>1</v>
      </c>
      <c r="Q35" s="51">
        <v>3815.7</v>
      </c>
      <c r="R35" s="51">
        <v>1907.8620000000001</v>
      </c>
      <c r="S35" s="58">
        <f t="shared" ref="S35" si="23">R35/Q35</f>
        <v>0.5000031449013288</v>
      </c>
      <c r="T35" s="51">
        <v>0</v>
      </c>
      <c r="U35" s="51">
        <v>0</v>
      </c>
      <c r="V35" s="58">
        <v>0</v>
      </c>
      <c r="W35" s="51">
        <v>0</v>
      </c>
      <c r="X35" s="51">
        <v>0</v>
      </c>
      <c r="Y35" s="58">
        <v>0</v>
      </c>
      <c r="Z35" s="51">
        <v>0</v>
      </c>
      <c r="AA35" s="51">
        <v>0</v>
      </c>
      <c r="AB35" s="58">
        <v>0</v>
      </c>
      <c r="AC35" s="51">
        <v>24611.47</v>
      </c>
      <c r="AD35" s="51">
        <v>15262.9</v>
      </c>
      <c r="AE35" s="58">
        <f t="shared" ref="AE35" si="24">AD35/AC35</f>
        <v>0.62015393635569105</v>
      </c>
      <c r="AF35" s="51">
        <v>0</v>
      </c>
      <c r="AG35" s="51">
        <v>0</v>
      </c>
      <c r="AH35" s="58">
        <v>0</v>
      </c>
      <c r="AI35" s="51">
        <v>0</v>
      </c>
      <c r="AJ35" s="51"/>
      <c r="AK35" s="51"/>
      <c r="AL35" s="51">
        <v>0</v>
      </c>
      <c r="AM35" s="51"/>
      <c r="AN35" s="51"/>
      <c r="AO35" s="51">
        <v>4006.5</v>
      </c>
      <c r="AP35" s="51"/>
      <c r="AQ35" s="51"/>
      <c r="AR35" s="148"/>
      <c r="AS35" s="148"/>
      <c r="AT35" s="92"/>
      <c r="AU35" s="92"/>
    </row>
    <row r="36" spans="1:47" s="9" customFormat="1" ht="56.25">
      <c r="A36" s="134"/>
      <c r="B36" s="148"/>
      <c r="C36" s="140"/>
      <c r="D36" s="18" t="s">
        <v>31</v>
      </c>
      <c r="E36" s="71">
        <v>0</v>
      </c>
      <c r="F36" s="71">
        <f t="shared" si="14"/>
        <v>0</v>
      </c>
      <c r="G36" s="74">
        <v>0</v>
      </c>
      <c r="H36" s="51">
        <v>0</v>
      </c>
      <c r="I36" s="51">
        <v>0</v>
      </c>
      <c r="J36" s="58">
        <v>0</v>
      </c>
      <c r="K36" s="51">
        <v>0</v>
      </c>
      <c r="L36" s="51">
        <v>0</v>
      </c>
      <c r="M36" s="58">
        <v>0</v>
      </c>
      <c r="N36" s="51">
        <v>0</v>
      </c>
      <c r="O36" s="51">
        <v>0</v>
      </c>
      <c r="P36" s="66">
        <v>0</v>
      </c>
      <c r="Q36" s="51">
        <v>0</v>
      </c>
      <c r="R36" s="51">
        <v>0</v>
      </c>
      <c r="S36" s="66">
        <v>0</v>
      </c>
      <c r="T36" s="51">
        <v>0</v>
      </c>
      <c r="U36" s="51">
        <v>0</v>
      </c>
      <c r="V36" s="58">
        <v>0</v>
      </c>
      <c r="W36" s="51">
        <v>0</v>
      </c>
      <c r="X36" s="51">
        <v>0</v>
      </c>
      <c r="Y36" s="58">
        <v>0</v>
      </c>
      <c r="Z36" s="51">
        <v>0</v>
      </c>
      <c r="AA36" s="51">
        <v>0</v>
      </c>
      <c r="AB36" s="58">
        <v>0</v>
      </c>
      <c r="AC36" s="51">
        <v>0</v>
      </c>
      <c r="AD36" s="51">
        <v>0</v>
      </c>
      <c r="AE36" s="58">
        <v>0</v>
      </c>
      <c r="AF36" s="51">
        <v>0</v>
      </c>
      <c r="AG36" s="51">
        <v>0</v>
      </c>
      <c r="AH36" s="58">
        <v>0</v>
      </c>
      <c r="AI36" s="51">
        <v>0</v>
      </c>
      <c r="AJ36" s="51"/>
      <c r="AK36" s="51"/>
      <c r="AL36" s="51">
        <v>0</v>
      </c>
      <c r="AM36" s="51"/>
      <c r="AN36" s="51"/>
      <c r="AO36" s="51">
        <v>0</v>
      </c>
      <c r="AP36" s="51"/>
      <c r="AQ36" s="51"/>
      <c r="AR36" s="148"/>
      <c r="AS36" s="148"/>
      <c r="AU36" s="92"/>
    </row>
    <row r="37" spans="1:47" s="9" customFormat="1" ht="37.5">
      <c r="A37" s="134"/>
      <c r="B37" s="149"/>
      <c r="C37" s="141"/>
      <c r="D37" s="20" t="s">
        <v>32</v>
      </c>
      <c r="E37" s="71">
        <v>0</v>
      </c>
      <c r="F37" s="71">
        <f t="shared" si="14"/>
        <v>0</v>
      </c>
      <c r="G37" s="74">
        <v>0</v>
      </c>
      <c r="H37" s="51">
        <v>0</v>
      </c>
      <c r="I37" s="51">
        <v>0</v>
      </c>
      <c r="J37" s="58">
        <v>0</v>
      </c>
      <c r="K37" s="51">
        <v>0</v>
      </c>
      <c r="L37" s="51">
        <v>0</v>
      </c>
      <c r="M37" s="58">
        <v>0</v>
      </c>
      <c r="N37" s="51">
        <v>0</v>
      </c>
      <c r="O37" s="51">
        <v>0</v>
      </c>
      <c r="P37" s="66">
        <v>0</v>
      </c>
      <c r="Q37" s="51">
        <v>0</v>
      </c>
      <c r="R37" s="51">
        <v>0</v>
      </c>
      <c r="S37" s="66">
        <v>0</v>
      </c>
      <c r="T37" s="51">
        <v>0</v>
      </c>
      <c r="U37" s="51">
        <v>0</v>
      </c>
      <c r="V37" s="58">
        <v>0</v>
      </c>
      <c r="W37" s="51">
        <v>0</v>
      </c>
      <c r="X37" s="51">
        <v>0</v>
      </c>
      <c r="Y37" s="58">
        <v>0</v>
      </c>
      <c r="Z37" s="51">
        <v>0</v>
      </c>
      <c r="AA37" s="51">
        <v>0</v>
      </c>
      <c r="AB37" s="58">
        <v>0</v>
      </c>
      <c r="AC37" s="51">
        <v>0</v>
      </c>
      <c r="AD37" s="51">
        <v>0</v>
      </c>
      <c r="AE37" s="58">
        <v>0</v>
      </c>
      <c r="AF37" s="51">
        <v>0</v>
      </c>
      <c r="AG37" s="51">
        <v>0</v>
      </c>
      <c r="AH37" s="58">
        <v>0</v>
      </c>
      <c r="AI37" s="51">
        <v>0</v>
      </c>
      <c r="AJ37" s="51"/>
      <c r="AK37" s="51"/>
      <c r="AL37" s="51">
        <v>0</v>
      </c>
      <c r="AM37" s="51"/>
      <c r="AN37" s="51"/>
      <c r="AO37" s="51">
        <v>0</v>
      </c>
      <c r="AP37" s="51">
        <v>0</v>
      </c>
      <c r="AQ37" s="51">
        <v>0</v>
      </c>
      <c r="AR37" s="149"/>
      <c r="AS37" s="149"/>
    </row>
    <row r="38" spans="1:47" s="9" customFormat="1">
      <c r="A38" s="142" t="s">
        <v>52</v>
      </c>
      <c r="B38" s="147" t="s">
        <v>53</v>
      </c>
      <c r="C38" s="139" t="s">
        <v>34</v>
      </c>
      <c r="D38" s="19" t="s">
        <v>28</v>
      </c>
      <c r="E38" s="33">
        <f>E39+E40+E41+E42</f>
        <v>24400.129099999998</v>
      </c>
      <c r="F38" s="33">
        <f>F39+F40+F41+F42</f>
        <v>24400.1191</v>
      </c>
      <c r="G38" s="74">
        <f>F38/E38</f>
        <v>0.99999959016610296</v>
      </c>
      <c r="H38" s="86">
        <f t="shared" ref="H38:AO38" si="25">H39+H40+H41+H42</f>
        <v>0</v>
      </c>
      <c r="I38" s="86">
        <f t="shared" si="25"/>
        <v>0</v>
      </c>
      <c r="J38" s="87">
        <f t="shared" si="25"/>
        <v>0</v>
      </c>
      <c r="K38" s="86">
        <f t="shared" si="25"/>
        <v>0</v>
      </c>
      <c r="L38" s="86">
        <f t="shared" si="25"/>
        <v>0</v>
      </c>
      <c r="M38" s="87">
        <f t="shared" si="25"/>
        <v>0</v>
      </c>
      <c r="N38" s="86">
        <f t="shared" si="25"/>
        <v>5048.2999999999993</v>
      </c>
      <c r="O38" s="86">
        <f t="shared" si="25"/>
        <v>5048.2999999999993</v>
      </c>
      <c r="P38" s="82">
        <v>1</v>
      </c>
      <c r="Q38" s="86">
        <f t="shared" si="25"/>
        <v>6250.2803999999996</v>
      </c>
      <c r="R38" s="86">
        <f t="shared" si="25"/>
        <v>6250.2803999999996</v>
      </c>
      <c r="S38" s="82">
        <v>1</v>
      </c>
      <c r="T38" s="86">
        <f t="shared" si="25"/>
        <v>3726.1286999999998</v>
      </c>
      <c r="U38" s="86">
        <f t="shared" si="25"/>
        <v>3726.1286999999998</v>
      </c>
      <c r="V38" s="82">
        <v>1</v>
      </c>
      <c r="W38" s="86">
        <f t="shared" si="25"/>
        <v>0</v>
      </c>
      <c r="X38" s="86">
        <f t="shared" si="25"/>
        <v>0</v>
      </c>
      <c r="Y38" s="87">
        <f t="shared" si="25"/>
        <v>0</v>
      </c>
      <c r="Z38" s="86">
        <f t="shared" si="25"/>
        <v>3726.1200000000003</v>
      </c>
      <c r="AA38" s="86">
        <f t="shared" si="25"/>
        <v>3726.1200000000003</v>
      </c>
      <c r="AB38" s="59">
        <f t="shared" ref="AB38:AB41" si="26">AA38/Z38</f>
        <v>1</v>
      </c>
      <c r="AC38" s="86">
        <f t="shared" si="25"/>
        <v>3365.5400000000004</v>
      </c>
      <c r="AD38" s="86">
        <f t="shared" si="25"/>
        <v>3365.5400000000004</v>
      </c>
      <c r="AE38" s="59">
        <f t="shared" ref="AE38:AE41" si="27">AD38/AC38</f>
        <v>1</v>
      </c>
      <c r="AF38" s="86">
        <f t="shared" si="25"/>
        <v>2283.7599999999998</v>
      </c>
      <c r="AG38" s="86">
        <f t="shared" si="25"/>
        <v>2283.75</v>
      </c>
      <c r="AH38" s="59">
        <f t="shared" ref="AH38:AH41" si="28">AG38/AF38</f>
        <v>0.99999562125617414</v>
      </c>
      <c r="AI38" s="86">
        <f t="shared" si="25"/>
        <v>0</v>
      </c>
      <c r="AJ38" s="86">
        <f t="shared" si="25"/>
        <v>0</v>
      </c>
      <c r="AK38" s="86">
        <f t="shared" si="25"/>
        <v>0</v>
      </c>
      <c r="AL38" s="86">
        <f t="shared" si="25"/>
        <v>0</v>
      </c>
      <c r="AM38" s="86">
        <f t="shared" si="25"/>
        <v>0</v>
      </c>
      <c r="AN38" s="86">
        <f t="shared" si="25"/>
        <v>0</v>
      </c>
      <c r="AO38" s="86">
        <f t="shared" si="25"/>
        <v>0</v>
      </c>
      <c r="AP38" s="52"/>
      <c r="AQ38" s="52"/>
      <c r="AR38" s="147" t="s">
        <v>83</v>
      </c>
      <c r="AS38" s="147"/>
    </row>
    <row r="39" spans="1:47" s="9" customFormat="1" ht="37.5">
      <c r="A39" s="142"/>
      <c r="B39" s="148"/>
      <c r="C39" s="140"/>
      <c r="D39" s="17" t="s">
        <v>29</v>
      </c>
      <c r="E39" s="71">
        <f t="shared" ref="E39:F41" si="29">H39+K39+N39+Q39+T39+W39+Z39+AC39+AF39+AI39+AL39+AO39</f>
        <v>1162.4658399999998</v>
      </c>
      <c r="F39" s="71">
        <f t="shared" si="29"/>
        <v>1162.4658399999998</v>
      </c>
      <c r="G39" s="74">
        <f>F39/E39</f>
        <v>1</v>
      </c>
      <c r="H39" s="51">
        <v>0</v>
      </c>
      <c r="I39" s="51">
        <v>0</v>
      </c>
      <c r="J39" s="58">
        <v>0</v>
      </c>
      <c r="K39" s="51">
        <v>0</v>
      </c>
      <c r="L39" s="51">
        <v>0</v>
      </c>
      <c r="M39" s="58">
        <v>0</v>
      </c>
      <c r="N39" s="51">
        <v>240.5</v>
      </c>
      <c r="O39" s="51">
        <v>240.5</v>
      </c>
      <c r="P39" s="66">
        <v>1</v>
      </c>
      <c r="Q39" s="51">
        <v>297.77571</v>
      </c>
      <c r="R39" s="51">
        <f>Q39</f>
        <v>297.77571</v>
      </c>
      <c r="S39" s="58">
        <f>R39/Q39</f>
        <v>1</v>
      </c>
      <c r="T39" s="51">
        <v>177.52012999999999</v>
      </c>
      <c r="U39" s="51">
        <f>T39</f>
        <v>177.52012999999999</v>
      </c>
      <c r="V39" s="58">
        <f>U39/T39</f>
        <v>1</v>
      </c>
      <c r="W39" s="51"/>
      <c r="X39" s="51">
        <v>0</v>
      </c>
      <c r="Y39" s="58">
        <v>0</v>
      </c>
      <c r="Z39" s="51">
        <v>177.52</v>
      </c>
      <c r="AA39" s="51">
        <v>177.52</v>
      </c>
      <c r="AB39" s="58">
        <f t="shared" si="26"/>
        <v>1</v>
      </c>
      <c r="AC39" s="51">
        <v>160.34</v>
      </c>
      <c r="AD39" s="51">
        <v>160.34</v>
      </c>
      <c r="AE39" s="58">
        <f t="shared" si="27"/>
        <v>1</v>
      </c>
      <c r="AF39" s="51">
        <v>108.81</v>
      </c>
      <c r="AG39" s="51">
        <v>108.81</v>
      </c>
      <c r="AH39" s="58">
        <f t="shared" si="28"/>
        <v>1</v>
      </c>
      <c r="AI39" s="51">
        <v>0</v>
      </c>
      <c r="AJ39" s="51"/>
      <c r="AK39" s="51"/>
      <c r="AL39" s="51">
        <v>0</v>
      </c>
      <c r="AM39" s="51"/>
      <c r="AN39" s="51"/>
      <c r="AO39" s="51">
        <v>0</v>
      </c>
      <c r="AP39" s="51"/>
      <c r="AQ39" s="51"/>
      <c r="AR39" s="148"/>
      <c r="AS39" s="148"/>
      <c r="AT39" s="92"/>
      <c r="AU39" s="92"/>
    </row>
    <row r="40" spans="1:47" s="9" customFormat="1" ht="75">
      <c r="A40" s="142"/>
      <c r="B40" s="148"/>
      <c r="C40" s="140"/>
      <c r="D40" s="18" t="s">
        <v>30</v>
      </c>
      <c r="E40" s="71">
        <f t="shared" si="29"/>
        <v>22017.662779999999</v>
      </c>
      <c r="F40" s="71">
        <f t="shared" si="29"/>
        <v>22017.662779999999</v>
      </c>
      <c r="G40" s="74">
        <f>F40/E40</f>
        <v>1</v>
      </c>
      <c r="H40" s="51">
        <v>0</v>
      </c>
      <c r="I40" s="51">
        <v>0</v>
      </c>
      <c r="J40" s="58">
        <v>0</v>
      </c>
      <c r="K40" s="51">
        <v>0</v>
      </c>
      <c r="L40" s="51">
        <v>0</v>
      </c>
      <c r="M40" s="58">
        <v>0</v>
      </c>
      <c r="N40" s="51">
        <v>4555.3999999999996</v>
      </c>
      <c r="O40" s="51">
        <v>4555.3999999999996</v>
      </c>
      <c r="P40" s="66">
        <v>1</v>
      </c>
      <c r="Q40" s="51">
        <v>5639.9906499999997</v>
      </c>
      <c r="R40" s="51">
        <f>Q40</f>
        <v>5639.9906499999997</v>
      </c>
      <c r="S40" s="58">
        <f t="shared" ref="S40:S41" si="30">R40/Q40</f>
        <v>1</v>
      </c>
      <c r="T40" s="51">
        <v>3362.30213</v>
      </c>
      <c r="U40" s="51">
        <f>T40</f>
        <v>3362.30213</v>
      </c>
      <c r="V40" s="58">
        <f t="shared" ref="V40:V41" si="31">U40/T40</f>
        <v>1</v>
      </c>
      <c r="W40" s="51"/>
      <c r="X40" s="51">
        <v>0</v>
      </c>
      <c r="Y40" s="58">
        <v>0</v>
      </c>
      <c r="Z40" s="51">
        <v>3362.3</v>
      </c>
      <c r="AA40" s="51">
        <v>3362.3</v>
      </c>
      <c r="AB40" s="58">
        <f t="shared" si="26"/>
        <v>1</v>
      </c>
      <c r="AC40" s="51">
        <v>3036.92</v>
      </c>
      <c r="AD40" s="51">
        <v>3036.92</v>
      </c>
      <c r="AE40" s="58">
        <f t="shared" si="27"/>
        <v>1</v>
      </c>
      <c r="AF40" s="51">
        <v>2060.75</v>
      </c>
      <c r="AG40" s="51">
        <v>2060.75</v>
      </c>
      <c r="AH40" s="58">
        <f t="shared" si="28"/>
        <v>1</v>
      </c>
      <c r="AI40" s="51">
        <v>0</v>
      </c>
      <c r="AJ40" s="51"/>
      <c r="AK40" s="51"/>
      <c r="AL40" s="51">
        <v>0</v>
      </c>
      <c r="AM40" s="51"/>
      <c r="AN40" s="51"/>
      <c r="AO40" s="51">
        <v>0</v>
      </c>
      <c r="AP40" s="51"/>
      <c r="AQ40" s="51"/>
      <c r="AR40" s="148"/>
      <c r="AS40" s="148"/>
      <c r="AT40" s="92"/>
      <c r="AU40" s="92"/>
    </row>
    <row r="41" spans="1:47" s="9" customFormat="1" ht="56.25">
      <c r="A41" s="142"/>
      <c r="B41" s="148"/>
      <c r="C41" s="140"/>
      <c r="D41" s="18" t="s">
        <v>31</v>
      </c>
      <c r="E41" s="71">
        <f t="shared" si="29"/>
        <v>1220.0004799999999</v>
      </c>
      <c r="F41" s="71">
        <f t="shared" si="29"/>
        <v>1219.9904799999999</v>
      </c>
      <c r="G41" s="74">
        <f>F41/E41</f>
        <v>0.9999918032819135</v>
      </c>
      <c r="H41" s="51">
        <v>0</v>
      </c>
      <c r="I41" s="51">
        <v>0</v>
      </c>
      <c r="J41" s="58">
        <v>0</v>
      </c>
      <c r="K41" s="51"/>
      <c r="L41" s="51">
        <v>0</v>
      </c>
      <c r="M41" s="58">
        <v>0</v>
      </c>
      <c r="N41" s="51">
        <v>252.4</v>
      </c>
      <c r="O41" s="51">
        <v>252.4</v>
      </c>
      <c r="P41" s="66">
        <v>1</v>
      </c>
      <c r="Q41" s="51">
        <v>312.51404000000002</v>
      </c>
      <c r="R41" s="51">
        <f>Q41</f>
        <v>312.51404000000002</v>
      </c>
      <c r="S41" s="58">
        <f t="shared" si="30"/>
        <v>1</v>
      </c>
      <c r="T41" s="51">
        <v>186.30644000000001</v>
      </c>
      <c r="U41" s="51">
        <f>T41</f>
        <v>186.30644000000001</v>
      </c>
      <c r="V41" s="58">
        <f t="shared" si="31"/>
        <v>1</v>
      </c>
      <c r="W41" s="51"/>
      <c r="X41" s="51">
        <v>0</v>
      </c>
      <c r="Y41" s="58">
        <v>0</v>
      </c>
      <c r="Z41" s="51">
        <v>186.3</v>
      </c>
      <c r="AA41" s="51">
        <v>186.3</v>
      </c>
      <c r="AB41" s="58">
        <f t="shared" si="26"/>
        <v>1</v>
      </c>
      <c r="AC41" s="51">
        <v>168.28</v>
      </c>
      <c r="AD41" s="51">
        <v>168.28</v>
      </c>
      <c r="AE41" s="58">
        <f t="shared" si="27"/>
        <v>1</v>
      </c>
      <c r="AF41" s="51">
        <v>114.2</v>
      </c>
      <c r="AG41" s="51">
        <v>114.19</v>
      </c>
      <c r="AH41" s="58">
        <f t="shared" si="28"/>
        <v>0.99991243432574428</v>
      </c>
      <c r="AI41" s="51">
        <v>0</v>
      </c>
      <c r="AJ41" s="51"/>
      <c r="AK41" s="51"/>
      <c r="AL41" s="51">
        <v>0</v>
      </c>
      <c r="AM41" s="51"/>
      <c r="AN41" s="51"/>
      <c r="AO41" s="51">
        <v>0</v>
      </c>
      <c r="AP41" s="51"/>
      <c r="AQ41" s="51"/>
      <c r="AR41" s="148"/>
      <c r="AS41" s="148"/>
      <c r="AT41" s="92"/>
      <c r="AU41" s="92"/>
    </row>
    <row r="42" spans="1:47" s="9" customFormat="1" ht="37.5">
      <c r="A42" s="142"/>
      <c r="B42" s="149"/>
      <c r="C42" s="141"/>
      <c r="D42" s="20" t="s">
        <v>32</v>
      </c>
      <c r="E42" s="71">
        <v>0</v>
      </c>
      <c r="F42" s="71">
        <f t="shared" si="14"/>
        <v>0</v>
      </c>
      <c r="G42" s="74">
        <v>0</v>
      </c>
      <c r="H42" s="51">
        <v>0</v>
      </c>
      <c r="I42" s="51">
        <v>0</v>
      </c>
      <c r="J42" s="58">
        <v>0</v>
      </c>
      <c r="K42" s="51">
        <v>0</v>
      </c>
      <c r="L42" s="51">
        <v>0</v>
      </c>
      <c r="M42" s="58">
        <v>0</v>
      </c>
      <c r="N42" s="51">
        <v>0</v>
      </c>
      <c r="O42" s="51">
        <v>0</v>
      </c>
      <c r="P42" s="66">
        <v>0</v>
      </c>
      <c r="Q42" s="51">
        <v>0</v>
      </c>
      <c r="R42" s="51">
        <v>0</v>
      </c>
      <c r="S42" s="66">
        <v>0</v>
      </c>
      <c r="T42" s="51">
        <v>0</v>
      </c>
      <c r="U42" s="51">
        <v>0</v>
      </c>
      <c r="V42" s="66">
        <v>0</v>
      </c>
      <c r="W42" s="51">
        <v>0</v>
      </c>
      <c r="X42" s="51">
        <v>0</v>
      </c>
      <c r="Y42" s="58">
        <v>0</v>
      </c>
      <c r="Z42" s="51">
        <v>0</v>
      </c>
      <c r="AA42" s="51">
        <v>0</v>
      </c>
      <c r="AB42" s="58">
        <v>0</v>
      </c>
      <c r="AC42" s="51">
        <v>0</v>
      </c>
      <c r="AD42" s="51">
        <v>0</v>
      </c>
      <c r="AE42" s="58">
        <v>0</v>
      </c>
      <c r="AF42" s="51">
        <v>0</v>
      </c>
      <c r="AG42" s="51">
        <v>0</v>
      </c>
      <c r="AH42" s="58">
        <v>0</v>
      </c>
      <c r="AI42" s="51">
        <v>0</v>
      </c>
      <c r="AJ42" s="51"/>
      <c r="AK42" s="51"/>
      <c r="AL42" s="51">
        <v>0</v>
      </c>
      <c r="AM42" s="51"/>
      <c r="AN42" s="51"/>
      <c r="AO42" s="51">
        <v>0</v>
      </c>
      <c r="AP42" s="51">
        <v>0</v>
      </c>
      <c r="AQ42" s="51">
        <v>0</v>
      </c>
      <c r="AR42" s="149"/>
      <c r="AS42" s="149"/>
    </row>
    <row r="43" spans="1:47" s="9" customFormat="1">
      <c r="A43" s="133" t="s">
        <v>54</v>
      </c>
      <c r="B43" s="147" t="s">
        <v>55</v>
      </c>
      <c r="C43" s="139" t="s">
        <v>34</v>
      </c>
      <c r="D43" s="19" t="s">
        <v>28</v>
      </c>
      <c r="E43" s="33">
        <f>E44+E45+E46+E47</f>
        <v>1030.3</v>
      </c>
      <c r="F43" s="33">
        <f>F44+F45+F46+F47</f>
        <v>0</v>
      </c>
      <c r="G43" s="74">
        <f>F43/E43</f>
        <v>0</v>
      </c>
      <c r="H43" s="86">
        <f t="shared" ref="H43:AO43" si="32">H44+H45+H46+H47</f>
        <v>0</v>
      </c>
      <c r="I43" s="86">
        <f t="shared" si="32"/>
        <v>0</v>
      </c>
      <c r="J43" s="87">
        <f t="shared" si="32"/>
        <v>0</v>
      </c>
      <c r="K43" s="86">
        <f t="shared" si="32"/>
        <v>0</v>
      </c>
      <c r="L43" s="86">
        <f t="shared" si="32"/>
        <v>0</v>
      </c>
      <c r="M43" s="87">
        <f t="shared" si="32"/>
        <v>0</v>
      </c>
      <c r="N43" s="86">
        <f t="shared" si="32"/>
        <v>0</v>
      </c>
      <c r="O43" s="86">
        <f t="shared" si="32"/>
        <v>0</v>
      </c>
      <c r="P43" s="82">
        <f t="shared" si="32"/>
        <v>0</v>
      </c>
      <c r="Q43" s="86">
        <f t="shared" ref="Q43:AH43" si="33">Q44+Q45+Q46+Q47</f>
        <v>0</v>
      </c>
      <c r="R43" s="86">
        <f t="shared" si="33"/>
        <v>0</v>
      </c>
      <c r="S43" s="82">
        <f t="shared" si="33"/>
        <v>0</v>
      </c>
      <c r="T43" s="86">
        <f t="shared" si="33"/>
        <v>0</v>
      </c>
      <c r="U43" s="86">
        <f t="shared" si="33"/>
        <v>0</v>
      </c>
      <c r="V43" s="82">
        <f t="shared" si="33"/>
        <v>0</v>
      </c>
      <c r="W43" s="86">
        <f t="shared" si="33"/>
        <v>0</v>
      </c>
      <c r="X43" s="86">
        <f t="shared" si="33"/>
        <v>0</v>
      </c>
      <c r="Y43" s="82">
        <f t="shared" si="33"/>
        <v>0</v>
      </c>
      <c r="Z43" s="86">
        <f t="shared" si="33"/>
        <v>0</v>
      </c>
      <c r="AA43" s="86">
        <f t="shared" si="33"/>
        <v>0</v>
      </c>
      <c r="AB43" s="82">
        <f t="shared" si="33"/>
        <v>0</v>
      </c>
      <c r="AC43" s="86">
        <f t="shared" si="33"/>
        <v>0</v>
      </c>
      <c r="AD43" s="86">
        <f t="shared" si="33"/>
        <v>0</v>
      </c>
      <c r="AE43" s="82">
        <f t="shared" si="33"/>
        <v>0</v>
      </c>
      <c r="AF43" s="86">
        <f t="shared" si="33"/>
        <v>0</v>
      </c>
      <c r="AG43" s="86">
        <f t="shared" si="33"/>
        <v>0</v>
      </c>
      <c r="AH43" s="82">
        <f t="shared" si="33"/>
        <v>0</v>
      </c>
      <c r="AI43" s="86">
        <f t="shared" si="32"/>
        <v>0</v>
      </c>
      <c r="AJ43" s="86">
        <f t="shared" si="32"/>
        <v>0</v>
      </c>
      <c r="AK43" s="86">
        <f t="shared" si="32"/>
        <v>0</v>
      </c>
      <c r="AL43" s="86">
        <f t="shared" si="32"/>
        <v>0</v>
      </c>
      <c r="AM43" s="86">
        <f t="shared" si="32"/>
        <v>0</v>
      </c>
      <c r="AN43" s="86">
        <f t="shared" si="32"/>
        <v>0</v>
      </c>
      <c r="AO43" s="86">
        <f t="shared" si="32"/>
        <v>1030.3</v>
      </c>
      <c r="AP43" s="86">
        <f t="shared" ref="AP43:AQ43" si="34">AP44+AP45+AP46+AP47</f>
        <v>0</v>
      </c>
      <c r="AQ43" s="86">
        <f t="shared" si="34"/>
        <v>0</v>
      </c>
      <c r="AR43" s="147" t="s">
        <v>68</v>
      </c>
      <c r="AS43" s="147"/>
    </row>
    <row r="44" spans="1:47" s="9" customFormat="1" ht="37.5">
      <c r="A44" s="134"/>
      <c r="B44" s="148"/>
      <c r="C44" s="140"/>
      <c r="D44" s="17" t="s">
        <v>29</v>
      </c>
      <c r="E44" s="71">
        <f>H44+K44+N44+Q44+T44+W44+Z44+AC44+AF44+AI44+AL44+AO44</f>
        <v>1030.3</v>
      </c>
      <c r="F44" s="71">
        <f>I44+L44+O44</f>
        <v>0</v>
      </c>
      <c r="G44" s="74">
        <f>F44/E44</f>
        <v>0</v>
      </c>
      <c r="H44" s="51">
        <v>0</v>
      </c>
      <c r="I44" s="51">
        <v>0</v>
      </c>
      <c r="J44" s="58">
        <v>0</v>
      </c>
      <c r="K44" s="51">
        <v>0</v>
      </c>
      <c r="L44" s="51">
        <v>0</v>
      </c>
      <c r="M44" s="58">
        <v>0</v>
      </c>
      <c r="N44" s="51">
        <v>0</v>
      </c>
      <c r="O44" s="51">
        <v>0</v>
      </c>
      <c r="P44" s="66">
        <v>0</v>
      </c>
      <c r="Q44" s="51">
        <v>0</v>
      </c>
      <c r="R44" s="51">
        <v>0</v>
      </c>
      <c r="S44" s="66">
        <v>0</v>
      </c>
      <c r="T44" s="51">
        <v>0</v>
      </c>
      <c r="U44" s="51">
        <v>0</v>
      </c>
      <c r="V44" s="66">
        <v>0</v>
      </c>
      <c r="W44" s="51">
        <v>0</v>
      </c>
      <c r="X44" s="51">
        <v>0</v>
      </c>
      <c r="Y44" s="66">
        <v>0</v>
      </c>
      <c r="Z44" s="51">
        <v>0</v>
      </c>
      <c r="AA44" s="51">
        <v>0</v>
      </c>
      <c r="AB44" s="66">
        <v>0</v>
      </c>
      <c r="AC44" s="51">
        <v>0</v>
      </c>
      <c r="AD44" s="51">
        <v>0</v>
      </c>
      <c r="AE44" s="66">
        <v>0</v>
      </c>
      <c r="AF44" s="51">
        <v>0</v>
      </c>
      <c r="AG44" s="51">
        <v>0</v>
      </c>
      <c r="AH44" s="66">
        <v>0</v>
      </c>
      <c r="AI44" s="51">
        <v>0</v>
      </c>
      <c r="AJ44" s="51"/>
      <c r="AK44" s="51"/>
      <c r="AL44" s="51">
        <v>0</v>
      </c>
      <c r="AM44" s="51"/>
      <c r="AN44" s="51"/>
      <c r="AO44" s="51">
        <v>1030.3</v>
      </c>
      <c r="AP44" s="51"/>
      <c r="AQ44" s="51"/>
      <c r="AR44" s="148"/>
      <c r="AS44" s="148"/>
    </row>
    <row r="45" spans="1:47" s="9" customFormat="1" ht="75">
      <c r="A45" s="134"/>
      <c r="B45" s="148"/>
      <c r="C45" s="140"/>
      <c r="D45" s="18" t="s">
        <v>30</v>
      </c>
      <c r="E45" s="71">
        <v>0</v>
      </c>
      <c r="F45" s="71">
        <f t="shared" ref="F45:F47" si="35">I45+L45+O45+R45+U45+X45+AA45+AD45+AG45+AJ45+AM45+AP45</f>
        <v>0</v>
      </c>
      <c r="G45" s="74">
        <v>0</v>
      </c>
      <c r="H45" s="51">
        <v>0</v>
      </c>
      <c r="I45" s="51">
        <v>0</v>
      </c>
      <c r="J45" s="58">
        <v>0</v>
      </c>
      <c r="K45" s="51">
        <v>0</v>
      </c>
      <c r="L45" s="51">
        <v>0</v>
      </c>
      <c r="M45" s="58">
        <v>0</v>
      </c>
      <c r="N45" s="51">
        <v>0</v>
      </c>
      <c r="O45" s="51">
        <v>0</v>
      </c>
      <c r="P45" s="66">
        <v>0</v>
      </c>
      <c r="Q45" s="51">
        <v>0</v>
      </c>
      <c r="R45" s="51">
        <v>0</v>
      </c>
      <c r="S45" s="66">
        <v>0</v>
      </c>
      <c r="T45" s="51">
        <v>0</v>
      </c>
      <c r="U45" s="51">
        <v>0</v>
      </c>
      <c r="V45" s="66">
        <v>0</v>
      </c>
      <c r="W45" s="51">
        <v>0</v>
      </c>
      <c r="X45" s="51">
        <v>0</v>
      </c>
      <c r="Y45" s="66">
        <v>0</v>
      </c>
      <c r="Z45" s="51">
        <v>0</v>
      </c>
      <c r="AA45" s="51">
        <v>0</v>
      </c>
      <c r="AB45" s="66">
        <v>0</v>
      </c>
      <c r="AC45" s="51">
        <v>0</v>
      </c>
      <c r="AD45" s="51">
        <v>0</v>
      </c>
      <c r="AE45" s="66">
        <v>0</v>
      </c>
      <c r="AF45" s="51">
        <v>0</v>
      </c>
      <c r="AG45" s="51">
        <v>0</v>
      </c>
      <c r="AH45" s="66">
        <v>0</v>
      </c>
      <c r="AI45" s="51">
        <v>0</v>
      </c>
      <c r="AJ45" s="51"/>
      <c r="AK45" s="51"/>
      <c r="AL45" s="51">
        <v>0</v>
      </c>
      <c r="AM45" s="51"/>
      <c r="AN45" s="51"/>
      <c r="AO45" s="51">
        <v>0</v>
      </c>
      <c r="AP45" s="51"/>
      <c r="AQ45" s="51"/>
      <c r="AR45" s="148"/>
      <c r="AS45" s="148"/>
    </row>
    <row r="46" spans="1:47" s="9" customFormat="1" ht="56.25">
      <c r="A46" s="134"/>
      <c r="B46" s="148"/>
      <c r="C46" s="140"/>
      <c r="D46" s="18" t="s">
        <v>31</v>
      </c>
      <c r="E46" s="71">
        <v>0</v>
      </c>
      <c r="F46" s="71">
        <f t="shared" si="35"/>
        <v>0</v>
      </c>
      <c r="G46" s="74">
        <v>0</v>
      </c>
      <c r="H46" s="51">
        <v>0</v>
      </c>
      <c r="I46" s="51">
        <v>0</v>
      </c>
      <c r="J46" s="58">
        <v>0</v>
      </c>
      <c r="K46" s="51">
        <v>0</v>
      </c>
      <c r="L46" s="51">
        <v>0</v>
      </c>
      <c r="M46" s="58">
        <v>0</v>
      </c>
      <c r="N46" s="51">
        <v>0</v>
      </c>
      <c r="O46" s="51">
        <v>0</v>
      </c>
      <c r="P46" s="66">
        <v>0</v>
      </c>
      <c r="Q46" s="51">
        <v>0</v>
      </c>
      <c r="R46" s="51">
        <v>0</v>
      </c>
      <c r="S46" s="66">
        <v>0</v>
      </c>
      <c r="T46" s="51">
        <v>0</v>
      </c>
      <c r="U46" s="51">
        <v>0</v>
      </c>
      <c r="V46" s="66">
        <v>0</v>
      </c>
      <c r="W46" s="51">
        <v>0</v>
      </c>
      <c r="X46" s="51">
        <v>0</v>
      </c>
      <c r="Y46" s="66">
        <v>0</v>
      </c>
      <c r="Z46" s="51">
        <v>0</v>
      </c>
      <c r="AA46" s="51">
        <v>0</v>
      </c>
      <c r="AB46" s="66">
        <v>0</v>
      </c>
      <c r="AC46" s="51">
        <v>0</v>
      </c>
      <c r="AD46" s="51">
        <v>0</v>
      </c>
      <c r="AE46" s="66">
        <v>0</v>
      </c>
      <c r="AF46" s="51">
        <v>0</v>
      </c>
      <c r="AG46" s="51">
        <v>0</v>
      </c>
      <c r="AH46" s="66">
        <v>0</v>
      </c>
      <c r="AI46" s="51">
        <v>0</v>
      </c>
      <c r="AJ46" s="51"/>
      <c r="AK46" s="51"/>
      <c r="AL46" s="51">
        <v>0</v>
      </c>
      <c r="AM46" s="51"/>
      <c r="AN46" s="51"/>
      <c r="AO46" s="51">
        <v>0</v>
      </c>
      <c r="AP46" s="51"/>
      <c r="AQ46" s="51"/>
      <c r="AR46" s="148"/>
      <c r="AS46" s="148"/>
    </row>
    <row r="47" spans="1:47" s="9" customFormat="1" ht="37.5">
      <c r="A47" s="134"/>
      <c r="B47" s="149"/>
      <c r="C47" s="141"/>
      <c r="D47" s="20" t="s">
        <v>32</v>
      </c>
      <c r="E47" s="71">
        <v>0</v>
      </c>
      <c r="F47" s="71">
        <f t="shared" si="35"/>
        <v>0</v>
      </c>
      <c r="G47" s="74">
        <v>0</v>
      </c>
      <c r="H47" s="51">
        <v>0</v>
      </c>
      <c r="I47" s="51">
        <v>0</v>
      </c>
      <c r="J47" s="58">
        <v>0</v>
      </c>
      <c r="K47" s="51">
        <v>0</v>
      </c>
      <c r="L47" s="51">
        <v>0</v>
      </c>
      <c r="M47" s="58">
        <v>0</v>
      </c>
      <c r="N47" s="51">
        <v>0</v>
      </c>
      <c r="O47" s="51">
        <v>0</v>
      </c>
      <c r="P47" s="66">
        <v>0</v>
      </c>
      <c r="Q47" s="51">
        <v>0</v>
      </c>
      <c r="R47" s="51">
        <v>0</v>
      </c>
      <c r="S47" s="66">
        <v>0</v>
      </c>
      <c r="T47" s="51">
        <v>0</v>
      </c>
      <c r="U47" s="51">
        <v>0</v>
      </c>
      <c r="V47" s="66">
        <v>0</v>
      </c>
      <c r="W47" s="51">
        <v>0</v>
      </c>
      <c r="X47" s="51">
        <v>0</v>
      </c>
      <c r="Y47" s="66">
        <v>0</v>
      </c>
      <c r="Z47" s="51">
        <v>0</v>
      </c>
      <c r="AA47" s="51">
        <v>0</v>
      </c>
      <c r="AB47" s="66">
        <v>0</v>
      </c>
      <c r="AC47" s="51">
        <v>0</v>
      </c>
      <c r="AD47" s="51">
        <v>0</v>
      </c>
      <c r="AE47" s="66">
        <v>0</v>
      </c>
      <c r="AF47" s="51">
        <v>0</v>
      </c>
      <c r="AG47" s="51">
        <v>0</v>
      </c>
      <c r="AH47" s="66">
        <v>0</v>
      </c>
      <c r="AI47" s="51">
        <v>0</v>
      </c>
      <c r="AJ47" s="51"/>
      <c r="AK47" s="51"/>
      <c r="AL47" s="51">
        <v>0</v>
      </c>
      <c r="AM47" s="51"/>
      <c r="AN47" s="51"/>
      <c r="AO47" s="51">
        <v>0</v>
      </c>
      <c r="AP47" s="51">
        <v>0</v>
      </c>
      <c r="AQ47" s="51">
        <v>0</v>
      </c>
      <c r="AR47" s="149"/>
      <c r="AS47" s="149"/>
    </row>
    <row r="48" spans="1:47" ht="131.25">
      <c r="A48" s="93" t="s">
        <v>56</v>
      </c>
      <c r="B48" s="94" t="s">
        <v>57</v>
      </c>
      <c r="C48" s="95" t="s">
        <v>27</v>
      </c>
      <c r="D48" s="18" t="s">
        <v>50</v>
      </c>
      <c r="E48" s="71">
        <v>0</v>
      </c>
      <c r="F48" s="71">
        <v>0</v>
      </c>
      <c r="G48" s="74">
        <v>0</v>
      </c>
      <c r="H48" s="51" t="s">
        <v>65</v>
      </c>
      <c r="I48" s="51" t="s">
        <v>65</v>
      </c>
      <c r="J48" s="58">
        <v>0</v>
      </c>
      <c r="K48" s="51" t="s">
        <v>65</v>
      </c>
      <c r="L48" s="51" t="s">
        <v>65</v>
      </c>
      <c r="M48" s="58">
        <v>0</v>
      </c>
      <c r="N48" s="51" t="s">
        <v>65</v>
      </c>
      <c r="O48" s="51" t="s">
        <v>65</v>
      </c>
      <c r="P48" s="66">
        <v>0</v>
      </c>
      <c r="Q48" s="51" t="s">
        <v>65</v>
      </c>
      <c r="R48" s="51" t="s">
        <v>65</v>
      </c>
      <c r="S48" s="66">
        <v>0</v>
      </c>
      <c r="T48" s="51" t="s">
        <v>65</v>
      </c>
      <c r="U48" s="51" t="s">
        <v>65</v>
      </c>
      <c r="V48" s="66">
        <v>0</v>
      </c>
      <c r="W48" s="51" t="s">
        <v>65</v>
      </c>
      <c r="X48" s="51" t="s">
        <v>65</v>
      </c>
      <c r="Y48" s="66">
        <v>0</v>
      </c>
      <c r="Z48" s="51" t="s">
        <v>65</v>
      </c>
      <c r="AA48" s="51" t="s">
        <v>65</v>
      </c>
      <c r="AB48" s="66">
        <v>0</v>
      </c>
      <c r="AC48" s="51" t="s">
        <v>65</v>
      </c>
      <c r="AD48" s="51" t="s">
        <v>65</v>
      </c>
      <c r="AE48" s="66">
        <v>0</v>
      </c>
      <c r="AF48" s="51" t="s">
        <v>65</v>
      </c>
      <c r="AG48" s="51" t="s">
        <v>65</v>
      </c>
      <c r="AH48" s="66">
        <v>0</v>
      </c>
      <c r="AI48" s="51" t="s">
        <v>65</v>
      </c>
      <c r="AJ48" s="51" t="s">
        <v>65</v>
      </c>
      <c r="AK48" s="51" t="s">
        <v>65</v>
      </c>
      <c r="AL48" s="51" t="s">
        <v>65</v>
      </c>
      <c r="AM48" s="51" t="s">
        <v>65</v>
      </c>
      <c r="AN48" s="51" t="s">
        <v>65</v>
      </c>
      <c r="AO48" s="51" t="s">
        <v>65</v>
      </c>
      <c r="AP48" s="51" t="s">
        <v>65</v>
      </c>
      <c r="AQ48" s="51" t="s">
        <v>65</v>
      </c>
      <c r="AR48" s="17" t="s">
        <v>67</v>
      </c>
      <c r="AS48" s="100"/>
    </row>
    <row r="49" spans="1:48">
      <c r="A49" s="142" t="s">
        <v>22</v>
      </c>
      <c r="B49" s="155" t="s">
        <v>58</v>
      </c>
      <c r="C49" s="110" t="s">
        <v>27</v>
      </c>
      <c r="D49" s="19" t="s">
        <v>28</v>
      </c>
      <c r="E49" s="71">
        <v>0</v>
      </c>
      <c r="F49" s="71">
        <v>0</v>
      </c>
      <c r="G49" s="74">
        <v>0</v>
      </c>
      <c r="H49" s="52" t="s">
        <v>65</v>
      </c>
      <c r="I49" s="52" t="s">
        <v>65</v>
      </c>
      <c r="J49" s="87">
        <f t="shared" ref="J49" si="36">J50+J51+J52+J53</f>
        <v>0</v>
      </c>
      <c r="K49" s="52" t="s">
        <v>65</v>
      </c>
      <c r="L49" s="52" t="s">
        <v>65</v>
      </c>
      <c r="M49" s="87">
        <f t="shared" ref="M49" si="37">M50+M51+M52+M53</f>
        <v>0</v>
      </c>
      <c r="N49" s="52" t="s">
        <v>65</v>
      </c>
      <c r="O49" s="52" t="s">
        <v>65</v>
      </c>
      <c r="P49" s="87">
        <f t="shared" ref="P49" si="38">P50+P51+P52+P53</f>
        <v>0</v>
      </c>
      <c r="Q49" s="52" t="s">
        <v>65</v>
      </c>
      <c r="R49" s="52" t="s">
        <v>65</v>
      </c>
      <c r="S49" s="87">
        <f t="shared" ref="S49" si="39">S50+S51+S52+S53</f>
        <v>0</v>
      </c>
      <c r="T49" s="52" t="s">
        <v>65</v>
      </c>
      <c r="U49" s="52" t="s">
        <v>65</v>
      </c>
      <c r="V49" s="87">
        <f t="shared" ref="V49" si="40">V50+V51+V52+V53</f>
        <v>0</v>
      </c>
      <c r="W49" s="52" t="s">
        <v>65</v>
      </c>
      <c r="X49" s="52" t="s">
        <v>65</v>
      </c>
      <c r="Y49" s="87">
        <f t="shared" ref="Y49" si="41">Y50+Y51+Y52+Y53</f>
        <v>0</v>
      </c>
      <c r="Z49" s="52" t="s">
        <v>65</v>
      </c>
      <c r="AA49" s="52" t="s">
        <v>65</v>
      </c>
      <c r="AB49" s="87">
        <f t="shared" ref="AB49" si="42">AB50+AB51+AB52+AB53</f>
        <v>0</v>
      </c>
      <c r="AC49" s="52" t="s">
        <v>65</v>
      </c>
      <c r="AD49" s="52" t="s">
        <v>65</v>
      </c>
      <c r="AE49" s="87">
        <f t="shared" ref="AE49" si="43">AE50+AE51+AE52+AE53</f>
        <v>0</v>
      </c>
      <c r="AF49" s="52" t="s">
        <v>65</v>
      </c>
      <c r="AG49" s="52" t="s">
        <v>65</v>
      </c>
      <c r="AH49" s="87">
        <f t="shared" ref="AH49" si="44">AH50+AH51+AH52+AH53</f>
        <v>0</v>
      </c>
      <c r="AI49" s="52" t="s">
        <v>65</v>
      </c>
      <c r="AJ49" s="52" t="s">
        <v>65</v>
      </c>
      <c r="AK49" s="52" t="s">
        <v>65</v>
      </c>
      <c r="AL49" s="52" t="s">
        <v>65</v>
      </c>
      <c r="AM49" s="52" t="s">
        <v>65</v>
      </c>
      <c r="AN49" s="52" t="s">
        <v>65</v>
      </c>
      <c r="AO49" s="52" t="s">
        <v>65</v>
      </c>
      <c r="AP49" s="52" t="s">
        <v>65</v>
      </c>
      <c r="AQ49" s="52" t="s">
        <v>65</v>
      </c>
      <c r="AR49" s="152" t="s">
        <v>72</v>
      </c>
      <c r="AS49" s="165"/>
    </row>
    <row r="50" spans="1:48" ht="37.5">
      <c r="A50" s="142"/>
      <c r="B50" s="155"/>
      <c r="C50" s="110"/>
      <c r="D50" s="17" t="s">
        <v>29</v>
      </c>
      <c r="E50" s="71">
        <v>0</v>
      </c>
      <c r="F50" s="71">
        <v>0</v>
      </c>
      <c r="G50" s="74">
        <v>0</v>
      </c>
      <c r="H50" s="51">
        <v>0</v>
      </c>
      <c r="I50" s="51">
        <v>0</v>
      </c>
      <c r="J50" s="58">
        <v>0</v>
      </c>
      <c r="K50" s="51">
        <v>0</v>
      </c>
      <c r="L50" s="51">
        <v>0</v>
      </c>
      <c r="M50" s="58">
        <v>0</v>
      </c>
      <c r="N50" s="51">
        <v>0</v>
      </c>
      <c r="O50" s="51">
        <v>0</v>
      </c>
      <c r="P50" s="66">
        <v>0</v>
      </c>
      <c r="Q50" s="51">
        <v>0</v>
      </c>
      <c r="R50" s="51">
        <v>0</v>
      </c>
      <c r="S50" s="66">
        <v>0</v>
      </c>
      <c r="T50" s="51">
        <v>0</v>
      </c>
      <c r="U50" s="51">
        <v>0</v>
      </c>
      <c r="V50" s="66">
        <v>0</v>
      </c>
      <c r="W50" s="51">
        <v>0</v>
      </c>
      <c r="X50" s="51">
        <v>0</v>
      </c>
      <c r="Y50" s="66">
        <v>0</v>
      </c>
      <c r="Z50" s="51">
        <v>0</v>
      </c>
      <c r="AA50" s="51">
        <v>0</v>
      </c>
      <c r="AB50" s="66">
        <v>0</v>
      </c>
      <c r="AC50" s="51">
        <v>0</v>
      </c>
      <c r="AD50" s="51">
        <v>0</v>
      </c>
      <c r="AE50" s="66">
        <v>0</v>
      </c>
      <c r="AF50" s="51">
        <v>0</v>
      </c>
      <c r="AG50" s="51">
        <v>0</v>
      </c>
      <c r="AH50" s="66">
        <v>0</v>
      </c>
      <c r="AI50" s="51" t="s">
        <v>65</v>
      </c>
      <c r="AJ50" s="51" t="s">
        <v>65</v>
      </c>
      <c r="AK50" s="51" t="s">
        <v>65</v>
      </c>
      <c r="AL50" s="51" t="s">
        <v>65</v>
      </c>
      <c r="AM50" s="51" t="s">
        <v>65</v>
      </c>
      <c r="AN50" s="51" t="s">
        <v>65</v>
      </c>
      <c r="AO50" s="51" t="s">
        <v>65</v>
      </c>
      <c r="AP50" s="51" t="s">
        <v>65</v>
      </c>
      <c r="AQ50" s="51" t="s">
        <v>65</v>
      </c>
      <c r="AR50" s="153"/>
      <c r="AS50" s="166"/>
    </row>
    <row r="51" spans="1:48" ht="75">
      <c r="A51" s="142"/>
      <c r="B51" s="155"/>
      <c r="C51" s="110"/>
      <c r="D51" s="18" t="s">
        <v>30</v>
      </c>
      <c r="E51" s="71">
        <v>0</v>
      </c>
      <c r="F51" s="71">
        <v>0</v>
      </c>
      <c r="G51" s="74">
        <v>0</v>
      </c>
      <c r="H51" s="51">
        <v>0</v>
      </c>
      <c r="I51" s="51">
        <v>0</v>
      </c>
      <c r="J51" s="58">
        <v>0</v>
      </c>
      <c r="K51" s="51">
        <v>0</v>
      </c>
      <c r="L51" s="51">
        <v>0</v>
      </c>
      <c r="M51" s="58">
        <v>0</v>
      </c>
      <c r="N51" s="51">
        <v>0</v>
      </c>
      <c r="O51" s="51">
        <v>0</v>
      </c>
      <c r="P51" s="66">
        <v>0</v>
      </c>
      <c r="Q51" s="51">
        <v>0</v>
      </c>
      <c r="R51" s="51">
        <v>0</v>
      </c>
      <c r="S51" s="66">
        <v>0</v>
      </c>
      <c r="T51" s="51">
        <v>0</v>
      </c>
      <c r="U51" s="51">
        <v>0</v>
      </c>
      <c r="V51" s="66">
        <v>0</v>
      </c>
      <c r="W51" s="51">
        <v>0</v>
      </c>
      <c r="X51" s="51">
        <v>0</v>
      </c>
      <c r="Y51" s="66">
        <v>0</v>
      </c>
      <c r="Z51" s="51">
        <v>0</v>
      </c>
      <c r="AA51" s="51">
        <v>0</v>
      </c>
      <c r="AB51" s="66">
        <v>0</v>
      </c>
      <c r="AC51" s="51">
        <v>0</v>
      </c>
      <c r="AD51" s="51">
        <v>0</v>
      </c>
      <c r="AE51" s="66">
        <v>0</v>
      </c>
      <c r="AF51" s="51">
        <v>0</v>
      </c>
      <c r="AG51" s="51">
        <v>0</v>
      </c>
      <c r="AH51" s="66">
        <v>0</v>
      </c>
      <c r="AI51" s="51" t="s">
        <v>65</v>
      </c>
      <c r="AJ51" s="51" t="s">
        <v>65</v>
      </c>
      <c r="AK51" s="51" t="s">
        <v>65</v>
      </c>
      <c r="AL51" s="51" t="s">
        <v>65</v>
      </c>
      <c r="AM51" s="51" t="s">
        <v>65</v>
      </c>
      <c r="AN51" s="51" t="s">
        <v>65</v>
      </c>
      <c r="AO51" s="51" t="s">
        <v>65</v>
      </c>
      <c r="AP51" s="51" t="s">
        <v>65</v>
      </c>
      <c r="AQ51" s="51" t="s">
        <v>65</v>
      </c>
      <c r="AR51" s="153"/>
      <c r="AS51" s="166"/>
    </row>
    <row r="52" spans="1:48" ht="56.25">
      <c r="A52" s="142"/>
      <c r="B52" s="155"/>
      <c r="C52" s="110"/>
      <c r="D52" s="18" t="s">
        <v>31</v>
      </c>
      <c r="E52" s="71">
        <v>0</v>
      </c>
      <c r="F52" s="71">
        <v>0</v>
      </c>
      <c r="G52" s="74">
        <v>0</v>
      </c>
      <c r="H52" s="51">
        <v>0</v>
      </c>
      <c r="I52" s="51">
        <v>0</v>
      </c>
      <c r="J52" s="58">
        <v>0</v>
      </c>
      <c r="K52" s="51">
        <v>0</v>
      </c>
      <c r="L52" s="51">
        <v>0</v>
      </c>
      <c r="M52" s="58">
        <v>0</v>
      </c>
      <c r="N52" s="51">
        <v>0</v>
      </c>
      <c r="O52" s="51">
        <v>0</v>
      </c>
      <c r="P52" s="66">
        <v>0</v>
      </c>
      <c r="Q52" s="51">
        <v>0</v>
      </c>
      <c r="R52" s="51">
        <v>0</v>
      </c>
      <c r="S52" s="66">
        <v>0</v>
      </c>
      <c r="T52" s="51">
        <v>0</v>
      </c>
      <c r="U52" s="51">
        <v>0</v>
      </c>
      <c r="V52" s="66">
        <v>0</v>
      </c>
      <c r="W52" s="51">
        <v>0</v>
      </c>
      <c r="X52" s="51">
        <v>0</v>
      </c>
      <c r="Y52" s="66">
        <v>0</v>
      </c>
      <c r="Z52" s="51">
        <v>0</v>
      </c>
      <c r="AA52" s="51">
        <v>0</v>
      </c>
      <c r="AB52" s="66">
        <v>0</v>
      </c>
      <c r="AC52" s="51">
        <v>0</v>
      </c>
      <c r="AD52" s="51">
        <v>0</v>
      </c>
      <c r="AE52" s="66">
        <v>0</v>
      </c>
      <c r="AF52" s="51">
        <v>0</v>
      </c>
      <c r="AG52" s="51">
        <v>0</v>
      </c>
      <c r="AH52" s="66">
        <v>0</v>
      </c>
      <c r="AI52" s="51" t="s">
        <v>65</v>
      </c>
      <c r="AJ52" s="51" t="s">
        <v>65</v>
      </c>
      <c r="AK52" s="51" t="s">
        <v>65</v>
      </c>
      <c r="AL52" s="51" t="s">
        <v>65</v>
      </c>
      <c r="AM52" s="51" t="s">
        <v>65</v>
      </c>
      <c r="AN52" s="51" t="s">
        <v>65</v>
      </c>
      <c r="AO52" s="51" t="s">
        <v>65</v>
      </c>
      <c r="AP52" s="51" t="s">
        <v>65</v>
      </c>
      <c r="AQ52" s="51" t="s">
        <v>65</v>
      </c>
      <c r="AR52" s="153"/>
      <c r="AS52" s="166"/>
    </row>
    <row r="53" spans="1:48" ht="37.5">
      <c r="A53" s="142"/>
      <c r="B53" s="155"/>
      <c r="C53" s="110"/>
      <c r="D53" s="17" t="s">
        <v>32</v>
      </c>
      <c r="E53" s="71">
        <v>0</v>
      </c>
      <c r="F53" s="71">
        <v>0</v>
      </c>
      <c r="G53" s="74">
        <v>0</v>
      </c>
      <c r="H53" s="51">
        <v>0</v>
      </c>
      <c r="I53" s="51">
        <v>0</v>
      </c>
      <c r="J53" s="58">
        <v>0</v>
      </c>
      <c r="K53" s="51">
        <v>0</v>
      </c>
      <c r="L53" s="51">
        <v>0</v>
      </c>
      <c r="M53" s="58">
        <v>0</v>
      </c>
      <c r="N53" s="51">
        <v>0</v>
      </c>
      <c r="O53" s="51">
        <v>0</v>
      </c>
      <c r="P53" s="66">
        <v>0</v>
      </c>
      <c r="Q53" s="51">
        <v>0</v>
      </c>
      <c r="R53" s="51">
        <v>0</v>
      </c>
      <c r="S53" s="66">
        <v>0</v>
      </c>
      <c r="T53" s="51">
        <v>0</v>
      </c>
      <c r="U53" s="51">
        <v>0</v>
      </c>
      <c r="V53" s="66">
        <v>0</v>
      </c>
      <c r="W53" s="51">
        <v>0</v>
      </c>
      <c r="X53" s="51">
        <v>0</v>
      </c>
      <c r="Y53" s="66">
        <v>0</v>
      </c>
      <c r="Z53" s="51">
        <v>0</v>
      </c>
      <c r="AA53" s="51">
        <v>0</v>
      </c>
      <c r="AB53" s="66">
        <v>0</v>
      </c>
      <c r="AC53" s="51">
        <v>0</v>
      </c>
      <c r="AD53" s="51">
        <v>0</v>
      </c>
      <c r="AE53" s="66">
        <v>0</v>
      </c>
      <c r="AF53" s="51">
        <v>0</v>
      </c>
      <c r="AG53" s="51">
        <v>0</v>
      </c>
      <c r="AH53" s="66">
        <v>0</v>
      </c>
      <c r="AI53" s="51" t="s">
        <v>65</v>
      </c>
      <c r="AJ53" s="51" t="s">
        <v>65</v>
      </c>
      <c r="AK53" s="51" t="s">
        <v>65</v>
      </c>
      <c r="AL53" s="51" t="s">
        <v>65</v>
      </c>
      <c r="AM53" s="51" t="s">
        <v>65</v>
      </c>
      <c r="AN53" s="51" t="s">
        <v>65</v>
      </c>
      <c r="AO53" s="51" t="s">
        <v>65</v>
      </c>
      <c r="AP53" s="51" t="s">
        <v>65</v>
      </c>
      <c r="AQ53" s="51" t="s">
        <v>65</v>
      </c>
      <c r="AR53" s="154"/>
      <c r="AS53" s="167"/>
    </row>
    <row r="54" spans="1:48">
      <c r="A54" s="142" t="s">
        <v>59</v>
      </c>
      <c r="B54" s="143" t="s">
        <v>60</v>
      </c>
      <c r="C54" s="110" t="s">
        <v>61</v>
      </c>
      <c r="D54" s="19" t="s">
        <v>28</v>
      </c>
      <c r="E54" s="71">
        <v>0</v>
      </c>
      <c r="F54" s="71">
        <v>0</v>
      </c>
      <c r="G54" s="74">
        <v>0</v>
      </c>
      <c r="H54" s="52">
        <v>0</v>
      </c>
      <c r="I54" s="52" t="s">
        <v>65</v>
      </c>
      <c r="J54" s="87">
        <f t="shared" ref="J54" si="45">J55+J56+J57+J58</f>
        <v>0</v>
      </c>
      <c r="K54" s="52" t="s">
        <v>65</v>
      </c>
      <c r="L54" s="52">
        <v>0</v>
      </c>
      <c r="M54" s="87">
        <f t="shared" ref="M54" si="46">M55+M56+M57+M58</f>
        <v>0</v>
      </c>
      <c r="N54" s="52" t="s">
        <v>65</v>
      </c>
      <c r="O54" s="52" t="s">
        <v>65</v>
      </c>
      <c r="P54" s="87">
        <f t="shared" ref="P54" si="47">P55+P56+P57+P58</f>
        <v>0</v>
      </c>
      <c r="Q54" s="52" t="s">
        <v>65</v>
      </c>
      <c r="R54" s="52" t="s">
        <v>65</v>
      </c>
      <c r="S54" s="87">
        <f t="shared" ref="S54" si="48">S55+S56+S57+S58</f>
        <v>0</v>
      </c>
      <c r="T54" s="52" t="s">
        <v>65</v>
      </c>
      <c r="U54" s="52" t="s">
        <v>65</v>
      </c>
      <c r="V54" s="87">
        <f t="shared" ref="V54" si="49">V55+V56+V57+V58</f>
        <v>0</v>
      </c>
      <c r="W54" s="52" t="s">
        <v>65</v>
      </c>
      <c r="X54" s="52" t="s">
        <v>65</v>
      </c>
      <c r="Y54" s="87">
        <f t="shared" ref="Y54" si="50">Y55+Y56+Y57+Y58</f>
        <v>0</v>
      </c>
      <c r="Z54" s="52" t="s">
        <v>65</v>
      </c>
      <c r="AA54" s="52" t="s">
        <v>65</v>
      </c>
      <c r="AB54" s="87">
        <f t="shared" ref="AB54" si="51">AB55+AB56+AB57+AB58</f>
        <v>0</v>
      </c>
      <c r="AC54" s="52" t="s">
        <v>65</v>
      </c>
      <c r="AD54" s="52" t="s">
        <v>65</v>
      </c>
      <c r="AE54" s="87">
        <f t="shared" ref="AE54" si="52">AE55+AE56+AE57+AE58</f>
        <v>0</v>
      </c>
      <c r="AF54" s="52" t="s">
        <v>65</v>
      </c>
      <c r="AG54" s="52" t="s">
        <v>65</v>
      </c>
      <c r="AH54" s="87">
        <f t="shared" ref="AH54" si="53">AH55+AH56+AH57+AH58</f>
        <v>0</v>
      </c>
      <c r="AI54" s="52" t="s">
        <v>65</v>
      </c>
      <c r="AJ54" s="52" t="s">
        <v>65</v>
      </c>
      <c r="AK54" s="52" t="s">
        <v>65</v>
      </c>
      <c r="AL54" s="52" t="s">
        <v>65</v>
      </c>
      <c r="AM54" s="52" t="s">
        <v>65</v>
      </c>
      <c r="AN54" s="52" t="s">
        <v>65</v>
      </c>
      <c r="AO54" s="52" t="s">
        <v>65</v>
      </c>
      <c r="AP54" s="52" t="s">
        <v>65</v>
      </c>
      <c r="AQ54" s="52" t="s">
        <v>65</v>
      </c>
      <c r="AR54" s="165"/>
      <c r="AS54" s="165"/>
    </row>
    <row r="55" spans="1:48" ht="37.5">
      <c r="A55" s="142"/>
      <c r="B55" s="143"/>
      <c r="C55" s="110"/>
      <c r="D55" s="17" t="s">
        <v>29</v>
      </c>
      <c r="E55" s="71">
        <v>0</v>
      </c>
      <c r="F55" s="71">
        <v>0</v>
      </c>
      <c r="G55" s="74">
        <v>0</v>
      </c>
      <c r="H55" s="51">
        <v>0</v>
      </c>
      <c r="I55" s="51">
        <v>0</v>
      </c>
      <c r="J55" s="58">
        <v>0</v>
      </c>
      <c r="K55" s="51">
        <v>0</v>
      </c>
      <c r="L55" s="51">
        <v>0</v>
      </c>
      <c r="M55" s="58">
        <v>0</v>
      </c>
      <c r="N55" s="51">
        <v>0</v>
      </c>
      <c r="O55" s="51">
        <v>0</v>
      </c>
      <c r="P55" s="66">
        <v>0</v>
      </c>
      <c r="Q55" s="51">
        <v>0</v>
      </c>
      <c r="R55" s="51">
        <v>0</v>
      </c>
      <c r="S55" s="66">
        <v>0</v>
      </c>
      <c r="T55" s="51">
        <v>0</v>
      </c>
      <c r="U55" s="51">
        <v>0</v>
      </c>
      <c r="V55" s="66">
        <v>0</v>
      </c>
      <c r="W55" s="51">
        <v>0</v>
      </c>
      <c r="X55" s="51">
        <v>0</v>
      </c>
      <c r="Y55" s="66">
        <v>0</v>
      </c>
      <c r="Z55" s="51">
        <v>0</v>
      </c>
      <c r="AA55" s="51">
        <v>0</v>
      </c>
      <c r="AB55" s="66">
        <v>0</v>
      </c>
      <c r="AC55" s="51">
        <v>0</v>
      </c>
      <c r="AD55" s="51">
        <v>0</v>
      </c>
      <c r="AE55" s="66">
        <v>0</v>
      </c>
      <c r="AF55" s="51">
        <v>0</v>
      </c>
      <c r="AG55" s="51">
        <v>0</v>
      </c>
      <c r="AH55" s="66">
        <v>0</v>
      </c>
      <c r="AI55" s="51" t="s">
        <v>65</v>
      </c>
      <c r="AJ55" s="51" t="s">
        <v>65</v>
      </c>
      <c r="AK55" s="51" t="s">
        <v>65</v>
      </c>
      <c r="AL55" s="51" t="s">
        <v>65</v>
      </c>
      <c r="AM55" s="51" t="s">
        <v>65</v>
      </c>
      <c r="AN55" s="51" t="s">
        <v>65</v>
      </c>
      <c r="AO55" s="51" t="s">
        <v>65</v>
      </c>
      <c r="AP55" s="51" t="s">
        <v>65</v>
      </c>
      <c r="AQ55" s="51" t="s">
        <v>65</v>
      </c>
      <c r="AR55" s="166"/>
      <c r="AS55" s="166"/>
    </row>
    <row r="56" spans="1:48" ht="75">
      <c r="A56" s="142"/>
      <c r="B56" s="143"/>
      <c r="C56" s="110"/>
      <c r="D56" s="18" t="s">
        <v>30</v>
      </c>
      <c r="E56" s="71">
        <v>0</v>
      </c>
      <c r="F56" s="71">
        <v>0</v>
      </c>
      <c r="G56" s="74">
        <v>0</v>
      </c>
      <c r="H56" s="51">
        <v>0</v>
      </c>
      <c r="I56" s="51">
        <v>0</v>
      </c>
      <c r="J56" s="58">
        <v>0</v>
      </c>
      <c r="K56" s="51">
        <v>0</v>
      </c>
      <c r="L56" s="51">
        <v>0</v>
      </c>
      <c r="M56" s="58">
        <v>0</v>
      </c>
      <c r="N56" s="51">
        <v>0</v>
      </c>
      <c r="O56" s="51">
        <v>0</v>
      </c>
      <c r="P56" s="66">
        <v>0</v>
      </c>
      <c r="Q56" s="51">
        <v>0</v>
      </c>
      <c r="R56" s="51">
        <v>0</v>
      </c>
      <c r="S56" s="66">
        <v>0</v>
      </c>
      <c r="T56" s="51">
        <v>0</v>
      </c>
      <c r="U56" s="51">
        <v>0</v>
      </c>
      <c r="V56" s="66">
        <v>0</v>
      </c>
      <c r="W56" s="51">
        <v>0</v>
      </c>
      <c r="X56" s="51">
        <v>0</v>
      </c>
      <c r="Y56" s="66">
        <v>0</v>
      </c>
      <c r="Z56" s="51">
        <v>0</v>
      </c>
      <c r="AA56" s="51">
        <v>0</v>
      </c>
      <c r="AB56" s="66">
        <v>0</v>
      </c>
      <c r="AC56" s="51">
        <v>0</v>
      </c>
      <c r="AD56" s="51">
        <v>0</v>
      </c>
      <c r="AE56" s="66">
        <v>0</v>
      </c>
      <c r="AF56" s="51">
        <v>0</v>
      </c>
      <c r="AG56" s="51">
        <v>0</v>
      </c>
      <c r="AH56" s="66">
        <v>0</v>
      </c>
      <c r="AI56" s="51" t="s">
        <v>65</v>
      </c>
      <c r="AJ56" s="51" t="s">
        <v>65</v>
      </c>
      <c r="AK56" s="51" t="s">
        <v>65</v>
      </c>
      <c r="AL56" s="51" t="s">
        <v>65</v>
      </c>
      <c r="AM56" s="51" t="s">
        <v>65</v>
      </c>
      <c r="AN56" s="51" t="s">
        <v>65</v>
      </c>
      <c r="AO56" s="51" t="s">
        <v>65</v>
      </c>
      <c r="AP56" s="51" t="s">
        <v>65</v>
      </c>
      <c r="AQ56" s="51" t="s">
        <v>65</v>
      </c>
      <c r="AR56" s="166"/>
      <c r="AS56" s="166"/>
    </row>
    <row r="57" spans="1:48" ht="56.25">
      <c r="A57" s="142"/>
      <c r="B57" s="143"/>
      <c r="C57" s="110"/>
      <c r="D57" s="18" t="s">
        <v>31</v>
      </c>
      <c r="E57" s="71">
        <v>0</v>
      </c>
      <c r="F57" s="71">
        <v>0</v>
      </c>
      <c r="G57" s="74">
        <v>0</v>
      </c>
      <c r="H57" s="51">
        <v>0</v>
      </c>
      <c r="I57" s="51">
        <v>0</v>
      </c>
      <c r="J57" s="58">
        <v>0</v>
      </c>
      <c r="K57" s="51">
        <v>0</v>
      </c>
      <c r="L57" s="51">
        <v>0</v>
      </c>
      <c r="M57" s="58">
        <v>0</v>
      </c>
      <c r="N57" s="51">
        <v>0</v>
      </c>
      <c r="O57" s="51">
        <v>0</v>
      </c>
      <c r="P57" s="66">
        <v>0</v>
      </c>
      <c r="Q57" s="51">
        <v>0</v>
      </c>
      <c r="R57" s="51">
        <v>0</v>
      </c>
      <c r="S57" s="66">
        <v>0</v>
      </c>
      <c r="T57" s="51">
        <v>0</v>
      </c>
      <c r="U57" s="51">
        <v>0</v>
      </c>
      <c r="V57" s="66">
        <v>0</v>
      </c>
      <c r="W57" s="51">
        <v>0</v>
      </c>
      <c r="X57" s="51">
        <v>0</v>
      </c>
      <c r="Y57" s="66">
        <v>0</v>
      </c>
      <c r="Z57" s="51">
        <v>0</v>
      </c>
      <c r="AA57" s="51">
        <v>0</v>
      </c>
      <c r="AB57" s="66">
        <v>0</v>
      </c>
      <c r="AC57" s="51">
        <v>0</v>
      </c>
      <c r="AD57" s="51">
        <v>0</v>
      </c>
      <c r="AE57" s="66">
        <v>0</v>
      </c>
      <c r="AF57" s="51">
        <v>0</v>
      </c>
      <c r="AG57" s="51">
        <v>0</v>
      </c>
      <c r="AH57" s="66">
        <v>0</v>
      </c>
      <c r="AI57" s="51" t="s">
        <v>65</v>
      </c>
      <c r="AJ57" s="51" t="s">
        <v>65</v>
      </c>
      <c r="AK57" s="51" t="s">
        <v>65</v>
      </c>
      <c r="AL57" s="51" t="s">
        <v>65</v>
      </c>
      <c r="AM57" s="51" t="s">
        <v>65</v>
      </c>
      <c r="AN57" s="51" t="s">
        <v>65</v>
      </c>
      <c r="AO57" s="51" t="s">
        <v>65</v>
      </c>
      <c r="AP57" s="51" t="s">
        <v>65</v>
      </c>
      <c r="AQ57" s="51" t="s">
        <v>65</v>
      </c>
      <c r="AR57" s="166"/>
      <c r="AS57" s="166"/>
    </row>
    <row r="58" spans="1:48" ht="37.5">
      <c r="A58" s="142"/>
      <c r="B58" s="143"/>
      <c r="C58" s="110"/>
      <c r="D58" s="17" t="s">
        <v>32</v>
      </c>
      <c r="E58" s="71">
        <v>0</v>
      </c>
      <c r="F58" s="71">
        <v>0</v>
      </c>
      <c r="G58" s="74">
        <v>0</v>
      </c>
      <c r="H58" s="51">
        <v>0</v>
      </c>
      <c r="I58" s="51">
        <v>0</v>
      </c>
      <c r="J58" s="58">
        <v>0</v>
      </c>
      <c r="K58" s="51">
        <v>0</v>
      </c>
      <c r="L58" s="51">
        <v>0</v>
      </c>
      <c r="M58" s="58">
        <v>0</v>
      </c>
      <c r="N58" s="51">
        <v>0</v>
      </c>
      <c r="O58" s="51">
        <v>0</v>
      </c>
      <c r="P58" s="66">
        <v>0</v>
      </c>
      <c r="Q58" s="51">
        <v>0</v>
      </c>
      <c r="R58" s="51">
        <v>0</v>
      </c>
      <c r="S58" s="66">
        <v>0</v>
      </c>
      <c r="T58" s="51">
        <v>0</v>
      </c>
      <c r="U58" s="51">
        <v>0</v>
      </c>
      <c r="V58" s="66">
        <v>0</v>
      </c>
      <c r="W58" s="51">
        <v>0</v>
      </c>
      <c r="X58" s="51">
        <v>0</v>
      </c>
      <c r="Y58" s="66">
        <v>0</v>
      </c>
      <c r="Z58" s="51">
        <v>0</v>
      </c>
      <c r="AA58" s="51">
        <v>0</v>
      </c>
      <c r="AB58" s="66">
        <v>0</v>
      </c>
      <c r="AC58" s="51">
        <v>0</v>
      </c>
      <c r="AD58" s="51">
        <v>0</v>
      </c>
      <c r="AE58" s="66">
        <v>0</v>
      </c>
      <c r="AF58" s="51">
        <v>0</v>
      </c>
      <c r="AG58" s="51">
        <v>0</v>
      </c>
      <c r="AH58" s="66">
        <v>0</v>
      </c>
      <c r="AI58" s="51" t="s">
        <v>65</v>
      </c>
      <c r="AJ58" s="51" t="s">
        <v>65</v>
      </c>
      <c r="AK58" s="51" t="s">
        <v>65</v>
      </c>
      <c r="AL58" s="51" t="s">
        <v>65</v>
      </c>
      <c r="AM58" s="51" t="s">
        <v>65</v>
      </c>
      <c r="AN58" s="51" t="s">
        <v>65</v>
      </c>
      <c r="AO58" s="51" t="s">
        <v>65</v>
      </c>
      <c r="AP58" s="51" t="s">
        <v>65</v>
      </c>
      <c r="AQ58" s="51" t="s">
        <v>65</v>
      </c>
      <c r="AR58" s="167"/>
      <c r="AS58" s="167"/>
    </row>
    <row r="59" spans="1:48" s="22" customFormat="1">
      <c r="A59" s="106" t="s">
        <v>123</v>
      </c>
      <c r="B59" s="107"/>
      <c r="C59" s="110" t="s">
        <v>27</v>
      </c>
      <c r="D59" s="21" t="s">
        <v>28</v>
      </c>
      <c r="E59" s="53">
        <f>E60+E61+E62+E63</f>
        <v>133101.73348</v>
      </c>
      <c r="F59" s="53">
        <f t="shared" ref="F59:AO59" si="54">F60+F61+F62+F63</f>
        <v>93406.625480000002</v>
      </c>
      <c r="G59" s="50">
        <f>F59/E59</f>
        <v>0.70176866249480796</v>
      </c>
      <c r="H59" s="53">
        <f t="shared" si="54"/>
        <v>0</v>
      </c>
      <c r="I59" s="53">
        <f t="shared" si="54"/>
        <v>0</v>
      </c>
      <c r="J59" s="50">
        <v>0</v>
      </c>
      <c r="K59" s="53">
        <f t="shared" si="54"/>
        <v>0</v>
      </c>
      <c r="L59" s="53">
        <f t="shared" si="54"/>
        <v>0</v>
      </c>
      <c r="M59" s="50">
        <f t="shared" si="54"/>
        <v>0</v>
      </c>
      <c r="N59" s="53">
        <f t="shared" si="54"/>
        <v>20311.2</v>
      </c>
      <c r="O59" s="53">
        <f t="shared" si="54"/>
        <v>20311.2</v>
      </c>
      <c r="P59" s="50">
        <f>O59/N59</f>
        <v>1</v>
      </c>
      <c r="Q59" s="53">
        <f t="shared" si="54"/>
        <v>10345.79478</v>
      </c>
      <c r="R59" s="53">
        <f t="shared" si="54"/>
        <v>8437.9567800000004</v>
      </c>
      <c r="S59" s="50">
        <f>R59/Q59</f>
        <v>0.81559290121546368</v>
      </c>
      <c r="T59" s="53">
        <f t="shared" si="54"/>
        <v>4713.1786999999995</v>
      </c>
      <c r="U59" s="53">
        <f t="shared" si="54"/>
        <v>4713.1286999999993</v>
      </c>
      <c r="V59" s="50">
        <f>U59/T59</f>
        <v>0.99998939144828092</v>
      </c>
      <c r="W59" s="53">
        <f t="shared" si="54"/>
        <v>8276.1299999999992</v>
      </c>
      <c r="X59" s="53">
        <f t="shared" si="54"/>
        <v>3450.7000000000003</v>
      </c>
      <c r="Y59" s="50">
        <f>X59/W59</f>
        <v>0.41694608470384115</v>
      </c>
      <c r="Z59" s="53">
        <f t="shared" si="54"/>
        <v>26468.539999999997</v>
      </c>
      <c r="AA59" s="53">
        <f t="shared" si="54"/>
        <v>28376.449999999997</v>
      </c>
      <c r="AB59" s="50">
        <f>AA59/Z59</f>
        <v>1.0720821775587168</v>
      </c>
      <c r="AC59" s="53">
        <f t="shared" si="54"/>
        <v>32501.010000000002</v>
      </c>
      <c r="AD59" s="53">
        <f t="shared" si="54"/>
        <v>25152.440000000002</v>
      </c>
      <c r="AE59" s="50">
        <f>AD59/AC59</f>
        <v>0.77389718042608524</v>
      </c>
      <c r="AF59" s="53">
        <f t="shared" si="54"/>
        <v>14170.85</v>
      </c>
      <c r="AG59" s="53">
        <f t="shared" si="54"/>
        <v>2964.75</v>
      </c>
      <c r="AH59" s="50">
        <f>AG59/AF59</f>
        <v>0.20921469072074012</v>
      </c>
      <c r="AI59" s="53">
        <f t="shared" si="54"/>
        <v>0</v>
      </c>
      <c r="AJ59" s="53">
        <f t="shared" si="54"/>
        <v>0</v>
      </c>
      <c r="AK59" s="53">
        <f t="shared" si="54"/>
        <v>0</v>
      </c>
      <c r="AL59" s="53">
        <f t="shared" si="54"/>
        <v>0</v>
      </c>
      <c r="AM59" s="53">
        <f t="shared" si="54"/>
        <v>0</v>
      </c>
      <c r="AN59" s="53">
        <f t="shared" si="54"/>
        <v>0</v>
      </c>
      <c r="AO59" s="53">
        <f t="shared" si="54"/>
        <v>16315.029999999999</v>
      </c>
      <c r="AP59" s="53">
        <f t="shared" ref="AP59:AQ59" si="55">AP60+AP61+AP62+AP63</f>
        <v>0</v>
      </c>
      <c r="AQ59" s="53">
        <f t="shared" si="55"/>
        <v>0</v>
      </c>
      <c r="AR59" s="168"/>
      <c r="AS59" s="168"/>
      <c r="AU59" s="23"/>
      <c r="AV59" s="23"/>
    </row>
    <row r="60" spans="1:48" s="22" customFormat="1" ht="37.5">
      <c r="A60" s="108"/>
      <c r="B60" s="109"/>
      <c r="C60" s="110"/>
      <c r="D60" s="24" t="s">
        <v>29</v>
      </c>
      <c r="E60" s="54">
        <f t="shared" ref="E60:I62" si="56">E17+E27+E34+E39+E44</f>
        <v>2192.76584</v>
      </c>
      <c r="F60" s="54">
        <f t="shared" si="56"/>
        <v>1162.4658399999998</v>
      </c>
      <c r="G60" s="50">
        <f t="shared" ref="G60:G62" si="57">F60/E60</f>
        <v>0.5301367883403364</v>
      </c>
      <c r="H60" s="54">
        <f t="shared" si="56"/>
        <v>0</v>
      </c>
      <c r="I60" s="54">
        <f t="shared" si="56"/>
        <v>0</v>
      </c>
      <c r="J60" s="49">
        <v>0</v>
      </c>
      <c r="K60" s="54">
        <f t="shared" ref="K60:O62" si="58">K17+K27+K34+K39+K44</f>
        <v>0</v>
      </c>
      <c r="L60" s="54">
        <f t="shared" si="58"/>
        <v>0</v>
      </c>
      <c r="M60" s="49">
        <f t="shared" si="58"/>
        <v>0</v>
      </c>
      <c r="N60" s="54">
        <f t="shared" si="58"/>
        <v>240.5</v>
      </c>
      <c r="O60" s="54">
        <f t="shared" si="58"/>
        <v>240.5</v>
      </c>
      <c r="P60" s="50">
        <f t="shared" ref="P60:P62" si="59">O60/N60</f>
        <v>1</v>
      </c>
      <c r="Q60" s="54">
        <f t="shared" ref="Q60:AO62" si="60">Q17+Q27+Q34+Q39+Q44</f>
        <v>297.77571</v>
      </c>
      <c r="R60" s="54">
        <f t="shared" si="60"/>
        <v>297.77571</v>
      </c>
      <c r="S60" s="50">
        <f t="shared" ref="S60:S62" si="61">R60/Q60</f>
        <v>1</v>
      </c>
      <c r="T60" s="54">
        <f t="shared" si="60"/>
        <v>177.52012999999999</v>
      </c>
      <c r="U60" s="54">
        <f t="shared" si="60"/>
        <v>177.52012999999999</v>
      </c>
      <c r="V60" s="50">
        <f t="shared" ref="V60:V62" si="62">U60/T60</f>
        <v>1</v>
      </c>
      <c r="W60" s="54">
        <f t="shared" si="60"/>
        <v>0</v>
      </c>
      <c r="X60" s="54">
        <f t="shared" si="60"/>
        <v>0</v>
      </c>
      <c r="Y60" s="50">
        <v>0</v>
      </c>
      <c r="Z60" s="54">
        <f t="shared" si="60"/>
        <v>177.52</v>
      </c>
      <c r="AA60" s="54">
        <f t="shared" si="60"/>
        <v>177.52</v>
      </c>
      <c r="AB60" s="50">
        <v>0</v>
      </c>
      <c r="AC60" s="54">
        <f t="shared" si="60"/>
        <v>160.34</v>
      </c>
      <c r="AD60" s="54">
        <f t="shared" si="60"/>
        <v>160.34</v>
      </c>
      <c r="AE60" s="50">
        <v>0</v>
      </c>
      <c r="AF60" s="54">
        <f t="shared" si="60"/>
        <v>108.81</v>
      </c>
      <c r="AG60" s="54">
        <f t="shared" si="60"/>
        <v>108.81</v>
      </c>
      <c r="AH60" s="50">
        <v>0</v>
      </c>
      <c r="AI60" s="54">
        <f t="shared" si="60"/>
        <v>0</v>
      </c>
      <c r="AJ60" s="54">
        <f t="shared" si="60"/>
        <v>0</v>
      </c>
      <c r="AK60" s="54">
        <f t="shared" si="60"/>
        <v>0</v>
      </c>
      <c r="AL60" s="54">
        <f t="shared" si="60"/>
        <v>0</v>
      </c>
      <c r="AM60" s="54">
        <f t="shared" si="60"/>
        <v>0</v>
      </c>
      <c r="AN60" s="54">
        <f t="shared" si="60"/>
        <v>0</v>
      </c>
      <c r="AO60" s="54">
        <f t="shared" si="60"/>
        <v>1030.3</v>
      </c>
      <c r="AP60" s="54">
        <f t="shared" ref="AP60:AQ62" si="63">AP17+AP27+AP34+AP39+AP44</f>
        <v>0</v>
      </c>
      <c r="AQ60" s="54">
        <f t="shared" si="63"/>
        <v>0</v>
      </c>
      <c r="AR60" s="169"/>
      <c r="AS60" s="169"/>
      <c r="AU60" s="23"/>
      <c r="AV60" s="23"/>
    </row>
    <row r="61" spans="1:48" s="22" customFormat="1" ht="75">
      <c r="A61" s="108"/>
      <c r="B61" s="109"/>
      <c r="C61" s="110"/>
      <c r="D61" s="25" t="s">
        <v>30</v>
      </c>
      <c r="E61" s="54">
        <f t="shared" si="56"/>
        <v>104336.60278</v>
      </c>
      <c r="F61" s="54">
        <f t="shared" si="56"/>
        <v>88556.314780000001</v>
      </c>
      <c r="G61" s="50">
        <f t="shared" si="57"/>
        <v>0.84875597269278846</v>
      </c>
      <c r="H61" s="54">
        <f t="shared" si="56"/>
        <v>0</v>
      </c>
      <c r="I61" s="54">
        <f t="shared" si="56"/>
        <v>0</v>
      </c>
      <c r="J61" s="49">
        <v>0</v>
      </c>
      <c r="K61" s="54">
        <f t="shared" si="58"/>
        <v>0</v>
      </c>
      <c r="L61" s="54">
        <f t="shared" si="58"/>
        <v>0</v>
      </c>
      <c r="M61" s="49">
        <f t="shared" si="58"/>
        <v>0</v>
      </c>
      <c r="N61" s="54">
        <f t="shared" si="58"/>
        <v>19818.3</v>
      </c>
      <c r="O61" s="54">
        <f t="shared" si="58"/>
        <v>19818.3</v>
      </c>
      <c r="P61" s="50">
        <f t="shared" si="59"/>
        <v>1</v>
      </c>
      <c r="Q61" s="54">
        <f t="shared" si="60"/>
        <v>9455.6906500000005</v>
      </c>
      <c r="R61" s="54">
        <f t="shared" si="60"/>
        <v>7547.8526499999998</v>
      </c>
      <c r="S61" s="50">
        <f t="shared" si="61"/>
        <v>0.79823388151980201</v>
      </c>
      <c r="T61" s="54">
        <f t="shared" si="60"/>
        <v>4299.9521299999997</v>
      </c>
      <c r="U61" s="54">
        <f t="shared" si="60"/>
        <v>4299.9521299999997</v>
      </c>
      <c r="V61" s="50">
        <f t="shared" si="62"/>
        <v>1</v>
      </c>
      <c r="W61" s="54">
        <f t="shared" si="60"/>
        <v>7767.19</v>
      </c>
      <c r="X61" s="54">
        <f t="shared" si="60"/>
        <v>3041.9</v>
      </c>
      <c r="Y61" s="50">
        <f t="shared" ref="Y61:Y62" si="64">X61/W61</f>
        <v>0.39163455509650213</v>
      </c>
      <c r="Z61" s="54">
        <f t="shared" si="60"/>
        <v>24735.079999999998</v>
      </c>
      <c r="AA61" s="54">
        <f t="shared" si="60"/>
        <v>26642.989999999998</v>
      </c>
      <c r="AB61" s="50">
        <f t="shared" ref="AB61:AB62" si="65">AA61/Z61</f>
        <v>1.0771337711460809</v>
      </c>
      <c r="AC61" s="54">
        <f t="shared" si="60"/>
        <v>31846.190000000002</v>
      </c>
      <c r="AD61" s="54">
        <f t="shared" si="60"/>
        <v>24497.620000000003</v>
      </c>
      <c r="AE61" s="50">
        <f t="shared" ref="AE61:AE62" si="66">AD61/AC61</f>
        <v>0.76924806389712552</v>
      </c>
      <c r="AF61" s="54">
        <f t="shared" si="60"/>
        <v>2407.6999999999998</v>
      </c>
      <c r="AG61" s="54">
        <f t="shared" si="60"/>
        <v>2707.7</v>
      </c>
      <c r="AH61" s="50">
        <f t="shared" ref="AH61:AH62" si="67">AG61/AF61</f>
        <v>1.1246002408937992</v>
      </c>
      <c r="AI61" s="54">
        <f t="shared" si="60"/>
        <v>0</v>
      </c>
      <c r="AJ61" s="54">
        <f t="shared" si="60"/>
        <v>0</v>
      </c>
      <c r="AK61" s="54">
        <f t="shared" si="60"/>
        <v>0</v>
      </c>
      <c r="AL61" s="54">
        <f t="shared" si="60"/>
        <v>0</v>
      </c>
      <c r="AM61" s="54">
        <f t="shared" si="60"/>
        <v>0</v>
      </c>
      <c r="AN61" s="54">
        <f t="shared" si="60"/>
        <v>0</v>
      </c>
      <c r="AO61" s="54">
        <f t="shared" si="60"/>
        <v>4006.5</v>
      </c>
      <c r="AP61" s="54">
        <f t="shared" si="63"/>
        <v>0</v>
      </c>
      <c r="AQ61" s="54">
        <f t="shared" si="63"/>
        <v>0</v>
      </c>
      <c r="AR61" s="169"/>
      <c r="AS61" s="169"/>
    </row>
    <row r="62" spans="1:48" s="9" customFormat="1" ht="56.25">
      <c r="A62" s="108"/>
      <c r="B62" s="109"/>
      <c r="C62" s="110"/>
      <c r="D62" s="25" t="s">
        <v>31</v>
      </c>
      <c r="E62" s="54">
        <f t="shared" si="56"/>
        <v>26572.364859999998</v>
      </c>
      <c r="F62" s="54">
        <f t="shared" si="56"/>
        <v>3687.8448600000002</v>
      </c>
      <c r="G62" s="50">
        <f t="shared" si="57"/>
        <v>0.13878497000285434</v>
      </c>
      <c r="H62" s="54">
        <f t="shared" si="56"/>
        <v>0</v>
      </c>
      <c r="I62" s="54">
        <f t="shared" si="56"/>
        <v>0</v>
      </c>
      <c r="J62" s="49">
        <v>0</v>
      </c>
      <c r="K62" s="54">
        <f t="shared" si="58"/>
        <v>0</v>
      </c>
      <c r="L62" s="54">
        <f t="shared" si="58"/>
        <v>0</v>
      </c>
      <c r="M62" s="49">
        <f t="shared" si="58"/>
        <v>0</v>
      </c>
      <c r="N62" s="54">
        <f t="shared" si="58"/>
        <v>252.4</v>
      </c>
      <c r="O62" s="54">
        <f t="shared" si="58"/>
        <v>252.4</v>
      </c>
      <c r="P62" s="50">
        <f t="shared" si="59"/>
        <v>1</v>
      </c>
      <c r="Q62" s="54">
        <f t="shared" si="60"/>
        <v>592.32842000000005</v>
      </c>
      <c r="R62" s="54">
        <f t="shared" si="60"/>
        <v>592.32842000000005</v>
      </c>
      <c r="S62" s="50">
        <f t="shared" si="61"/>
        <v>1</v>
      </c>
      <c r="T62" s="54">
        <f t="shared" si="60"/>
        <v>235.70644000000001</v>
      </c>
      <c r="U62" s="54">
        <f t="shared" si="60"/>
        <v>235.65644</v>
      </c>
      <c r="V62" s="50">
        <f t="shared" si="62"/>
        <v>0.99978787172722128</v>
      </c>
      <c r="W62" s="54">
        <f t="shared" si="60"/>
        <v>508.94</v>
      </c>
      <c r="X62" s="54">
        <f t="shared" si="60"/>
        <v>408.8</v>
      </c>
      <c r="Y62" s="50">
        <f t="shared" si="64"/>
        <v>0.80323810272330731</v>
      </c>
      <c r="Z62" s="54">
        <f t="shared" si="60"/>
        <v>1555.9399999999998</v>
      </c>
      <c r="AA62" s="54">
        <f t="shared" si="60"/>
        <v>1555.9399999999998</v>
      </c>
      <c r="AB62" s="50">
        <f t="shared" si="65"/>
        <v>1</v>
      </c>
      <c r="AC62" s="54">
        <f t="shared" si="60"/>
        <v>494.48</v>
      </c>
      <c r="AD62" s="54">
        <f t="shared" si="60"/>
        <v>494.48</v>
      </c>
      <c r="AE62" s="50">
        <f t="shared" si="66"/>
        <v>1</v>
      </c>
      <c r="AF62" s="54">
        <f t="shared" si="60"/>
        <v>11654.34</v>
      </c>
      <c r="AG62" s="54">
        <f t="shared" si="60"/>
        <v>148.24</v>
      </c>
      <c r="AH62" s="50">
        <f t="shared" si="67"/>
        <v>1.2719725012313009E-2</v>
      </c>
      <c r="AI62" s="54">
        <f t="shared" si="60"/>
        <v>0</v>
      </c>
      <c r="AJ62" s="54">
        <f t="shared" si="60"/>
        <v>0</v>
      </c>
      <c r="AK62" s="54">
        <f t="shared" si="60"/>
        <v>0</v>
      </c>
      <c r="AL62" s="54">
        <f t="shared" si="60"/>
        <v>0</v>
      </c>
      <c r="AM62" s="54">
        <f t="shared" si="60"/>
        <v>0</v>
      </c>
      <c r="AN62" s="54">
        <f t="shared" si="60"/>
        <v>0</v>
      </c>
      <c r="AO62" s="54">
        <f t="shared" si="60"/>
        <v>11278.23</v>
      </c>
      <c r="AP62" s="54">
        <f t="shared" si="63"/>
        <v>0</v>
      </c>
      <c r="AQ62" s="54">
        <f t="shared" si="63"/>
        <v>0</v>
      </c>
      <c r="AR62" s="169"/>
      <c r="AS62" s="169"/>
    </row>
    <row r="63" spans="1:48" s="9" customFormat="1" ht="37.5">
      <c r="A63" s="150"/>
      <c r="B63" s="151"/>
      <c r="C63" s="110"/>
      <c r="D63" s="24" t="s">
        <v>32</v>
      </c>
      <c r="E63" s="54">
        <f>E20+E31+E37+E42+E47</f>
        <v>0</v>
      </c>
      <c r="F63" s="54">
        <f>F20+F31+F37+F42+F47</f>
        <v>0</v>
      </c>
      <c r="G63" s="49">
        <f>G20+G31+G37+G42+G47</f>
        <v>0</v>
      </c>
      <c r="H63" s="54">
        <f>H20+H31+H37+H42+H47</f>
        <v>0</v>
      </c>
      <c r="I63" s="54">
        <f>I20+I31+I37+I42+I47</f>
        <v>0</v>
      </c>
      <c r="J63" s="49">
        <v>0</v>
      </c>
      <c r="K63" s="54">
        <f t="shared" ref="K63:AO63" si="68">K20+K31+K37+K42+K47</f>
        <v>0</v>
      </c>
      <c r="L63" s="54">
        <f t="shared" si="68"/>
        <v>0</v>
      </c>
      <c r="M63" s="49">
        <f t="shared" si="68"/>
        <v>0</v>
      </c>
      <c r="N63" s="54">
        <f t="shared" si="68"/>
        <v>0</v>
      </c>
      <c r="O63" s="54">
        <f t="shared" si="68"/>
        <v>0</v>
      </c>
      <c r="P63" s="69">
        <f t="shared" si="68"/>
        <v>0</v>
      </c>
      <c r="Q63" s="54">
        <f t="shared" si="68"/>
        <v>0</v>
      </c>
      <c r="R63" s="54">
        <f t="shared" si="68"/>
        <v>0</v>
      </c>
      <c r="S63" s="54">
        <f t="shared" si="68"/>
        <v>0</v>
      </c>
      <c r="T63" s="54">
        <f t="shared" si="68"/>
        <v>0</v>
      </c>
      <c r="U63" s="54">
        <f t="shared" si="68"/>
        <v>0</v>
      </c>
      <c r="V63" s="54">
        <f t="shared" si="68"/>
        <v>0</v>
      </c>
      <c r="W63" s="54">
        <f t="shared" si="68"/>
        <v>0</v>
      </c>
      <c r="X63" s="54">
        <f t="shared" si="68"/>
        <v>0</v>
      </c>
      <c r="Y63" s="54">
        <f t="shared" si="68"/>
        <v>0</v>
      </c>
      <c r="Z63" s="54">
        <f t="shared" si="68"/>
        <v>0</v>
      </c>
      <c r="AA63" s="54">
        <f t="shared" si="68"/>
        <v>0</v>
      </c>
      <c r="AB63" s="54">
        <f t="shared" si="68"/>
        <v>0</v>
      </c>
      <c r="AC63" s="54">
        <f t="shared" si="68"/>
        <v>0</v>
      </c>
      <c r="AD63" s="54">
        <f t="shared" si="68"/>
        <v>0</v>
      </c>
      <c r="AE63" s="54">
        <f t="shared" si="68"/>
        <v>0</v>
      </c>
      <c r="AF63" s="54">
        <f t="shared" si="68"/>
        <v>0</v>
      </c>
      <c r="AG63" s="54">
        <f t="shared" si="68"/>
        <v>0</v>
      </c>
      <c r="AH63" s="54">
        <f t="shared" si="68"/>
        <v>0</v>
      </c>
      <c r="AI63" s="54">
        <f t="shared" si="68"/>
        <v>0</v>
      </c>
      <c r="AJ63" s="54">
        <f t="shared" si="68"/>
        <v>0</v>
      </c>
      <c r="AK63" s="54">
        <f t="shared" si="68"/>
        <v>0</v>
      </c>
      <c r="AL63" s="54">
        <f t="shared" si="68"/>
        <v>0</v>
      </c>
      <c r="AM63" s="54">
        <f t="shared" si="68"/>
        <v>0</v>
      </c>
      <c r="AN63" s="54">
        <f t="shared" si="68"/>
        <v>0</v>
      </c>
      <c r="AO63" s="54">
        <f t="shared" si="68"/>
        <v>0</v>
      </c>
      <c r="AP63" s="54">
        <f t="shared" ref="AP63:AQ63" si="69">AP20+AP31+AP37+AP42+AP47</f>
        <v>0</v>
      </c>
      <c r="AQ63" s="54">
        <f t="shared" si="69"/>
        <v>0</v>
      </c>
      <c r="AR63" s="170"/>
      <c r="AS63" s="170"/>
    </row>
    <row r="64" spans="1:48" s="72" customFormat="1">
      <c r="A64" s="106" t="s">
        <v>124</v>
      </c>
      <c r="B64" s="107"/>
      <c r="C64" s="110" t="s">
        <v>27</v>
      </c>
      <c r="D64" s="42" t="s">
        <v>28</v>
      </c>
      <c r="E64" s="71">
        <f>SUM(E65:E67)</f>
        <v>77479.8</v>
      </c>
      <c r="F64" s="71">
        <f t="shared" ref="F64" si="70">SUM(F65:F67)</f>
        <v>50938.661999999997</v>
      </c>
      <c r="G64" s="74">
        <f>F64/E64</f>
        <v>0.65744441777082541</v>
      </c>
      <c r="H64" s="71">
        <f>H65+H66+H67</f>
        <v>0</v>
      </c>
      <c r="I64" s="71">
        <f t="shared" ref="I64:AO64" si="71">I65+I66+I67</f>
        <v>0</v>
      </c>
      <c r="J64" s="74">
        <f t="shared" si="71"/>
        <v>0</v>
      </c>
      <c r="K64" s="71">
        <f t="shared" si="71"/>
        <v>0</v>
      </c>
      <c r="L64" s="71">
        <f t="shared" si="71"/>
        <v>0</v>
      </c>
      <c r="M64" s="74">
        <v>0</v>
      </c>
      <c r="N64" s="71">
        <f t="shared" si="71"/>
        <v>15262.9</v>
      </c>
      <c r="O64" s="71">
        <f t="shared" si="71"/>
        <v>15262.9</v>
      </c>
      <c r="P64" s="74">
        <f>O64/N64</f>
        <v>1</v>
      </c>
      <c r="Q64" s="71">
        <f t="shared" si="71"/>
        <v>3815.7</v>
      </c>
      <c r="R64" s="71">
        <f t="shared" si="71"/>
        <v>1907.8620000000001</v>
      </c>
      <c r="S64" s="74">
        <f>R64/Q64</f>
        <v>0.5000031449013288</v>
      </c>
      <c r="T64" s="71">
        <f t="shared" si="71"/>
        <v>0</v>
      </c>
      <c r="U64" s="71">
        <f t="shared" si="71"/>
        <v>0</v>
      </c>
      <c r="V64" s="71"/>
      <c r="W64" s="71">
        <f t="shared" si="71"/>
        <v>0</v>
      </c>
      <c r="X64" s="71">
        <f t="shared" si="71"/>
        <v>0</v>
      </c>
      <c r="Y64" s="71"/>
      <c r="Z64" s="71">
        <f t="shared" si="71"/>
        <v>0</v>
      </c>
      <c r="AA64" s="71">
        <f t="shared" si="71"/>
        <v>0</v>
      </c>
      <c r="AB64" s="71">
        <f t="shared" si="71"/>
        <v>0</v>
      </c>
      <c r="AC64" s="71">
        <f t="shared" si="71"/>
        <v>24611.47</v>
      </c>
      <c r="AD64" s="71">
        <f t="shared" si="71"/>
        <v>15262.9</v>
      </c>
      <c r="AE64" s="71">
        <f t="shared" si="71"/>
        <v>62.015393635569104</v>
      </c>
      <c r="AF64" s="71">
        <f t="shared" si="71"/>
        <v>0</v>
      </c>
      <c r="AG64" s="71">
        <f t="shared" si="71"/>
        <v>0</v>
      </c>
      <c r="AH64" s="71">
        <f t="shared" si="71"/>
        <v>0</v>
      </c>
      <c r="AI64" s="71">
        <f t="shared" si="71"/>
        <v>0</v>
      </c>
      <c r="AJ64" s="71">
        <f t="shared" si="71"/>
        <v>0</v>
      </c>
      <c r="AK64" s="71">
        <f t="shared" si="71"/>
        <v>0</v>
      </c>
      <c r="AL64" s="71">
        <f t="shared" si="71"/>
        <v>13467.2</v>
      </c>
      <c r="AM64" s="71">
        <f t="shared" si="71"/>
        <v>0</v>
      </c>
      <c r="AN64" s="71">
        <f t="shared" si="71"/>
        <v>0</v>
      </c>
      <c r="AO64" s="71">
        <f t="shared" si="71"/>
        <v>4006.5</v>
      </c>
      <c r="AP64" s="71"/>
      <c r="AQ64" s="71"/>
      <c r="AR64" s="165"/>
      <c r="AS64" s="165"/>
    </row>
    <row r="65" spans="1:45" ht="37.5">
      <c r="A65" s="108"/>
      <c r="B65" s="109"/>
      <c r="C65" s="110"/>
      <c r="D65" s="43" t="s">
        <v>29</v>
      </c>
      <c r="E65" s="71">
        <f>E17+E22+E34+E50</f>
        <v>0</v>
      </c>
      <c r="F65" s="71">
        <f>F17+F22+F34+F50</f>
        <v>0</v>
      </c>
      <c r="G65" s="74">
        <v>0</v>
      </c>
      <c r="H65" s="73">
        <f>H17+H22+H34+H50</f>
        <v>0</v>
      </c>
      <c r="I65" s="73">
        <f t="shared" ref="I65:P67" si="72">I17+I22+I34+I50</f>
        <v>0</v>
      </c>
      <c r="J65" s="75">
        <v>0</v>
      </c>
      <c r="K65" s="73">
        <f t="shared" si="72"/>
        <v>0</v>
      </c>
      <c r="L65" s="73">
        <f t="shared" si="72"/>
        <v>0</v>
      </c>
      <c r="M65" s="75">
        <v>0</v>
      </c>
      <c r="N65" s="73">
        <f t="shared" si="72"/>
        <v>0</v>
      </c>
      <c r="O65" s="73">
        <f t="shared" si="72"/>
        <v>0</v>
      </c>
      <c r="P65" s="75">
        <f t="shared" si="72"/>
        <v>0</v>
      </c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166"/>
      <c r="AS65" s="166"/>
    </row>
    <row r="66" spans="1:45" ht="75">
      <c r="A66" s="108"/>
      <c r="B66" s="109"/>
      <c r="C66" s="110"/>
      <c r="D66" s="44" t="s">
        <v>30</v>
      </c>
      <c r="E66" s="71">
        <f t="shared" ref="E66:H67" si="73">E18+E23+E35+E51</f>
        <v>65276.32</v>
      </c>
      <c r="F66" s="71">
        <f t="shared" si="73"/>
        <v>50013.411999999997</v>
      </c>
      <c r="G66" s="74">
        <f t="shared" ref="G66:G75" si="74">F66/E66</f>
        <v>0.76618001750098652</v>
      </c>
      <c r="H66" s="73">
        <f t="shared" si="73"/>
        <v>0</v>
      </c>
      <c r="I66" s="73">
        <f t="shared" si="72"/>
        <v>0</v>
      </c>
      <c r="J66" s="75">
        <v>0</v>
      </c>
      <c r="K66" s="73">
        <f t="shared" si="72"/>
        <v>0</v>
      </c>
      <c r="L66" s="73">
        <f t="shared" si="72"/>
        <v>0</v>
      </c>
      <c r="M66" s="75">
        <v>0</v>
      </c>
      <c r="N66" s="73">
        <f>N18+N23+N35+N51</f>
        <v>15262.9</v>
      </c>
      <c r="O66" s="73">
        <f t="shared" si="72"/>
        <v>15262.9</v>
      </c>
      <c r="P66" s="75">
        <f>O66/N66</f>
        <v>1</v>
      </c>
      <c r="Q66" s="73">
        <f>Q35</f>
        <v>3815.7</v>
      </c>
      <c r="R66" s="73">
        <f>R35</f>
        <v>1907.8620000000001</v>
      </c>
      <c r="S66" s="75">
        <f>R66/Q66</f>
        <v>0.5000031449013288</v>
      </c>
      <c r="T66" s="73">
        <f>T35</f>
        <v>0</v>
      </c>
      <c r="U66" s="73">
        <f>U35</f>
        <v>0</v>
      </c>
      <c r="V66" s="73">
        <f>V35</f>
        <v>0</v>
      </c>
      <c r="W66" s="73">
        <f>W35</f>
        <v>0</v>
      </c>
      <c r="X66" s="73">
        <f>X35</f>
        <v>0</v>
      </c>
      <c r="Y66" s="73"/>
      <c r="Z66" s="73">
        <f>Z35</f>
        <v>0</v>
      </c>
      <c r="AA66" s="73">
        <f>AA35</f>
        <v>0</v>
      </c>
      <c r="AB66" s="73"/>
      <c r="AC66" s="73">
        <f>AC35</f>
        <v>24611.47</v>
      </c>
      <c r="AD66" s="73">
        <f>AD35</f>
        <v>15262.9</v>
      </c>
      <c r="AE66" s="73">
        <f>AD66/AC66*100</f>
        <v>62.015393635569104</v>
      </c>
      <c r="AF66" s="73">
        <f>AF35</f>
        <v>0</v>
      </c>
      <c r="AG66" s="73">
        <f>AG35</f>
        <v>0</v>
      </c>
      <c r="AH66" s="73"/>
      <c r="AI66" s="73">
        <f>AI35</f>
        <v>0</v>
      </c>
      <c r="AJ66" s="73">
        <f>AJ35</f>
        <v>0</v>
      </c>
      <c r="AK66" s="73"/>
      <c r="AL66" s="73">
        <f>AL35</f>
        <v>0</v>
      </c>
      <c r="AM66" s="73">
        <f>AM35</f>
        <v>0</v>
      </c>
      <c r="AN66" s="73"/>
      <c r="AO66" s="73">
        <f>AO35</f>
        <v>4006.5</v>
      </c>
      <c r="AP66" s="73">
        <f>AP35</f>
        <v>0</v>
      </c>
      <c r="AQ66" s="73"/>
      <c r="AR66" s="166"/>
      <c r="AS66" s="166"/>
    </row>
    <row r="67" spans="1:45" ht="62.25" customHeight="1">
      <c r="A67" s="108"/>
      <c r="B67" s="109"/>
      <c r="C67" s="110"/>
      <c r="D67" s="44" t="s">
        <v>31</v>
      </c>
      <c r="E67" s="71">
        <f t="shared" si="73"/>
        <v>12203.48</v>
      </c>
      <c r="F67" s="71">
        <f t="shared" si="73"/>
        <v>925.25</v>
      </c>
      <c r="G67" s="74">
        <f t="shared" si="74"/>
        <v>7.5818537007476552E-2</v>
      </c>
      <c r="H67" s="73">
        <f t="shared" si="73"/>
        <v>0</v>
      </c>
      <c r="I67" s="73">
        <f t="shared" si="72"/>
        <v>0</v>
      </c>
      <c r="J67" s="75">
        <v>0</v>
      </c>
      <c r="K67" s="73">
        <f t="shared" si="72"/>
        <v>0</v>
      </c>
      <c r="L67" s="73">
        <f t="shared" si="72"/>
        <v>0</v>
      </c>
      <c r="M67" s="75">
        <v>0</v>
      </c>
      <c r="N67" s="73">
        <f t="shared" si="72"/>
        <v>0</v>
      </c>
      <c r="O67" s="73">
        <f t="shared" si="72"/>
        <v>0</v>
      </c>
      <c r="P67" s="75">
        <f t="shared" si="72"/>
        <v>0</v>
      </c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>
        <v>13467.2</v>
      </c>
      <c r="AM67" s="73"/>
      <c r="AN67" s="73"/>
      <c r="AO67" s="73"/>
      <c r="AP67" s="73"/>
      <c r="AQ67" s="73"/>
      <c r="AR67" s="167"/>
      <c r="AS67" s="167"/>
    </row>
    <row r="68" spans="1:45">
      <c r="A68" s="106" t="s">
        <v>62</v>
      </c>
      <c r="B68" s="107"/>
      <c r="C68" s="110" t="s">
        <v>27</v>
      </c>
      <c r="D68" s="42" t="s">
        <v>28</v>
      </c>
      <c r="E68" s="71">
        <f>SUM(E69:E71)</f>
        <v>55621.93348</v>
      </c>
      <c r="F68" s="71">
        <f>SUM(F69:F71)</f>
        <v>42467.963479999999</v>
      </c>
      <c r="G68" s="74">
        <f t="shared" si="74"/>
        <v>0.76351109756496005</v>
      </c>
      <c r="H68" s="52">
        <v>0</v>
      </c>
      <c r="I68" s="52" t="s">
        <v>65</v>
      </c>
      <c r="J68" s="74">
        <v>0</v>
      </c>
      <c r="K68" s="52">
        <v>0</v>
      </c>
      <c r="L68" s="52"/>
      <c r="M68" s="74">
        <v>0</v>
      </c>
      <c r="N68" s="71">
        <f>SUM(N69:N71)</f>
        <v>5048.2999999999993</v>
      </c>
      <c r="O68" s="71">
        <f>SUM(O69:O71)</f>
        <v>5048.2999999999993</v>
      </c>
      <c r="P68" s="74">
        <f t="shared" ref="P68:P75" si="75">O68/N68</f>
        <v>1</v>
      </c>
      <c r="Q68" s="71">
        <f>SUM(Q69:Q71)</f>
        <v>6530.0947799999994</v>
      </c>
      <c r="R68" s="71">
        <f>SUM(R69:R71)</f>
        <v>6530.0947799999994</v>
      </c>
      <c r="S68" s="74">
        <f t="shared" ref="S68:S75" si="76">R68/Q68</f>
        <v>1</v>
      </c>
      <c r="T68" s="71">
        <f>SUM(T69:T71)</f>
        <v>4713.1786999999995</v>
      </c>
      <c r="U68" s="71">
        <f>SUM(U69:U71)</f>
        <v>4713.1286999999993</v>
      </c>
      <c r="V68" s="74">
        <f t="shared" ref="V68:V75" si="77">U68/T68</f>
        <v>0.99998939144828092</v>
      </c>
      <c r="W68" s="71">
        <f>SUM(W69:W71)</f>
        <v>8276.1299999999992</v>
      </c>
      <c r="X68" s="71">
        <f>SUM(X69:X71)</f>
        <v>3450.7000000000003</v>
      </c>
      <c r="Y68" s="74">
        <f t="shared" ref="Y68:Y75" si="78">X68/W68</f>
        <v>0.41694608470384115</v>
      </c>
      <c r="Z68" s="71">
        <f t="shared" ref="Z68:AO68" si="79">SUM(Z69:Z71)</f>
        <v>7963.5400000000009</v>
      </c>
      <c r="AA68" s="71">
        <f t="shared" si="79"/>
        <v>9871.4500000000007</v>
      </c>
      <c r="AB68" s="74">
        <f t="shared" ref="AB68:AB75" si="80">AA68/Z68</f>
        <v>1.2395806387611539</v>
      </c>
      <c r="AC68" s="71">
        <f t="shared" si="79"/>
        <v>7889.5400000000009</v>
      </c>
      <c r="AD68" s="71">
        <f t="shared" si="79"/>
        <v>9889.5400000000009</v>
      </c>
      <c r="AE68" s="74">
        <f t="shared" ref="AE68:AE75" si="81">AD68/AC68</f>
        <v>1.2535002040676642</v>
      </c>
      <c r="AF68" s="71">
        <f t="shared" si="79"/>
        <v>14170.85</v>
      </c>
      <c r="AG68" s="71">
        <f t="shared" si="79"/>
        <v>2964.75</v>
      </c>
      <c r="AH68" s="74">
        <f t="shared" ref="AH68:AH75" si="82">AG68/AF68</f>
        <v>0.20921469072074012</v>
      </c>
      <c r="AI68" s="71">
        <f t="shared" si="79"/>
        <v>0</v>
      </c>
      <c r="AJ68" s="71">
        <f t="shared" si="79"/>
        <v>0</v>
      </c>
      <c r="AK68" s="71">
        <f t="shared" si="79"/>
        <v>0</v>
      </c>
      <c r="AL68" s="71">
        <f t="shared" si="79"/>
        <v>0</v>
      </c>
      <c r="AM68" s="71">
        <f t="shared" si="79"/>
        <v>0</v>
      </c>
      <c r="AN68" s="71">
        <f t="shared" si="79"/>
        <v>0</v>
      </c>
      <c r="AO68" s="71">
        <f t="shared" si="79"/>
        <v>1030.3</v>
      </c>
      <c r="AP68" s="52"/>
      <c r="AQ68" s="52"/>
      <c r="AR68" s="165"/>
      <c r="AS68" s="165"/>
    </row>
    <row r="69" spans="1:45" ht="37.5">
      <c r="A69" s="108"/>
      <c r="B69" s="109"/>
      <c r="C69" s="110"/>
      <c r="D69" s="43" t="s">
        <v>29</v>
      </c>
      <c r="E69" s="71">
        <f>E27+E39+E44</f>
        <v>2192.76584</v>
      </c>
      <c r="F69" s="71">
        <f t="shared" ref="F69" si="83">F27+F39+F44</f>
        <v>1162.4658399999998</v>
      </c>
      <c r="G69" s="74">
        <f t="shared" si="74"/>
        <v>0.5301367883403364</v>
      </c>
      <c r="H69" s="51">
        <f>H27+H39+H44</f>
        <v>0</v>
      </c>
      <c r="I69" s="51">
        <f t="shared" ref="I69:AO71" si="84">I27+I39+I44</f>
        <v>0</v>
      </c>
      <c r="J69" s="75">
        <v>0</v>
      </c>
      <c r="K69" s="51">
        <f t="shared" si="84"/>
        <v>0</v>
      </c>
      <c r="L69" s="51">
        <f t="shared" si="84"/>
        <v>0</v>
      </c>
      <c r="M69" s="75">
        <v>0</v>
      </c>
      <c r="N69" s="73">
        <f>N27+N39+N44</f>
        <v>240.5</v>
      </c>
      <c r="O69" s="73">
        <f t="shared" si="84"/>
        <v>240.5</v>
      </c>
      <c r="P69" s="75">
        <f t="shared" si="75"/>
        <v>1</v>
      </c>
      <c r="Q69" s="51">
        <f t="shared" si="84"/>
        <v>297.77571</v>
      </c>
      <c r="R69" s="51">
        <f t="shared" si="84"/>
        <v>297.77571</v>
      </c>
      <c r="S69" s="75">
        <f t="shared" si="76"/>
        <v>1</v>
      </c>
      <c r="T69" s="51">
        <f t="shared" si="84"/>
        <v>177.52012999999999</v>
      </c>
      <c r="U69" s="51">
        <f t="shared" si="84"/>
        <v>177.52012999999999</v>
      </c>
      <c r="V69" s="75">
        <f t="shared" si="77"/>
        <v>1</v>
      </c>
      <c r="W69" s="51">
        <f t="shared" si="84"/>
        <v>0</v>
      </c>
      <c r="X69" s="51">
        <f t="shared" si="84"/>
        <v>0</v>
      </c>
      <c r="Y69" s="75"/>
      <c r="Z69" s="51">
        <f t="shared" si="84"/>
        <v>177.52</v>
      </c>
      <c r="AA69" s="51">
        <f t="shared" si="84"/>
        <v>177.52</v>
      </c>
      <c r="AB69" s="58">
        <f t="shared" si="80"/>
        <v>1</v>
      </c>
      <c r="AC69" s="51">
        <f t="shared" si="84"/>
        <v>160.34</v>
      </c>
      <c r="AD69" s="51">
        <f t="shared" si="84"/>
        <v>160.34</v>
      </c>
      <c r="AE69" s="58">
        <f t="shared" si="81"/>
        <v>1</v>
      </c>
      <c r="AF69" s="51">
        <f t="shared" si="84"/>
        <v>108.81</v>
      </c>
      <c r="AG69" s="51">
        <f t="shared" si="84"/>
        <v>108.81</v>
      </c>
      <c r="AH69" s="58">
        <f t="shared" si="82"/>
        <v>1</v>
      </c>
      <c r="AI69" s="51">
        <f t="shared" si="84"/>
        <v>0</v>
      </c>
      <c r="AJ69" s="51">
        <f t="shared" si="84"/>
        <v>0</v>
      </c>
      <c r="AK69" s="51">
        <f t="shared" si="84"/>
        <v>0</v>
      </c>
      <c r="AL69" s="51">
        <f t="shared" si="84"/>
        <v>0</v>
      </c>
      <c r="AM69" s="51">
        <f t="shared" si="84"/>
        <v>0</v>
      </c>
      <c r="AN69" s="51">
        <f t="shared" si="84"/>
        <v>0</v>
      </c>
      <c r="AO69" s="51">
        <f t="shared" si="84"/>
        <v>1030.3</v>
      </c>
      <c r="AP69" s="51">
        <f t="shared" ref="AP69:AQ71" si="85">AP27+AP39+AP44</f>
        <v>0</v>
      </c>
      <c r="AQ69" s="51">
        <f t="shared" si="85"/>
        <v>0</v>
      </c>
      <c r="AR69" s="166"/>
      <c r="AS69" s="166"/>
    </row>
    <row r="70" spans="1:45" ht="75">
      <c r="A70" s="108"/>
      <c r="B70" s="109"/>
      <c r="C70" s="110"/>
      <c r="D70" s="44" t="s">
        <v>30</v>
      </c>
      <c r="E70" s="71">
        <f t="shared" ref="E70:W71" si="86">E28+E40+E45</f>
        <v>39060.282780000001</v>
      </c>
      <c r="F70" s="71">
        <f t="shared" si="86"/>
        <v>38542.902780000004</v>
      </c>
      <c r="G70" s="74">
        <f t="shared" si="74"/>
        <v>0.98675432016419218</v>
      </c>
      <c r="H70" s="51">
        <f t="shared" si="86"/>
        <v>0</v>
      </c>
      <c r="I70" s="51">
        <f t="shared" si="86"/>
        <v>0</v>
      </c>
      <c r="J70" s="75">
        <v>0</v>
      </c>
      <c r="K70" s="51">
        <f t="shared" si="86"/>
        <v>0</v>
      </c>
      <c r="L70" s="51">
        <f t="shared" si="86"/>
        <v>0</v>
      </c>
      <c r="M70" s="75">
        <v>0</v>
      </c>
      <c r="N70" s="73">
        <f t="shared" si="86"/>
        <v>4555.3999999999996</v>
      </c>
      <c r="O70" s="73">
        <f t="shared" si="86"/>
        <v>4555.3999999999996</v>
      </c>
      <c r="P70" s="75">
        <f t="shared" si="75"/>
        <v>1</v>
      </c>
      <c r="Q70" s="51">
        <f t="shared" si="86"/>
        <v>5639.9906499999997</v>
      </c>
      <c r="R70" s="51">
        <f t="shared" si="86"/>
        <v>5639.9906499999997</v>
      </c>
      <c r="S70" s="75">
        <f t="shared" si="76"/>
        <v>1</v>
      </c>
      <c r="T70" s="51">
        <f t="shared" si="86"/>
        <v>4299.9521299999997</v>
      </c>
      <c r="U70" s="51">
        <f t="shared" si="86"/>
        <v>4299.9521299999997</v>
      </c>
      <c r="V70" s="75">
        <f t="shared" si="77"/>
        <v>1</v>
      </c>
      <c r="W70" s="51">
        <f t="shared" si="86"/>
        <v>7767.19</v>
      </c>
      <c r="X70" s="51">
        <f t="shared" si="84"/>
        <v>3041.9</v>
      </c>
      <c r="Y70" s="75">
        <f t="shared" si="78"/>
        <v>0.39163455509650213</v>
      </c>
      <c r="Z70" s="51">
        <f t="shared" si="84"/>
        <v>7155.33</v>
      </c>
      <c r="AA70" s="51">
        <f t="shared" si="84"/>
        <v>9063.24</v>
      </c>
      <c r="AB70" s="58">
        <f t="shared" si="80"/>
        <v>1.2666417901061167</v>
      </c>
      <c r="AC70" s="51">
        <f t="shared" si="84"/>
        <v>7234.72</v>
      </c>
      <c r="AD70" s="51">
        <f t="shared" si="84"/>
        <v>9234.7200000000012</v>
      </c>
      <c r="AE70" s="58">
        <f t="shared" si="81"/>
        <v>1.2764447000022117</v>
      </c>
      <c r="AF70" s="51">
        <f t="shared" si="84"/>
        <v>2407.6999999999998</v>
      </c>
      <c r="AG70" s="51">
        <f t="shared" si="84"/>
        <v>2707.7</v>
      </c>
      <c r="AH70" s="58">
        <f t="shared" si="82"/>
        <v>1.1246002408937992</v>
      </c>
      <c r="AI70" s="51">
        <f t="shared" si="84"/>
        <v>0</v>
      </c>
      <c r="AJ70" s="51">
        <f t="shared" si="84"/>
        <v>0</v>
      </c>
      <c r="AK70" s="51">
        <f t="shared" si="84"/>
        <v>0</v>
      </c>
      <c r="AL70" s="51">
        <f t="shared" si="84"/>
        <v>0</v>
      </c>
      <c r="AM70" s="51">
        <f t="shared" si="84"/>
        <v>0</v>
      </c>
      <c r="AN70" s="51">
        <f t="shared" si="84"/>
        <v>0</v>
      </c>
      <c r="AO70" s="51">
        <f t="shared" si="84"/>
        <v>0</v>
      </c>
      <c r="AP70" s="51">
        <f t="shared" si="85"/>
        <v>0</v>
      </c>
      <c r="AQ70" s="51">
        <f t="shared" si="85"/>
        <v>0</v>
      </c>
      <c r="AR70" s="166"/>
      <c r="AS70" s="166"/>
    </row>
    <row r="71" spans="1:45" ht="75">
      <c r="A71" s="108"/>
      <c r="B71" s="109"/>
      <c r="C71" s="110"/>
      <c r="D71" s="44" t="s">
        <v>31</v>
      </c>
      <c r="E71" s="71">
        <f t="shared" si="86"/>
        <v>14368.88486</v>
      </c>
      <c r="F71" s="71">
        <f t="shared" si="86"/>
        <v>2762.5948600000002</v>
      </c>
      <c r="G71" s="74">
        <f t="shared" si="74"/>
        <v>0.19226230058328966</v>
      </c>
      <c r="H71" s="51">
        <f t="shared" si="86"/>
        <v>0</v>
      </c>
      <c r="I71" s="51">
        <f t="shared" si="86"/>
        <v>0</v>
      </c>
      <c r="J71" s="75">
        <v>0</v>
      </c>
      <c r="K71" s="51">
        <f t="shared" si="86"/>
        <v>0</v>
      </c>
      <c r="L71" s="51">
        <f t="shared" si="86"/>
        <v>0</v>
      </c>
      <c r="M71" s="75">
        <v>0</v>
      </c>
      <c r="N71" s="73">
        <f t="shared" si="86"/>
        <v>252.4</v>
      </c>
      <c r="O71" s="73">
        <f t="shared" si="86"/>
        <v>252.4</v>
      </c>
      <c r="P71" s="75">
        <f t="shared" si="75"/>
        <v>1</v>
      </c>
      <c r="Q71" s="51">
        <f t="shared" si="86"/>
        <v>592.32842000000005</v>
      </c>
      <c r="R71" s="51">
        <f t="shared" si="86"/>
        <v>592.32842000000005</v>
      </c>
      <c r="S71" s="75">
        <f t="shared" si="76"/>
        <v>1</v>
      </c>
      <c r="T71" s="51">
        <f t="shared" si="86"/>
        <v>235.70644000000001</v>
      </c>
      <c r="U71" s="51">
        <f t="shared" si="86"/>
        <v>235.65644</v>
      </c>
      <c r="V71" s="75">
        <f t="shared" si="77"/>
        <v>0.99978787172722128</v>
      </c>
      <c r="W71" s="51">
        <f t="shared" si="86"/>
        <v>508.94</v>
      </c>
      <c r="X71" s="51">
        <f t="shared" si="84"/>
        <v>408.8</v>
      </c>
      <c r="Y71" s="75">
        <f t="shared" si="78"/>
        <v>0.80323810272330731</v>
      </c>
      <c r="Z71" s="51">
        <f t="shared" si="84"/>
        <v>630.69000000000005</v>
      </c>
      <c r="AA71" s="51">
        <f t="shared" si="84"/>
        <v>630.69000000000005</v>
      </c>
      <c r="AB71" s="58">
        <f t="shared" si="80"/>
        <v>1</v>
      </c>
      <c r="AC71" s="51">
        <f t="shared" si="84"/>
        <v>494.48</v>
      </c>
      <c r="AD71" s="51">
        <f t="shared" si="84"/>
        <v>494.48</v>
      </c>
      <c r="AE71" s="58">
        <f t="shared" si="81"/>
        <v>1</v>
      </c>
      <c r="AF71" s="51">
        <f t="shared" si="84"/>
        <v>11654.34</v>
      </c>
      <c r="AG71" s="51">
        <f t="shared" si="84"/>
        <v>148.24</v>
      </c>
      <c r="AH71" s="58">
        <f t="shared" si="82"/>
        <v>1.2719725012313009E-2</v>
      </c>
      <c r="AI71" s="51">
        <f t="shared" si="84"/>
        <v>0</v>
      </c>
      <c r="AJ71" s="51">
        <f t="shared" si="84"/>
        <v>0</v>
      </c>
      <c r="AK71" s="51">
        <f t="shared" si="84"/>
        <v>0</v>
      </c>
      <c r="AL71" s="51">
        <f t="shared" si="84"/>
        <v>0</v>
      </c>
      <c r="AM71" s="51">
        <f t="shared" si="84"/>
        <v>0</v>
      </c>
      <c r="AN71" s="51">
        <f t="shared" si="84"/>
        <v>0</v>
      </c>
      <c r="AO71" s="51">
        <f t="shared" si="84"/>
        <v>0</v>
      </c>
      <c r="AP71" s="51">
        <f t="shared" si="85"/>
        <v>0</v>
      </c>
      <c r="AQ71" s="51">
        <f t="shared" si="85"/>
        <v>0</v>
      </c>
      <c r="AR71" s="167"/>
      <c r="AS71" s="167"/>
    </row>
    <row r="72" spans="1:45" s="72" customFormat="1" ht="18.75" customHeight="1">
      <c r="A72" s="106" t="s">
        <v>73</v>
      </c>
      <c r="B72" s="107"/>
      <c r="C72" s="110" t="s">
        <v>27</v>
      </c>
      <c r="D72" s="42" t="s">
        <v>28</v>
      </c>
      <c r="E72" s="71">
        <f t="shared" ref="E72:F72" si="87">SUM(E73:E75)</f>
        <v>133101.73348</v>
      </c>
      <c r="F72" s="71">
        <f t="shared" si="87"/>
        <v>93406.625480000002</v>
      </c>
      <c r="G72" s="74">
        <f t="shared" si="74"/>
        <v>0.70176866249480796</v>
      </c>
      <c r="H72" s="71">
        <f>H59</f>
        <v>0</v>
      </c>
      <c r="I72" s="71">
        <f t="shared" ref="I72:AO75" si="88">I59</f>
        <v>0</v>
      </c>
      <c r="J72" s="74">
        <v>0</v>
      </c>
      <c r="K72" s="71">
        <f t="shared" si="88"/>
        <v>0</v>
      </c>
      <c r="L72" s="71">
        <f t="shared" si="88"/>
        <v>0</v>
      </c>
      <c r="M72" s="74">
        <v>0</v>
      </c>
      <c r="N72" s="71">
        <f t="shared" si="88"/>
        <v>20311.2</v>
      </c>
      <c r="O72" s="71">
        <f t="shared" si="88"/>
        <v>20311.2</v>
      </c>
      <c r="P72" s="74">
        <f t="shared" si="75"/>
        <v>1</v>
      </c>
      <c r="Q72" s="71">
        <f t="shared" si="88"/>
        <v>10345.79478</v>
      </c>
      <c r="R72" s="71">
        <f t="shared" si="88"/>
        <v>8437.9567800000004</v>
      </c>
      <c r="S72" s="74">
        <f t="shared" si="76"/>
        <v>0.81559290121546368</v>
      </c>
      <c r="T72" s="71">
        <f t="shared" si="88"/>
        <v>4713.1786999999995</v>
      </c>
      <c r="U72" s="71">
        <f t="shared" si="88"/>
        <v>4713.1286999999993</v>
      </c>
      <c r="V72" s="74">
        <f t="shared" si="77"/>
        <v>0.99998939144828092</v>
      </c>
      <c r="W72" s="71">
        <f t="shared" si="88"/>
        <v>8276.1299999999992</v>
      </c>
      <c r="X72" s="71">
        <f t="shared" si="88"/>
        <v>3450.7000000000003</v>
      </c>
      <c r="Y72" s="74">
        <f t="shared" si="78"/>
        <v>0.41694608470384115</v>
      </c>
      <c r="Z72" s="71">
        <f t="shared" si="88"/>
        <v>26468.539999999997</v>
      </c>
      <c r="AA72" s="71">
        <f t="shared" si="88"/>
        <v>28376.449999999997</v>
      </c>
      <c r="AB72" s="74">
        <f t="shared" si="80"/>
        <v>1.0720821775587168</v>
      </c>
      <c r="AC72" s="71">
        <f t="shared" si="88"/>
        <v>32501.010000000002</v>
      </c>
      <c r="AD72" s="71">
        <f t="shared" si="88"/>
        <v>25152.440000000002</v>
      </c>
      <c r="AE72" s="74">
        <f t="shared" si="81"/>
        <v>0.77389718042608524</v>
      </c>
      <c r="AF72" s="71">
        <f t="shared" si="88"/>
        <v>14170.85</v>
      </c>
      <c r="AG72" s="71">
        <f t="shared" si="88"/>
        <v>2964.75</v>
      </c>
      <c r="AH72" s="74">
        <f t="shared" si="82"/>
        <v>0.20921469072074012</v>
      </c>
      <c r="AI72" s="71">
        <f t="shared" si="88"/>
        <v>0</v>
      </c>
      <c r="AJ72" s="71">
        <f t="shared" si="88"/>
        <v>0</v>
      </c>
      <c r="AK72" s="71">
        <f t="shared" si="88"/>
        <v>0</v>
      </c>
      <c r="AL72" s="71">
        <f t="shared" si="88"/>
        <v>0</v>
      </c>
      <c r="AM72" s="71">
        <f t="shared" si="88"/>
        <v>0</v>
      </c>
      <c r="AN72" s="71">
        <f t="shared" si="88"/>
        <v>0</v>
      </c>
      <c r="AO72" s="71">
        <f t="shared" si="88"/>
        <v>16315.029999999999</v>
      </c>
      <c r="AP72" s="71">
        <f t="shared" ref="AP72:AQ75" si="89">AP59</f>
        <v>0</v>
      </c>
      <c r="AQ72" s="71">
        <f t="shared" si="89"/>
        <v>0</v>
      </c>
      <c r="AR72" s="168"/>
      <c r="AS72" s="168"/>
    </row>
    <row r="73" spans="1:45" s="72" customFormat="1" ht="37.5">
      <c r="A73" s="108"/>
      <c r="B73" s="109"/>
      <c r="C73" s="110"/>
      <c r="D73" s="43" t="s">
        <v>29</v>
      </c>
      <c r="E73" s="71">
        <f t="shared" ref="E73:H75" si="90">E60</f>
        <v>2192.76584</v>
      </c>
      <c r="F73" s="71">
        <f t="shared" si="90"/>
        <v>1162.4658399999998</v>
      </c>
      <c r="G73" s="74">
        <f t="shared" si="74"/>
        <v>0.5301367883403364</v>
      </c>
      <c r="H73" s="73">
        <f t="shared" ref="H73:I75" si="91">H60</f>
        <v>0</v>
      </c>
      <c r="I73" s="73">
        <f t="shared" si="91"/>
        <v>0</v>
      </c>
      <c r="J73" s="75">
        <v>0</v>
      </c>
      <c r="K73" s="73">
        <f t="shared" si="88"/>
        <v>0</v>
      </c>
      <c r="L73" s="73">
        <f t="shared" si="88"/>
        <v>0</v>
      </c>
      <c r="M73" s="75">
        <v>0</v>
      </c>
      <c r="N73" s="73">
        <f t="shared" si="88"/>
        <v>240.5</v>
      </c>
      <c r="O73" s="73">
        <f t="shared" si="88"/>
        <v>240.5</v>
      </c>
      <c r="P73" s="75">
        <f t="shared" si="75"/>
        <v>1</v>
      </c>
      <c r="Q73" s="73">
        <f t="shared" si="88"/>
        <v>297.77571</v>
      </c>
      <c r="R73" s="73">
        <f t="shared" si="88"/>
        <v>297.77571</v>
      </c>
      <c r="S73" s="75">
        <f t="shared" si="76"/>
        <v>1</v>
      </c>
      <c r="T73" s="73">
        <f t="shared" si="88"/>
        <v>177.52012999999999</v>
      </c>
      <c r="U73" s="73">
        <f t="shared" si="88"/>
        <v>177.52012999999999</v>
      </c>
      <c r="V73" s="75">
        <f t="shared" si="77"/>
        <v>1</v>
      </c>
      <c r="W73" s="73">
        <f t="shared" si="88"/>
        <v>0</v>
      </c>
      <c r="X73" s="73">
        <f t="shared" si="88"/>
        <v>0</v>
      </c>
      <c r="Y73" s="75"/>
      <c r="Z73" s="73">
        <f t="shared" si="88"/>
        <v>177.52</v>
      </c>
      <c r="AA73" s="73">
        <f t="shared" si="88"/>
        <v>177.52</v>
      </c>
      <c r="AB73" s="75">
        <f t="shared" si="80"/>
        <v>1</v>
      </c>
      <c r="AC73" s="73">
        <f t="shared" si="88"/>
        <v>160.34</v>
      </c>
      <c r="AD73" s="73">
        <f t="shared" si="88"/>
        <v>160.34</v>
      </c>
      <c r="AE73" s="75">
        <f t="shared" si="81"/>
        <v>1</v>
      </c>
      <c r="AF73" s="73">
        <f t="shared" si="88"/>
        <v>108.81</v>
      </c>
      <c r="AG73" s="73">
        <f t="shared" si="88"/>
        <v>108.81</v>
      </c>
      <c r="AH73" s="75">
        <f t="shared" si="82"/>
        <v>1</v>
      </c>
      <c r="AI73" s="73">
        <f t="shared" si="88"/>
        <v>0</v>
      </c>
      <c r="AJ73" s="73">
        <f t="shared" si="88"/>
        <v>0</v>
      </c>
      <c r="AK73" s="73">
        <f t="shared" si="88"/>
        <v>0</v>
      </c>
      <c r="AL73" s="73">
        <f t="shared" si="88"/>
        <v>0</v>
      </c>
      <c r="AM73" s="73">
        <f t="shared" si="88"/>
        <v>0</v>
      </c>
      <c r="AN73" s="73">
        <f t="shared" si="88"/>
        <v>0</v>
      </c>
      <c r="AO73" s="73">
        <f t="shared" si="88"/>
        <v>1030.3</v>
      </c>
      <c r="AP73" s="73">
        <f t="shared" si="89"/>
        <v>0</v>
      </c>
      <c r="AQ73" s="73">
        <f t="shared" si="89"/>
        <v>0</v>
      </c>
      <c r="AR73" s="169"/>
      <c r="AS73" s="169"/>
    </row>
    <row r="74" spans="1:45" s="72" customFormat="1" ht="75">
      <c r="A74" s="108"/>
      <c r="B74" s="109"/>
      <c r="C74" s="110"/>
      <c r="D74" s="44" t="s">
        <v>30</v>
      </c>
      <c r="E74" s="71">
        <f t="shared" si="90"/>
        <v>104336.60278</v>
      </c>
      <c r="F74" s="71">
        <f t="shared" si="90"/>
        <v>88556.314780000001</v>
      </c>
      <c r="G74" s="74">
        <f t="shared" si="74"/>
        <v>0.84875597269278846</v>
      </c>
      <c r="H74" s="73">
        <f t="shared" si="90"/>
        <v>0</v>
      </c>
      <c r="I74" s="73">
        <f t="shared" si="91"/>
        <v>0</v>
      </c>
      <c r="J74" s="75">
        <v>0</v>
      </c>
      <c r="K74" s="73">
        <f t="shared" si="88"/>
        <v>0</v>
      </c>
      <c r="L74" s="73">
        <f t="shared" si="88"/>
        <v>0</v>
      </c>
      <c r="M74" s="75">
        <v>0</v>
      </c>
      <c r="N74" s="73">
        <f t="shared" si="88"/>
        <v>19818.3</v>
      </c>
      <c r="O74" s="73">
        <f t="shared" si="88"/>
        <v>19818.3</v>
      </c>
      <c r="P74" s="75">
        <f t="shared" si="75"/>
        <v>1</v>
      </c>
      <c r="Q74" s="73">
        <f t="shared" si="88"/>
        <v>9455.6906500000005</v>
      </c>
      <c r="R74" s="73">
        <f t="shared" si="88"/>
        <v>7547.8526499999998</v>
      </c>
      <c r="S74" s="75">
        <f t="shared" si="76"/>
        <v>0.79823388151980201</v>
      </c>
      <c r="T74" s="73">
        <f t="shared" si="88"/>
        <v>4299.9521299999997</v>
      </c>
      <c r="U74" s="73">
        <f t="shared" si="88"/>
        <v>4299.9521299999997</v>
      </c>
      <c r="V74" s="75">
        <f t="shared" si="77"/>
        <v>1</v>
      </c>
      <c r="W74" s="73">
        <f t="shared" si="88"/>
        <v>7767.19</v>
      </c>
      <c r="X74" s="73">
        <f t="shared" si="88"/>
        <v>3041.9</v>
      </c>
      <c r="Y74" s="75">
        <f t="shared" si="78"/>
        <v>0.39163455509650213</v>
      </c>
      <c r="Z74" s="73">
        <f t="shared" si="88"/>
        <v>24735.079999999998</v>
      </c>
      <c r="AA74" s="73">
        <f t="shared" si="88"/>
        <v>26642.989999999998</v>
      </c>
      <c r="AB74" s="75">
        <f t="shared" si="80"/>
        <v>1.0771337711460809</v>
      </c>
      <c r="AC74" s="73">
        <f t="shared" si="88"/>
        <v>31846.190000000002</v>
      </c>
      <c r="AD74" s="73">
        <f t="shared" si="88"/>
        <v>24497.620000000003</v>
      </c>
      <c r="AE74" s="75">
        <f t="shared" si="81"/>
        <v>0.76924806389712552</v>
      </c>
      <c r="AF74" s="73">
        <f t="shared" si="88"/>
        <v>2407.6999999999998</v>
      </c>
      <c r="AG74" s="73">
        <f t="shared" si="88"/>
        <v>2707.7</v>
      </c>
      <c r="AH74" s="75">
        <f t="shared" si="82"/>
        <v>1.1246002408937992</v>
      </c>
      <c r="AI74" s="73">
        <f t="shared" si="88"/>
        <v>0</v>
      </c>
      <c r="AJ74" s="73">
        <f t="shared" si="88"/>
        <v>0</v>
      </c>
      <c r="AK74" s="73">
        <f t="shared" si="88"/>
        <v>0</v>
      </c>
      <c r="AL74" s="73">
        <f t="shared" si="88"/>
        <v>0</v>
      </c>
      <c r="AM74" s="73">
        <f t="shared" si="88"/>
        <v>0</v>
      </c>
      <c r="AN74" s="73">
        <f t="shared" si="88"/>
        <v>0</v>
      </c>
      <c r="AO74" s="73">
        <f t="shared" si="88"/>
        <v>4006.5</v>
      </c>
      <c r="AP74" s="73">
        <f t="shared" si="89"/>
        <v>0</v>
      </c>
      <c r="AQ74" s="73">
        <f t="shared" si="89"/>
        <v>0</v>
      </c>
      <c r="AR74" s="169"/>
      <c r="AS74" s="169"/>
    </row>
    <row r="75" spans="1:45" s="72" customFormat="1" ht="75">
      <c r="A75" s="108"/>
      <c r="B75" s="109"/>
      <c r="C75" s="110"/>
      <c r="D75" s="44" t="s">
        <v>31</v>
      </c>
      <c r="E75" s="71">
        <f t="shared" si="90"/>
        <v>26572.364859999998</v>
      </c>
      <c r="F75" s="71">
        <f t="shared" si="90"/>
        <v>3687.8448600000002</v>
      </c>
      <c r="G75" s="74">
        <f t="shared" si="74"/>
        <v>0.13878497000285434</v>
      </c>
      <c r="H75" s="73">
        <f t="shared" si="90"/>
        <v>0</v>
      </c>
      <c r="I75" s="73">
        <f t="shared" si="91"/>
        <v>0</v>
      </c>
      <c r="J75" s="75">
        <v>0</v>
      </c>
      <c r="K75" s="73">
        <f t="shared" si="88"/>
        <v>0</v>
      </c>
      <c r="L75" s="73">
        <f t="shared" si="88"/>
        <v>0</v>
      </c>
      <c r="M75" s="75">
        <v>0</v>
      </c>
      <c r="N75" s="73">
        <f t="shared" si="88"/>
        <v>252.4</v>
      </c>
      <c r="O75" s="73">
        <f t="shared" si="88"/>
        <v>252.4</v>
      </c>
      <c r="P75" s="75">
        <f t="shared" si="75"/>
        <v>1</v>
      </c>
      <c r="Q75" s="73">
        <f t="shared" si="88"/>
        <v>592.32842000000005</v>
      </c>
      <c r="R75" s="73">
        <f t="shared" si="88"/>
        <v>592.32842000000005</v>
      </c>
      <c r="S75" s="75">
        <f t="shared" si="76"/>
        <v>1</v>
      </c>
      <c r="T75" s="73">
        <f t="shared" si="88"/>
        <v>235.70644000000001</v>
      </c>
      <c r="U75" s="73">
        <f t="shared" si="88"/>
        <v>235.65644</v>
      </c>
      <c r="V75" s="75">
        <f t="shared" si="77"/>
        <v>0.99978787172722128</v>
      </c>
      <c r="W75" s="73">
        <f t="shared" si="88"/>
        <v>508.94</v>
      </c>
      <c r="X75" s="73">
        <f t="shared" si="88"/>
        <v>408.8</v>
      </c>
      <c r="Y75" s="75">
        <f t="shared" si="78"/>
        <v>0.80323810272330731</v>
      </c>
      <c r="Z75" s="73">
        <f t="shared" si="88"/>
        <v>1555.9399999999998</v>
      </c>
      <c r="AA75" s="73">
        <f t="shared" si="88"/>
        <v>1555.9399999999998</v>
      </c>
      <c r="AB75" s="75">
        <f t="shared" si="80"/>
        <v>1</v>
      </c>
      <c r="AC75" s="73">
        <f t="shared" si="88"/>
        <v>494.48</v>
      </c>
      <c r="AD75" s="73">
        <f t="shared" si="88"/>
        <v>494.48</v>
      </c>
      <c r="AE75" s="75">
        <f t="shared" si="81"/>
        <v>1</v>
      </c>
      <c r="AF75" s="73">
        <f t="shared" si="88"/>
        <v>11654.34</v>
      </c>
      <c r="AG75" s="73">
        <f t="shared" si="88"/>
        <v>148.24</v>
      </c>
      <c r="AH75" s="75">
        <f t="shared" si="82"/>
        <v>1.2719725012313009E-2</v>
      </c>
      <c r="AI75" s="73">
        <f t="shared" si="88"/>
        <v>0</v>
      </c>
      <c r="AJ75" s="73">
        <f t="shared" si="88"/>
        <v>0</v>
      </c>
      <c r="AK75" s="73">
        <f t="shared" si="88"/>
        <v>0</v>
      </c>
      <c r="AL75" s="73">
        <f t="shared" si="88"/>
        <v>0</v>
      </c>
      <c r="AM75" s="73">
        <f t="shared" si="88"/>
        <v>0</v>
      </c>
      <c r="AN75" s="73">
        <f t="shared" si="88"/>
        <v>0</v>
      </c>
      <c r="AO75" s="73">
        <f t="shared" si="88"/>
        <v>11278.23</v>
      </c>
      <c r="AP75" s="73">
        <f t="shared" si="89"/>
        <v>0</v>
      </c>
      <c r="AQ75" s="73">
        <f t="shared" si="89"/>
        <v>0</v>
      </c>
      <c r="AR75" s="170"/>
      <c r="AS75" s="170"/>
    </row>
    <row r="76" spans="1:45">
      <c r="A76" s="143" t="s">
        <v>63</v>
      </c>
      <c r="B76" s="164"/>
      <c r="C76" s="110" t="s">
        <v>61</v>
      </c>
      <c r="D76" s="42" t="s">
        <v>28</v>
      </c>
      <c r="E76" s="71">
        <v>0</v>
      </c>
      <c r="F76" s="71">
        <v>0</v>
      </c>
      <c r="G76" s="74" t="s">
        <v>65</v>
      </c>
      <c r="H76" s="71">
        <v>0</v>
      </c>
      <c r="I76" s="71">
        <v>0</v>
      </c>
      <c r="J76" s="74">
        <v>0</v>
      </c>
      <c r="K76" s="71">
        <v>0</v>
      </c>
      <c r="L76" s="71">
        <v>0</v>
      </c>
      <c r="M76" s="74">
        <v>0</v>
      </c>
      <c r="N76" s="71">
        <v>0</v>
      </c>
      <c r="O76" s="71">
        <v>0</v>
      </c>
      <c r="P76" s="83">
        <v>0</v>
      </c>
      <c r="Q76" s="71">
        <v>0</v>
      </c>
      <c r="R76" s="71">
        <v>0</v>
      </c>
      <c r="S76" s="83">
        <v>0</v>
      </c>
      <c r="T76" s="71">
        <v>0</v>
      </c>
      <c r="U76" s="71">
        <v>0</v>
      </c>
      <c r="V76" s="83">
        <v>0</v>
      </c>
      <c r="W76" s="71">
        <v>0</v>
      </c>
      <c r="X76" s="71">
        <v>0</v>
      </c>
      <c r="Y76" s="83">
        <v>0</v>
      </c>
      <c r="Z76" s="71">
        <v>0</v>
      </c>
      <c r="AA76" s="71">
        <v>0</v>
      </c>
      <c r="AB76" s="83">
        <v>0</v>
      </c>
      <c r="AC76" s="71">
        <v>0</v>
      </c>
      <c r="AD76" s="71">
        <v>0</v>
      </c>
      <c r="AE76" s="83">
        <v>0</v>
      </c>
      <c r="AF76" s="71">
        <v>0</v>
      </c>
      <c r="AG76" s="71">
        <v>0</v>
      </c>
      <c r="AH76" s="83">
        <v>0</v>
      </c>
      <c r="AI76" s="71">
        <v>0</v>
      </c>
      <c r="AJ76" s="71">
        <v>0</v>
      </c>
      <c r="AK76" s="71">
        <v>0</v>
      </c>
      <c r="AL76" s="71">
        <v>0</v>
      </c>
      <c r="AM76" s="71">
        <v>0</v>
      </c>
      <c r="AN76" s="71">
        <v>0</v>
      </c>
      <c r="AO76" s="71">
        <v>0</v>
      </c>
      <c r="AP76" s="71">
        <v>0</v>
      </c>
      <c r="AQ76" s="71">
        <v>0</v>
      </c>
      <c r="AR76" s="165"/>
      <c r="AS76" s="165"/>
    </row>
    <row r="77" spans="1:45" ht="37.5">
      <c r="A77" s="164"/>
      <c r="B77" s="164"/>
      <c r="C77" s="110"/>
      <c r="D77" s="45" t="s">
        <v>29</v>
      </c>
      <c r="E77" s="71">
        <v>0</v>
      </c>
      <c r="F77" s="71">
        <v>0</v>
      </c>
      <c r="G77" s="74" t="s">
        <v>65</v>
      </c>
      <c r="H77" s="73">
        <v>0</v>
      </c>
      <c r="I77" s="73">
        <v>0</v>
      </c>
      <c r="J77" s="75">
        <v>0</v>
      </c>
      <c r="K77" s="73">
        <v>0</v>
      </c>
      <c r="L77" s="73">
        <v>0</v>
      </c>
      <c r="M77" s="75">
        <v>0</v>
      </c>
      <c r="N77" s="73">
        <v>0</v>
      </c>
      <c r="O77" s="73">
        <v>0</v>
      </c>
      <c r="P77" s="84">
        <v>0</v>
      </c>
      <c r="Q77" s="73">
        <v>0</v>
      </c>
      <c r="R77" s="73">
        <v>0</v>
      </c>
      <c r="S77" s="84">
        <v>0</v>
      </c>
      <c r="T77" s="73">
        <v>0</v>
      </c>
      <c r="U77" s="73">
        <v>0</v>
      </c>
      <c r="V77" s="84">
        <v>0</v>
      </c>
      <c r="W77" s="73">
        <v>0</v>
      </c>
      <c r="X77" s="73">
        <v>0</v>
      </c>
      <c r="Y77" s="84">
        <v>0</v>
      </c>
      <c r="Z77" s="73">
        <v>0</v>
      </c>
      <c r="AA77" s="73">
        <v>0</v>
      </c>
      <c r="AB77" s="84">
        <v>0</v>
      </c>
      <c r="AC77" s="73">
        <v>0</v>
      </c>
      <c r="AD77" s="73">
        <v>0</v>
      </c>
      <c r="AE77" s="84">
        <v>0</v>
      </c>
      <c r="AF77" s="73">
        <v>0</v>
      </c>
      <c r="AG77" s="73">
        <v>0</v>
      </c>
      <c r="AH77" s="84">
        <v>0</v>
      </c>
      <c r="AI77" s="73">
        <v>0</v>
      </c>
      <c r="AJ77" s="73">
        <v>0</v>
      </c>
      <c r="AK77" s="73">
        <v>0</v>
      </c>
      <c r="AL77" s="73">
        <v>0</v>
      </c>
      <c r="AM77" s="73">
        <v>0</v>
      </c>
      <c r="AN77" s="73">
        <v>0</v>
      </c>
      <c r="AO77" s="73">
        <v>0</v>
      </c>
      <c r="AP77" s="73">
        <v>0</v>
      </c>
      <c r="AQ77" s="73">
        <v>0</v>
      </c>
      <c r="AR77" s="166"/>
      <c r="AS77" s="166"/>
    </row>
    <row r="78" spans="1:45" ht="75">
      <c r="A78" s="164"/>
      <c r="B78" s="164"/>
      <c r="C78" s="110"/>
      <c r="D78" s="46" t="s">
        <v>30</v>
      </c>
      <c r="E78" s="71">
        <v>0</v>
      </c>
      <c r="F78" s="71">
        <v>0</v>
      </c>
      <c r="G78" s="74" t="s">
        <v>65</v>
      </c>
      <c r="H78" s="73">
        <v>0</v>
      </c>
      <c r="I78" s="73">
        <v>0</v>
      </c>
      <c r="J78" s="75">
        <v>0</v>
      </c>
      <c r="K78" s="73">
        <v>0</v>
      </c>
      <c r="L78" s="73">
        <v>0</v>
      </c>
      <c r="M78" s="75">
        <v>0</v>
      </c>
      <c r="N78" s="73">
        <v>0</v>
      </c>
      <c r="O78" s="73">
        <v>0</v>
      </c>
      <c r="P78" s="84">
        <v>0</v>
      </c>
      <c r="Q78" s="73">
        <v>0</v>
      </c>
      <c r="R78" s="73">
        <v>0</v>
      </c>
      <c r="S78" s="84">
        <v>0</v>
      </c>
      <c r="T78" s="73">
        <v>0</v>
      </c>
      <c r="U78" s="73">
        <v>0</v>
      </c>
      <c r="V78" s="84">
        <v>0</v>
      </c>
      <c r="W78" s="73">
        <v>0</v>
      </c>
      <c r="X78" s="73">
        <v>0</v>
      </c>
      <c r="Y78" s="84">
        <v>0</v>
      </c>
      <c r="Z78" s="73">
        <v>0</v>
      </c>
      <c r="AA78" s="73">
        <v>0</v>
      </c>
      <c r="AB78" s="84">
        <v>0</v>
      </c>
      <c r="AC78" s="73">
        <v>0</v>
      </c>
      <c r="AD78" s="73">
        <v>0</v>
      </c>
      <c r="AE78" s="84">
        <v>0</v>
      </c>
      <c r="AF78" s="73">
        <v>0</v>
      </c>
      <c r="AG78" s="73">
        <v>0</v>
      </c>
      <c r="AH78" s="84">
        <v>0</v>
      </c>
      <c r="AI78" s="73">
        <v>0</v>
      </c>
      <c r="AJ78" s="73">
        <v>0</v>
      </c>
      <c r="AK78" s="73">
        <v>0</v>
      </c>
      <c r="AL78" s="73">
        <v>0</v>
      </c>
      <c r="AM78" s="73">
        <v>0</v>
      </c>
      <c r="AN78" s="73">
        <v>0</v>
      </c>
      <c r="AO78" s="73">
        <v>0</v>
      </c>
      <c r="AP78" s="73">
        <v>0</v>
      </c>
      <c r="AQ78" s="73">
        <v>0</v>
      </c>
      <c r="AR78" s="166"/>
      <c r="AS78" s="166"/>
    </row>
    <row r="79" spans="1:45" ht="56.25">
      <c r="A79" s="164"/>
      <c r="B79" s="164"/>
      <c r="C79" s="110"/>
      <c r="D79" s="46" t="s">
        <v>31</v>
      </c>
      <c r="E79" s="71">
        <v>0</v>
      </c>
      <c r="F79" s="71">
        <v>0</v>
      </c>
      <c r="G79" s="74" t="s">
        <v>65</v>
      </c>
      <c r="H79" s="73">
        <v>0</v>
      </c>
      <c r="I79" s="73">
        <v>0</v>
      </c>
      <c r="J79" s="75">
        <v>0</v>
      </c>
      <c r="K79" s="73">
        <v>0</v>
      </c>
      <c r="L79" s="73">
        <v>0</v>
      </c>
      <c r="M79" s="75">
        <v>0</v>
      </c>
      <c r="N79" s="73">
        <v>0</v>
      </c>
      <c r="O79" s="73">
        <v>0</v>
      </c>
      <c r="P79" s="84">
        <v>0</v>
      </c>
      <c r="Q79" s="73">
        <v>0</v>
      </c>
      <c r="R79" s="73">
        <v>0</v>
      </c>
      <c r="S79" s="84">
        <v>0</v>
      </c>
      <c r="T79" s="73">
        <v>0</v>
      </c>
      <c r="U79" s="73">
        <v>0</v>
      </c>
      <c r="V79" s="84">
        <v>0</v>
      </c>
      <c r="W79" s="73">
        <v>0</v>
      </c>
      <c r="X79" s="73">
        <v>0</v>
      </c>
      <c r="Y79" s="84">
        <v>0</v>
      </c>
      <c r="Z79" s="73">
        <v>0</v>
      </c>
      <c r="AA79" s="73">
        <v>0</v>
      </c>
      <c r="AB79" s="84">
        <v>0</v>
      </c>
      <c r="AC79" s="73">
        <v>0</v>
      </c>
      <c r="AD79" s="73">
        <v>0</v>
      </c>
      <c r="AE79" s="84">
        <v>0</v>
      </c>
      <c r="AF79" s="73">
        <v>0</v>
      </c>
      <c r="AG79" s="73">
        <v>0</v>
      </c>
      <c r="AH79" s="84">
        <v>0</v>
      </c>
      <c r="AI79" s="73">
        <v>0</v>
      </c>
      <c r="AJ79" s="73">
        <v>0</v>
      </c>
      <c r="AK79" s="73">
        <v>0</v>
      </c>
      <c r="AL79" s="73">
        <v>0</v>
      </c>
      <c r="AM79" s="73">
        <v>0</v>
      </c>
      <c r="AN79" s="73">
        <v>0</v>
      </c>
      <c r="AO79" s="73">
        <v>0</v>
      </c>
      <c r="AP79" s="73">
        <v>0</v>
      </c>
      <c r="AQ79" s="73">
        <v>0</v>
      </c>
      <c r="AR79" s="167"/>
      <c r="AS79" s="167"/>
    </row>
    <row r="81" spans="2:45" ht="18" customHeight="1"/>
    <row r="82" spans="2:45" hidden="1">
      <c r="B82" s="26" t="s">
        <v>38</v>
      </c>
    </row>
    <row r="83" spans="2:45">
      <c r="B83" s="26" t="s">
        <v>38</v>
      </c>
      <c r="E83" s="4"/>
      <c r="G83" s="28" t="s">
        <v>125</v>
      </c>
      <c r="AR83" s="4"/>
      <c r="AS83" s="4"/>
    </row>
    <row r="84" spans="2:45">
      <c r="B84" s="26" t="s">
        <v>39</v>
      </c>
      <c r="E84" s="4"/>
      <c r="G84" s="28" t="s">
        <v>126</v>
      </c>
      <c r="AR84" s="4"/>
      <c r="AS84" s="4"/>
    </row>
    <row r="85" spans="2:45" ht="75">
      <c r="B85" s="30" t="s">
        <v>40</v>
      </c>
      <c r="E85" s="111"/>
      <c r="F85" s="111"/>
      <c r="G85" s="111"/>
      <c r="AR85" s="4"/>
      <c r="AS85" s="4"/>
    </row>
    <row r="86" spans="2:45">
      <c r="B86" s="29" t="s">
        <v>41</v>
      </c>
      <c r="E86" s="111" t="s">
        <v>127</v>
      </c>
      <c r="F86" s="111"/>
      <c r="G86" s="111"/>
      <c r="AR86" s="4"/>
      <c r="AS86" s="4"/>
    </row>
    <row r="87" spans="2:45">
      <c r="B87" s="31"/>
      <c r="AR87" s="4"/>
      <c r="AS87" s="4"/>
    </row>
    <row r="88" spans="2:45">
      <c r="B88" s="4" t="s">
        <v>42</v>
      </c>
      <c r="AR88" s="4"/>
      <c r="AS88" s="4"/>
    </row>
  </sheetData>
  <mergeCells count="93">
    <mergeCell ref="A2:N2"/>
    <mergeCell ref="Q2:AS2"/>
    <mergeCell ref="A3:N3"/>
    <mergeCell ref="Q3:AS3"/>
    <mergeCell ref="A4:N4"/>
    <mergeCell ref="Q4:AS4"/>
    <mergeCell ref="AS16:AS20"/>
    <mergeCell ref="A5:N5"/>
    <mergeCell ref="Q5:AS5"/>
    <mergeCell ref="H13:J13"/>
    <mergeCell ref="AC13:AE13"/>
    <mergeCell ref="AF13:AH13"/>
    <mergeCell ref="AI13:AK13"/>
    <mergeCell ref="AL13:AN13"/>
    <mergeCell ref="AO13:AQ13"/>
    <mergeCell ref="AR12:AR14"/>
    <mergeCell ref="A16:A20"/>
    <mergeCell ref="B16:B20"/>
    <mergeCell ref="C16:C20"/>
    <mergeCell ref="AR16:AR20"/>
    <mergeCell ref="A26:A31"/>
    <mergeCell ref="B26:B31"/>
    <mergeCell ref="C26:C31"/>
    <mergeCell ref="AR26:AR31"/>
    <mergeCell ref="AS26:AS31"/>
    <mergeCell ref="A21:A25"/>
    <mergeCell ref="B21:B25"/>
    <mergeCell ref="C21:C25"/>
    <mergeCell ref="AR21:AR25"/>
    <mergeCell ref="AS21:AS25"/>
    <mergeCell ref="A38:A42"/>
    <mergeCell ref="B38:B42"/>
    <mergeCell ref="C38:C42"/>
    <mergeCell ref="AR38:AR42"/>
    <mergeCell ref="AS38:AS42"/>
    <mergeCell ref="A33:A37"/>
    <mergeCell ref="B33:B37"/>
    <mergeCell ref="C33:C37"/>
    <mergeCell ref="AR33:AR37"/>
    <mergeCell ref="AS33:AS37"/>
    <mergeCell ref="A49:A53"/>
    <mergeCell ref="B49:B53"/>
    <mergeCell ref="C49:C53"/>
    <mergeCell ref="AR49:AR53"/>
    <mergeCell ref="AS49:AS53"/>
    <mergeCell ref="A43:A47"/>
    <mergeCell ref="B43:B47"/>
    <mergeCell ref="C43:C47"/>
    <mergeCell ref="AR43:AR47"/>
    <mergeCell ref="AS43:AS47"/>
    <mergeCell ref="C72:C75"/>
    <mergeCell ref="A76:B79"/>
    <mergeCell ref="C76:C79"/>
    <mergeCell ref="AR54:AR58"/>
    <mergeCell ref="AS54:AS58"/>
    <mergeCell ref="AR64:AR67"/>
    <mergeCell ref="AS64:AS67"/>
    <mergeCell ref="AR59:AR63"/>
    <mergeCell ref="AS59:AS63"/>
    <mergeCell ref="A54:A58"/>
    <mergeCell ref="B54:B58"/>
    <mergeCell ref="C54:C58"/>
    <mergeCell ref="B8:O8"/>
    <mergeCell ref="B9:O9"/>
    <mergeCell ref="B10:O10"/>
    <mergeCell ref="A12:A14"/>
    <mergeCell ref="B12:B14"/>
    <mergeCell ref="C12:C14"/>
    <mergeCell ref="D12:D14"/>
    <mergeCell ref="E12:G13"/>
    <mergeCell ref="H12:AQ12"/>
    <mergeCell ref="K13:M13"/>
    <mergeCell ref="N13:P13"/>
    <mergeCell ref="Q13:S13"/>
    <mergeCell ref="T13:V13"/>
    <mergeCell ref="W13:Y13"/>
    <mergeCell ref="Z13:AB13"/>
    <mergeCell ref="E85:G85"/>
    <mergeCell ref="E86:G86"/>
    <mergeCell ref="AS12:AS14"/>
    <mergeCell ref="A59:B63"/>
    <mergeCell ref="C59:C63"/>
    <mergeCell ref="A64:B67"/>
    <mergeCell ref="C64:C67"/>
    <mergeCell ref="AR76:AR79"/>
    <mergeCell ref="AS76:AS79"/>
    <mergeCell ref="AR68:AR71"/>
    <mergeCell ref="AS68:AS71"/>
    <mergeCell ref="AR72:AR75"/>
    <mergeCell ref="AS72:AS75"/>
    <mergeCell ref="A68:B71"/>
    <mergeCell ref="C68:C71"/>
    <mergeCell ref="A72:B75"/>
  </mergeCells>
  <conditionalFormatting sqref="F36:F37 F42 F34 F31 F45:F47 G33:G47 F48:G58 E72:F72 F32:G32 F27:F29 G27:G31 F76:AQ79">
    <cfRule type="cellIs" dxfId="3" priority="4" stopIfTrue="1" operator="notEqual">
      <formula>#REF!</formula>
    </cfRule>
  </conditionalFormatting>
  <conditionalFormatting sqref="G26">
    <cfRule type="cellIs" dxfId="2" priority="3" stopIfTrue="1" operator="notEqual">
      <formula>#REF!</formula>
    </cfRule>
  </conditionalFormatting>
  <conditionalFormatting sqref="F36:F37 F42 F34 F31 F45:F47 G33:G47 F48:G58 E72:F72 F32:G32 G27:G31 F27 F76:AO79">
    <cfRule type="cellIs" dxfId="1" priority="2" stopIfTrue="1" operator="notEqual">
      <formula>#REF!</formula>
    </cfRule>
  </conditionalFormatting>
  <conditionalFormatting sqref="G26">
    <cfRule type="cellIs" dxfId="0" priority="1" stopIfTrue="1" operator="not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32" fitToWidth="3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3 месяца 2022 года</vt:lpstr>
      <vt:lpstr>6 месяцев 2022</vt:lpstr>
      <vt:lpstr>9 месяцев 2022 года</vt:lpstr>
      <vt:lpstr>'6 месяцев 2022'!Заголовки_для_печати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Аристархова Елена Викторовна</dc:creator>
  <cp:lastModifiedBy>Макарова</cp:lastModifiedBy>
  <cp:lastPrinted>2023-01-27T10:28:48Z</cp:lastPrinted>
  <dcterms:created xsi:type="dcterms:W3CDTF">2022-04-18T12:11:37Z</dcterms:created>
  <dcterms:modified xsi:type="dcterms:W3CDTF">2023-08-07T10:54:39Z</dcterms:modified>
</cp:coreProperties>
</file>