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activeTab="1"/>
  </bookViews>
  <sheets>
    <sheet name="3 месяца 2022 года" sheetId="1" r:id="rId1"/>
    <sheet name="6 месяцев 2022" sheetId="2" r:id="rId2"/>
  </sheets>
  <definedNames>
    <definedName name="_xlnm.Print_Titles" localSheetId="1">'6 месяцев 2022'!$10:$11</definedName>
  </definedNames>
  <calcPr calcId="125725"/>
</workbook>
</file>

<file path=xl/calcChain.xml><?xml version="1.0" encoding="utf-8"?>
<calcChain xmlns="http://schemas.openxmlformats.org/spreadsheetml/2006/main">
  <c r="G14" i="1"/>
  <c r="G11"/>
  <c r="AN61" i="2" l="1"/>
  <c r="AK61"/>
  <c r="AI61"/>
  <c r="AH61"/>
  <c r="AE61"/>
  <c r="AB61"/>
  <c r="N66"/>
  <c r="N63"/>
  <c r="S32"/>
  <c r="F27"/>
  <c r="Y35"/>
  <c r="U38"/>
  <c r="V38" s="1"/>
  <c r="U37"/>
  <c r="V37" s="1"/>
  <c r="U36"/>
  <c r="V36" s="1"/>
  <c r="S38"/>
  <c r="R38"/>
  <c r="F38" s="1"/>
  <c r="R37"/>
  <c r="S37" s="1"/>
  <c r="R36"/>
  <c r="R66" s="1"/>
  <c r="F32"/>
  <c r="AB30"/>
  <c r="Y30"/>
  <c r="Y25"/>
  <c r="Y26"/>
  <c r="U26"/>
  <c r="U68" s="1"/>
  <c r="V68" s="1"/>
  <c r="V26"/>
  <c r="V23" s="1"/>
  <c r="U25"/>
  <c r="V25" s="1"/>
  <c r="S27"/>
  <c r="S26"/>
  <c r="R26"/>
  <c r="R68" s="1"/>
  <c r="S68" s="1"/>
  <c r="E25"/>
  <c r="E16"/>
  <c r="E64" s="1"/>
  <c r="E15"/>
  <c r="AB59"/>
  <c r="AB72" s="1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W68"/>
  <c r="T68"/>
  <c r="Q68"/>
  <c r="O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X67"/>
  <c r="Y67" s="1"/>
  <c r="W67"/>
  <c r="T67"/>
  <c r="R67"/>
  <c r="S67" s="1"/>
  <c r="Q67"/>
  <c r="O67"/>
  <c r="N67"/>
  <c r="L67"/>
  <c r="K67"/>
  <c r="I67"/>
  <c r="H67"/>
  <c r="AQ66"/>
  <c r="AP66"/>
  <c r="AO66"/>
  <c r="AO65" s="1"/>
  <c r="AN66"/>
  <c r="AN65" s="1"/>
  <c r="AM66"/>
  <c r="AM65" s="1"/>
  <c r="AL66"/>
  <c r="AL65" s="1"/>
  <c r="AK66"/>
  <c r="AK65" s="1"/>
  <c r="AJ66"/>
  <c r="AJ65" s="1"/>
  <c r="AI66"/>
  <c r="AI65" s="1"/>
  <c r="AH66"/>
  <c r="AH65" s="1"/>
  <c r="AG66"/>
  <c r="AG65" s="1"/>
  <c r="AF66"/>
  <c r="AF65" s="1"/>
  <c r="AE66"/>
  <c r="AE65" s="1"/>
  <c r="AD66"/>
  <c r="AD65" s="1"/>
  <c r="AC66"/>
  <c r="AC65" s="1"/>
  <c r="AB66"/>
  <c r="AB65" s="1"/>
  <c r="AA66"/>
  <c r="AA65" s="1"/>
  <c r="Z66"/>
  <c r="Z65" s="1"/>
  <c r="X66"/>
  <c r="W66"/>
  <c r="W65" s="1"/>
  <c r="U66"/>
  <c r="V66" s="1"/>
  <c r="T66"/>
  <c r="T65" s="1"/>
  <c r="Q66"/>
  <c r="Q65" s="1"/>
  <c r="O66"/>
  <c r="P66" s="1"/>
  <c r="L66"/>
  <c r="K66"/>
  <c r="I66"/>
  <c r="H66"/>
  <c r="P64"/>
  <c r="O64"/>
  <c r="N64"/>
  <c r="L64"/>
  <c r="K64"/>
  <c r="I64"/>
  <c r="H64"/>
  <c r="AP63"/>
  <c r="AO63"/>
  <c r="AO61" s="1"/>
  <c r="AM63"/>
  <c r="AM61" s="1"/>
  <c r="AL63"/>
  <c r="AL61" s="1"/>
  <c r="AJ63"/>
  <c r="AJ61" s="1"/>
  <c r="AI63"/>
  <c r="AG63"/>
  <c r="AG61" s="1"/>
  <c r="AF63"/>
  <c r="AF61" s="1"/>
  <c r="AD63"/>
  <c r="AD61" s="1"/>
  <c r="AC63"/>
  <c r="AC61" s="1"/>
  <c r="AA63"/>
  <c r="AA61" s="1"/>
  <c r="Z63"/>
  <c r="Z61" s="1"/>
  <c r="X63"/>
  <c r="X61" s="1"/>
  <c r="W63"/>
  <c r="W61" s="1"/>
  <c r="V63"/>
  <c r="U63"/>
  <c r="U61" s="1"/>
  <c r="T63"/>
  <c r="T61" s="1"/>
  <c r="Q63"/>
  <c r="Q61" s="1"/>
  <c r="O63"/>
  <c r="P63" s="1"/>
  <c r="L63"/>
  <c r="K63"/>
  <c r="I63"/>
  <c r="H63"/>
  <c r="H61" s="1"/>
  <c r="P62"/>
  <c r="O62"/>
  <c r="O61" s="1"/>
  <c r="P61" s="1"/>
  <c r="N62"/>
  <c r="L62"/>
  <c r="L61" s="1"/>
  <c r="K62"/>
  <c r="I62"/>
  <c r="I61" s="1"/>
  <c r="H62"/>
  <c r="E62"/>
  <c r="N61"/>
  <c r="K61"/>
  <c r="J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I60"/>
  <c r="H60"/>
  <c r="G60"/>
  <c r="E60"/>
  <c r="AQ59"/>
  <c r="AQ72" s="1"/>
  <c r="AP59"/>
  <c r="AP72" s="1"/>
  <c r="AO59"/>
  <c r="AO72" s="1"/>
  <c r="AN59"/>
  <c r="AN72" s="1"/>
  <c r="AM59"/>
  <c r="AM72" s="1"/>
  <c r="AL59"/>
  <c r="AL72" s="1"/>
  <c r="AK59"/>
  <c r="AK72" s="1"/>
  <c r="AJ59"/>
  <c r="AJ72" s="1"/>
  <c r="AI59"/>
  <c r="AI72" s="1"/>
  <c r="AH59"/>
  <c r="AH72" s="1"/>
  <c r="AG59"/>
  <c r="AG72" s="1"/>
  <c r="AF59"/>
  <c r="AF72" s="1"/>
  <c r="AE59"/>
  <c r="AE72" s="1"/>
  <c r="AD59"/>
  <c r="AD72" s="1"/>
  <c r="AC59"/>
  <c r="AC72" s="1"/>
  <c r="AA59"/>
  <c r="AA72" s="1"/>
  <c r="Z59"/>
  <c r="Z72" s="1"/>
  <c r="X59"/>
  <c r="X72" s="1"/>
  <c r="Y72" s="1"/>
  <c r="W59"/>
  <c r="W72" s="1"/>
  <c r="U59"/>
  <c r="U72" s="1"/>
  <c r="V72" s="1"/>
  <c r="T59"/>
  <c r="T72" s="1"/>
  <c r="R59"/>
  <c r="R72" s="1"/>
  <c r="S72" s="1"/>
  <c r="Q59"/>
  <c r="Q72" s="1"/>
  <c r="O59"/>
  <c r="O72" s="1"/>
  <c r="AQ58"/>
  <c r="AQ71" s="1"/>
  <c r="AP58"/>
  <c r="AP71" s="1"/>
  <c r="AO58"/>
  <c r="AO71" s="1"/>
  <c r="AN58"/>
  <c r="AN71" s="1"/>
  <c r="AM58"/>
  <c r="AM71" s="1"/>
  <c r="AL58"/>
  <c r="AL71" s="1"/>
  <c r="AK58"/>
  <c r="AK71" s="1"/>
  <c r="AJ58"/>
  <c r="AJ71" s="1"/>
  <c r="AI58"/>
  <c r="AI71" s="1"/>
  <c r="AH58"/>
  <c r="AH71" s="1"/>
  <c r="AG58"/>
  <c r="AG71" s="1"/>
  <c r="AF58"/>
  <c r="AF71" s="1"/>
  <c r="AE58"/>
  <c r="AE71" s="1"/>
  <c r="AD58"/>
  <c r="AD71" s="1"/>
  <c r="AC58"/>
  <c r="AC71" s="1"/>
  <c r="Z58"/>
  <c r="Z71" s="1"/>
  <c r="X58"/>
  <c r="X71" s="1"/>
  <c r="W58"/>
  <c r="W71" s="1"/>
  <c r="Y71" s="1"/>
  <c r="U58"/>
  <c r="U71" s="1"/>
  <c r="V71" s="1"/>
  <c r="T58"/>
  <c r="T71" s="1"/>
  <c r="R58"/>
  <c r="R71" s="1"/>
  <c r="S71" s="1"/>
  <c r="Q58"/>
  <c r="Q71" s="1"/>
  <c r="O58"/>
  <c r="O71" s="1"/>
  <c r="P71" s="1"/>
  <c r="N58"/>
  <c r="N71" s="1"/>
  <c r="M58"/>
  <c r="L58"/>
  <c r="L71" s="1"/>
  <c r="K58"/>
  <c r="K71" s="1"/>
  <c r="I58"/>
  <c r="I71" s="1"/>
  <c r="H58"/>
  <c r="H71" s="1"/>
  <c r="AQ57"/>
  <c r="AQ70" s="1"/>
  <c r="AP57"/>
  <c r="AP70" s="1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X57"/>
  <c r="X70" s="1"/>
  <c r="W57"/>
  <c r="W70" s="1"/>
  <c r="U57"/>
  <c r="U70" s="1"/>
  <c r="V70" s="1"/>
  <c r="T57"/>
  <c r="T70" s="1"/>
  <c r="R57"/>
  <c r="R70" s="1"/>
  <c r="S70" s="1"/>
  <c r="Q57"/>
  <c r="Q70" s="1"/>
  <c r="O57"/>
  <c r="O70" s="1"/>
  <c r="P70" s="1"/>
  <c r="N57"/>
  <c r="N70" s="1"/>
  <c r="M57"/>
  <c r="L57"/>
  <c r="L70" s="1"/>
  <c r="K57"/>
  <c r="K70" s="1"/>
  <c r="I57"/>
  <c r="I70" s="1"/>
  <c r="H57"/>
  <c r="H70" s="1"/>
  <c r="AH56"/>
  <c r="AH69" s="1"/>
  <c r="P51"/>
  <c r="M51"/>
  <c r="J51"/>
  <c r="P46"/>
  <c r="M46"/>
  <c r="J46"/>
  <c r="F44"/>
  <c r="F43"/>
  <c r="F42"/>
  <c r="F41"/>
  <c r="G41" s="1"/>
  <c r="E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E40"/>
  <c r="F39"/>
  <c r="E38"/>
  <c r="E37"/>
  <c r="E36"/>
  <c r="AO35"/>
  <c r="AN35"/>
  <c r="AM35"/>
  <c r="AL35"/>
  <c r="AK35"/>
  <c r="AJ35"/>
  <c r="AI35"/>
  <c r="AH35"/>
  <c r="AG35"/>
  <c r="AF35"/>
  <c r="AE35"/>
  <c r="AD35"/>
  <c r="AC35"/>
  <c r="AB35"/>
  <c r="AA35"/>
  <c r="Z35"/>
  <c r="X35"/>
  <c r="W35"/>
  <c r="T35"/>
  <c r="R35"/>
  <c r="Q35"/>
  <c r="O35"/>
  <c r="N35"/>
  <c r="M35"/>
  <c r="L35"/>
  <c r="K35"/>
  <c r="J35"/>
  <c r="I35"/>
  <c r="H35"/>
  <c r="F34"/>
  <c r="F33"/>
  <c r="E32"/>
  <c r="E63" s="1"/>
  <c r="F31"/>
  <c r="AO30"/>
  <c r="AN30"/>
  <c r="AM30"/>
  <c r="AL30"/>
  <c r="AK30"/>
  <c r="AJ30"/>
  <c r="AI30"/>
  <c r="AH30"/>
  <c r="AG30"/>
  <c r="AF30"/>
  <c r="AE30"/>
  <c r="AD30"/>
  <c r="AC30"/>
  <c r="AA30"/>
  <c r="Z30"/>
  <c r="X30"/>
  <c r="W30"/>
  <c r="V30"/>
  <c r="U30"/>
  <c r="T30"/>
  <c r="Q30"/>
  <c r="P30"/>
  <c r="O30"/>
  <c r="N30"/>
  <c r="M30"/>
  <c r="L30"/>
  <c r="K30"/>
  <c r="J30"/>
  <c r="I30"/>
  <c r="H30"/>
  <c r="E30"/>
  <c r="F28"/>
  <c r="E27"/>
  <c r="F25"/>
  <c r="F24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R23"/>
  <c r="Q23"/>
  <c r="O23"/>
  <c r="F22"/>
  <c r="F21"/>
  <c r="F20"/>
  <c r="F19"/>
  <c r="F18"/>
  <c r="F17"/>
  <c r="F16"/>
  <c r="F14"/>
  <c r="AO13"/>
  <c r="AN13"/>
  <c r="AM13"/>
  <c r="AL13"/>
  <c r="AK13"/>
  <c r="AJ13"/>
  <c r="AI13"/>
  <c r="AH13"/>
  <c r="AG13"/>
  <c r="AF13"/>
  <c r="AE13"/>
  <c r="AD13"/>
  <c r="AC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P61" i="1"/>
  <c r="AO61"/>
  <c r="AM61"/>
  <c r="AL61"/>
  <c r="AJ61"/>
  <c r="AI61"/>
  <c r="AG61"/>
  <c r="AF61"/>
  <c r="AD61"/>
  <c r="AC61"/>
  <c r="AA61"/>
  <c r="Z61"/>
  <c r="X61"/>
  <c r="W61"/>
  <c r="U61"/>
  <c r="V61"/>
  <c r="T61"/>
  <c r="R61"/>
  <c r="Q61"/>
  <c r="P49"/>
  <c r="M49"/>
  <c r="J49"/>
  <c r="P44"/>
  <c r="M44"/>
  <c r="J44"/>
  <c r="P67"/>
  <c r="P68"/>
  <c r="P69"/>
  <c r="P70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O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I64"/>
  <c r="K64"/>
  <c r="L64"/>
  <c r="N64"/>
  <c r="N63" s="1"/>
  <c r="O64"/>
  <c r="O63" s="1"/>
  <c r="I65"/>
  <c r="K65"/>
  <c r="L65"/>
  <c r="N65"/>
  <c r="I66"/>
  <c r="K66"/>
  <c r="L66"/>
  <c r="N66"/>
  <c r="H65"/>
  <c r="H66"/>
  <c r="H64"/>
  <c r="I60"/>
  <c r="K60"/>
  <c r="L60"/>
  <c r="N60"/>
  <c r="O60"/>
  <c r="P60"/>
  <c r="I61"/>
  <c r="J59"/>
  <c r="K61"/>
  <c r="L61"/>
  <c r="N61"/>
  <c r="O61"/>
  <c r="O59" s="1"/>
  <c r="P61"/>
  <c r="I62"/>
  <c r="K62"/>
  <c r="L62"/>
  <c r="N62"/>
  <c r="O62"/>
  <c r="P62"/>
  <c r="H61"/>
  <c r="H62"/>
  <c r="H60"/>
  <c r="H59" s="1"/>
  <c r="K59"/>
  <c r="N59"/>
  <c r="P59"/>
  <c r="E60"/>
  <c r="AP58"/>
  <c r="AQ58"/>
  <c r="AP57"/>
  <c r="AP70" s="1"/>
  <c r="AQ57"/>
  <c r="AQ70" s="1"/>
  <c r="AP56"/>
  <c r="AP69" s="1"/>
  <c r="AQ56"/>
  <c r="AQ69" s="1"/>
  <c r="AP55"/>
  <c r="AP68" s="1"/>
  <c r="AQ55"/>
  <c r="AQ54" s="1"/>
  <c r="AQ67" s="1"/>
  <c r="AP54"/>
  <c r="AP67" s="1"/>
  <c r="AP38"/>
  <c r="AQ38"/>
  <c r="F17"/>
  <c r="F18"/>
  <c r="F19"/>
  <c r="F20"/>
  <c r="F16"/>
  <c r="R65" i="2" l="1"/>
  <c r="S65" s="1"/>
  <c r="S66"/>
  <c r="G38"/>
  <c r="AJ56"/>
  <c r="AJ69" s="1"/>
  <c r="O65"/>
  <c r="S36"/>
  <c r="F36"/>
  <c r="G36" s="1"/>
  <c r="S59"/>
  <c r="V59"/>
  <c r="AD56"/>
  <c r="AD69" s="1"/>
  <c r="AP56"/>
  <c r="AP69" s="1"/>
  <c r="U67"/>
  <c r="V67" s="1"/>
  <c r="F37"/>
  <c r="G37" s="1"/>
  <c r="P58"/>
  <c r="S58"/>
  <c r="V58"/>
  <c r="Y59"/>
  <c r="O56"/>
  <c r="AN56"/>
  <c r="AN69" s="1"/>
  <c r="G25"/>
  <c r="P57"/>
  <c r="S57"/>
  <c r="V57"/>
  <c r="Y58"/>
  <c r="U35"/>
  <c r="X23"/>
  <c r="Y23" s="1"/>
  <c r="X68"/>
  <c r="Y68" s="1"/>
  <c r="AF56"/>
  <c r="AF69" s="1"/>
  <c r="E35"/>
  <c r="T56"/>
  <c r="T69" s="1"/>
  <c r="S30"/>
  <c r="R30"/>
  <c r="G32"/>
  <c r="R63"/>
  <c r="F60"/>
  <c r="F30"/>
  <c r="G30" s="1"/>
  <c r="E67"/>
  <c r="F64"/>
  <c r="G64" s="1"/>
  <c r="F62"/>
  <c r="S23"/>
  <c r="G27"/>
  <c r="E13"/>
  <c r="X56"/>
  <c r="R56"/>
  <c r="AB58"/>
  <c r="AB13"/>
  <c r="AA13"/>
  <c r="F15"/>
  <c r="F63" s="1"/>
  <c r="G63" s="1"/>
  <c r="AA58"/>
  <c r="AA71" s="1"/>
  <c r="AL56"/>
  <c r="AL69" s="1"/>
  <c r="Z56"/>
  <c r="Z69" s="1"/>
  <c r="E61"/>
  <c r="E57"/>
  <c r="G16"/>
  <c r="F40"/>
  <c r="G40" s="1"/>
  <c r="Q56"/>
  <c r="Q69" s="1"/>
  <c r="U56"/>
  <c r="W56"/>
  <c r="W69" s="1"/>
  <c r="AC56"/>
  <c r="AC69" s="1"/>
  <c r="AE56"/>
  <c r="AE69" s="1"/>
  <c r="AG56"/>
  <c r="AG69" s="1"/>
  <c r="AI56"/>
  <c r="AI69" s="1"/>
  <c r="AK56"/>
  <c r="AK69" s="1"/>
  <c r="AM56"/>
  <c r="AM69" s="1"/>
  <c r="AO56"/>
  <c r="AO69" s="1"/>
  <c r="AQ56"/>
  <c r="AQ69" s="1"/>
  <c r="F57"/>
  <c r="G57" s="1"/>
  <c r="E58"/>
  <c r="E71" s="1"/>
  <c r="E66"/>
  <c r="P67"/>
  <c r="P63" i="1"/>
  <c r="P66"/>
  <c r="P65"/>
  <c r="P64"/>
  <c r="AQ68"/>
  <c r="L59"/>
  <c r="I59"/>
  <c r="F39"/>
  <c r="E39"/>
  <c r="F36"/>
  <c r="E36"/>
  <c r="F35"/>
  <c r="E35"/>
  <c r="E65" s="1"/>
  <c r="F34"/>
  <c r="E34"/>
  <c r="F30"/>
  <c r="E30"/>
  <c r="E61" s="1"/>
  <c r="E59" s="1"/>
  <c r="F25"/>
  <c r="E25"/>
  <c r="F24"/>
  <c r="E24"/>
  <c r="E66" s="1"/>
  <c r="F14"/>
  <c r="E14"/>
  <c r="E62" s="1"/>
  <c r="R69" i="2" l="1"/>
  <c r="S69" s="1"/>
  <c r="S56"/>
  <c r="O69"/>
  <c r="U69"/>
  <c r="V69" s="1"/>
  <c r="V56"/>
  <c r="R61"/>
  <c r="S61" s="1"/>
  <c r="S63"/>
  <c r="X69"/>
  <c r="Y69" s="1"/>
  <c r="Y56"/>
  <c r="F67"/>
  <c r="G67" s="1"/>
  <c r="F66"/>
  <c r="G66" s="1"/>
  <c r="U65"/>
  <c r="V65" s="1"/>
  <c r="X65"/>
  <c r="Y65" s="1"/>
  <c r="F35"/>
  <c r="G35" s="1"/>
  <c r="F61"/>
  <c r="G61" s="1"/>
  <c r="F13"/>
  <c r="F58"/>
  <c r="AB71"/>
  <c r="AB56"/>
  <c r="AB69" s="1"/>
  <c r="AA56"/>
  <c r="AA69" s="1"/>
  <c r="F70"/>
  <c r="G70" s="1"/>
  <c r="G13"/>
  <c r="E70"/>
  <c r="E33" i="1"/>
  <c r="E64"/>
  <c r="E63" s="1"/>
  <c r="G25"/>
  <c r="E56"/>
  <c r="E69" s="1"/>
  <c r="F71" i="2" l="1"/>
  <c r="G71" s="1"/>
  <c r="G58"/>
  <c r="G39" i="1"/>
  <c r="G35"/>
  <c r="G65" s="1"/>
  <c r="G36"/>
  <c r="G34"/>
  <c r="G30"/>
  <c r="G61" s="1"/>
  <c r="G59" s="1"/>
  <c r="G24"/>
  <c r="F13"/>
  <c r="F61" s="1"/>
  <c r="F15"/>
  <c r="F12"/>
  <c r="F23"/>
  <c r="F26"/>
  <c r="G58"/>
  <c r="F29"/>
  <c r="F31"/>
  <c r="F62" s="1"/>
  <c r="F32"/>
  <c r="F37"/>
  <c r="F33" s="1"/>
  <c r="G33" s="1"/>
  <c r="F40"/>
  <c r="F41"/>
  <c r="F66" s="1"/>
  <c r="F42"/>
  <c r="F22"/>
  <c r="F64" s="1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I58"/>
  <c r="H58"/>
  <c r="E58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Y57"/>
  <c r="Y70" s="1"/>
  <c r="X57"/>
  <c r="X70" s="1"/>
  <c r="W57"/>
  <c r="W70" s="1"/>
  <c r="V57"/>
  <c r="V70" s="1"/>
  <c r="U57"/>
  <c r="U70" s="1"/>
  <c r="T57"/>
  <c r="T70" s="1"/>
  <c r="S57"/>
  <c r="S70" s="1"/>
  <c r="R57"/>
  <c r="R70" s="1"/>
  <c r="Q57"/>
  <c r="Q70" s="1"/>
  <c r="O57"/>
  <c r="O70" s="1"/>
  <c r="N57"/>
  <c r="N70" s="1"/>
  <c r="M57"/>
  <c r="L57"/>
  <c r="L70" s="1"/>
  <c r="K57"/>
  <c r="K70" s="1"/>
  <c r="I57"/>
  <c r="I70" s="1"/>
  <c r="H57"/>
  <c r="H70" s="1"/>
  <c r="E57"/>
  <c r="E70" s="1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X56"/>
  <c r="X69" s="1"/>
  <c r="W56"/>
  <c r="W69" s="1"/>
  <c r="V56"/>
  <c r="V69" s="1"/>
  <c r="U56"/>
  <c r="U69" s="1"/>
  <c r="T56"/>
  <c r="T69" s="1"/>
  <c r="S56"/>
  <c r="S69" s="1"/>
  <c r="R56"/>
  <c r="R69" s="1"/>
  <c r="Q56"/>
  <c r="Q69" s="1"/>
  <c r="O56"/>
  <c r="O69" s="1"/>
  <c r="N56"/>
  <c r="N69" s="1"/>
  <c r="M56"/>
  <c r="L56"/>
  <c r="L69" s="1"/>
  <c r="K56"/>
  <c r="K69" s="1"/>
  <c r="I56"/>
  <c r="I69" s="1"/>
  <c r="H56"/>
  <c r="H69" s="1"/>
  <c r="AO55"/>
  <c r="AO68" s="1"/>
  <c r="AN55"/>
  <c r="AN68" s="1"/>
  <c r="AM55"/>
  <c r="AL55"/>
  <c r="AL68" s="1"/>
  <c r="AK55"/>
  <c r="AK68" s="1"/>
  <c r="AJ55"/>
  <c r="AJ68" s="1"/>
  <c r="AI55"/>
  <c r="AH55"/>
  <c r="AH68" s="1"/>
  <c r="AG55"/>
  <c r="AG68" s="1"/>
  <c r="AF55"/>
  <c r="AF68" s="1"/>
  <c r="AE55"/>
  <c r="AE68" s="1"/>
  <c r="AD55"/>
  <c r="AD68" s="1"/>
  <c r="AC55"/>
  <c r="AC68" s="1"/>
  <c r="AB55"/>
  <c r="AB68" s="1"/>
  <c r="AA55"/>
  <c r="AA68" s="1"/>
  <c r="Z55"/>
  <c r="Z68" s="1"/>
  <c r="Y55"/>
  <c r="Y68" s="1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O68" s="1"/>
  <c r="N55"/>
  <c r="N68" s="1"/>
  <c r="M55"/>
  <c r="L55"/>
  <c r="L68" s="1"/>
  <c r="K55"/>
  <c r="K68" s="1"/>
  <c r="I55"/>
  <c r="I68" s="1"/>
  <c r="H55"/>
  <c r="H68" s="1"/>
  <c r="E55"/>
  <c r="E68" s="1"/>
  <c r="E67" s="1"/>
  <c r="AC54"/>
  <c r="AC67" s="1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E38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E28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L21"/>
  <c r="K21"/>
  <c r="I21"/>
  <c r="H21"/>
  <c r="E2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E11"/>
  <c r="AK54" l="1"/>
  <c r="AK67" s="1"/>
  <c r="G66"/>
  <c r="G64"/>
  <c r="S54"/>
  <c r="S67" s="1"/>
  <c r="AG54"/>
  <c r="AG67" s="1"/>
  <c r="AO54"/>
  <c r="AO67" s="1"/>
  <c r="F65"/>
  <c r="F63" s="1"/>
  <c r="AI54"/>
  <c r="AI67" s="1"/>
  <c r="AI68"/>
  <c r="AM54"/>
  <c r="AM67" s="1"/>
  <c r="AM68"/>
  <c r="Y54"/>
  <c r="Y67" s="1"/>
  <c r="Y69"/>
  <c r="F11"/>
  <c r="F60"/>
  <c r="F59" s="1"/>
  <c r="L54"/>
  <c r="L67" s="1"/>
  <c r="Q54"/>
  <c r="Q67" s="1"/>
  <c r="U54"/>
  <c r="U67" s="1"/>
  <c r="AA54"/>
  <c r="AA67" s="1"/>
  <c r="AE54"/>
  <c r="AE67" s="1"/>
  <c r="R54"/>
  <c r="R67" s="1"/>
  <c r="T54"/>
  <c r="T67" s="1"/>
  <c r="V54"/>
  <c r="V67" s="1"/>
  <c r="X54"/>
  <c r="X67" s="1"/>
  <c r="Z54"/>
  <c r="Z67" s="1"/>
  <c r="AB54"/>
  <c r="AB67" s="1"/>
  <c r="AD54"/>
  <c r="AD67" s="1"/>
  <c r="AF54"/>
  <c r="AF67" s="1"/>
  <c r="AH54"/>
  <c r="AH67" s="1"/>
  <c r="AJ54"/>
  <c r="AJ67" s="1"/>
  <c r="AL54"/>
  <c r="AL67" s="1"/>
  <c r="AN54"/>
  <c r="AN67" s="1"/>
  <c r="F21"/>
  <c r="F28"/>
  <c r="G28" s="1"/>
  <c r="F38"/>
  <c r="G38" s="1"/>
  <c r="K54"/>
  <c r="K67" s="1"/>
  <c r="F58"/>
  <c r="W54"/>
  <c r="W67" s="1"/>
  <c r="N54"/>
  <c r="N67" s="1"/>
  <c r="G55"/>
  <c r="E54"/>
  <c r="G57"/>
  <c r="F57"/>
  <c r="F70" s="1"/>
  <c r="G70" s="1"/>
  <c r="G56"/>
  <c r="F56"/>
  <c r="F69" s="1"/>
  <c r="G69" s="1"/>
  <c r="F55"/>
  <c r="F68" s="1"/>
  <c r="H54"/>
  <c r="H67" s="1"/>
  <c r="G21"/>
  <c r="G63" s="1"/>
  <c r="O54"/>
  <c r="O67" s="1"/>
  <c r="M54"/>
  <c r="I54"/>
  <c r="I67" s="1"/>
  <c r="G68" l="1"/>
  <c r="F67"/>
  <c r="G67" s="1"/>
  <c r="F54"/>
  <c r="G54" s="1"/>
  <c r="H23" i="2"/>
  <c r="H68"/>
  <c r="L23"/>
  <c r="L68"/>
  <c r="I23"/>
  <c r="I68"/>
  <c r="K68"/>
  <c r="K23"/>
  <c r="F23"/>
  <c r="G23" s="1"/>
  <c r="L59"/>
  <c r="L56" s="1"/>
  <c r="L69" s="1"/>
  <c r="F68"/>
  <c r="I59"/>
  <c r="I56" s="1"/>
  <c r="I69" s="1"/>
  <c r="E26"/>
  <c r="E23" s="1"/>
  <c r="N23"/>
  <c r="N59"/>
  <c r="M59"/>
  <c r="M56" s="1"/>
  <c r="H59"/>
  <c r="H72" s="1"/>
  <c r="K59"/>
  <c r="K72" s="1"/>
  <c r="K56"/>
  <c r="K69" s="1"/>
  <c r="N68"/>
  <c r="P68" s="1"/>
  <c r="F26"/>
  <c r="G26" s="1"/>
  <c r="N56" l="1"/>
  <c r="P59"/>
  <c r="F65"/>
  <c r="F59"/>
  <c r="N72"/>
  <c r="P72" s="1"/>
  <c r="E68"/>
  <c r="E65" s="1"/>
  <c r="F72"/>
  <c r="N65"/>
  <c r="P65" s="1"/>
  <c r="H56"/>
  <c r="H69" s="1"/>
  <c r="E59"/>
  <c r="I72"/>
  <c r="L72"/>
  <c r="F56" l="1"/>
  <c r="G59"/>
  <c r="N69"/>
  <c r="P69" s="1"/>
  <c r="P56"/>
  <c r="G65"/>
  <c r="G68"/>
  <c r="E72"/>
  <c r="E69" s="1"/>
  <c r="E56"/>
  <c r="F69"/>
  <c r="G56" l="1"/>
  <c r="G69"/>
  <c r="G72"/>
</calcChain>
</file>

<file path=xl/sharedStrings.xml><?xml version="1.0" encoding="utf-8"?>
<sst xmlns="http://schemas.openxmlformats.org/spreadsheetml/2006/main" count="1156" uniqueCount="120">
  <si>
    <t>Сетевой график</t>
  </si>
  <si>
    <t>по исполнению муниципальной программы</t>
  </si>
  <si>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</si>
  <si>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</si>
  <si>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</si>
  <si>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</si>
  <si>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</si>
  <si>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</si>
  <si>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</si>
  <si>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</si>
  <si>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</si>
  <si>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</si>
  <si>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</si>
  <si>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</si>
  <si>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</si>
  <si>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</si>
  <si>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</si>
  <si>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</si>
  <si>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</si>
  <si>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</si>
  <si>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</si>
  <si>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</si>
  <si>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</si>
  <si>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</si>
  <si>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</si>
  <si>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</si>
  <si>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</si>
  <si>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</si>
  <si>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</si>
  <si>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</si>
  <si>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</si>
  <si>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</si>
  <si>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</si>
  <si>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</si>
  <si>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</si>
  <si>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</si>
  <si>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</si>
  <si>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</si>
  <si>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</si>
  <si>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</si>
  <si>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исп. Аристархова Е..В. 2-33-51</t>
  </si>
  <si>
    <t>за 1 квартал 2022 года</t>
  </si>
  <si>
    <t>Заключены и оплачены 2 муниципальных контракта на прииобретение в муниципальную собственность 9 квартир общей площадью 0,3 тыс.кв.м.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</si>
  <si>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</si>
  <si>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</si>
  <si>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</si>
  <si>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</si>
  <si>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</si>
  <si>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</si>
  <si>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</si>
  <si>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</si>
  <si>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</si>
  <si>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</si>
  <si>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</si>
  <si>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</si>
  <si>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</si>
  <si>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</si>
  <si>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</si>
  <si>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</si>
  <si>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</si>
  <si>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</si>
  <si>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</si>
  <si>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</si>
  <si>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</si>
  <si>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</si>
  <si>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</si>
  <si>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получение субсидии в 2022 году, отсутствуют. Выплаты не производились.</t>
  </si>
  <si>
    <t>Выданы 17 свидетельств молодым семьям, из них оплачены 4 свидетельства.</t>
  </si>
  <si>
    <t>Выплаты возмещений за изымаемые жилые помещения не приозводились.</t>
  </si>
  <si>
    <t>3 семьям предоставлены квартиры на условиях договора социального найма в порядке очередности.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</si>
  <si>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</si>
  <si>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</si>
  <si>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Выданы 20 свидетельств молодым семьям, из них оплачены 12 свидетельств.</t>
  </si>
  <si>
    <t>5 семьям предоставлены квартиры на условиях договора социального найма в порядке очередности.</t>
  </si>
  <si>
    <t>Выплачены 5 возмещений за изымаемые жилые помещения.</t>
  </si>
  <si>
    <t>Расторгнут муниципальный контракт на приобретение квартиры в муниципальную собственность по причине невыполнения условий контракта Подрядчиком (физическое лицо)</t>
  </si>
  <si>
    <t>Позднее заключение соглашений с  собственниками жилья</t>
  </si>
  <si>
    <t>ОТЧЕТ</t>
  </si>
  <si>
    <t>№</t>
  </si>
  <si>
    <t>о ходе исполнения комплексного плана (сетевого графика)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</si>
  <si>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</si>
  <si>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</si>
  <si>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7=6/5*100</t>
  </si>
  <si>
    <t>в том числе: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</si>
  <si>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</si>
  <si>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</si>
  <si>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</si>
  <si>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</si>
  <si>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</si>
  <si>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</si>
  <si>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</si>
  <si>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</si>
  <si>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</si>
  <si>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</si>
  <si>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</si>
  <si>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</si>
  <si>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</si>
  <si>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</si>
  <si>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</si>
  <si>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</si>
  <si>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</si>
  <si>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</si>
  <si>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</si>
  <si>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</si>
  <si>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</si>
  <si>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</si>
  <si>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</si>
  <si>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</si>
  <si>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</si>
  <si>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</si>
  <si>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</si>
  <si>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</si>
  <si>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</si>
  <si>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</si>
  <si>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</si>
  <si>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</si>
  <si>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</si>
  <si>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</si>
  <si>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</si>
  <si>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за 1 полугодие  2022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</si>
</sst>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horizontal="right" vertical="center"/>
    </xf>
    <xf numFmtId="9" fontId="5" fillId="4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Font="1" applyFill="1" applyBorder="1" applyAlignment="1">
      <alignment horizontal="right" vertical="center"/>
    </xf>
    <xf numFmtId="9" fontId="8" fillId="3" borderId="1" xfId="2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0" xfId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zoomScale="64" zoomScaleNormal="64" workbookViewId="0">
      <pane xSplit="7" ySplit="10" topLeftCell="H72" activePane="bottomRight" state="frozen"/>
      <selection pane="topRight" activeCell="I1" sqref="I1"/>
      <selection pane="bottomLeft" activeCell="A10" sqref="A10"/>
      <selection pane="bottomRight" activeCell="A77" sqref="A77:XFD87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6" width="18.85546875" style="28" customWidth="1"/>
    <col min="7" max="7" width="18.85546875" style="60" customWidth="1"/>
    <col min="8" max="9" width="22" style="27" customWidth="1"/>
    <col min="10" max="10" width="22" style="60" customWidth="1"/>
    <col min="11" max="12" width="22" style="27" customWidth="1"/>
    <col min="13" max="13" width="22" style="60" customWidth="1"/>
    <col min="14" max="15" width="22" style="27" customWidth="1"/>
    <col min="16" max="16" width="22" style="70" customWidth="1"/>
    <col min="17" max="25" width="22" style="27" customWidth="1"/>
    <col min="26" max="43" width="17.85546875" style="27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"/>
      <c r="P2" s="63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6" ht="20.25" customHeight="1">
      <c r="A3" s="119" t="s">
        <v>79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5"/>
      <c r="P3" s="63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</row>
    <row r="4" spans="1:46" ht="20.25" customHeight="1">
      <c r="A4" s="121" t="s">
        <v>41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5"/>
      <c r="P4" s="63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</row>
    <row r="5" spans="1:46" ht="2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4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</row>
    <row r="6" spans="1:46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6">
      <c r="A7" s="112" t="s">
        <v>78</v>
      </c>
      <c r="B7" s="112" t="s">
        <v>80</v>
      </c>
      <c r="C7" s="112" t="s">
        <v>43</v>
      </c>
      <c r="D7" s="112" t="s">
        <v>2</v>
      </c>
      <c r="E7" s="113" t="s">
        <v>81</v>
      </c>
      <c r="F7" s="114"/>
      <c r="G7" s="115"/>
      <c r="H7" s="105" t="s">
        <v>83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7"/>
      <c r="AR7" s="108" t="s">
        <v>15</v>
      </c>
      <c r="AS7" s="111" t="s">
        <v>16</v>
      </c>
    </row>
    <row r="8" spans="1:46" ht="45.75" customHeight="1">
      <c r="A8" s="109"/>
      <c r="B8" s="109"/>
      <c r="C8" s="109"/>
      <c r="D8" s="109"/>
      <c r="E8" s="116"/>
      <c r="F8" s="117"/>
      <c r="G8" s="118"/>
      <c r="H8" s="123" t="s">
        <v>3</v>
      </c>
      <c r="I8" s="123"/>
      <c r="J8" s="123"/>
      <c r="K8" s="123" t="s">
        <v>4</v>
      </c>
      <c r="L8" s="123"/>
      <c r="M8" s="123"/>
      <c r="N8" s="123" t="s">
        <v>5</v>
      </c>
      <c r="O8" s="123"/>
      <c r="P8" s="123"/>
      <c r="Q8" s="123" t="s">
        <v>6</v>
      </c>
      <c r="R8" s="123"/>
      <c r="S8" s="123"/>
      <c r="T8" s="123" t="s">
        <v>7</v>
      </c>
      <c r="U8" s="123"/>
      <c r="V8" s="123"/>
      <c r="W8" s="123" t="s">
        <v>8</v>
      </c>
      <c r="X8" s="123"/>
      <c r="Y8" s="123"/>
      <c r="Z8" s="123" t="s">
        <v>9</v>
      </c>
      <c r="AA8" s="123"/>
      <c r="AB8" s="123"/>
      <c r="AC8" s="123" t="s">
        <v>10</v>
      </c>
      <c r="AD8" s="123"/>
      <c r="AE8" s="123"/>
      <c r="AF8" s="123" t="s">
        <v>11</v>
      </c>
      <c r="AG8" s="123"/>
      <c r="AH8" s="123"/>
      <c r="AI8" s="123" t="s">
        <v>12</v>
      </c>
      <c r="AJ8" s="123"/>
      <c r="AK8" s="123"/>
      <c r="AL8" s="123" t="s">
        <v>13</v>
      </c>
      <c r="AM8" s="123"/>
      <c r="AN8" s="123"/>
      <c r="AO8" s="123" t="s">
        <v>14</v>
      </c>
      <c r="AP8" s="123"/>
      <c r="AQ8" s="123"/>
      <c r="AR8" s="109"/>
      <c r="AS8" s="109"/>
    </row>
    <row r="9" spans="1:46" s="9" customFormat="1" ht="56.25" customHeight="1">
      <c r="A9" s="110"/>
      <c r="B9" s="110"/>
      <c r="C9" s="110"/>
      <c r="D9" s="110"/>
      <c r="E9" s="7" t="s">
        <v>17</v>
      </c>
      <c r="F9" s="7" t="s">
        <v>18</v>
      </c>
      <c r="G9" s="32" t="s">
        <v>19</v>
      </c>
      <c r="H9" s="8" t="s">
        <v>17</v>
      </c>
      <c r="I9" s="8" t="s">
        <v>18</v>
      </c>
      <c r="J9" s="57" t="s">
        <v>19</v>
      </c>
      <c r="K9" s="8" t="s">
        <v>17</v>
      </c>
      <c r="L9" s="8" t="s">
        <v>18</v>
      </c>
      <c r="M9" s="57" t="s">
        <v>19</v>
      </c>
      <c r="N9" s="8" t="s">
        <v>17</v>
      </c>
      <c r="O9" s="8" t="s">
        <v>18</v>
      </c>
      <c r="P9" s="65" t="s">
        <v>19</v>
      </c>
      <c r="Q9" s="8" t="s">
        <v>17</v>
      </c>
      <c r="R9" s="8" t="s">
        <v>18</v>
      </c>
      <c r="S9" s="8" t="s">
        <v>19</v>
      </c>
      <c r="T9" s="8" t="s">
        <v>17</v>
      </c>
      <c r="U9" s="8" t="s">
        <v>18</v>
      </c>
      <c r="V9" s="8" t="s">
        <v>19</v>
      </c>
      <c r="W9" s="8" t="s">
        <v>17</v>
      </c>
      <c r="X9" s="8" t="s">
        <v>18</v>
      </c>
      <c r="Y9" s="8" t="s">
        <v>19</v>
      </c>
      <c r="Z9" s="8" t="s">
        <v>17</v>
      </c>
      <c r="AA9" s="8" t="s">
        <v>18</v>
      </c>
      <c r="AB9" s="8" t="s">
        <v>19</v>
      </c>
      <c r="AC9" s="8" t="s">
        <v>17</v>
      </c>
      <c r="AD9" s="8" t="s">
        <v>18</v>
      </c>
      <c r="AE9" s="8" t="s">
        <v>19</v>
      </c>
      <c r="AF9" s="8" t="s">
        <v>17</v>
      </c>
      <c r="AG9" s="8" t="s">
        <v>18</v>
      </c>
      <c r="AH9" s="8" t="s">
        <v>19</v>
      </c>
      <c r="AI9" s="8" t="s">
        <v>17</v>
      </c>
      <c r="AJ9" s="8" t="s">
        <v>18</v>
      </c>
      <c r="AK9" s="8" t="s">
        <v>19</v>
      </c>
      <c r="AL9" s="8" t="s">
        <v>17</v>
      </c>
      <c r="AM9" s="8" t="s">
        <v>18</v>
      </c>
      <c r="AN9" s="8" t="s">
        <v>19</v>
      </c>
      <c r="AO9" s="8" t="s">
        <v>17</v>
      </c>
      <c r="AP9" s="8" t="s">
        <v>18</v>
      </c>
      <c r="AQ9" s="8" t="s">
        <v>19</v>
      </c>
      <c r="AR9" s="110"/>
      <c r="AS9" s="110"/>
    </row>
    <row r="10" spans="1:46" s="15" customFormat="1">
      <c r="A10" s="10">
        <v>1</v>
      </c>
      <c r="B10" s="10">
        <v>2</v>
      </c>
      <c r="C10" s="10">
        <v>3</v>
      </c>
      <c r="D10" s="95" t="s">
        <v>34</v>
      </c>
      <c r="E10" s="11" t="s">
        <v>35</v>
      </c>
      <c r="F10" s="11" t="s">
        <v>50</v>
      </c>
      <c r="G10" s="77" t="s">
        <v>82</v>
      </c>
      <c r="H10" s="12" t="s">
        <v>54</v>
      </c>
      <c r="I10" s="12" t="s">
        <v>20</v>
      </c>
      <c r="J10" s="61">
        <v>10</v>
      </c>
      <c r="K10" s="12" t="s">
        <v>84</v>
      </c>
      <c r="L10" s="12" t="s">
        <v>85</v>
      </c>
      <c r="M10" s="61">
        <v>13</v>
      </c>
      <c r="N10" s="12" t="s">
        <v>86</v>
      </c>
      <c r="O10" s="12" t="s">
        <v>87</v>
      </c>
      <c r="P10" s="55">
        <v>16</v>
      </c>
      <c r="Q10" s="12" t="s">
        <v>88</v>
      </c>
      <c r="R10" s="12" t="s">
        <v>89</v>
      </c>
      <c r="S10" s="12" t="s">
        <v>90</v>
      </c>
      <c r="T10" s="12" t="s">
        <v>91</v>
      </c>
      <c r="U10" s="12" t="s">
        <v>92</v>
      </c>
      <c r="V10" s="12" t="s">
        <v>93</v>
      </c>
      <c r="W10" s="12" t="s">
        <v>94</v>
      </c>
      <c r="X10" s="12" t="s">
        <v>95</v>
      </c>
      <c r="Y10" s="12" t="s">
        <v>96</v>
      </c>
      <c r="Z10" s="12" t="s">
        <v>97</v>
      </c>
      <c r="AA10" s="12" t="s">
        <v>98</v>
      </c>
      <c r="AB10" s="12" t="s">
        <v>99</v>
      </c>
      <c r="AC10" s="12" t="s">
        <v>100</v>
      </c>
      <c r="AD10" s="12" t="s">
        <v>101</v>
      </c>
      <c r="AE10" s="12" t="s">
        <v>102</v>
      </c>
      <c r="AF10" s="12" t="s">
        <v>103</v>
      </c>
      <c r="AG10" s="12" t="s">
        <v>104</v>
      </c>
      <c r="AH10" s="12" t="s">
        <v>105</v>
      </c>
      <c r="AI10" s="12" t="s">
        <v>106</v>
      </c>
      <c r="AJ10" s="12" t="s">
        <v>107</v>
      </c>
      <c r="AK10" s="12" t="s">
        <v>108</v>
      </c>
      <c r="AL10" s="12" t="s">
        <v>21</v>
      </c>
      <c r="AM10" s="12" t="s">
        <v>22</v>
      </c>
      <c r="AN10" s="12" t="s">
        <v>23</v>
      </c>
      <c r="AO10" s="12" t="s">
        <v>109</v>
      </c>
      <c r="AP10" s="12" t="s">
        <v>110</v>
      </c>
      <c r="AQ10" s="12" t="s">
        <v>111</v>
      </c>
      <c r="AR10" s="12" t="s">
        <v>112</v>
      </c>
      <c r="AS10" s="13" t="s">
        <v>113</v>
      </c>
      <c r="AT10" s="14"/>
    </row>
    <row r="11" spans="1:46" s="15" customFormat="1">
      <c r="A11" s="124" t="s">
        <v>24</v>
      </c>
      <c r="B11" s="127" t="s">
        <v>62</v>
      </c>
      <c r="C11" s="130" t="s">
        <v>25</v>
      </c>
      <c r="D11" s="16" t="s">
        <v>26</v>
      </c>
      <c r="E11" s="33">
        <f>E12+E13+E14+E15</f>
        <v>13467.2</v>
      </c>
      <c r="F11" s="33">
        <f>F12+F13+F14+F15</f>
        <v>0</v>
      </c>
      <c r="G11" s="85">
        <f>G12+G13+G14+G15</f>
        <v>0</v>
      </c>
      <c r="H11" s="86">
        <f t="shared" ref="H11:AO11" si="0">H12+H13+H14+H15</f>
        <v>0</v>
      </c>
      <c r="I11" s="86">
        <f t="shared" si="0"/>
        <v>0</v>
      </c>
      <c r="J11" s="87">
        <f t="shared" si="0"/>
        <v>0</v>
      </c>
      <c r="K11" s="86">
        <f t="shared" si="0"/>
        <v>0</v>
      </c>
      <c r="L11" s="86">
        <f t="shared" si="0"/>
        <v>0</v>
      </c>
      <c r="M11" s="87">
        <f t="shared" si="0"/>
        <v>0</v>
      </c>
      <c r="N11" s="86">
        <f t="shared" si="0"/>
        <v>0</v>
      </c>
      <c r="O11" s="86">
        <f t="shared" si="0"/>
        <v>0</v>
      </c>
      <c r="P11" s="82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0</v>
      </c>
      <c r="Z11" s="86">
        <f t="shared" si="0"/>
        <v>0</v>
      </c>
      <c r="AA11" s="86">
        <f t="shared" si="0"/>
        <v>0</v>
      </c>
      <c r="AB11" s="86">
        <f t="shared" si="0"/>
        <v>0</v>
      </c>
      <c r="AC11" s="86">
        <f t="shared" si="0"/>
        <v>0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0</v>
      </c>
      <c r="AK11" s="86">
        <f t="shared" si="0"/>
        <v>0</v>
      </c>
      <c r="AL11" s="86">
        <f t="shared" si="0"/>
        <v>13467.2</v>
      </c>
      <c r="AM11" s="86">
        <f t="shared" si="0"/>
        <v>0</v>
      </c>
      <c r="AN11" s="86">
        <f t="shared" si="0"/>
        <v>0</v>
      </c>
      <c r="AO11" s="86">
        <f t="shared" si="0"/>
        <v>0</v>
      </c>
      <c r="AP11" s="86"/>
      <c r="AQ11" s="86"/>
      <c r="AR11" s="111" t="s">
        <v>64</v>
      </c>
      <c r="AS11" s="152"/>
    </row>
    <row r="12" spans="1:46" s="9" customFormat="1" ht="37.5" customHeight="1">
      <c r="A12" s="125"/>
      <c r="B12" s="128"/>
      <c r="C12" s="131"/>
      <c r="D12" s="17" t="s">
        <v>27</v>
      </c>
      <c r="E12" s="71">
        <v>0</v>
      </c>
      <c r="F12" s="71">
        <f>I12+L12+O12+R12+U12+X12+AA12+AD12+AG12+AJ12+AM12</f>
        <v>0</v>
      </c>
      <c r="G12" s="74">
        <v>0</v>
      </c>
      <c r="H12" s="51">
        <v>0</v>
      </c>
      <c r="I12" s="51">
        <v>0</v>
      </c>
      <c r="J12" s="58">
        <v>0</v>
      </c>
      <c r="K12" s="51">
        <v>0</v>
      </c>
      <c r="L12" s="51">
        <v>0</v>
      </c>
      <c r="M12" s="58">
        <v>0</v>
      </c>
      <c r="N12" s="51">
        <v>0</v>
      </c>
      <c r="O12" s="51">
        <v>0</v>
      </c>
      <c r="P12" s="66">
        <v>0</v>
      </c>
      <c r="Q12" s="51">
        <v>0</v>
      </c>
      <c r="R12" s="51"/>
      <c r="S12" s="51"/>
      <c r="T12" s="51">
        <v>0</v>
      </c>
      <c r="U12" s="51"/>
      <c r="V12" s="51"/>
      <c r="W12" s="51">
        <v>0</v>
      </c>
      <c r="X12" s="51"/>
      <c r="Y12" s="51"/>
      <c r="Z12" s="51">
        <v>0</v>
      </c>
      <c r="AA12" s="51"/>
      <c r="AB12" s="51"/>
      <c r="AC12" s="51">
        <v>0</v>
      </c>
      <c r="AD12" s="51"/>
      <c r="AE12" s="51"/>
      <c r="AF12" s="51">
        <v>0</v>
      </c>
      <c r="AG12" s="51"/>
      <c r="AH12" s="51"/>
      <c r="AI12" s="51">
        <v>0</v>
      </c>
      <c r="AJ12" s="51"/>
      <c r="AK12" s="51"/>
      <c r="AL12" s="51">
        <v>0</v>
      </c>
      <c r="AM12" s="51"/>
      <c r="AN12" s="51"/>
      <c r="AO12" s="51">
        <v>0</v>
      </c>
      <c r="AP12" s="51">
        <v>0</v>
      </c>
      <c r="AQ12" s="51">
        <v>0</v>
      </c>
      <c r="AR12" s="150"/>
      <c r="AS12" s="153"/>
    </row>
    <row r="13" spans="1:46" s="9" customFormat="1" ht="75">
      <c r="A13" s="125"/>
      <c r="B13" s="128"/>
      <c r="C13" s="131"/>
      <c r="D13" s="18" t="s">
        <v>28</v>
      </c>
      <c r="E13" s="71">
        <v>0</v>
      </c>
      <c r="F13" s="71">
        <f t="shared" ref="F13:F15" si="1">I13+L13+O13+R13+U13+X13+AA13+AD13+AG13+AJ13+AM13</f>
        <v>0</v>
      </c>
      <c r="G13" s="74">
        <v>0</v>
      </c>
      <c r="H13" s="51">
        <v>0</v>
      </c>
      <c r="I13" s="51">
        <v>0</v>
      </c>
      <c r="J13" s="58">
        <v>0</v>
      </c>
      <c r="K13" s="51">
        <v>0</v>
      </c>
      <c r="L13" s="51">
        <v>0</v>
      </c>
      <c r="M13" s="58">
        <v>0</v>
      </c>
      <c r="N13" s="51">
        <v>0</v>
      </c>
      <c r="O13" s="51">
        <v>0</v>
      </c>
      <c r="P13" s="66">
        <v>0</v>
      </c>
      <c r="Q13" s="51">
        <v>0</v>
      </c>
      <c r="R13" s="51"/>
      <c r="S13" s="51"/>
      <c r="T13" s="51">
        <v>0</v>
      </c>
      <c r="U13" s="51"/>
      <c r="V13" s="51"/>
      <c r="W13" s="51">
        <v>0</v>
      </c>
      <c r="X13" s="51"/>
      <c r="Y13" s="51"/>
      <c r="Z13" s="51">
        <v>0</v>
      </c>
      <c r="AA13" s="51"/>
      <c r="AB13" s="51"/>
      <c r="AC13" s="51">
        <v>0</v>
      </c>
      <c r="AD13" s="51"/>
      <c r="AE13" s="51"/>
      <c r="AF13" s="51">
        <v>0</v>
      </c>
      <c r="AG13" s="51"/>
      <c r="AH13" s="51"/>
      <c r="AI13" s="51">
        <v>0</v>
      </c>
      <c r="AJ13" s="51"/>
      <c r="AK13" s="51"/>
      <c r="AL13" s="51">
        <v>0</v>
      </c>
      <c r="AM13" s="51"/>
      <c r="AN13" s="51"/>
      <c r="AO13" s="51">
        <v>0</v>
      </c>
      <c r="AP13" s="51"/>
      <c r="AQ13" s="51"/>
      <c r="AR13" s="150"/>
      <c r="AS13" s="153"/>
    </row>
    <row r="14" spans="1:46" s="9" customFormat="1" ht="56.25">
      <c r="A14" s="125"/>
      <c r="B14" s="128"/>
      <c r="C14" s="131"/>
      <c r="D14" s="18" t="s">
        <v>29</v>
      </c>
      <c r="E14" s="71">
        <f>H14+K14+N14+Q14+T14+W14+Z14+AC14+AF14+AI14+AL14+AO14</f>
        <v>13467.2</v>
      </c>
      <c r="F14" s="71">
        <f>I14+L14+O14</f>
        <v>0</v>
      </c>
      <c r="G14" s="74">
        <f>F14/E14</f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/>
      <c r="S14" s="51"/>
      <c r="T14" s="51">
        <v>0</v>
      </c>
      <c r="U14" s="51"/>
      <c r="V14" s="51"/>
      <c r="W14" s="51">
        <v>0</v>
      </c>
      <c r="X14" s="51"/>
      <c r="Y14" s="51"/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13467.2</v>
      </c>
      <c r="AM14" s="51"/>
      <c r="AN14" s="51"/>
      <c r="AO14" s="51">
        <v>0</v>
      </c>
      <c r="AP14" s="51"/>
      <c r="AQ14" s="51"/>
      <c r="AR14" s="150"/>
      <c r="AS14" s="153"/>
    </row>
    <row r="15" spans="1:46" s="9" customFormat="1" ht="61.5" customHeight="1">
      <c r="A15" s="126"/>
      <c r="B15" s="129"/>
      <c r="C15" s="132"/>
      <c r="D15" s="17" t="s">
        <v>30</v>
      </c>
      <c r="E15" s="71">
        <v>0</v>
      </c>
      <c r="F15" s="71">
        <f t="shared" si="1"/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/>
      <c r="S15" s="51"/>
      <c r="T15" s="51">
        <v>0</v>
      </c>
      <c r="U15" s="51"/>
      <c r="V15" s="51"/>
      <c r="W15" s="51">
        <v>0</v>
      </c>
      <c r="X15" s="51"/>
      <c r="Y15" s="51"/>
      <c r="Z15" s="51">
        <v>0</v>
      </c>
      <c r="AA15" s="51"/>
      <c r="AB15" s="51"/>
      <c r="AC15" s="51">
        <v>0</v>
      </c>
      <c r="AD15" s="51"/>
      <c r="AE15" s="51"/>
      <c r="AF15" s="51">
        <v>0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>
        <v>0</v>
      </c>
      <c r="AQ15" s="51">
        <v>0</v>
      </c>
      <c r="AR15" s="151"/>
      <c r="AS15" s="154"/>
    </row>
    <row r="16" spans="1:46" s="9" customFormat="1">
      <c r="A16" s="133" t="s">
        <v>31</v>
      </c>
      <c r="B16" s="134" t="s">
        <v>45</v>
      </c>
      <c r="C16" s="101" t="s">
        <v>25</v>
      </c>
      <c r="D16" s="19" t="s">
        <v>26</v>
      </c>
      <c r="E16" s="71">
        <v>0</v>
      </c>
      <c r="F16" s="71">
        <f t="shared" ref="F16" si="2">I16+L16+O16+R16+U16+X16+AA16+AD16+AG16+AJ16+AM16</f>
        <v>0</v>
      </c>
      <c r="G16" s="74">
        <v>0</v>
      </c>
      <c r="H16" s="52">
        <v>0</v>
      </c>
      <c r="I16" s="52">
        <v>0</v>
      </c>
      <c r="J16" s="59">
        <v>0</v>
      </c>
      <c r="K16" s="52">
        <v>0</v>
      </c>
      <c r="L16" s="52">
        <v>0</v>
      </c>
      <c r="M16" s="59">
        <v>0</v>
      </c>
      <c r="N16" s="52">
        <v>0</v>
      </c>
      <c r="O16" s="52">
        <v>0</v>
      </c>
      <c r="P16" s="67">
        <v>0</v>
      </c>
      <c r="Q16" s="52">
        <v>0</v>
      </c>
      <c r="R16" s="52"/>
      <c r="S16" s="52"/>
      <c r="T16" s="52">
        <v>0</v>
      </c>
      <c r="U16" s="52"/>
      <c r="V16" s="52"/>
      <c r="W16" s="52">
        <v>0</v>
      </c>
      <c r="X16" s="52"/>
      <c r="Y16" s="52"/>
      <c r="Z16" s="52">
        <v>0</v>
      </c>
      <c r="AA16" s="52"/>
      <c r="AB16" s="52"/>
      <c r="AC16" s="52">
        <v>0</v>
      </c>
      <c r="AD16" s="52"/>
      <c r="AE16" s="52"/>
      <c r="AF16" s="52">
        <v>0</v>
      </c>
      <c r="AG16" s="52"/>
      <c r="AH16" s="52"/>
      <c r="AI16" s="52">
        <v>0</v>
      </c>
      <c r="AJ16" s="52"/>
      <c r="AK16" s="52"/>
      <c r="AL16" s="52">
        <v>0</v>
      </c>
      <c r="AM16" s="52"/>
      <c r="AN16" s="52"/>
      <c r="AO16" s="52">
        <v>0</v>
      </c>
      <c r="AP16" s="52"/>
      <c r="AQ16" s="52"/>
      <c r="AR16" s="111"/>
      <c r="AS16" s="111"/>
    </row>
    <row r="17" spans="1:45" s="9" customFormat="1" ht="37.5">
      <c r="A17" s="133"/>
      <c r="B17" s="134"/>
      <c r="C17" s="101"/>
      <c r="D17" s="17" t="s">
        <v>27</v>
      </c>
      <c r="E17" s="71">
        <v>0</v>
      </c>
      <c r="F17" s="71">
        <f t="shared" ref="F17:F20" si="3"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/>
      <c r="S17" s="51"/>
      <c r="T17" s="51">
        <v>0</v>
      </c>
      <c r="U17" s="51"/>
      <c r="V17" s="51"/>
      <c r="W17" s="51">
        <v>0</v>
      </c>
      <c r="X17" s="51"/>
      <c r="Y17" s="51"/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/>
      <c r="AQ17" s="51"/>
      <c r="AR17" s="150"/>
      <c r="AS17" s="150"/>
    </row>
    <row r="18" spans="1:45" s="9" customFormat="1" ht="75">
      <c r="A18" s="133"/>
      <c r="B18" s="134"/>
      <c r="C18" s="101"/>
      <c r="D18" s="18" t="s">
        <v>28</v>
      </c>
      <c r="E18" s="71">
        <v>0</v>
      </c>
      <c r="F18" s="71">
        <f t="shared" si="3"/>
        <v>0</v>
      </c>
      <c r="G18" s="74">
        <v>0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/>
      <c r="S18" s="51"/>
      <c r="T18" s="51">
        <v>0</v>
      </c>
      <c r="U18" s="51"/>
      <c r="V18" s="51"/>
      <c r="W18" s="51">
        <v>0</v>
      </c>
      <c r="X18" s="51"/>
      <c r="Y18" s="51"/>
      <c r="Z18" s="51">
        <v>0</v>
      </c>
      <c r="AA18" s="51"/>
      <c r="AB18" s="51"/>
      <c r="AC18" s="51">
        <v>0</v>
      </c>
      <c r="AD18" s="51"/>
      <c r="AE18" s="51"/>
      <c r="AF18" s="51">
        <v>0</v>
      </c>
      <c r="AG18" s="51"/>
      <c r="AH18" s="51"/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50"/>
      <c r="AS18" s="150"/>
    </row>
    <row r="19" spans="1:45" s="9" customFormat="1" ht="56.25">
      <c r="A19" s="133"/>
      <c r="B19" s="134"/>
      <c r="C19" s="101"/>
      <c r="D19" s="18" t="s">
        <v>29</v>
      </c>
      <c r="E19" s="71">
        <v>0</v>
      </c>
      <c r="F19" s="71">
        <f t="shared" si="3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/>
      <c r="S19" s="51"/>
      <c r="T19" s="51">
        <v>0</v>
      </c>
      <c r="U19" s="51"/>
      <c r="V19" s="51"/>
      <c r="W19" s="51">
        <v>0</v>
      </c>
      <c r="X19" s="51"/>
      <c r="Y19" s="51"/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50"/>
      <c r="AS19" s="150"/>
    </row>
    <row r="20" spans="1:45" s="9" customFormat="1" ht="37.5">
      <c r="A20" s="133"/>
      <c r="B20" s="134"/>
      <c r="C20" s="101"/>
      <c r="D20" s="17" t="s">
        <v>30</v>
      </c>
      <c r="E20" s="71">
        <v>0</v>
      </c>
      <c r="F20" s="71">
        <f t="shared" si="3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/>
      <c r="S20" s="51"/>
      <c r="T20" s="51">
        <v>0</v>
      </c>
      <c r="U20" s="51"/>
      <c r="V20" s="51"/>
      <c r="W20" s="51">
        <v>0</v>
      </c>
      <c r="X20" s="51"/>
      <c r="Y20" s="51"/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51"/>
      <c r="AS20" s="151"/>
    </row>
    <row r="21" spans="1:45" s="9" customFormat="1">
      <c r="A21" s="124" t="s">
        <v>33</v>
      </c>
      <c r="B21" s="127" t="s">
        <v>46</v>
      </c>
      <c r="C21" s="130" t="s">
        <v>32</v>
      </c>
      <c r="D21" s="19" t="s">
        <v>26</v>
      </c>
      <c r="E21" s="33">
        <f>E22+E23+E24+E26</f>
        <v>12251.9</v>
      </c>
      <c r="F21" s="33">
        <f>F22+F23+F24+F26</f>
        <v>0</v>
      </c>
      <c r="G21" s="85">
        <f t="shared" ref="G21:AO21" si="4">G22+G23+G24+G26</f>
        <v>0</v>
      </c>
      <c r="H21" s="86">
        <f t="shared" si="4"/>
        <v>0</v>
      </c>
      <c r="I21" s="86">
        <f t="shared" si="4"/>
        <v>0</v>
      </c>
      <c r="J21" s="87">
        <v>0</v>
      </c>
      <c r="K21" s="86">
        <f t="shared" si="4"/>
        <v>0</v>
      </c>
      <c r="L21" s="86">
        <f t="shared" si="4"/>
        <v>0</v>
      </c>
      <c r="M21" s="87">
        <v>0</v>
      </c>
      <c r="N21" s="86">
        <f t="shared" si="4"/>
        <v>0</v>
      </c>
      <c r="O21" s="86">
        <f t="shared" si="4"/>
        <v>0</v>
      </c>
      <c r="P21" s="82"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6125</v>
      </c>
      <c r="X21" s="86">
        <f t="shared" si="4"/>
        <v>0</v>
      </c>
      <c r="Y21" s="86">
        <f t="shared" si="4"/>
        <v>0</v>
      </c>
      <c r="Z21" s="86">
        <f t="shared" si="4"/>
        <v>0</v>
      </c>
      <c r="AA21" s="86">
        <f t="shared" si="4"/>
        <v>0</v>
      </c>
      <c r="AB21" s="86">
        <f t="shared" si="4"/>
        <v>0</v>
      </c>
      <c r="AC21" s="86">
        <f t="shared" si="4"/>
        <v>0</v>
      </c>
      <c r="AD21" s="86">
        <f t="shared" si="4"/>
        <v>0</v>
      </c>
      <c r="AE21" s="86">
        <f t="shared" si="4"/>
        <v>0</v>
      </c>
      <c r="AF21" s="86">
        <f t="shared" si="4"/>
        <v>6126.9</v>
      </c>
      <c r="AG21" s="86">
        <f t="shared" si="4"/>
        <v>0</v>
      </c>
      <c r="AH21" s="86">
        <f t="shared" si="4"/>
        <v>0</v>
      </c>
      <c r="AI21" s="86">
        <f t="shared" si="4"/>
        <v>0</v>
      </c>
      <c r="AJ21" s="86">
        <f t="shared" si="4"/>
        <v>0</v>
      </c>
      <c r="AK21" s="86">
        <f t="shared" si="4"/>
        <v>0</v>
      </c>
      <c r="AL21" s="86">
        <f t="shared" si="4"/>
        <v>0</v>
      </c>
      <c r="AM21" s="86">
        <f t="shared" si="4"/>
        <v>0</v>
      </c>
      <c r="AN21" s="86">
        <f t="shared" si="4"/>
        <v>0</v>
      </c>
      <c r="AO21" s="86">
        <f t="shared" si="4"/>
        <v>0</v>
      </c>
      <c r="AP21" s="52">
        <v>0</v>
      </c>
      <c r="AQ21" s="52">
        <v>0</v>
      </c>
      <c r="AR21" s="138" t="s">
        <v>68</v>
      </c>
      <c r="AS21" s="111"/>
    </row>
    <row r="22" spans="1:45" s="9" customFormat="1" ht="37.5">
      <c r="A22" s="125"/>
      <c r="B22" s="128"/>
      <c r="C22" s="131"/>
      <c r="D22" s="17" t="s">
        <v>27</v>
      </c>
      <c r="E22" s="71">
        <v>0</v>
      </c>
      <c r="F22" s="71">
        <f>I22+L22+O22+R22+U22+X22+AA22+AD22+AG22+AJ22+AM22+AP22</f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/>
      <c r="S22" s="51"/>
      <c r="T22" s="51">
        <v>0</v>
      </c>
      <c r="U22" s="51"/>
      <c r="V22" s="51"/>
      <c r="W22" s="51">
        <v>0</v>
      </c>
      <c r="X22" s="51"/>
      <c r="Y22" s="51"/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39"/>
      <c r="AS22" s="150"/>
    </row>
    <row r="23" spans="1:45" s="9" customFormat="1" ht="75">
      <c r="A23" s="125"/>
      <c r="B23" s="128"/>
      <c r="C23" s="131"/>
      <c r="D23" s="18" t="s">
        <v>28</v>
      </c>
      <c r="E23" s="71">
        <v>0</v>
      </c>
      <c r="F23" s="71">
        <f t="shared" ref="F23:F42" si="5">I23+L23+O23+R23+U23+X23+AA23+AD23+AG23+AJ23+AM23+AP23</f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66">
        <v>0</v>
      </c>
      <c r="Q23" s="51">
        <v>0</v>
      </c>
      <c r="R23" s="51"/>
      <c r="S23" s="51"/>
      <c r="T23" s="51">
        <v>0</v>
      </c>
      <c r="U23" s="51"/>
      <c r="V23" s="51"/>
      <c r="W23" s="51">
        <v>0</v>
      </c>
      <c r="X23" s="51"/>
      <c r="Y23" s="51"/>
      <c r="Z23" s="51">
        <v>0</v>
      </c>
      <c r="AA23" s="51"/>
      <c r="AB23" s="51"/>
      <c r="AC23" s="51">
        <v>0</v>
      </c>
      <c r="AD23" s="51"/>
      <c r="AE23" s="51"/>
      <c r="AF23" s="51">
        <v>0</v>
      </c>
      <c r="AG23" s="51"/>
      <c r="AH23" s="51"/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39"/>
      <c r="AS23" s="150"/>
    </row>
    <row r="24" spans="1:45" s="9" customFormat="1" ht="56.25">
      <c r="A24" s="125"/>
      <c r="B24" s="128"/>
      <c r="C24" s="131"/>
      <c r="D24" s="18" t="s">
        <v>29</v>
      </c>
      <c r="E24" s="71">
        <f t="shared" ref="E24:E25" si="6">H24+K24+N24+Q24+T24+W24+Z24+AC24+AF24+AI24+AL24+AO24</f>
        <v>12251.9</v>
      </c>
      <c r="F24" s="71">
        <f t="shared" ref="F24:F25" si="7">I24+L24+O24</f>
        <v>0</v>
      </c>
      <c r="G24" s="74">
        <f t="shared" ref="G24" si="8">F24/E24</f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/>
      <c r="S24" s="51"/>
      <c r="T24" s="51">
        <v>0</v>
      </c>
      <c r="U24" s="51"/>
      <c r="V24" s="51"/>
      <c r="W24" s="51">
        <v>6125</v>
      </c>
      <c r="X24" s="51"/>
      <c r="Y24" s="51"/>
      <c r="Z24" s="51">
        <v>0</v>
      </c>
      <c r="AA24" s="51"/>
      <c r="AB24" s="51"/>
      <c r="AC24" s="51">
        <v>0</v>
      </c>
      <c r="AD24" s="51"/>
      <c r="AE24" s="51"/>
      <c r="AF24" s="51">
        <v>6126.9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39"/>
      <c r="AS24" s="150"/>
    </row>
    <row r="25" spans="1:45" s="36" customFormat="1" ht="36">
      <c r="A25" s="125"/>
      <c r="B25" s="128"/>
      <c r="C25" s="131"/>
      <c r="D25" s="35" t="s">
        <v>44</v>
      </c>
      <c r="E25" s="78">
        <f t="shared" si="6"/>
        <v>185.3</v>
      </c>
      <c r="F25" s="78">
        <f t="shared" si="7"/>
        <v>0</v>
      </c>
      <c r="G25" s="79">
        <f t="shared" ref="G25" si="9">F25/E25</f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80">
        <v>185.3</v>
      </c>
      <c r="O25" s="80">
        <v>0</v>
      </c>
      <c r="P25" s="81">
        <v>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39"/>
      <c r="AS25" s="150"/>
    </row>
    <row r="26" spans="1:45" s="9" customFormat="1" ht="37.5">
      <c r="A26" s="125"/>
      <c r="B26" s="129"/>
      <c r="C26" s="132"/>
      <c r="D26" s="20" t="s">
        <v>30</v>
      </c>
      <c r="E26" s="71">
        <v>0</v>
      </c>
      <c r="F26" s="71">
        <f t="shared" si="5"/>
        <v>0</v>
      </c>
      <c r="G26" s="74">
        <v>0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0</v>
      </c>
      <c r="R26" s="51"/>
      <c r="S26" s="51"/>
      <c r="T26" s="51">
        <v>0</v>
      </c>
      <c r="U26" s="51"/>
      <c r="V26" s="51"/>
      <c r="W26" s="51">
        <v>0</v>
      </c>
      <c r="X26" s="51"/>
      <c r="Y26" s="51"/>
      <c r="Z26" s="51">
        <v>0</v>
      </c>
      <c r="AA26" s="51"/>
      <c r="AB26" s="51"/>
      <c r="AC26" s="51">
        <v>0</v>
      </c>
      <c r="AD26" s="51"/>
      <c r="AE26" s="51"/>
      <c r="AF26" s="51">
        <v>0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40"/>
      <c r="AS26" s="151"/>
    </row>
    <row r="27" spans="1:45" ht="131.25">
      <c r="A27" s="34" t="s">
        <v>34</v>
      </c>
      <c r="B27" s="37" t="s">
        <v>47</v>
      </c>
      <c r="C27" s="38" t="s">
        <v>32</v>
      </c>
      <c r="D27" s="18" t="s">
        <v>48</v>
      </c>
      <c r="E27" s="71">
        <v>0</v>
      </c>
      <c r="F27" s="71">
        <v>0</v>
      </c>
      <c r="G27" s="74" t="s">
        <v>63</v>
      </c>
      <c r="H27" s="51" t="s">
        <v>63</v>
      </c>
      <c r="I27" s="51" t="s">
        <v>63</v>
      </c>
      <c r="J27" s="58" t="s">
        <v>63</v>
      </c>
      <c r="K27" s="51" t="s">
        <v>63</v>
      </c>
      <c r="L27" s="51" t="s">
        <v>63</v>
      </c>
      <c r="M27" s="58" t="s">
        <v>63</v>
      </c>
      <c r="N27" s="51" t="s">
        <v>63</v>
      </c>
      <c r="O27" s="51" t="s">
        <v>63</v>
      </c>
      <c r="P27" s="66" t="s">
        <v>63</v>
      </c>
      <c r="Q27" s="51" t="s">
        <v>63</v>
      </c>
      <c r="R27" s="51" t="s">
        <v>63</v>
      </c>
      <c r="S27" s="51" t="s">
        <v>63</v>
      </c>
      <c r="T27" s="51" t="s">
        <v>63</v>
      </c>
      <c r="U27" s="51" t="s">
        <v>63</v>
      </c>
      <c r="V27" s="51" t="s">
        <v>63</v>
      </c>
      <c r="W27" s="51" t="s">
        <v>63</v>
      </c>
      <c r="X27" s="51" t="s">
        <v>63</v>
      </c>
      <c r="Y27" s="51" t="s">
        <v>63</v>
      </c>
      <c r="Z27" s="51" t="s">
        <v>63</v>
      </c>
      <c r="AA27" s="51" t="s">
        <v>63</v>
      </c>
      <c r="AB27" s="51" t="s">
        <v>63</v>
      </c>
      <c r="AC27" s="51" t="s">
        <v>63</v>
      </c>
      <c r="AD27" s="51" t="s">
        <v>63</v>
      </c>
      <c r="AE27" s="51" t="s">
        <v>63</v>
      </c>
      <c r="AF27" s="51" t="s">
        <v>63</v>
      </c>
      <c r="AG27" s="51" t="s">
        <v>63</v>
      </c>
      <c r="AH27" s="51" t="s">
        <v>63</v>
      </c>
      <c r="AI27" s="51" t="s">
        <v>63</v>
      </c>
      <c r="AJ27" s="51" t="s">
        <v>63</v>
      </c>
      <c r="AK27" s="51" t="s">
        <v>63</v>
      </c>
      <c r="AL27" s="51" t="s">
        <v>63</v>
      </c>
      <c r="AM27" s="51" t="s">
        <v>63</v>
      </c>
      <c r="AN27" s="51" t="s">
        <v>63</v>
      </c>
      <c r="AO27" s="51" t="s">
        <v>63</v>
      </c>
      <c r="AP27" s="51" t="s">
        <v>63</v>
      </c>
      <c r="AQ27" s="51" t="s">
        <v>63</v>
      </c>
      <c r="AR27" s="48" t="s">
        <v>69</v>
      </c>
      <c r="AS27" s="47"/>
    </row>
    <row r="28" spans="1:45" s="9" customFormat="1">
      <c r="A28" s="124" t="s">
        <v>35</v>
      </c>
      <c r="B28" s="138" t="s">
        <v>49</v>
      </c>
      <c r="C28" s="130" t="s">
        <v>32</v>
      </c>
      <c r="D28" s="19" t="s">
        <v>26</v>
      </c>
      <c r="E28" s="33">
        <f>E29+E30+E31+E32</f>
        <v>43880.899999999994</v>
      </c>
      <c r="F28" s="33">
        <f>F29+F30+F31+F32</f>
        <v>15262.9</v>
      </c>
      <c r="G28" s="74">
        <f t="shared" ref="G28:G30" si="10">F28/E28</f>
        <v>0.34782559154438497</v>
      </c>
      <c r="H28" s="86">
        <f t="shared" ref="H28:AO28" si="11">H29+H30+H31+H32</f>
        <v>0</v>
      </c>
      <c r="I28" s="86">
        <f t="shared" si="11"/>
        <v>0</v>
      </c>
      <c r="J28" s="87">
        <f t="shared" si="11"/>
        <v>0</v>
      </c>
      <c r="K28" s="86">
        <f t="shared" si="11"/>
        <v>0</v>
      </c>
      <c r="L28" s="86">
        <f t="shared" si="11"/>
        <v>0</v>
      </c>
      <c r="M28" s="87">
        <f t="shared" si="11"/>
        <v>0</v>
      </c>
      <c r="N28" s="86">
        <f t="shared" si="11"/>
        <v>15262.9</v>
      </c>
      <c r="O28" s="86">
        <f t="shared" si="11"/>
        <v>15262.9</v>
      </c>
      <c r="P28" s="82">
        <f t="shared" si="11"/>
        <v>1</v>
      </c>
      <c r="Q28" s="86">
        <f t="shared" si="11"/>
        <v>0</v>
      </c>
      <c r="R28" s="86">
        <f t="shared" si="11"/>
        <v>0</v>
      </c>
      <c r="S28" s="86">
        <f t="shared" si="11"/>
        <v>0</v>
      </c>
      <c r="T28" s="86">
        <f t="shared" si="11"/>
        <v>0</v>
      </c>
      <c r="U28" s="86">
        <f t="shared" si="11"/>
        <v>0</v>
      </c>
      <c r="V28" s="86">
        <f t="shared" si="11"/>
        <v>0</v>
      </c>
      <c r="W28" s="86">
        <f t="shared" si="11"/>
        <v>3815.7</v>
      </c>
      <c r="X28" s="86">
        <f t="shared" si="11"/>
        <v>0</v>
      </c>
      <c r="Y28" s="86">
        <f t="shared" si="11"/>
        <v>0</v>
      </c>
      <c r="Z28" s="86">
        <f t="shared" si="11"/>
        <v>0</v>
      </c>
      <c r="AA28" s="86">
        <f t="shared" si="11"/>
        <v>0</v>
      </c>
      <c r="AB28" s="86">
        <f t="shared" si="11"/>
        <v>0</v>
      </c>
      <c r="AC28" s="86">
        <f t="shared" si="11"/>
        <v>0</v>
      </c>
      <c r="AD28" s="86">
        <f t="shared" si="11"/>
        <v>0</v>
      </c>
      <c r="AE28" s="86">
        <f t="shared" si="11"/>
        <v>0</v>
      </c>
      <c r="AF28" s="86">
        <f t="shared" si="11"/>
        <v>9348.6</v>
      </c>
      <c r="AG28" s="86">
        <f t="shared" si="11"/>
        <v>0</v>
      </c>
      <c r="AH28" s="86">
        <f t="shared" si="11"/>
        <v>0</v>
      </c>
      <c r="AI28" s="86">
        <f t="shared" si="11"/>
        <v>0</v>
      </c>
      <c r="AJ28" s="86">
        <f t="shared" si="11"/>
        <v>0</v>
      </c>
      <c r="AK28" s="86">
        <f t="shared" si="11"/>
        <v>0</v>
      </c>
      <c r="AL28" s="86">
        <f t="shared" si="11"/>
        <v>0</v>
      </c>
      <c r="AM28" s="86">
        <f t="shared" si="11"/>
        <v>0</v>
      </c>
      <c r="AN28" s="86">
        <f t="shared" si="11"/>
        <v>0</v>
      </c>
      <c r="AO28" s="86">
        <f t="shared" si="11"/>
        <v>15453.7</v>
      </c>
      <c r="AP28" s="52"/>
      <c r="AQ28" s="52"/>
      <c r="AR28" s="138" t="s">
        <v>42</v>
      </c>
      <c r="AS28" s="111"/>
    </row>
    <row r="29" spans="1:45" s="9" customFormat="1" ht="37.5">
      <c r="A29" s="125"/>
      <c r="B29" s="139"/>
      <c r="C29" s="131"/>
      <c r="D29" s="17" t="s">
        <v>27</v>
      </c>
      <c r="E29" s="71">
        <v>0</v>
      </c>
      <c r="F29" s="71">
        <f t="shared" si="5"/>
        <v>0</v>
      </c>
      <c r="G29" s="74">
        <v>0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0</v>
      </c>
      <c r="R29" s="51"/>
      <c r="S29" s="51"/>
      <c r="T29" s="51">
        <v>0</v>
      </c>
      <c r="U29" s="51"/>
      <c r="V29" s="51"/>
      <c r="W29" s="51">
        <v>0</v>
      </c>
      <c r="X29" s="51"/>
      <c r="Y29" s="51"/>
      <c r="Z29" s="51">
        <v>0</v>
      </c>
      <c r="AA29" s="51"/>
      <c r="AB29" s="51"/>
      <c r="AC29" s="51">
        <v>0</v>
      </c>
      <c r="AD29" s="51"/>
      <c r="AE29" s="51"/>
      <c r="AF29" s="51">
        <v>0</v>
      </c>
      <c r="AG29" s="51"/>
      <c r="AH29" s="51"/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39"/>
      <c r="AS29" s="150"/>
    </row>
    <row r="30" spans="1:45" s="9" customFormat="1" ht="75">
      <c r="A30" s="125"/>
      <c r="B30" s="139"/>
      <c r="C30" s="131"/>
      <c r="D30" s="18" t="s">
        <v>28</v>
      </c>
      <c r="E30" s="71">
        <f>H30+K30+N30+Q30+T30+W30+Z30+AC30+AF30+AI30+AL30+AO30</f>
        <v>43880.899999999994</v>
      </c>
      <c r="F30" s="71">
        <f>I30+L30+O30</f>
        <v>15262.9</v>
      </c>
      <c r="G30" s="74">
        <f t="shared" si="10"/>
        <v>0.34782559154438497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51">
        <v>15262.9</v>
      </c>
      <c r="O30" s="51">
        <v>15262.9</v>
      </c>
      <c r="P30" s="66">
        <v>1</v>
      </c>
      <c r="Q30" s="51">
        <v>0</v>
      </c>
      <c r="R30" s="51"/>
      <c r="S30" s="51"/>
      <c r="T30" s="51">
        <v>0</v>
      </c>
      <c r="U30" s="51"/>
      <c r="V30" s="51"/>
      <c r="W30" s="51">
        <v>3815.7</v>
      </c>
      <c r="X30" s="51"/>
      <c r="Y30" s="51"/>
      <c r="Z30" s="51">
        <v>0</v>
      </c>
      <c r="AA30" s="51"/>
      <c r="AB30" s="51"/>
      <c r="AC30" s="51">
        <v>0</v>
      </c>
      <c r="AD30" s="51"/>
      <c r="AE30" s="51"/>
      <c r="AF30" s="51">
        <v>9348.6</v>
      </c>
      <c r="AG30" s="51"/>
      <c r="AH30" s="51"/>
      <c r="AI30" s="51">
        <v>0</v>
      </c>
      <c r="AJ30" s="51"/>
      <c r="AK30" s="51"/>
      <c r="AL30" s="51">
        <v>0</v>
      </c>
      <c r="AM30" s="51"/>
      <c r="AN30" s="51"/>
      <c r="AO30" s="51">
        <v>15453.7</v>
      </c>
      <c r="AP30" s="51"/>
      <c r="AQ30" s="51"/>
      <c r="AR30" s="139"/>
      <c r="AS30" s="150"/>
    </row>
    <row r="31" spans="1:45" s="9" customFormat="1" ht="56.25">
      <c r="A31" s="125"/>
      <c r="B31" s="139"/>
      <c r="C31" s="131"/>
      <c r="D31" s="18" t="s">
        <v>29</v>
      </c>
      <c r="E31" s="71">
        <v>0</v>
      </c>
      <c r="F31" s="71">
        <f t="shared" si="5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/>
      <c r="S31" s="51"/>
      <c r="T31" s="51">
        <v>0</v>
      </c>
      <c r="U31" s="51"/>
      <c r="V31" s="51"/>
      <c r="W31" s="51">
        <v>0</v>
      </c>
      <c r="X31" s="51"/>
      <c r="Y31" s="51"/>
      <c r="Z31" s="51">
        <v>0</v>
      </c>
      <c r="AA31" s="51"/>
      <c r="AB31" s="51"/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39"/>
      <c r="AS31" s="150"/>
    </row>
    <row r="32" spans="1:45" s="9" customFormat="1" ht="37.5">
      <c r="A32" s="125"/>
      <c r="B32" s="140"/>
      <c r="C32" s="132"/>
      <c r="D32" s="20" t="s">
        <v>30</v>
      </c>
      <c r="E32" s="71">
        <v>0</v>
      </c>
      <c r="F32" s="71">
        <f t="shared" si="5"/>
        <v>0</v>
      </c>
      <c r="G32" s="74">
        <v>0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0</v>
      </c>
      <c r="O32" s="51">
        <v>0</v>
      </c>
      <c r="P32" s="66">
        <v>0</v>
      </c>
      <c r="Q32" s="51">
        <v>0</v>
      </c>
      <c r="R32" s="51"/>
      <c r="S32" s="51"/>
      <c r="T32" s="51">
        <v>0</v>
      </c>
      <c r="U32" s="51"/>
      <c r="V32" s="51"/>
      <c r="W32" s="51">
        <v>0</v>
      </c>
      <c r="X32" s="51"/>
      <c r="Y32" s="51"/>
      <c r="Z32" s="51">
        <v>0</v>
      </c>
      <c r="AA32" s="51"/>
      <c r="AB32" s="51"/>
      <c r="AC32" s="51">
        <v>0</v>
      </c>
      <c r="AD32" s="51"/>
      <c r="AE32" s="51"/>
      <c r="AF32" s="51">
        <v>0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0</v>
      </c>
      <c r="AP32" s="51">
        <v>0</v>
      </c>
      <c r="AQ32" s="51">
        <v>0</v>
      </c>
      <c r="AR32" s="140"/>
      <c r="AS32" s="151"/>
    </row>
    <row r="33" spans="1:45" s="9" customFormat="1">
      <c r="A33" s="133" t="s">
        <v>50</v>
      </c>
      <c r="B33" s="138" t="s">
        <v>51</v>
      </c>
      <c r="C33" s="130" t="s">
        <v>32</v>
      </c>
      <c r="D33" s="19" t="s">
        <v>26</v>
      </c>
      <c r="E33" s="33">
        <f>E34+E35+E36+E37</f>
        <v>23694.526320000004</v>
      </c>
      <c r="F33" s="33">
        <f>F34+F35+F36+F37</f>
        <v>5048.2999999999993</v>
      </c>
      <c r="G33" s="74">
        <f>F33/E33</f>
        <v>0.21305764596521373</v>
      </c>
      <c r="H33" s="86">
        <f t="shared" ref="H33:AO33" si="12">H34+H35+H36+H37</f>
        <v>0</v>
      </c>
      <c r="I33" s="86">
        <f t="shared" si="12"/>
        <v>0</v>
      </c>
      <c r="J33" s="87">
        <f t="shared" si="12"/>
        <v>0</v>
      </c>
      <c r="K33" s="86">
        <f t="shared" si="12"/>
        <v>0</v>
      </c>
      <c r="L33" s="86">
        <f t="shared" si="12"/>
        <v>0</v>
      </c>
      <c r="M33" s="87">
        <f t="shared" si="12"/>
        <v>0</v>
      </c>
      <c r="N33" s="86">
        <f t="shared" si="12"/>
        <v>5048.2999999999993</v>
      </c>
      <c r="O33" s="86">
        <f t="shared" si="12"/>
        <v>5048.2999999999993</v>
      </c>
      <c r="P33" s="82">
        <v>1</v>
      </c>
      <c r="Q33" s="86">
        <f t="shared" si="12"/>
        <v>0</v>
      </c>
      <c r="R33" s="86">
        <f t="shared" si="12"/>
        <v>0</v>
      </c>
      <c r="S33" s="86">
        <f t="shared" si="12"/>
        <v>0</v>
      </c>
      <c r="T33" s="86">
        <f t="shared" si="12"/>
        <v>0</v>
      </c>
      <c r="U33" s="86">
        <f t="shared" si="12"/>
        <v>0</v>
      </c>
      <c r="V33" s="86">
        <f t="shared" si="12"/>
        <v>0</v>
      </c>
      <c r="W33" s="86">
        <f t="shared" si="12"/>
        <v>6798.7999999999993</v>
      </c>
      <c r="X33" s="86">
        <f t="shared" si="12"/>
        <v>0</v>
      </c>
      <c r="Y33" s="86">
        <f t="shared" si="12"/>
        <v>0</v>
      </c>
      <c r="Z33" s="86">
        <f t="shared" si="12"/>
        <v>0</v>
      </c>
      <c r="AA33" s="86">
        <f t="shared" si="12"/>
        <v>0</v>
      </c>
      <c r="AB33" s="86">
        <f t="shared" si="12"/>
        <v>0</v>
      </c>
      <c r="AC33" s="86">
        <f t="shared" si="12"/>
        <v>0</v>
      </c>
      <c r="AD33" s="86">
        <f t="shared" si="12"/>
        <v>0</v>
      </c>
      <c r="AE33" s="86">
        <f t="shared" si="12"/>
        <v>0</v>
      </c>
      <c r="AF33" s="86">
        <f t="shared" si="12"/>
        <v>11847.42632</v>
      </c>
      <c r="AG33" s="86">
        <f t="shared" si="12"/>
        <v>0</v>
      </c>
      <c r="AH33" s="86">
        <f t="shared" si="12"/>
        <v>0</v>
      </c>
      <c r="AI33" s="86">
        <f t="shared" si="12"/>
        <v>0</v>
      </c>
      <c r="AJ33" s="86">
        <f t="shared" si="12"/>
        <v>0</v>
      </c>
      <c r="AK33" s="86">
        <f t="shared" si="12"/>
        <v>0</v>
      </c>
      <c r="AL33" s="86">
        <f t="shared" si="12"/>
        <v>0</v>
      </c>
      <c r="AM33" s="86">
        <f t="shared" si="12"/>
        <v>0</v>
      </c>
      <c r="AN33" s="86">
        <f t="shared" si="12"/>
        <v>0</v>
      </c>
      <c r="AO33" s="86">
        <f t="shared" si="12"/>
        <v>0</v>
      </c>
      <c r="AP33" s="52"/>
      <c r="AQ33" s="52"/>
      <c r="AR33" s="138" t="s">
        <v>67</v>
      </c>
      <c r="AS33" s="111"/>
    </row>
    <row r="34" spans="1:45" s="9" customFormat="1" ht="37.5">
      <c r="A34" s="133"/>
      <c r="B34" s="139"/>
      <c r="C34" s="131"/>
      <c r="D34" s="17" t="s">
        <v>27</v>
      </c>
      <c r="E34" s="71">
        <f t="shared" ref="E34:E36" si="13">H34+K34+N34+Q34+T34+W34+Z34+AC34+AF34+AI34+AL34+AO34</f>
        <v>1128.9000000000001</v>
      </c>
      <c r="F34" s="71">
        <f t="shared" ref="F34:F36" si="14">I34+L34+O34</f>
        <v>240.5</v>
      </c>
      <c r="G34" s="74">
        <f>F34/E34</f>
        <v>0.21303924173974664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240.5</v>
      </c>
      <c r="O34" s="51">
        <v>240.5</v>
      </c>
      <c r="P34" s="66">
        <v>1</v>
      </c>
      <c r="Q34" s="51">
        <v>0</v>
      </c>
      <c r="R34" s="51"/>
      <c r="S34" s="51"/>
      <c r="T34" s="51">
        <v>0</v>
      </c>
      <c r="U34" s="51"/>
      <c r="V34" s="51"/>
      <c r="W34" s="51">
        <v>323.89999999999998</v>
      </c>
      <c r="X34" s="51"/>
      <c r="Y34" s="51"/>
      <c r="Z34" s="51">
        <v>0</v>
      </c>
      <c r="AA34" s="51"/>
      <c r="AB34" s="51"/>
      <c r="AC34" s="51">
        <v>0</v>
      </c>
      <c r="AD34" s="51"/>
      <c r="AE34" s="51"/>
      <c r="AF34" s="51">
        <v>564.5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39"/>
      <c r="AS34" s="150"/>
    </row>
    <row r="35" spans="1:45" s="9" customFormat="1" ht="75">
      <c r="A35" s="133"/>
      <c r="B35" s="139"/>
      <c r="C35" s="131"/>
      <c r="D35" s="18" t="s">
        <v>28</v>
      </c>
      <c r="E35" s="71">
        <f t="shared" si="13"/>
        <v>21380.9</v>
      </c>
      <c r="F35" s="71">
        <f t="shared" si="14"/>
        <v>4555.3999999999996</v>
      </c>
      <c r="G35" s="74">
        <f>F35/E35</f>
        <v>0.21305931929900049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4555.3999999999996</v>
      </c>
      <c r="O35" s="51">
        <v>4555.3999999999996</v>
      </c>
      <c r="P35" s="66">
        <v>1</v>
      </c>
      <c r="Q35" s="51">
        <v>0</v>
      </c>
      <c r="R35" s="51"/>
      <c r="S35" s="51"/>
      <c r="T35" s="51">
        <v>0</v>
      </c>
      <c r="U35" s="51"/>
      <c r="V35" s="51"/>
      <c r="W35" s="51">
        <v>6135</v>
      </c>
      <c r="X35" s="51"/>
      <c r="Y35" s="51"/>
      <c r="Z35" s="51">
        <v>0</v>
      </c>
      <c r="AA35" s="51"/>
      <c r="AB35" s="51"/>
      <c r="AC35" s="51">
        <v>0</v>
      </c>
      <c r="AD35" s="51"/>
      <c r="AE35" s="51"/>
      <c r="AF35" s="51">
        <v>10690.5</v>
      </c>
      <c r="AG35" s="51"/>
      <c r="AH35" s="51"/>
      <c r="AI35" s="51">
        <v>0</v>
      </c>
      <c r="AJ35" s="51"/>
      <c r="AK35" s="51"/>
      <c r="AL35" s="51">
        <v>0</v>
      </c>
      <c r="AM35" s="51"/>
      <c r="AN35" s="51"/>
      <c r="AO35" s="51">
        <v>0</v>
      </c>
      <c r="AP35" s="51"/>
      <c r="AQ35" s="51"/>
      <c r="AR35" s="139"/>
      <c r="AS35" s="150"/>
    </row>
    <row r="36" spans="1:45" s="9" customFormat="1" ht="56.25">
      <c r="A36" s="133"/>
      <c r="B36" s="139"/>
      <c r="C36" s="131"/>
      <c r="D36" s="18" t="s">
        <v>29</v>
      </c>
      <c r="E36" s="71">
        <f t="shared" si="13"/>
        <v>1184.72632</v>
      </c>
      <c r="F36" s="71">
        <f t="shared" si="14"/>
        <v>252.4</v>
      </c>
      <c r="G36" s="74">
        <f>F36/E36</f>
        <v>0.21304498409387918</v>
      </c>
      <c r="H36" s="51">
        <v>0</v>
      </c>
      <c r="I36" s="51">
        <v>0</v>
      </c>
      <c r="J36" s="58">
        <v>0</v>
      </c>
      <c r="K36" s="51"/>
      <c r="L36" s="51">
        <v>0</v>
      </c>
      <c r="M36" s="58">
        <v>0</v>
      </c>
      <c r="N36" s="51">
        <v>252.4</v>
      </c>
      <c r="O36" s="51">
        <v>252.4</v>
      </c>
      <c r="P36" s="66">
        <v>1</v>
      </c>
      <c r="Q36" s="51"/>
      <c r="R36" s="51"/>
      <c r="S36" s="51"/>
      <c r="T36" s="51">
        <v>0</v>
      </c>
      <c r="U36" s="51"/>
      <c r="V36" s="51"/>
      <c r="W36" s="51">
        <v>339.9</v>
      </c>
      <c r="X36" s="51"/>
      <c r="Y36" s="51"/>
      <c r="Z36" s="51">
        <v>0</v>
      </c>
      <c r="AA36" s="51"/>
      <c r="AB36" s="51"/>
      <c r="AC36" s="51">
        <v>0</v>
      </c>
      <c r="AD36" s="51"/>
      <c r="AE36" s="51"/>
      <c r="AF36" s="51">
        <v>592.42632000000003</v>
      </c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39"/>
      <c r="AS36" s="150"/>
    </row>
    <row r="37" spans="1:45" s="9" customFormat="1" ht="37.5">
      <c r="A37" s="133"/>
      <c r="B37" s="140"/>
      <c r="C37" s="132"/>
      <c r="D37" s="20" t="s">
        <v>30</v>
      </c>
      <c r="E37" s="71">
        <v>0</v>
      </c>
      <c r="F37" s="71">
        <f t="shared" si="5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/>
      <c r="S37" s="51"/>
      <c r="T37" s="51">
        <v>0</v>
      </c>
      <c r="U37" s="51"/>
      <c r="V37" s="51"/>
      <c r="W37" s="51">
        <v>0</v>
      </c>
      <c r="X37" s="51"/>
      <c r="Y37" s="51"/>
      <c r="Z37" s="51">
        <v>0</v>
      </c>
      <c r="AA37" s="51"/>
      <c r="AB37" s="51"/>
      <c r="AC37" s="51">
        <v>0</v>
      </c>
      <c r="AD37" s="51"/>
      <c r="AE37" s="51"/>
      <c r="AF37" s="51">
        <v>0</v>
      </c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40"/>
      <c r="AS37" s="151"/>
    </row>
    <row r="38" spans="1:45" s="9" customFormat="1">
      <c r="A38" s="124" t="s">
        <v>52</v>
      </c>
      <c r="B38" s="138" t="s">
        <v>53</v>
      </c>
      <c r="C38" s="130" t="s">
        <v>32</v>
      </c>
      <c r="D38" s="19" t="s">
        <v>26</v>
      </c>
      <c r="E38" s="33">
        <f>E39+E40+E41+E42</f>
        <v>1030.3</v>
      </c>
      <c r="F38" s="33">
        <f>F39+F40+F41+F42</f>
        <v>0</v>
      </c>
      <c r="G38" s="74">
        <f>F38/E38</f>
        <v>0</v>
      </c>
      <c r="H38" s="86">
        <f t="shared" ref="H38:AQ38" si="15">H39+H40+H41+H42</f>
        <v>0</v>
      </c>
      <c r="I38" s="86">
        <f t="shared" si="15"/>
        <v>0</v>
      </c>
      <c r="J38" s="87">
        <f t="shared" si="15"/>
        <v>0</v>
      </c>
      <c r="K38" s="86">
        <f t="shared" si="15"/>
        <v>0</v>
      </c>
      <c r="L38" s="86">
        <f t="shared" si="15"/>
        <v>0</v>
      </c>
      <c r="M38" s="87">
        <f t="shared" si="15"/>
        <v>0</v>
      </c>
      <c r="N38" s="86">
        <f t="shared" si="15"/>
        <v>0</v>
      </c>
      <c r="O38" s="86">
        <f t="shared" si="15"/>
        <v>0</v>
      </c>
      <c r="P38" s="82">
        <f t="shared" si="15"/>
        <v>0</v>
      </c>
      <c r="Q38" s="86">
        <f t="shared" si="15"/>
        <v>0</v>
      </c>
      <c r="R38" s="86">
        <f t="shared" si="15"/>
        <v>0</v>
      </c>
      <c r="S38" s="86">
        <f t="shared" si="15"/>
        <v>0</v>
      </c>
      <c r="T38" s="86">
        <f t="shared" si="15"/>
        <v>0</v>
      </c>
      <c r="U38" s="86">
        <f t="shared" si="15"/>
        <v>0</v>
      </c>
      <c r="V38" s="86">
        <f t="shared" si="15"/>
        <v>0</v>
      </c>
      <c r="W38" s="86">
        <f t="shared" si="15"/>
        <v>0</v>
      </c>
      <c r="X38" s="86">
        <f t="shared" si="15"/>
        <v>0</v>
      </c>
      <c r="Y38" s="86">
        <f t="shared" si="15"/>
        <v>0</v>
      </c>
      <c r="Z38" s="86">
        <f t="shared" si="15"/>
        <v>0</v>
      </c>
      <c r="AA38" s="86">
        <f t="shared" si="15"/>
        <v>0</v>
      </c>
      <c r="AB38" s="86">
        <f t="shared" si="15"/>
        <v>0</v>
      </c>
      <c r="AC38" s="86">
        <f t="shared" si="15"/>
        <v>0</v>
      </c>
      <c r="AD38" s="86">
        <f t="shared" si="15"/>
        <v>0</v>
      </c>
      <c r="AE38" s="86">
        <f t="shared" si="15"/>
        <v>0</v>
      </c>
      <c r="AF38" s="86">
        <f t="shared" si="15"/>
        <v>0</v>
      </c>
      <c r="AG38" s="86">
        <f t="shared" si="15"/>
        <v>0</v>
      </c>
      <c r="AH38" s="86">
        <f t="shared" si="15"/>
        <v>0</v>
      </c>
      <c r="AI38" s="86">
        <f t="shared" si="15"/>
        <v>0</v>
      </c>
      <c r="AJ38" s="86">
        <f t="shared" si="15"/>
        <v>0</v>
      </c>
      <c r="AK38" s="86">
        <f t="shared" si="15"/>
        <v>0</v>
      </c>
      <c r="AL38" s="86">
        <f t="shared" si="15"/>
        <v>0</v>
      </c>
      <c r="AM38" s="86">
        <f t="shared" si="15"/>
        <v>0</v>
      </c>
      <c r="AN38" s="86">
        <f t="shared" si="15"/>
        <v>0</v>
      </c>
      <c r="AO38" s="86">
        <f t="shared" si="15"/>
        <v>1030.3</v>
      </c>
      <c r="AP38" s="86">
        <f t="shared" si="15"/>
        <v>0</v>
      </c>
      <c r="AQ38" s="86">
        <f t="shared" si="15"/>
        <v>0</v>
      </c>
      <c r="AR38" s="138" t="s">
        <v>66</v>
      </c>
      <c r="AS38" s="111"/>
    </row>
    <row r="39" spans="1:45" s="9" customFormat="1" ht="37.5">
      <c r="A39" s="125"/>
      <c r="B39" s="139"/>
      <c r="C39" s="131"/>
      <c r="D39" s="17" t="s">
        <v>27</v>
      </c>
      <c r="E39" s="71">
        <f>H39+K39+N39+Q39+T39+W39+Z39+AC39+AF39+AI39+AL39+AO39</f>
        <v>1030.3</v>
      </c>
      <c r="F39" s="71">
        <f>I39+L39+O39</f>
        <v>0</v>
      </c>
      <c r="G39" s="74">
        <f>F39/E39</f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/>
      <c r="S39" s="51"/>
      <c r="T39" s="51">
        <v>0</v>
      </c>
      <c r="U39" s="51"/>
      <c r="V39" s="51"/>
      <c r="W39" s="51">
        <v>0</v>
      </c>
      <c r="X39" s="51"/>
      <c r="Y39" s="51"/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1030.3</v>
      </c>
      <c r="AP39" s="51"/>
      <c r="AQ39" s="51"/>
      <c r="AR39" s="139"/>
      <c r="AS39" s="150"/>
    </row>
    <row r="40" spans="1:45" s="9" customFormat="1" ht="75">
      <c r="A40" s="125"/>
      <c r="B40" s="139"/>
      <c r="C40" s="131"/>
      <c r="D40" s="18" t="s">
        <v>28</v>
      </c>
      <c r="E40" s="71">
        <v>0</v>
      </c>
      <c r="F40" s="71">
        <f t="shared" si="5"/>
        <v>0</v>
      </c>
      <c r="G40" s="74">
        <v>0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0</v>
      </c>
      <c r="O40" s="51">
        <v>0</v>
      </c>
      <c r="P40" s="66">
        <v>0</v>
      </c>
      <c r="Q40" s="51">
        <v>0</v>
      </c>
      <c r="R40" s="51"/>
      <c r="S40" s="51"/>
      <c r="T40" s="51">
        <v>0</v>
      </c>
      <c r="U40" s="51"/>
      <c r="V40" s="51"/>
      <c r="W40" s="51">
        <v>0</v>
      </c>
      <c r="X40" s="51"/>
      <c r="Y40" s="51"/>
      <c r="Z40" s="51">
        <v>0</v>
      </c>
      <c r="AA40" s="51"/>
      <c r="AB40" s="51"/>
      <c r="AC40" s="51">
        <v>0</v>
      </c>
      <c r="AD40" s="51"/>
      <c r="AE40" s="51"/>
      <c r="AF40" s="51">
        <v>0</v>
      </c>
      <c r="AG40" s="51"/>
      <c r="AH40" s="51"/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39"/>
      <c r="AS40" s="150"/>
    </row>
    <row r="41" spans="1:45" s="9" customFormat="1" ht="56.25">
      <c r="A41" s="125"/>
      <c r="B41" s="139"/>
      <c r="C41" s="131"/>
      <c r="D41" s="18" t="s">
        <v>29</v>
      </c>
      <c r="E41" s="71">
        <v>0</v>
      </c>
      <c r="F41" s="71">
        <f t="shared" si="5"/>
        <v>0</v>
      </c>
      <c r="G41" s="74"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39"/>
      <c r="AS41" s="150"/>
    </row>
    <row r="42" spans="1:45" s="9" customFormat="1" ht="37.5">
      <c r="A42" s="125"/>
      <c r="B42" s="140"/>
      <c r="C42" s="132"/>
      <c r="D42" s="20" t="s">
        <v>30</v>
      </c>
      <c r="E42" s="71">
        <v>0</v>
      </c>
      <c r="F42" s="71">
        <f t="shared" si="5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40"/>
      <c r="AS42" s="151"/>
    </row>
    <row r="43" spans="1:45" ht="131.25">
      <c r="A43" s="34" t="s">
        <v>54</v>
      </c>
      <c r="B43" s="37" t="s">
        <v>55</v>
      </c>
      <c r="C43" s="38" t="s">
        <v>25</v>
      </c>
      <c r="D43" s="18" t="s">
        <v>48</v>
      </c>
      <c r="E43" s="71">
        <v>0</v>
      </c>
      <c r="F43" s="71">
        <v>0</v>
      </c>
      <c r="G43" s="74">
        <v>0</v>
      </c>
      <c r="H43" s="51" t="s">
        <v>63</v>
      </c>
      <c r="I43" s="51" t="s">
        <v>63</v>
      </c>
      <c r="J43" s="58">
        <v>0</v>
      </c>
      <c r="K43" s="51" t="s">
        <v>63</v>
      </c>
      <c r="L43" s="51" t="s">
        <v>63</v>
      </c>
      <c r="M43" s="58">
        <v>0</v>
      </c>
      <c r="N43" s="51" t="s">
        <v>63</v>
      </c>
      <c r="O43" s="51" t="s">
        <v>63</v>
      </c>
      <c r="P43" s="66">
        <v>0</v>
      </c>
      <c r="Q43" s="51" t="s">
        <v>63</v>
      </c>
      <c r="R43" s="51" t="s">
        <v>63</v>
      </c>
      <c r="S43" s="51" t="s">
        <v>63</v>
      </c>
      <c r="T43" s="51" t="s">
        <v>63</v>
      </c>
      <c r="U43" s="51" t="s">
        <v>63</v>
      </c>
      <c r="V43" s="51" t="s">
        <v>63</v>
      </c>
      <c r="W43" s="51" t="s">
        <v>63</v>
      </c>
      <c r="X43" s="51" t="s">
        <v>63</v>
      </c>
      <c r="Y43" s="51" t="s">
        <v>63</v>
      </c>
      <c r="Z43" s="51" t="s">
        <v>63</v>
      </c>
      <c r="AA43" s="51" t="s">
        <v>63</v>
      </c>
      <c r="AB43" s="51" t="s">
        <v>63</v>
      </c>
      <c r="AC43" s="51" t="s">
        <v>63</v>
      </c>
      <c r="AD43" s="51" t="s">
        <v>63</v>
      </c>
      <c r="AE43" s="51" t="s">
        <v>63</v>
      </c>
      <c r="AF43" s="51" t="s">
        <v>63</v>
      </c>
      <c r="AG43" s="51" t="s">
        <v>63</v>
      </c>
      <c r="AH43" s="51" t="s">
        <v>63</v>
      </c>
      <c r="AI43" s="51" t="s">
        <v>63</v>
      </c>
      <c r="AJ43" s="51" t="s">
        <v>63</v>
      </c>
      <c r="AK43" s="51" t="s">
        <v>63</v>
      </c>
      <c r="AL43" s="51" t="s">
        <v>63</v>
      </c>
      <c r="AM43" s="51" t="s">
        <v>63</v>
      </c>
      <c r="AN43" s="51" t="s">
        <v>63</v>
      </c>
      <c r="AO43" s="51" t="s">
        <v>63</v>
      </c>
      <c r="AP43" s="51" t="s">
        <v>63</v>
      </c>
      <c r="AQ43" s="51" t="s">
        <v>63</v>
      </c>
      <c r="AR43" s="48" t="s">
        <v>65</v>
      </c>
      <c r="AS43" s="47"/>
    </row>
    <row r="44" spans="1:45">
      <c r="A44" s="133" t="s">
        <v>20</v>
      </c>
      <c r="B44" s="146" t="s">
        <v>56</v>
      </c>
      <c r="C44" s="101" t="s">
        <v>25</v>
      </c>
      <c r="D44" s="19" t="s">
        <v>26</v>
      </c>
      <c r="E44" s="71">
        <v>0</v>
      </c>
      <c r="F44" s="71">
        <v>0</v>
      </c>
      <c r="G44" s="74">
        <v>0</v>
      </c>
      <c r="H44" s="52" t="s">
        <v>63</v>
      </c>
      <c r="I44" s="52" t="s">
        <v>63</v>
      </c>
      <c r="J44" s="87">
        <f t="shared" ref="J44" si="16">J45+J46+J47+J48</f>
        <v>0</v>
      </c>
      <c r="K44" s="52" t="s">
        <v>63</v>
      </c>
      <c r="L44" s="52" t="s">
        <v>63</v>
      </c>
      <c r="M44" s="87">
        <f t="shared" ref="M44" si="17">M45+M46+M47+M48</f>
        <v>0</v>
      </c>
      <c r="N44" s="52" t="s">
        <v>63</v>
      </c>
      <c r="O44" s="52" t="s">
        <v>63</v>
      </c>
      <c r="P44" s="87">
        <f t="shared" ref="P44" si="18">P45+P46+P47+P48</f>
        <v>0</v>
      </c>
      <c r="Q44" s="52" t="s">
        <v>63</v>
      </c>
      <c r="R44" s="52" t="s">
        <v>63</v>
      </c>
      <c r="S44" s="52" t="s">
        <v>63</v>
      </c>
      <c r="T44" s="52" t="s">
        <v>63</v>
      </c>
      <c r="U44" s="52" t="s">
        <v>63</v>
      </c>
      <c r="V44" s="52" t="s">
        <v>63</v>
      </c>
      <c r="W44" s="52" t="s">
        <v>63</v>
      </c>
      <c r="X44" s="52" t="s">
        <v>63</v>
      </c>
      <c r="Y44" s="52" t="s">
        <v>63</v>
      </c>
      <c r="Z44" s="52" t="s">
        <v>63</v>
      </c>
      <c r="AA44" s="52" t="s">
        <v>63</v>
      </c>
      <c r="AB44" s="52" t="s">
        <v>63</v>
      </c>
      <c r="AC44" s="52" t="s">
        <v>63</v>
      </c>
      <c r="AD44" s="52" t="s">
        <v>63</v>
      </c>
      <c r="AE44" s="52" t="s">
        <v>63</v>
      </c>
      <c r="AF44" s="52" t="s">
        <v>63</v>
      </c>
      <c r="AG44" s="52" t="s">
        <v>63</v>
      </c>
      <c r="AH44" s="52" t="s">
        <v>63</v>
      </c>
      <c r="AI44" s="52" t="s">
        <v>63</v>
      </c>
      <c r="AJ44" s="52" t="s">
        <v>63</v>
      </c>
      <c r="AK44" s="52" t="s">
        <v>63</v>
      </c>
      <c r="AL44" s="52" t="s">
        <v>63</v>
      </c>
      <c r="AM44" s="52" t="s">
        <v>63</v>
      </c>
      <c r="AN44" s="52" t="s">
        <v>63</v>
      </c>
      <c r="AO44" s="52" t="s">
        <v>63</v>
      </c>
      <c r="AP44" s="52" t="s">
        <v>63</v>
      </c>
      <c r="AQ44" s="52" t="s">
        <v>63</v>
      </c>
      <c r="AR44" s="143" t="s">
        <v>70</v>
      </c>
      <c r="AS44" s="147"/>
    </row>
    <row r="45" spans="1:45" ht="37.5">
      <c r="A45" s="133"/>
      <c r="B45" s="146"/>
      <c r="C45" s="101"/>
      <c r="D45" s="17" t="s">
        <v>27</v>
      </c>
      <c r="E45" s="71">
        <v>0</v>
      </c>
      <c r="F45" s="71"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 t="s">
        <v>63</v>
      </c>
      <c r="R45" s="51" t="s">
        <v>63</v>
      </c>
      <c r="S45" s="51" t="s">
        <v>63</v>
      </c>
      <c r="T45" s="51" t="s">
        <v>63</v>
      </c>
      <c r="U45" s="51" t="s">
        <v>63</v>
      </c>
      <c r="V45" s="51" t="s">
        <v>63</v>
      </c>
      <c r="W45" s="51" t="s">
        <v>63</v>
      </c>
      <c r="X45" s="51" t="s">
        <v>63</v>
      </c>
      <c r="Y45" s="51" t="s">
        <v>63</v>
      </c>
      <c r="Z45" s="51" t="s">
        <v>63</v>
      </c>
      <c r="AA45" s="51" t="s">
        <v>63</v>
      </c>
      <c r="AB45" s="51" t="s">
        <v>63</v>
      </c>
      <c r="AC45" s="51" t="s">
        <v>63</v>
      </c>
      <c r="AD45" s="51" t="s">
        <v>63</v>
      </c>
      <c r="AE45" s="51" t="s">
        <v>63</v>
      </c>
      <c r="AF45" s="51" t="s">
        <v>63</v>
      </c>
      <c r="AG45" s="51" t="s">
        <v>63</v>
      </c>
      <c r="AH45" s="51" t="s">
        <v>63</v>
      </c>
      <c r="AI45" s="51" t="s">
        <v>63</v>
      </c>
      <c r="AJ45" s="51" t="s">
        <v>63</v>
      </c>
      <c r="AK45" s="51" t="s">
        <v>63</v>
      </c>
      <c r="AL45" s="51" t="s">
        <v>63</v>
      </c>
      <c r="AM45" s="51" t="s">
        <v>63</v>
      </c>
      <c r="AN45" s="51" t="s">
        <v>63</v>
      </c>
      <c r="AO45" s="51" t="s">
        <v>63</v>
      </c>
      <c r="AP45" s="51" t="s">
        <v>63</v>
      </c>
      <c r="AQ45" s="51" t="s">
        <v>63</v>
      </c>
      <c r="AR45" s="144"/>
      <c r="AS45" s="148"/>
    </row>
    <row r="46" spans="1:45" ht="75">
      <c r="A46" s="133"/>
      <c r="B46" s="146"/>
      <c r="C46" s="101"/>
      <c r="D46" s="18" t="s">
        <v>28</v>
      </c>
      <c r="E46" s="71">
        <v>0</v>
      </c>
      <c r="F46" s="71"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 t="s">
        <v>63</v>
      </c>
      <c r="R46" s="51" t="s">
        <v>63</v>
      </c>
      <c r="S46" s="51" t="s">
        <v>63</v>
      </c>
      <c r="T46" s="51" t="s">
        <v>63</v>
      </c>
      <c r="U46" s="51" t="s">
        <v>63</v>
      </c>
      <c r="V46" s="51" t="s">
        <v>63</v>
      </c>
      <c r="W46" s="51" t="s">
        <v>63</v>
      </c>
      <c r="X46" s="51" t="s">
        <v>63</v>
      </c>
      <c r="Y46" s="51" t="s">
        <v>63</v>
      </c>
      <c r="Z46" s="51" t="s">
        <v>63</v>
      </c>
      <c r="AA46" s="51" t="s">
        <v>63</v>
      </c>
      <c r="AB46" s="51" t="s">
        <v>63</v>
      </c>
      <c r="AC46" s="51" t="s">
        <v>63</v>
      </c>
      <c r="AD46" s="51" t="s">
        <v>63</v>
      </c>
      <c r="AE46" s="51" t="s">
        <v>63</v>
      </c>
      <c r="AF46" s="51" t="s">
        <v>63</v>
      </c>
      <c r="AG46" s="51" t="s">
        <v>63</v>
      </c>
      <c r="AH46" s="51" t="s">
        <v>63</v>
      </c>
      <c r="AI46" s="51" t="s">
        <v>63</v>
      </c>
      <c r="AJ46" s="51" t="s">
        <v>63</v>
      </c>
      <c r="AK46" s="51" t="s">
        <v>63</v>
      </c>
      <c r="AL46" s="51" t="s">
        <v>63</v>
      </c>
      <c r="AM46" s="51" t="s">
        <v>63</v>
      </c>
      <c r="AN46" s="51" t="s">
        <v>63</v>
      </c>
      <c r="AO46" s="51" t="s">
        <v>63</v>
      </c>
      <c r="AP46" s="51" t="s">
        <v>63</v>
      </c>
      <c r="AQ46" s="51" t="s">
        <v>63</v>
      </c>
      <c r="AR46" s="144"/>
      <c r="AS46" s="148"/>
    </row>
    <row r="47" spans="1:45" ht="56.25">
      <c r="A47" s="133"/>
      <c r="B47" s="146"/>
      <c r="C47" s="101"/>
      <c r="D47" s="18" t="s">
        <v>29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63</v>
      </c>
      <c r="R47" s="51" t="s">
        <v>63</v>
      </c>
      <c r="S47" s="51" t="s">
        <v>63</v>
      </c>
      <c r="T47" s="51" t="s">
        <v>63</v>
      </c>
      <c r="U47" s="51" t="s">
        <v>63</v>
      </c>
      <c r="V47" s="51" t="s">
        <v>63</v>
      </c>
      <c r="W47" s="51" t="s">
        <v>63</v>
      </c>
      <c r="X47" s="51" t="s">
        <v>63</v>
      </c>
      <c r="Y47" s="51" t="s">
        <v>63</v>
      </c>
      <c r="Z47" s="51" t="s">
        <v>63</v>
      </c>
      <c r="AA47" s="51" t="s">
        <v>63</v>
      </c>
      <c r="AB47" s="51" t="s">
        <v>63</v>
      </c>
      <c r="AC47" s="51" t="s">
        <v>63</v>
      </c>
      <c r="AD47" s="51" t="s">
        <v>63</v>
      </c>
      <c r="AE47" s="51" t="s">
        <v>63</v>
      </c>
      <c r="AF47" s="51" t="s">
        <v>63</v>
      </c>
      <c r="AG47" s="51" t="s">
        <v>63</v>
      </c>
      <c r="AH47" s="51" t="s">
        <v>63</v>
      </c>
      <c r="AI47" s="51" t="s">
        <v>63</v>
      </c>
      <c r="AJ47" s="51" t="s">
        <v>63</v>
      </c>
      <c r="AK47" s="51" t="s">
        <v>63</v>
      </c>
      <c r="AL47" s="51" t="s">
        <v>63</v>
      </c>
      <c r="AM47" s="51" t="s">
        <v>63</v>
      </c>
      <c r="AN47" s="51" t="s">
        <v>63</v>
      </c>
      <c r="AO47" s="51" t="s">
        <v>63</v>
      </c>
      <c r="AP47" s="51" t="s">
        <v>63</v>
      </c>
      <c r="AQ47" s="51" t="s">
        <v>63</v>
      </c>
      <c r="AR47" s="144"/>
      <c r="AS47" s="148"/>
    </row>
    <row r="48" spans="1:45" ht="37.5">
      <c r="A48" s="133"/>
      <c r="B48" s="146"/>
      <c r="C48" s="101"/>
      <c r="D48" s="17" t="s">
        <v>30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63</v>
      </c>
      <c r="R48" s="51" t="s">
        <v>63</v>
      </c>
      <c r="S48" s="51" t="s">
        <v>63</v>
      </c>
      <c r="T48" s="51" t="s">
        <v>63</v>
      </c>
      <c r="U48" s="51" t="s">
        <v>63</v>
      </c>
      <c r="V48" s="51" t="s">
        <v>63</v>
      </c>
      <c r="W48" s="51" t="s">
        <v>63</v>
      </c>
      <c r="X48" s="51" t="s">
        <v>63</v>
      </c>
      <c r="Y48" s="51" t="s">
        <v>63</v>
      </c>
      <c r="Z48" s="51" t="s">
        <v>63</v>
      </c>
      <c r="AA48" s="51" t="s">
        <v>63</v>
      </c>
      <c r="AB48" s="51" t="s">
        <v>63</v>
      </c>
      <c r="AC48" s="51" t="s">
        <v>63</v>
      </c>
      <c r="AD48" s="51" t="s">
        <v>63</v>
      </c>
      <c r="AE48" s="51" t="s">
        <v>63</v>
      </c>
      <c r="AF48" s="51" t="s">
        <v>63</v>
      </c>
      <c r="AG48" s="51" t="s">
        <v>63</v>
      </c>
      <c r="AH48" s="51" t="s">
        <v>63</v>
      </c>
      <c r="AI48" s="51" t="s">
        <v>63</v>
      </c>
      <c r="AJ48" s="51" t="s">
        <v>63</v>
      </c>
      <c r="AK48" s="51" t="s">
        <v>63</v>
      </c>
      <c r="AL48" s="51" t="s">
        <v>63</v>
      </c>
      <c r="AM48" s="51" t="s">
        <v>63</v>
      </c>
      <c r="AN48" s="51" t="s">
        <v>63</v>
      </c>
      <c r="AO48" s="51" t="s">
        <v>63</v>
      </c>
      <c r="AP48" s="51" t="s">
        <v>63</v>
      </c>
      <c r="AQ48" s="51" t="s">
        <v>63</v>
      </c>
      <c r="AR48" s="145"/>
      <c r="AS48" s="149"/>
    </row>
    <row r="49" spans="1:48">
      <c r="A49" s="133" t="s">
        <v>57</v>
      </c>
      <c r="B49" s="134" t="s">
        <v>58</v>
      </c>
      <c r="C49" s="101" t="s">
        <v>59</v>
      </c>
      <c r="D49" s="19" t="s">
        <v>26</v>
      </c>
      <c r="E49" s="71">
        <v>0</v>
      </c>
      <c r="F49" s="71">
        <v>0</v>
      </c>
      <c r="G49" s="74">
        <v>0</v>
      </c>
      <c r="H49" s="52">
        <v>0</v>
      </c>
      <c r="I49" s="52" t="s">
        <v>63</v>
      </c>
      <c r="J49" s="87">
        <f t="shared" ref="J49" si="19">J50+J51+J52+J53</f>
        <v>0</v>
      </c>
      <c r="K49" s="52" t="s">
        <v>63</v>
      </c>
      <c r="L49" s="52">
        <v>0</v>
      </c>
      <c r="M49" s="87">
        <f t="shared" ref="M49" si="20">M50+M51+M52+M53</f>
        <v>0</v>
      </c>
      <c r="N49" s="52" t="s">
        <v>63</v>
      </c>
      <c r="O49" s="52" t="s">
        <v>63</v>
      </c>
      <c r="P49" s="87">
        <f t="shared" ref="P49" si="21">P50+P51+P52+P53</f>
        <v>0</v>
      </c>
      <c r="Q49" s="52" t="s">
        <v>63</v>
      </c>
      <c r="R49" s="52" t="s">
        <v>63</v>
      </c>
      <c r="S49" s="52" t="s">
        <v>63</v>
      </c>
      <c r="T49" s="52" t="s">
        <v>63</v>
      </c>
      <c r="U49" s="52" t="s">
        <v>63</v>
      </c>
      <c r="V49" s="52" t="s">
        <v>63</v>
      </c>
      <c r="W49" s="52" t="s">
        <v>63</v>
      </c>
      <c r="X49" s="52" t="s">
        <v>63</v>
      </c>
      <c r="Y49" s="52" t="s">
        <v>63</v>
      </c>
      <c r="Z49" s="52" t="s">
        <v>63</v>
      </c>
      <c r="AA49" s="52" t="s">
        <v>63</v>
      </c>
      <c r="AB49" s="52" t="s">
        <v>63</v>
      </c>
      <c r="AC49" s="52" t="s">
        <v>63</v>
      </c>
      <c r="AD49" s="52" t="s">
        <v>63</v>
      </c>
      <c r="AE49" s="52" t="s">
        <v>63</v>
      </c>
      <c r="AF49" s="52" t="s">
        <v>63</v>
      </c>
      <c r="AG49" s="52" t="s">
        <v>63</v>
      </c>
      <c r="AH49" s="52" t="s">
        <v>63</v>
      </c>
      <c r="AI49" s="52" t="s">
        <v>63</v>
      </c>
      <c r="AJ49" s="52" t="s">
        <v>63</v>
      </c>
      <c r="AK49" s="52" t="s">
        <v>63</v>
      </c>
      <c r="AL49" s="52" t="s">
        <v>63</v>
      </c>
      <c r="AM49" s="52" t="s">
        <v>63</v>
      </c>
      <c r="AN49" s="52" t="s">
        <v>63</v>
      </c>
      <c r="AO49" s="52" t="s">
        <v>63</v>
      </c>
      <c r="AP49" s="52" t="s">
        <v>63</v>
      </c>
      <c r="AQ49" s="52" t="s">
        <v>63</v>
      </c>
      <c r="AR49" s="147"/>
      <c r="AS49" s="147"/>
    </row>
    <row r="50" spans="1:48" ht="37.5">
      <c r="A50" s="133"/>
      <c r="B50" s="134"/>
      <c r="C50" s="101"/>
      <c r="D50" s="17" t="s">
        <v>27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63</v>
      </c>
      <c r="R50" s="51" t="s">
        <v>63</v>
      </c>
      <c r="S50" s="51" t="s">
        <v>63</v>
      </c>
      <c r="T50" s="51" t="s">
        <v>63</v>
      </c>
      <c r="U50" s="51" t="s">
        <v>63</v>
      </c>
      <c r="V50" s="51" t="s">
        <v>63</v>
      </c>
      <c r="W50" s="51" t="s">
        <v>63</v>
      </c>
      <c r="X50" s="51" t="s">
        <v>63</v>
      </c>
      <c r="Y50" s="51" t="s">
        <v>63</v>
      </c>
      <c r="Z50" s="51" t="s">
        <v>63</v>
      </c>
      <c r="AA50" s="51" t="s">
        <v>63</v>
      </c>
      <c r="AB50" s="51" t="s">
        <v>63</v>
      </c>
      <c r="AC50" s="51" t="s">
        <v>63</v>
      </c>
      <c r="AD50" s="51" t="s">
        <v>63</v>
      </c>
      <c r="AE50" s="51" t="s">
        <v>63</v>
      </c>
      <c r="AF50" s="51" t="s">
        <v>63</v>
      </c>
      <c r="AG50" s="51" t="s">
        <v>63</v>
      </c>
      <c r="AH50" s="51" t="s">
        <v>63</v>
      </c>
      <c r="AI50" s="51" t="s">
        <v>63</v>
      </c>
      <c r="AJ50" s="51" t="s">
        <v>63</v>
      </c>
      <c r="AK50" s="51" t="s">
        <v>63</v>
      </c>
      <c r="AL50" s="51" t="s">
        <v>63</v>
      </c>
      <c r="AM50" s="51" t="s">
        <v>63</v>
      </c>
      <c r="AN50" s="51" t="s">
        <v>63</v>
      </c>
      <c r="AO50" s="51" t="s">
        <v>63</v>
      </c>
      <c r="AP50" s="51" t="s">
        <v>63</v>
      </c>
      <c r="AQ50" s="51" t="s">
        <v>63</v>
      </c>
      <c r="AR50" s="148"/>
      <c r="AS50" s="148"/>
    </row>
    <row r="51" spans="1:48" ht="75">
      <c r="A51" s="133"/>
      <c r="B51" s="134"/>
      <c r="C51" s="101"/>
      <c r="D51" s="18" t="s">
        <v>28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 t="s">
        <v>63</v>
      </c>
      <c r="R51" s="51" t="s">
        <v>63</v>
      </c>
      <c r="S51" s="51" t="s">
        <v>63</v>
      </c>
      <c r="T51" s="51" t="s">
        <v>63</v>
      </c>
      <c r="U51" s="51" t="s">
        <v>63</v>
      </c>
      <c r="V51" s="51" t="s">
        <v>63</v>
      </c>
      <c r="W51" s="51" t="s">
        <v>63</v>
      </c>
      <c r="X51" s="51" t="s">
        <v>63</v>
      </c>
      <c r="Y51" s="51" t="s">
        <v>63</v>
      </c>
      <c r="Z51" s="51" t="s">
        <v>63</v>
      </c>
      <c r="AA51" s="51" t="s">
        <v>63</v>
      </c>
      <c r="AB51" s="51" t="s">
        <v>63</v>
      </c>
      <c r="AC51" s="51" t="s">
        <v>63</v>
      </c>
      <c r="AD51" s="51" t="s">
        <v>63</v>
      </c>
      <c r="AE51" s="51" t="s">
        <v>63</v>
      </c>
      <c r="AF51" s="51" t="s">
        <v>63</v>
      </c>
      <c r="AG51" s="51" t="s">
        <v>63</v>
      </c>
      <c r="AH51" s="51" t="s">
        <v>63</v>
      </c>
      <c r="AI51" s="51" t="s">
        <v>63</v>
      </c>
      <c r="AJ51" s="51" t="s">
        <v>63</v>
      </c>
      <c r="AK51" s="51" t="s">
        <v>63</v>
      </c>
      <c r="AL51" s="51" t="s">
        <v>63</v>
      </c>
      <c r="AM51" s="51" t="s">
        <v>63</v>
      </c>
      <c r="AN51" s="51" t="s">
        <v>63</v>
      </c>
      <c r="AO51" s="51" t="s">
        <v>63</v>
      </c>
      <c r="AP51" s="51" t="s">
        <v>63</v>
      </c>
      <c r="AQ51" s="51" t="s">
        <v>63</v>
      </c>
      <c r="AR51" s="148"/>
      <c r="AS51" s="148"/>
    </row>
    <row r="52" spans="1:48" ht="56.25">
      <c r="A52" s="133"/>
      <c r="B52" s="134"/>
      <c r="C52" s="101"/>
      <c r="D52" s="18" t="s">
        <v>29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63</v>
      </c>
      <c r="R52" s="51" t="s">
        <v>63</v>
      </c>
      <c r="S52" s="51" t="s">
        <v>63</v>
      </c>
      <c r="T52" s="51" t="s">
        <v>63</v>
      </c>
      <c r="U52" s="51" t="s">
        <v>63</v>
      </c>
      <c r="V52" s="51" t="s">
        <v>63</v>
      </c>
      <c r="W52" s="51" t="s">
        <v>63</v>
      </c>
      <c r="X52" s="51" t="s">
        <v>63</v>
      </c>
      <c r="Y52" s="51" t="s">
        <v>63</v>
      </c>
      <c r="Z52" s="51" t="s">
        <v>63</v>
      </c>
      <c r="AA52" s="51" t="s">
        <v>63</v>
      </c>
      <c r="AB52" s="51" t="s">
        <v>63</v>
      </c>
      <c r="AC52" s="51" t="s">
        <v>63</v>
      </c>
      <c r="AD52" s="51" t="s">
        <v>63</v>
      </c>
      <c r="AE52" s="51" t="s">
        <v>63</v>
      </c>
      <c r="AF52" s="51" t="s">
        <v>63</v>
      </c>
      <c r="AG52" s="51" t="s">
        <v>63</v>
      </c>
      <c r="AH52" s="51" t="s">
        <v>63</v>
      </c>
      <c r="AI52" s="51" t="s">
        <v>63</v>
      </c>
      <c r="AJ52" s="51" t="s">
        <v>63</v>
      </c>
      <c r="AK52" s="51" t="s">
        <v>63</v>
      </c>
      <c r="AL52" s="51" t="s">
        <v>63</v>
      </c>
      <c r="AM52" s="51" t="s">
        <v>63</v>
      </c>
      <c r="AN52" s="51" t="s">
        <v>63</v>
      </c>
      <c r="AO52" s="51" t="s">
        <v>63</v>
      </c>
      <c r="AP52" s="51" t="s">
        <v>63</v>
      </c>
      <c r="AQ52" s="51" t="s">
        <v>63</v>
      </c>
      <c r="AR52" s="148"/>
      <c r="AS52" s="148"/>
    </row>
    <row r="53" spans="1:48" ht="37.5">
      <c r="A53" s="133"/>
      <c r="B53" s="134"/>
      <c r="C53" s="101"/>
      <c r="D53" s="17" t="s">
        <v>30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63</v>
      </c>
      <c r="R53" s="51" t="s">
        <v>63</v>
      </c>
      <c r="S53" s="51" t="s">
        <v>63</v>
      </c>
      <c r="T53" s="51" t="s">
        <v>63</v>
      </c>
      <c r="U53" s="51" t="s">
        <v>63</v>
      </c>
      <c r="V53" s="51" t="s">
        <v>63</v>
      </c>
      <c r="W53" s="51" t="s">
        <v>63</v>
      </c>
      <c r="X53" s="51" t="s">
        <v>63</v>
      </c>
      <c r="Y53" s="51" t="s">
        <v>63</v>
      </c>
      <c r="Z53" s="51" t="s">
        <v>63</v>
      </c>
      <c r="AA53" s="51" t="s">
        <v>63</v>
      </c>
      <c r="AB53" s="51" t="s">
        <v>63</v>
      </c>
      <c r="AC53" s="51" t="s">
        <v>63</v>
      </c>
      <c r="AD53" s="51" t="s">
        <v>63</v>
      </c>
      <c r="AE53" s="51" t="s">
        <v>63</v>
      </c>
      <c r="AF53" s="51" t="s">
        <v>63</v>
      </c>
      <c r="AG53" s="51" t="s">
        <v>63</v>
      </c>
      <c r="AH53" s="51" t="s">
        <v>63</v>
      </c>
      <c r="AI53" s="51" t="s">
        <v>63</v>
      </c>
      <c r="AJ53" s="51" t="s">
        <v>63</v>
      </c>
      <c r="AK53" s="51" t="s">
        <v>63</v>
      </c>
      <c r="AL53" s="51" t="s">
        <v>63</v>
      </c>
      <c r="AM53" s="51" t="s">
        <v>63</v>
      </c>
      <c r="AN53" s="51" t="s">
        <v>63</v>
      </c>
      <c r="AO53" s="51" t="s">
        <v>63</v>
      </c>
      <c r="AP53" s="51" t="s">
        <v>63</v>
      </c>
      <c r="AQ53" s="51" t="s">
        <v>63</v>
      </c>
      <c r="AR53" s="149"/>
      <c r="AS53" s="149"/>
    </row>
    <row r="54" spans="1:48" s="22" customFormat="1" ht="18.75" customHeight="1">
      <c r="A54" s="97" t="s">
        <v>114</v>
      </c>
      <c r="B54" s="98"/>
      <c r="C54" s="101" t="s">
        <v>25</v>
      </c>
      <c r="D54" s="21" t="s">
        <v>26</v>
      </c>
      <c r="E54" s="53">
        <f>E55+E56+E57+E58</f>
        <v>94324.826319999993</v>
      </c>
      <c r="F54" s="53">
        <f t="shared" ref="F54:AQ54" si="22">F55+F56+F57+F58</f>
        <v>20311.2</v>
      </c>
      <c r="G54" s="50">
        <f>F54/E54</f>
        <v>0.21533249296525184</v>
      </c>
      <c r="H54" s="53">
        <f t="shared" si="22"/>
        <v>0</v>
      </c>
      <c r="I54" s="53">
        <f t="shared" si="22"/>
        <v>0</v>
      </c>
      <c r="J54" s="50">
        <v>0</v>
      </c>
      <c r="K54" s="53">
        <f t="shared" si="22"/>
        <v>0</v>
      </c>
      <c r="L54" s="53">
        <f t="shared" si="22"/>
        <v>0</v>
      </c>
      <c r="M54" s="50">
        <f t="shared" si="22"/>
        <v>0</v>
      </c>
      <c r="N54" s="53">
        <f t="shared" si="22"/>
        <v>20311.2</v>
      </c>
      <c r="O54" s="53">
        <f t="shared" si="22"/>
        <v>20311.2</v>
      </c>
      <c r="P54" s="68">
        <v>1</v>
      </c>
      <c r="Q54" s="53">
        <f t="shared" si="22"/>
        <v>0</v>
      </c>
      <c r="R54" s="53">
        <f t="shared" si="22"/>
        <v>0</v>
      </c>
      <c r="S54" s="53">
        <f t="shared" si="22"/>
        <v>0</v>
      </c>
      <c r="T54" s="53">
        <f t="shared" si="22"/>
        <v>0</v>
      </c>
      <c r="U54" s="53">
        <f t="shared" si="22"/>
        <v>0</v>
      </c>
      <c r="V54" s="53">
        <f t="shared" si="22"/>
        <v>0</v>
      </c>
      <c r="W54" s="53">
        <f t="shared" si="22"/>
        <v>16739.5</v>
      </c>
      <c r="X54" s="53">
        <f t="shared" si="22"/>
        <v>0</v>
      </c>
      <c r="Y54" s="53">
        <f t="shared" si="22"/>
        <v>0</v>
      </c>
      <c r="Z54" s="53">
        <f t="shared" si="22"/>
        <v>0</v>
      </c>
      <c r="AA54" s="53">
        <f t="shared" si="22"/>
        <v>0</v>
      </c>
      <c r="AB54" s="53">
        <f t="shared" si="22"/>
        <v>0</v>
      </c>
      <c r="AC54" s="53">
        <f t="shared" si="22"/>
        <v>0</v>
      </c>
      <c r="AD54" s="53">
        <f t="shared" si="22"/>
        <v>0</v>
      </c>
      <c r="AE54" s="53">
        <f t="shared" si="22"/>
        <v>0</v>
      </c>
      <c r="AF54" s="53">
        <f t="shared" si="22"/>
        <v>27322.926319999999</v>
      </c>
      <c r="AG54" s="53">
        <f t="shared" si="22"/>
        <v>0</v>
      </c>
      <c r="AH54" s="53">
        <f t="shared" si="22"/>
        <v>0</v>
      </c>
      <c r="AI54" s="53">
        <f t="shared" si="22"/>
        <v>0</v>
      </c>
      <c r="AJ54" s="53">
        <f t="shared" si="22"/>
        <v>0</v>
      </c>
      <c r="AK54" s="53">
        <f t="shared" si="22"/>
        <v>0</v>
      </c>
      <c r="AL54" s="53">
        <f t="shared" si="22"/>
        <v>13467.2</v>
      </c>
      <c r="AM54" s="53">
        <f t="shared" si="22"/>
        <v>0</v>
      </c>
      <c r="AN54" s="53">
        <f t="shared" si="22"/>
        <v>0</v>
      </c>
      <c r="AO54" s="53">
        <f t="shared" si="22"/>
        <v>16484</v>
      </c>
      <c r="AP54" s="53">
        <f t="shared" si="22"/>
        <v>0</v>
      </c>
      <c r="AQ54" s="53">
        <f t="shared" si="22"/>
        <v>0</v>
      </c>
      <c r="AR54" s="135"/>
      <c r="AS54" s="135"/>
      <c r="AU54" s="23"/>
      <c r="AV54" s="23"/>
    </row>
    <row r="55" spans="1:48" s="22" customFormat="1" ht="37.5">
      <c r="A55" s="99"/>
      <c r="B55" s="100"/>
      <c r="C55" s="101"/>
      <c r="D55" s="24" t="s">
        <v>27</v>
      </c>
      <c r="E55" s="54">
        <f t="shared" ref="E55:G57" si="23">E12+E22+E29+E34+E39</f>
        <v>2159.1999999999998</v>
      </c>
      <c r="F55" s="54">
        <f t="shared" si="23"/>
        <v>240.5</v>
      </c>
      <c r="G55" s="49">
        <f t="shared" si="23"/>
        <v>0.21303924173974664</v>
      </c>
      <c r="H55" s="54">
        <f t="shared" ref="H55:I57" si="24">H12+H22+H29+H34+H39</f>
        <v>0</v>
      </c>
      <c r="I55" s="54">
        <f t="shared" si="24"/>
        <v>0</v>
      </c>
      <c r="J55" s="49">
        <v>0</v>
      </c>
      <c r="K55" s="54">
        <f t="shared" ref="K55:O57" si="25">K12+K22+K29+K34+K39</f>
        <v>0</v>
      </c>
      <c r="L55" s="54">
        <f t="shared" si="25"/>
        <v>0</v>
      </c>
      <c r="M55" s="49">
        <f t="shared" si="25"/>
        <v>0</v>
      </c>
      <c r="N55" s="54">
        <f t="shared" si="25"/>
        <v>240.5</v>
      </c>
      <c r="O55" s="54">
        <f t="shared" si="25"/>
        <v>240.5</v>
      </c>
      <c r="P55" s="69">
        <v>1</v>
      </c>
      <c r="Q55" s="54">
        <f t="shared" ref="Q55:AO55" si="26">Q12+Q22+Q29+Q34+Q39</f>
        <v>0</v>
      </c>
      <c r="R55" s="54">
        <f t="shared" si="26"/>
        <v>0</v>
      </c>
      <c r="S55" s="54">
        <f t="shared" si="26"/>
        <v>0</v>
      </c>
      <c r="T55" s="54">
        <f t="shared" si="26"/>
        <v>0</v>
      </c>
      <c r="U55" s="54">
        <f t="shared" si="26"/>
        <v>0</v>
      </c>
      <c r="V55" s="54">
        <f t="shared" si="26"/>
        <v>0</v>
      </c>
      <c r="W55" s="54">
        <f t="shared" si="26"/>
        <v>323.89999999999998</v>
      </c>
      <c r="X55" s="54">
        <f t="shared" si="26"/>
        <v>0</v>
      </c>
      <c r="Y55" s="54">
        <f t="shared" si="26"/>
        <v>0</v>
      </c>
      <c r="Z55" s="54">
        <f t="shared" si="26"/>
        <v>0</v>
      </c>
      <c r="AA55" s="54">
        <f t="shared" si="26"/>
        <v>0</v>
      </c>
      <c r="AB55" s="54">
        <f t="shared" si="26"/>
        <v>0</v>
      </c>
      <c r="AC55" s="54">
        <f t="shared" si="26"/>
        <v>0</v>
      </c>
      <c r="AD55" s="54">
        <f t="shared" si="26"/>
        <v>0</v>
      </c>
      <c r="AE55" s="54">
        <f t="shared" si="26"/>
        <v>0</v>
      </c>
      <c r="AF55" s="54">
        <f t="shared" si="26"/>
        <v>564.5</v>
      </c>
      <c r="AG55" s="54">
        <f t="shared" si="26"/>
        <v>0</v>
      </c>
      <c r="AH55" s="54">
        <f t="shared" si="26"/>
        <v>0</v>
      </c>
      <c r="AI55" s="54">
        <f t="shared" si="26"/>
        <v>0</v>
      </c>
      <c r="AJ55" s="54">
        <f t="shared" si="26"/>
        <v>0</v>
      </c>
      <c r="AK55" s="54">
        <f t="shared" si="26"/>
        <v>0</v>
      </c>
      <c r="AL55" s="54">
        <f t="shared" si="26"/>
        <v>0</v>
      </c>
      <c r="AM55" s="54">
        <f t="shared" si="26"/>
        <v>0</v>
      </c>
      <c r="AN55" s="54">
        <f t="shared" si="26"/>
        <v>0</v>
      </c>
      <c r="AO55" s="54">
        <f t="shared" si="26"/>
        <v>1030.3</v>
      </c>
      <c r="AP55" s="54">
        <f t="shared" ref="AP55:AQ55" si="27">AP12+AP22+AP29+AP34+AP39</f>
        <v>0</v>
      </c>
      <c r="AQ55" s="54">
        <f t="shared" si="27"/>
        <v>0</v>
      </c>
      <c r="AR55" s="136"/>
      <c r="AS55" s="136"/>
      <c r="AU55" s="23"/>
      <c r="AV55" s="23"/>
    </row>
    <row r="56" spans="1:48" s="22" customFormat="1" ht="75">
      <c r="A56" s="99"/>
      <c r="B56" s="100"/>
      <c r="C56" s="101"/>
      <c r="D56" s="25" t="s">
        <v>28</v>
      </c>
      <c r="E56" s="54">
        <f t="shared" si="23"/>
        <v>65261.799999999996</v>
      </c>
      <c r="F56" s="54">
        <f t="shared" si="23"/>
        <v>19818.3</v>
      </c>
      <c r="G56" s="49">
        <f t="shared" si="23"/>
        <v>0.56088491084338543</v>
      </c>
      <c r="H56" s="54">
        <f t="shared" si="24"/>
        <v>0</v>
      </c>
      <c r="I56" s="54">
        <f t="shared" si="24"/>
        <v>0</v>
      </c>
      <c r="J56" s="49">
        <v>0</v>
      </c>
      <c r="K56" s="54">
        <f t="shared" si="25"/>
        <v>0</v>
      </c>
      <c r="L56" s="54">
        <f t="shared" si="25"/>
        <v>0</v>
      </c>
      <c r="M56" s="49">
        <f t="shared" si="25"/>
        <v>0</v>
      </c>
      <c r="N56" s="54">
        <f t="shared" si="25"/>
        <v>19818.3</v>
      </c>
      <c r="O56" s="54">
        <f t="shared" si="25"/>
        <v>19818.3</v>
      </c>
      <c r="P56" s="69">
        <v>1</v>
      </c>
      <c r="Q56" s="54">
        <f t="shared" ref="Q56:AO56" si="28">Q13+Q23+Q30+Q35+Q40</f>
        <v>0</v>
      </c>
      <c r="R56" s="54">
        <f t="shared" si="28"/>
        <v>0</v>
      </c>
      <c r="S56" s="54">
        <f t="shared" si="28"/>
        <v>0</v>
      </c>
      <c r="T56" s="54">
        <f t="shared" si="28"/>
        <v>0</v>
      </c>
      <c r="U56" s="54">
        <f t="shared" si="28"/>
        <v>0</v>
      </c>
      <c r="V56" s="54">
        <f t="shared" si="28"/>
        <v>0</v>
      </c>
      <c r="W56" s="54">
        <f t="shared" si="28"/>
        <v>9950.7000000000007</v>
      </c>
      <c r="X56" s="54">
        <f t="shared" si="28"/>
        <v>0</v>
      </c>
      <c r="Y56" s="54">
        <f t="shared" si="28"/>
        <v>0</v>
      </c>
      <c r="Z56" s="54">
        <f t="shared" si="28"/>
        <v>0</v>
      </c>
      <c r="AA56" s="54">
        <f t="shared" si="28"/>
        <v>0</v>
      </c>
      <c r="AB56" s="54">
        <f t="shared" si="28"/>
        <v>0</v>
      </c>
      <c r="AC56" s="54">
        <f t="shared" si="28"/>
        <v>0</v>
      </c>
      <c r="AD56" s="54">
        <f t="shared" si="28"/>
        <v>0</v>
      </c>
      <c r="AE56" s="54">
        <f t="shared" si="28"/>
        <v>0</v>
      </c>
      <c r="AF56" s="54">
        <f t="shared" si="28"/>
        <v>20039.099999999999</v>
      </c>
      <c r="AG56" s="54">
        <f t="shared" si="28"/>
        <v>0</v>
      </c>
      <c r="AH56" s="54">
        <f t="shared" si="28"/>
        <v>0</v>
      </c>
      <c r="AI56" s="54">
        <f t="shared" si="28"/>
        <v>0</v>
      </c>
      <c r="AJ56" s="54">
        <f t="shared" si="28"/>
        <v>0</v>
      </c>
      <c r="AK56" s="54">
        <f t="shared" si="28"/>
        <v>0</v>
      </c>
      <c r="AL56" s="54">
        <f t="shared" si="28"/>
        <v>0</v>
      </c>
      <c r="AM56" s="54">
        <f t="shared" si="28"/>
        <v>0</v>
      </c>
      <c r="AN56" s="54">
        <f t="shared" si="28"/>
        <v>0</v>
      </c>
      <c r="AO56" s="54">
        <f t="shared" si="28"/>
        <v>15453.7</v>
      </c>
      <c r="AP56" s="54">
        <f t="shared" ref="AP56:AQ56" si="29">AP13+AP23+AP30+AP35+AP40</f>
        <v>0</v>
      </c>
      <c r="AQ56" s="54">
        <f t="shared" si="29"/>
        <v>0</v>
      </c>
      <c r="AR56" s="136"/>
      <c r="AS56" s="136"/>
    </row>
    <row r="57" spans="1:48" s="9" customFormat="1" ht="56.25">
      <c r="A57" s="99"/>
      <c r="B57" s="100"/>
      <c r="C57" s="101"/>
      <c r="D57" s="25" t="s">
        <v>29</v>
      </c>
      <c r="E57" s="54">
        <f t="shared" si="23"/>
        <v>26903.82632</v>
      </c>
      <c r="F57" s="54">
        <f t="shared" si="23"/>
        <v>252.4</v>
      </c>
      <c r="G57" s="49">
        <f t="shared" si="23"/>
        <v>0.21304498409387918</v>
      </c>
      <c r="H57" s="54">
        <f t="shared" si="24"/>
        <v>0</v>
      </c>
      <c r="I57" s="54">
        <f t="shared" si="24"/>
        <v>0</v>
      </c>
      <c r="J57" s="49">
        <v>0</v>
      </c>
      <c r="K57" s="54">
        <f t="shared" si="25"/>
        <v>0</v>
      </c>
      <c r="L57" s="54">
        <f t="shared" si="25"/>
        <v>0</v>
      </c>
      <c r="M57" s="49">
        <f t="shared" si="25"/>
        <v>0</v>
      </c>
      <c r="N57" s="54">
        <f t="shared" si="25"/>
        <v>252.4</v>
      </c>
      <c r="O57" s="54">
        <f t="shared" si="25"/>
        <v>252.4</v>
      </c>
      <c r="P57" s="69">
        <v>1</v>
      </c>
      <c r="Q57" s="54">
        <f t="shared" ref="Q57:AO57" si="30">Q14+Q24+Q31+Q36+Q41</f>
        <v>0</v>
      </c>
      <c r="R57" s="54">
        <f t="shared" si="30"/>
        <v>0</v>
      </c>
      <c r="S57" s="54">
        <f t="shared" si="30"/>
        <v>0</v>
      </c>
      <c r="T57" s="54">
        <f t="shared" si="30"/>
        <v>0</v>
      </c>
      <c r="U57" s="54">
        <f t="shared" si="30"/>
        <v>0</v>
      </c>
      <c r="V57" s="54">
        <f t="shared" si="30"/>
        <v>0</v>
      </c>
      <c r="W57" s="54">
        <f t="shared" si="30"/>
        <v>6464.9</v>
      </c>
      <c r="X57" s="54">
        <f t="shared" si="30"/>
        <v>0</v>
      </c>
      <c r="Y57" s="54">
        <f t="shared" si="30"/>
        <v>0</v>
      </c>
      <c r="Z57" s="54">
        <f t="shared" si="30"/>
        <v>0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6719.3263200000001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13467.2</v>
      </c>
      <c r="AM57" s="54">
        <f t="shared" si="30"/>
        <v>0</v>
      </c>
      <c r="AN57" s="54">
        <f t="shared" si="30"/>
        <v>0</v>
      </c>
      <c r="AO57" s="54">
        <f t="shared" si="30"/>
        <v>0</v>
      </c>
      <c r="AP57" s="54">
        <f t="shared" ref="AP57:AQ57" si="31">AP14+AP24+AP31+AP36+AP41</f>
        <v>0</v>
      </c>
      <c r="AQ57" s="54">
        <f t="shared" si="31"/>
        <v>0</v>
      </c>
      <c r="AR57" s="136"/>
      <c r="AS57" s="136"/>
    </row>
    <row r="58" spans="1:48" s="9" customFormat="1" ht="37.5">
      <c r="A58" s="141"/>
      <c r="B58" s="142"/>
      <c r="C58" s="101"/>
      <c r="D58" s="24" t="s">
        <v>30</v>
      </c>
      <c r="E58" s="54">
        <f>E15+E26+E32+E37+E42</f>
        <v>0</v>
      </c>
      <c r="F58" s="54">
        <f>F15+F26+F32+F37+F42</f>
        <v>0</v>
      </c>
      <c r="G58" s="49">
        <f>G15+G26+G32+G37+G42</f>
        <v>0</v>
      </c>
      <c r="H58" s="54">
        <f>H15+H26+H32+H37+H42</f>
        <v>0</v>
      </c>
      <c r="I58" s="54">
        <f>I15+I26+I32+I37+I42</f>
        <v>0</v>
      </c>
      <c r="J58" s="49">
        <v>0</v>
      </c>
      <c r="K58" s="54">
        <f t="shared" ref="K58:AO58" si="32">K15+K26+K32+K37+K42</f>
        <v>0</v>
      </c>
      <c r="L58" s="54">
        <f t="shared" si="32"/>
        <v>0</v>
      </c>
      <c r="M58" s="49">
        <f t="shared" si="32"/>
        <v>0</v>
      </c>
      <c r="N58" s="54">
        <f t="shared" si="32"/>
        <v>0</v>
      </c>
      <c r="O58" s="54">
        <f t="shared" si="32"/>
        <v>0</v>
      </c>
      <c r="P58" s="69">
        <f t="shared" si="32"/>
        <v>0</v>
      </c>
      <c r="Q58" s="54">
        <f t="shared" si="32"/>
        <v>0</v>
      </c>
      <c r="R58" s="54">
        <f t="shared" si="32"/>
        <v>0</v>
      </c>
      <c r="S58" s="54">
        <f t="shared" si="32"/>
        <v>0</v>
      </c>
      <c r="T58" s="54">
        <f t="shared" si="32"/>
        <v>0</v>
      </c>
      <c r="U58" s="54">
        <f t="shared" si="32"/>
        <v>0</v>
      </c>
      <c r="V58" s="54">
        <f t="shared" si="32"/>
        <v>0</v>
      </c>
      <c r="W58" s="54">
        <f t="shared" si="32"/>
        <v>0</v>
      </c>
      <c r="X58" s="54">
        <f t="shared" si="32"/>
        <v>0</v>
      </c>
      <c r="Y58" s="54">
        <f t="shared" si="32"/>
        <v>0</v>
      </c>
      <c r="Z58" s="54">
        <f t="shared" si="32"/>
        <v>0</v>
      </c>
      <c r="AA58" s="54">
        <f t="shared" si="32"/>
        <v>0</v>
      </c>
      <c r="AB58" s="54">
        <f t="shared" si="32"/>
        <v>0</v>
      </c>
      <c r="AC58" s="54">
        <f t="shared" si="32"/>
        <v>0</v>
      </c>
      <c r="AD58" s="54">
        <f t="shared" si="32"/>
        <v>0</v>
      </c>
      <c r="AE58" s="54">
        <f t="shared" si="32"/>
        <v>0</v>
      </c>
      <c r="AF58" s="54">
        <f t="shared" si="32"/>
        <v>0</v>
      </c>
      <c r="AG58" s="54">
        <f t="shared" si="32"/>
        <v>0</v>
      </c>
      <c r="AH58" s="54">
        <f t="shared" si="32"/>
        <v>0</v>
      </c>
      <c r="AI58" s="54">
        <f t="shared" si="32"/>
        <v>0</v>
      </c>
      <c r="AJ58" s="54">
        <f t="shared" si="32"/>
        <v>0</v>
      </c>
      <c r="AK58" s="54">
        <f t="shared" si="32"/>
        <v>0</v>
      </c>
      <c r="AL58" s="54">
        <f t="shared" si="32"/>
        <v>0</v>
      </c>
      <c r="AM58" s="54">
        <f t="shared" si="32"/>
        <v>0</v>
      </c>
      <c r="AN58" s="54">
        <f t="shared" si="32"/>
        <v>0</v>
      </c>
      <c r="AO58" s="54">
        <f t="shared" si="32"/>
        <v>0</v>
      </c>
      <c r="AP58" s="54">
        <f t="shared" ref="AP58:AQ58" si="33">AP15+AP26+AP32+AP37+AP42</f>
        <v>0</v>
      </c>
      <c r="AQ58" s="54">
        <f t="shared" si="33"/>
        <v>0</v>
      </c>
      <c r="AR58" s="137"/>
      <c r="AS58" s="137"/>
    </row>
    <row r="59" spans="1:48" s="72" customFormat="1">
      <c r="A59" s="97" t="s">
        <v>115</v>
      </c>
      <c r="B59" s="98"/>
      <c r="C59" s="101" t="s">
        <v>25</v>
      </c>
      <c r="D59" s="42" t="s">
        <v>26</v>
      </c>
      <c r="E59" s="71">
        <f>SUM(E60:E62)</f>
        <v>57348.099999999991</v>
      </c>
      <c r="F59" s="71">
        <f t="shared" ref="F59:G59" si="34">SUM(F60:F62)</f>
        <v>15262.9</v>
      </c>
      <c r="G59" s="74">
        <f t="shared" si="34"/>
        <v>0.34782559154438497</v>
      </c>
      <c r="H59" s="71">
        <f>H60+H61+H62</f>
        <v>0</v>
      </c>
      <c r="I59" s="71">
        <f t="shared" ref="I59:P59" si="35">I60+I61+I62</f>
        <v>0</v>
      </c>
      <c r="J59" s="74">
        <f t="shared" si="35"/>
        <v>0</v>
      </c>
      <c r="K59" s="71">
        <f t="shared" si="35"/>
        <v>0</v>
      </c>
      <c r="L59" s="71">
        <f t="shared" si="35"/>
        <v>0</v>
      </c>
      <c r="M59" s="74">
        <v>0</v>
      </c>
      <c r="N59" s="71">
        <f t="shared" si="35"/>
        <v>15262.9</v>
      </c>
      <c r="O59" s="71">
        <f t="shared" si="35"/>
        <v>15262.9</v>
      </c>
      <c r="P59" s="74">
        <f t="shared" si="35"/>
        <v>1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147"/>
      <c r="AS59" s="147"/>
    </row>
    <row r="60" spans="1:48" ht="37.5">
      <c r="A60" s="99"/>
      <c r="B60" s="100"/>
      <c r="C60" s="101"/>
      <c r="D60" s="43" t="s">
        <v>27</v>
      </c>
      <c r="E60" s="71">
        <f>E12+E17+E29+E45</f>
        <v>0</v>
      </c>
      <c r="F60" s="71">
        <f>F12+F17+F29+F45</f>
        <v>0</v>
      </c>
      <c r="G60" s="74">
        <v>0</v>
      </c>
      <c r="H60" s="73">
        <f>H12+H17+H29+H45</f>
        <v>0</v>
      </c>
      <c r="I60" s="73">
        <f t="shared" ref="I60:P60" si="36">I12+I17+I29+I45</f>
        <v>0</v>
      </c>
      <c r="J60" s="75">
        <v>0</v>
      </c>
      <c r="K60" s="73">
        <f t="shared" si="36"/>
        <v>0</v>
      </c>
      <c r="L60" s="73">
        <f t="shared" si="36"/>
        <v>0</v>
      </c>
      <c r="M60" s="75">
        <v>0</v>
      </c>
      <c r="N60" s="73">
        <f t="shared" si="36"/>
        <v>0</v>
      </c>
      <c r="O60" s="73">
        <f t="shared" si="36"/>
        <v>0</v>
      </c>
      <c r="P60" s="75">
        <f t="shared" si="36"/>
        <v>0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148"/>
      <c r="AS60" s="148"/>
    </row>
    <row r="61" spans="1:48" ht="75">
      <c r="A61" s="99"/>
      <c r="B61" s="100"/>
      <c r="C61" s="101"/>
      <c r="D61" s="44" t="s">
        <v>28</v>
      </c>
      <c r="E61" s="71">
        <f t="shared" ref="E61:F62" si="37">E13+E18+E30+E46</f>
        <v>43880.899999999994</v>
      </c>
      <c r="F61" s="71">
        <f t="shared" si="37"/>
        <v>15262.9</v>
      </c>
      <c r="G61" s="74">
        <f t="shared" ref="G61:H61" si="38">G13+G18+G30+G46</f>
        <v>0.34782559154438497</v>
      </c>
      <c r="H61" s="73">
        <f t="shared" si="38"/>
        <v>0</v>
      </c>
      <c r="I61" s="73">
        <f t="shared" ref="I61:P61" si="39">I13+I18+I30+I46</f>
        <v>0</v>
      </c>
      <c r="J61" s="75">
        <v>0</v>
      </c>
      <c r="K61" s="73">
        <f t="shared" si="39"/>
        <v>0</v>
      </c>
      <c r="L61" s="73">
        <f t="shared" si="39"/>
        <v>0</v>
      </c>
      <c r="M61" s="75">
        <v>0</v>
      </c>
      <c r="N61" s="73">
        <f t="shared" si="39"/>
        <v>15262.9</v>
      </c>
      <c r="O61" s="73">
        <f t="shared" si="39"/>
        <v>15262.9</v>
      </c>
      <c r="P61" s="75">
        <f t="shared" si="39"/>
        <v>1</v>
      </c>
      <c r="Q61" s="73">
        <f>Q30</f>
        <v>0</v>
      </c>
      <c r="R61" s="73">
        <f>R30</f>
        <v>0</v>
      </c>
      <c r="S61" s="73"/>
      <c r="T61" s="73">
        <f>T30</f>
        <v>0</v>
      </c>
      <c r="U61" s="73">
        <f>U30</f>
        <v>0</v>
      </c>
      <c r="V61" s="73">
        <f>V30</f>
        <v>0</v>
      </c>
      <c r="W61" s="73">
        <f>W30</f>
        <v>3815.7</v>
      </c>
      <c r="X61" s="73">
        <f>X30</f>
        <v>0</v>
      </c>
      <c r="Y61" s="73"/>
      <c r="Z61" s="73">
        <f>Z30</f>
        <v>0</v>
      </c>
      <c r="AA61" s="73">
        <f>AA30</f>
        <v>0</v>
      </c>
      <c r="AB61" s="73"/>
      <c r="AC61" s="73">
        <f>AC30</f>
        <v>0</v>
      </c>
      <c r="AD61" s="73">
        <f>AD30</f>
        <v>0</v>
      </c>
      <c r="AE61" s="73"/>
      <c r="AF61" s="73">
        <f>AF30</f>
        <v>9348.6</v>
      </c>
      <c r="AG61" s="73">
        <f>AG30</f>
        <v>0</v>
      </c>
      <c r="AH61" s="73"/>
      <c r="AI61" s="73">
        <f>AI30</f>
        <v>0</v>
      </c>
      <c r="AJ61" s="73">
        <f>AJ30</f>
        <v>0</v>
      </c>
      <c r="AK61" s="73"/>
      <c r="AL61" s="73">
        <f>AL30</f>
        <v>0</v>
      </c>
      <c r="AM61" s="73">
        <f>AM30</f>
        <v>0</v>
      </c>
      <c r="AN61" s="73"/>
      <c r="AO61" s="73">
        <f>AO30</f>
        <v>15453.7</v>
      </c>
      <c r="AP61" s="73">
        <f>AP30</f>
        <v>0</v>
      </c>
      <c r="AQ61" s="73"/>
      <c r="AR61" s="148"/>
      <c r="AS61" s="148"/>
    </row>
    <row r="62" spans="1:48" ht="37.5" customHeight="1">
      <c r="A62" s="99"/>
      <c r="B62" s="100"/>
      <c r="C62" s="101"/>
      <c r="D62" s="44" t="s">
        <v>29</v>
      </c>
      <c r="E62" s="71">
        <f t="shared" si="37"/>
        <v>13467.2</v>
      </c>
      <c r="F62" s="71">
        <f t="shared" si="37"/>
        <v>0</v>
      </c>
      <c r="G62" s="74">
        <v>0</v>
      </c>
      <c r="H62" s="73">
        <f t="shared" ref="H62" si="40">H14+H19+H31+H47</f>
        <v>0</v>
      </c>
      <c r="I62" s="73">
        <f t="shared" ref="I62:P62" si="41">I14+I19+I31+I47</f>
        <v>0</v>
      </c>
      <c r="J62" s="75">
        <v>0</v>
      </c>
      <c r="K62" s="73">
        <f t="shared" si="41"/>
        <v>0</v>
      </c>
      <c r="L62" s="73">
        <f t="shared" si="41"/>
        <v>0</v>
      </c>
      <c r="M62" s="75">
        <v>0</v>
      </c>
      <c r="N62" s="73">
        <f t="shared" si="41"/>
        <v>0</v>
      </c>
      <c r="O62" s="73">
        <f t="shared" si="41"/>
        <v>0</v>
      </c>
      <c r="P62" s="75">
        <f t="shared" si="41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>
        <v>13467.2</v>
      </c>
      <c r="AM62" s="73"/>
      <c r="AN62" s="73"/>
      <c r="AO62" s="73"/>
      <c r="AP62" s="73"/>
      <c r="AQ62" s="73"/>
      <c r="AR62" s="149"/>
      <c r="AS62" s="149"/>
    </row>
    <row r="63" spans="1:48">
      <c r="A63" s="97" t="s">
        <v>60</v>
      </c>
      <c r="B63" s="98"/>
      <c r="C63" s="101" t="s">
        <v>25</v>
      </c>
      <c r="D63" s="39" t="s">
        <v>26</v>
      </c>
      <c r="E63" s="71">
        <f>SUM(E64:E66)</f>
        <v>36976.726320000002</v>
      </c>
      <c r="F63" s="71">
        <f>SUM(F64:F66)</f>
        <v>5048.2999999999993</v>
      </c>
      <c r="G63" s="74">
        <f t="shared" ref="F63:G64" si="42">G21+G33+G38</f>
        <v>0.21305764596521373</v>
      </c>
      <c r="H63" s="52">
        <v>0</v>
      </c>
      <c r="I63" s="52" t="s">
        <v>63</v>
      </c>
      <c r="J63" s="74">
        <v>0</v>
      </c>
      <c r="K63" s="52">
        <v>0</v>
      </c>
      <c r="L63" s="52"/>
      <c r="M63" s="74">
        <v>0</v>
      </c>
      <c r="N63" s="71">
        <f>SUM(N64:N66)</f>
        <v>5048.2999999999993</v>
      </c>
      <c r="O63" s="71">
        <f>SUM(O64:O66)</f>
        <v>5048.2999999999993</v>
      </c>
      <c r="P63" s="74">
        <f t="shared" ref="P63:P66" si="43">O63/N63</f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147"/>
      <c r="AS63" s="147"/>
    </row>
    <row r="64" spans="1:48" ht="37.5">
      <c r="A64" s="99"/>
      <c r="B64" s="100"/>
      <c r="C64" s="101"/>
      <c r="D64" s="40" t="s">
        <v>27</v>
      </c>
      <c r="E64" s="71">
        <f>E22+E34+E39</f>
        <v>2159.1999999999998</v>
      </c>
      <c r="F64" s="71">
        <f t="shared" si="42"/>
        <v>240.5</v>
      </c>
      <c r="G64" s="74">
        <f t="shared" si="42"/>
        <v>0.21303924173974664</v>
      </c>
      <c r="H64" s="51">
        <f>H22+H34+H39</f>
        <v>0</v>
      </c>
      <c r="I64" s="51">
        <f t="shared" ref="I64:AQ64" si="44">I22+I34+I39</f>
        <v>0</v>
      </c>
      <c r="J64" s="75">
        <v>0</v>
      </c>
      <c r="K64" s="51">
        <f t="shared" si="44"/>
        <v>0</v>
      </c>
      <c r="L64" s="51">
        <f t="shared" si="44"/>
        <v>0</v>
      </c>
      <c r="M64" s="75">
        <v>0</v>
      </c>
      <c r="N64" s="73">
        <f t="shared" si="44"/>
        <v>240.5</v>
      </c>
      <c r="O64" s="73">
        <f t="shared" si="44"/>
        <v>240.5</v>
      </c>
      <c r="P64" s="75">
        <f t="shared" si="43"/>
        <v>1</v>
      </c>
      <c r="Q64" s="51">
        <f t="shared" si="44"/>
        <v>0</v>
      </c>
      <c r="R64" s="51">
        <f t="shared" si="44"/>
        <v>0</v>
      </c>
      <c r="S64" s="51">
        <f t="shared" si="44"/>
        <v>0</v>
      </c>
      <c r="T64" s="51">
        <f t="shared" si="44"/>
        <v>0</v>
      </c>
      <c r="U64" s="51">
        <f t="shared" si="44"/>
        <v>0</v>
      </c>
      <c r="V64" s="51">
        <f t="shared" si="44"/>
        <v>0</v>
      </c>
      <c r="W64" s="51">
        <f t="shared" si="44"/>
        <v>323.89999999999998</v>
      </c>
      <c r="X64" s="51">
        <f t="shared" si="44"/>
        <v>0</v>
      </c>
      <c r="Y64" s="51">
        <f t="shared" si="44"/>
        <v>0</v>
      </c>
      <c r="Z64" s="51">
        <f t="shared" si="44"/>
        <v>0</v>
      </c>
      <c r="AA64" s="51">
        <f t="shared" si="44"/>
        <v>0</v>
      </c>
      <c r="AB64" s="51">
        <f t="shared" si="44"/>
        <v>0</v>
      </c>
      <c r="AC64" s="51">
        <f t="shared" si="44"/>
        <v>0</v>
      </c>
      <c r="AD64" s="51">
        <f t="shared" si="44"/>
        <v>0</v>
      </c>
      <c r="AE64" s="51">
        <f t="shared" si="44"/>
        <v>0</v>
      </c>
      <c r="AF64" s="51">
        <f t="shared" si="44"/>
        <v>564.5</v>
      </c>
      <c r="AG64" s="51">
        <f t="shared" si="44"/>
        <v>0</v>
      </c>
      <c r="AH64" s="51">
        <f t="shared" si="44"/>
        <v>0</v>
      </c>
      <c r="AI64" s="51">
        <f t="shared" si="44"/>
        <v>0</v>
      </c>
      <c r="AJ64" s="51">
        <f t="shared" si="44"/>
        <v>0</v>
      </c>
      <c r="AK64" s="51">
        <f t="shared" si="44"/>
        <v>0</v>
      </c>
      <c r="AL64" s="51">
        <f t="shared" si="44"/>
        <v>0</v>
      </c>
      <c r="AM64" s="51">
        <f t="shared" si="44"/>
        <v>0</v>
      </c>
      <c r="AN64" s="51">
        <f t="shared" si="44"/>
        <v>0</v>
      </c>
      <c r="AO64" s="51">
        <f t="shared" si="44"/>
        <v>1030.3</v>
      </c>
      <c r="AP64" s="51">
        <f t="shared" si="44"/>
        <v>0</v>
      </c>
      <c r="AQ64" s="51">
        <f t="shared" si="44"/>
        <v>0</v>
      </c>
      <c r="AR64" s="148"/>
      <c r="AS64" s="148"/>
    </row>
    <row r="65" spans="1:45" ht="75">
      <c r="A65" s="99"/>
      <c r="B65" s="100"/>
      <c r="C65" s="101"/>
      <c r="D65" s="41" t="s">
        <v>28</v>
      </c>
      <c r="E65" s="71">
        <f t="shared" ref="E65:G65" si="45">E23+E35+E40</f>
        <v>21380.9</v>
      </c>
      <c r="F65" s="71">
        <f t="shared" si="45"/>
        <v>4555.3999999999996</v>
      </c>
      <c r="G65" s="74">
        <f t="shared" si="45"/>
        <v>0.21305931929900049</v>
      </c>
      <c r="H65" s="51">
        <f t="shared" ref="H65:W66" si="46">H23+H35+H40</f>
        <v>0</v>
      </c>
      <c r="I65" s="51">
        <f t="shared" si="46"/>
        <v>0</v>
      </c>
      <c r="J65" s="75">
        <v>0</v>
      </c>
      <c r="K65" s="51">
        <f t="shared" si="46"/>
        <v>0</v>
      </c>
      <c r="L65" s="51">
        <f t="shared" si="46"/>
        <v>0</v>
      </c>
      <c r="M65" s="75">
        <v>0</v>
      </c>
      <c r="N65" s="73">
        <f t="shared" si="46"/>
        <v>4555.3999999999996</v>
      </c>
      <c r="O65" s="73">
        <f t="shared" si="46"/>
        <v>4555.3999999999996</v>
      </c>
      <c r="P65" s="75">
        <f t="shared" si="43"/>
        <v>1</v>
      </c>
      <c r="Q65" s="51">
        <f t="shared" si="46"/>
        <v>0</v>
      </c>
      <c r="R65" s="51">
        <f t="shared" si="46"/>
        <v>0</v>
      </c>
      <c r="S65" s="51">
        <f t="shared" si="46"/>
        <v>0</v>
      </c>
      <c r="T65" s="51">
        <f t="shared" si="46"/>
        <v>0</v>
      </c>
      <c r="U65" s="51">
        <f t="shared" si="46"/>
        <v>0</v>
      </c>
      <c r="V65" s="51">
        <f t="shared" si="46"/>
        <v>0</v>
      </c>
      <c r="W65" s="51">
        <f t="shared" si="46"/>
        <v>6135</v>
      </c>
      <c r="X65" s="51">
        <f t="shared" ref="X65:AQ65" si="47">X23+X35+X40</f>
        <v>0</v>
      </c>
      <c r="Y65" s="51">
        <f t="shared" si="47"/>
        <v>0</v>
      </c>
      <c r="Z65" s="51">
        <f t="shared" si="47"/>
        <v>0</v>
      </c>
      <c r="AA65" s="51">
        <f t="shared" si="47"/>
        <v>0</v>
      </c>
      <c r="AB65" s="51">
        <f t="shared" si="47"/>
        <v>0</v>
      </c>
      <c r="AC65" s="51">
        <f t="shared" si="47"/>
        <v>0</v>
      </c>
      <c r="AD65" s="51">
        <f t="shared" si="47"/>
        <v>0</v>
      </c>
      <c r="AE65" s="51">
        <f t="shared" si="47"/>
        <v>0</v>
      </c>
      <c r="AF65" s="51">
        <f t="shared" si="47"/>
        <v>10690.5</v>
      </c>
      <c r="AG65" s="51">
        <f t="shared" si="47"/>
        <v>0</v>
      </c>
      <c r="AH65" s="51">
        <f t="shared" si="47"/>
        <v>0</v>
      </c>
      <c r="AI65" s="51">
        <f t="shared" si="47"/>
        <v>0</v>
      </c>
      <c r="AJ65" s="51">
        <f t="shared" si="47"/>
        <v>0</v>
      </c>
      <c r="AK65" s="51">
        <f t="shared" si="47"/>
        <v>0</v>
      </c>
      <c r="AL65" s="51">
        <f t="shared" si="47"/>
        <v>0</v>
      </c>
      <c r="AM65" s="51">
        <f t="shared" si="47"/>
        <v>0</v>
      </c>
      <c r="AN65" s="51">
        <f t="shared" si="47"/>
        <v>0</v>
      </c>
      <c r="AO65" s="51">
        <f t="shared" si="47"/>
        <v>0</v>
      </c>
      <c r="AP65" s="51">
        <f t="shared" si="47"/>
        <v>0</v>
      </c>
      <c r="AQ65" s="51">
        <f t="shared" si="47"/>
        <v>0</v>
      </c>
      <c r="AR65" s="148"/>
      <c r="AS65" s="148"/>
    </row>
    <row r="66" spans="1:45" ht="75">
      <c r="A66" s="99"/>
      <c r="B66" s="100"/>
      <c r="C66" s="101"/>
      <c r="D66" s="41" t="s">
        <v>29</v>
      </c>
      <c r="E66" s="71">
        <f t="shared" ref="E66:G66" si="48">E24+E36+E41</f>
        <v>13436.626319999999</v>
      </c>
      <c r="F66" s="71">
        <f t="shared" si="48"/>
        <v>252.4</v>
      </c>
      <c r="G66" s="74">
        <f t="shared" si="48"/>
        <v>0.21304498409387918</v>
      </c>
      <c r="H66" s="51">
        <f t="shared" si="46"/>
        <v>0</v>
      </c>
      <c r="I66" s="51">
        <f t="shared" si="46"/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 t="shared" si="46"/>
        <v>252.4</v>
      </c>
      <c r="O66" s="73">
        <f t="shared" si="46"/>
        <v>252.4</v>
      </c>
      <c r="P66" s="75">
        <f t="shared" si="43"/>
        <v>1</v>
      </c>
      <c r="Q66" s="51">
        <f t="shared" si="46"/>
        <v>0</v>
      </c>
      <c r="R66" s="51">
        <f t="shared" si="46"/>
        <v>0</v>
      </c>
      <c r="S66" s="51">
        <f t="shared" si="46"/>
        <v>0</v>
      </c>
      <c r="T66" s="51">
        <f t="shared" si="46"/>
        <v>0</v>
      </c>
      <c r="U66" s="51">
        <f t="shared" si="46"/>
        <v>0</v>
      </c>
      <c r="V66" s="51">
        <f t="shared" si="46"/>
        <v>0</v>
      </c>
      <c r="W66" s="51">
        <f t="shared" si="46"/>
        <v>6464.9</v>
      </c>
      <c r="X66" s="51">
        <f t="shared" ref="X66:AQ66" si="49">X24+X36+X41</f>
        <v>0</v>
      </c>
      <c r="Y66" s="51">
        <f t="shared" si="49"/>
        <v>0</v>
      </c>
      <c r="Z66" s="51">
        <f t="shared" si="49"/>
        <v>0</v>
      </c>
      <c r="AA66" s="51">
        <f t="shared" si="49"/>
        <v>0</v>
      </c>
      <c r="AB66" s="51">
        <f t="shared" si="49"/>
        <v>0</v>
      </c>
      <c r="AC66" s="51">
        <f t="shared" si="49"/>
        <v>0</v>
      </c>
      <c r="AD66" s="51">
        <f t="shared" si="49"/>
        <v>0</v>
      </c>
      <c r="AE66" s="51">
        <f t="shared" si="49"/>
        <v>0</v>
      </c>
      <c r="AF66" s="51">
        <f t="shared" si="49"/>
        <v>6719.3263200000001</v>
      </c>
      <c r="AG66" s="51">
        <f t="shared" si="49"/>
        <v>0</v>
      </c>
      <c r="AH66" s="51">
        <f t="shared" si="49"/>
        <v>0</v>
      </c>
      <c r="AI66" s="51">
        <f t="shared" si="49"/>
        <v>0</v>
      </c>
      <c r="AJ66" s="51">
        <f t="shared" si="49"/>
        <v>0</v>
      </c>
      <c r="AK66" s="51">
        <f t="shared" si="49"/>
        <v>0</v>
      </c>
      <c r="AL66" s="51">
        <f t="shared" si="49"/>
        <v>0</v>
      </c>
      <c r="AM66" s="51">
        <f t="shared" si="49"/>
        <v>0</v>
      </c>
      <c r="AN66" s="51">
        <f t="shared" si="49"/>
        <v>0</v>
      </c>
      <c r="AO66" s="51">
        <f t="shared" si="49"/>
        <v>0</v>
      </c>
      <c r="AP66" s="51">
        <f t="shared" si="49"/>
        <v>0</v>
      </c>
      <c r="AQ66" s="51">
        <f t="shared" si="49"/>
        <v>0</v>
      </c>
      <c r="AR66" s="149"/>
      <c r="AS66" s="149"/>
    </row>
    <row r="67" spans="1:45" s="72" customFormat="1" ht="18.75" customHeight="1">
      <c r="A67" s="97" t="s">
        <v>71</v>
      </c>
      <c r="B67" s="98"/>
      <c r="C67" s="101" t="s">
        <v>25</v>
      </c>
      <c r="D67" s="42" t="s">
        <v>26</v>
      </c>
      <c r="E67" s="71">
        <f t="shared" ref="E67:F67" si="50">SUM(E68:E70)</f>
        <v>94324.826319999993</v>
      </c>
      <c r="F67" s="71">
        <f t="shared" si="50"/>
        <v>20311.2</v>
      </c>
      <c r="G67" s="74">
        <f>F67/E67</f>
        <v>0.21533249296525184</v>
      </c>
      <c r="H67" s="71">
        <f>H54</f>
        <v>0</v>
      </c>
      <c r="I67" s="71">
        <f t="shared" ref="I67:K67" si="51">I54</f>
        <v>0</v>
      </c>
      <c r="J67" s="74">
        <v>0</v>
      </c>
      <c r="K67" s="71">
        <f t="shared" si="51"/>
        <v>0</v>
      </c>
      <c r="L67" s="71">
        <f t="shared" ref="L67:AQ67" si="52">L54</f>
        <v>0</v>
      </c>
      <c r="M67" s="74">
        <v>0</v>
      </c>
      <c r="N67" s="71">
        <f t="shared" si="52"/>
        <v>20311.2</v>
      </c>
      <c r="O67" s="71">
        <f t="shared" si="52"/>
        <v>20311.2</v>
      </c>
      <c r="P67" s="74">
        <f t="shared" si="52"/>
        <v>1</v>
      </c>
      <c r="Q67" s="71">
        <f t="shared" si="52"/>
        <v>0</v>
      </c>
      <c r="R67" s="71">
        <f t="shared" si="52"/>
        <v>0</v>
      </c>
      <c r="S67" s="71">
        <f t="shared" si="52"/>
        <v>0</v>
      </c>
      <c r="T67" s="71">
        <f t="shared" si="52"/>
        <v>0</v>
      </c>
      <c r="U67" s="71">
        <f t="shared" si="52"/>
        <v>0</v>
      </c>
      <c r="V67" s="71">
        <f t="shared" si="52"/>
        <v>0</v>
      </c>
      <c r="W67" s="71">
        <f t="shared" si="52"/>
        <v>16739.5</v>
      </c>
      <c r="X67" s="71">
        <f t="shared" si="52"/>
        <v>0</v>
      </c>
      <c r="Y67" s="71">
        <f t="shared" si="52"/>
        <v>0</v>
      </c>
      <c r="Z67" s="71">
        <f t="shared" si="52"/>
        <v>0</v>
      </c>
      <c r="AA67" s="71">
        <f t="shared" si="52"/>
        <v>0</v>
      </c>
      <c r="AB67" s="71">
        <f t="shared" si="52"/>
        <v>0</v>
      </c>
      <c r="AC67" s="71">
        <f t="shared" si="52"/>
        <v>0</v>
      </c>
      <c r="AD67" s="71">
        <f t="shared" si="52"/>
        <v>0</v>
      </c>
      <c r="AE67" s="71">
        <f t="shared" si="52"/>
        <v>0</v>
      </c>
      <c r="AF67" s="71">
        <f t="shared" si="52"/>
        <v>27322.926319999999</v>
      </c>
      <c r="AG67" s="71">
        <f t="shared" si="52"/>
        <v>0</v>
      </c>
      <c r="AH67" s="71">
        <f t="shared" si="52"/>
        <v>0</v>
      </c>
      <c r="AI67" s="71">
        <f t="shared" si="52"/>
        <v>0</v>
      </c>
      <c r="AJ67" s="71">
        <f t="shared" si="52"/>
        <v>0</v>
      </c>
      <c r="AK67" s="71">
        <f t="shared" si="52"/>
        <v>0</v>
      </c>
      <c r="AL67" s="71">
        <f t="shared" si="52"/>
        <v>13467.2</v>
      </c>
      <c r="AM67" s="71">
        <f t="shared" si="52"/>
        <v>0</v>
      </c>
      <c r="AN67" s="71">
        <f t="shared" si="52"/>
        <v>0</v>
      </c>
      <c r="AO67" s="71">
        <f t="shared" si="52"/>
        <v>16484</v>
      </c>
      <c r="AP67" s="71">
        <f t="shared" si="52"/>
        <v>0</v>
      </c>
      <c r="AQ67" s="71">
        <f t="shared" si="52"/>
        <v>0</v>
      </c>
      <c r="AR67" s="135"/>
      <c r="AS67" s="135"/>
    </row>
    <row r="68" spans="1:45" s="72" customFormat="1" ht="37.5">
      <c r="A68" s="99"/>
      <c r="B68" s="100"/>
      <c r="C68" s="101"/>
      <c r="D68" s="43" t="s">
        <v>27</v>
      </c>
      <c r="E68" s="71">
        <f t="shared" ref="E68:F68" si="53">E55</f>
        <v>2159.1999999999998</v>
      </c>
      <c r="F68" s="71">
        <f t="shared" si="53"/>
        <v>240.5</v>
      </c>
      <c r="G68" s="74">
        <f>F68/E68</f>
        <v>0.11138384586884031</v>
      </c>
      <c r="H68" s="73">
        <f t="shared" ref="H68:I68" si="54">H55</f>
        <v>0</v>
      </c>
      <c r="I68" s="73">
        <f t="shared" si="54"/>
        <v>0</v>
      </c>
      <c r="J68" s="75">
        <v>0</v>
      </c>
      <c r="K68" s="73">
        <f t="shared" ref="K68:AQ68" si="55">K55</f>
        <v>0</v>
      </c>
      <c r="L68" s="73">
        <f t="shared" si="55"/>
        <v>0</v>
      </c>
      <c r="M68" s="75">
        <v>0</v>
      </c>
      <c r="N68" s="73">
        <f t="shared" si="55"/>
        <v>240.5</v>
      </c>
      <c r="O68" s="73">
        <f t="shared" si="55"/>
        <v>240.5</v>
      </c>
      <c r="P68" s="75">
        <f t="shared" si="55"/>
        <v>1</v>
      </c>
      <c r="Q68" s="73">
        <f t="shared" si="55"/>
        <v>0</v>
      </c>
      <c r="R68" s="73">
        <f t="shared" si="55"/>
        <v>0</v>
      </c>
      <c r="S68" s="73">
        <f t="shared" si="55"/>
        <v>0</v>
      </c>
      <c r="T68" s="73">
        <f t="shared" si="55"/>
        <v>0</v>
      </c>
      <c r="U68" s="73">
        <f t="shared" si="55"/>
        <v>0</v>
      </c>
      <c r="V68" s="73">
        <f t="shared" si="55"/>
        <v>0</v>
      </c>
      <c r="W68" s="73">
        <f t="shared" si="55"/>
        <v>323.89999999999998</v>
      </c>
      <c r="X68" s="73">
        <f t="shared" si="55"/>
        <v>0</v>
      </c>
      <c r="Y68" s="73">
        <f t="shared" si="55"/>
        <v>0</v>
      </c>
      <c r="Z68" s="73">
        <f t="shared" si="55"/>
        <v>0</v>
      </c>
      <c r="AA68" s="73">
        <f t="shared" si="55"/>
        <v>0</v>
      </c>
      <c r="AB68" s="73">
        <f t="shared" si="55"/>
        <v>0</v>
      </c>
      <c r="AC68" s="73">
        <f t="shared" si="55"/>
        <v>0</v>
      </c>
      <c r="AD68" s="73">
        <f t="shared" si="55"/>
        <v>0</v>
      </c>
      <c r="AE68" s="73">
        <f t="shared" si="55"/>
        <v>0</v>
      </c>
      <c r="AF68" s="73">
        <f t="shared" si="55"/>
        <v>564.5</v>
      </c>
      <c r="AG68" s="73">
        <f t="shared" si="55"/>
        <v>0</v>
      </c>
      <c r="AH68" s="73">
        <f t="shared" si="55"/>
        <v>0</v>
      </c>
      <c r="AI68" s="73">
        <f t="shared" si="55"/>
        <v>0</v>
      </c>
      <c r="AJ68" s="73">
        <f t="shared" si="55"/>
        <v>0</v>
      </c>
      <c r="AK68" s="73">
        <f t="shared" si="55"/>
        <v>0</v>
      </c>
      <c r="AL68" s="73">
        <f t="shared" si="55"/>
        <v>0</v>
      </c>
      <c r="AM68" s="73">
        <f t="shared" si="55"/>
        <v>0</v>
      </c>
      <c r="AN68" s="73">
        <f t="shared" si="55"/>
        <v>0</v>
      </c>
      <c r="AO68" s="73">
        <f t="shared" si="55"/>
        <v>1030.3</v>
      </c>
      <c r="AP68" s="73">
        <f t="shared" si="55"/>
        <v>0</v>
      </c>
      <c r="AQ68" s="73">
        <f t="shared" si="55"/>
        <v>0</v>
      </c>
      <c r="AR68" s="136"/>
      <c r="AS68" s="136"/>
    </row>
    <row r="69" spans="1:45" s="72" customFormat="1" ht="75">
      <c r="A69" s="99"/>
      <c r="B69" s="100"/>
      <c r="C69" s="101"/>
      <c r="D69" s="44" t="s">
        <v>28</v>
      </c>
      <c r="E69" s="71">
        <f t="shared" ref="E69:H69" si="56">E56</f>
        <v>65261.799999999996</v>
      </c>
      <c r="F69" s="71">
        <f t="shared" si="56"/>
        <v>19818.3</v>
      </c>
      <c r="G69" s="74">
        <f t="shared" ref="G69:G70" si="57">F69/E69</f>
        <v>0.30367381837460811</v>
      </c>
      <c r="H69" s="73">
        <f t="shared" si="56"/>
        <v>0</v>
      </c>
      <c r="I69" s="73">
        <f t="shared" ref="I69" si="58">I56</f>
        <v>0</v>
      </c>
      <c r="J69" s="75">
        <v>0</v>
      </c>
      <c r="K69" s="73">
        <f t="shared" ref="K69:AQ69" si="59">K56</f>
        <v>0</v>
      </c>
      <c r="L69" s="73">
        <f t="shared" si="59"/>
        <v>0</v>
      </c>
      <c r="M69" s="75">
        <v>0</v>
      </c>
      <c r="N69" s="73">
        <f t="shared" si="59"/>
        <v>19818.3</v>
      </c>
      <c r="O69" s="73">
        <f t="shared" si="59"/>
        <v>19818.3</v>
      </c>
      <c r="P69" s="75">
        <f t="shared" si="59"/>
        <v>1</v>
      </c>
      <c r="Q69" s="73">
        <f t="shared" si="59"/>
        <v>0</v>
      </c>
      <c r="R69" s="73">
        <f t="shared" si="59"/>
        <v>0</v>
      </c>
      <c r="S69" s="73">
        <f t="shared" si="59"/>
        <v>0</v>
      </c>
      <c r="T69" s="73">
        <f t="shared" si="59"/>
        <v>0</v>
      </c>
      <c r="U69" s="73">
        <f t="shared" si="59"/>
        <v>0</v>
      </c>
      <c r="V69" s="73">
        <f t="shared" si="59"/>
        <v>0</v>
      </c>
      <c r="W69" s="73">
        <f t="shared" si="59"/>
        <v>9950.7000000000007</v>
      </c>
      <c r="X69" s="73">
        <f t="shared" si="59"/>
        <v>0</v>
      </c>
      <c r="Y69" s="73">
        <f t="shared" si="59"/>
        <v>0</v>
      </c>
      <c r="Z69" s="73">
        <f t="shared" si="59"/>
        <v>0</v>
      </c>
      <c r="AA69" s="73">
        <f t="shared" si="59"/>
        <v>0</v>
      </c>
      <c r="AB69" s="73">
        <f t="shared" si="59"/>
        <v>0</v>
      </c>
      <c r="AC69" s="73">
        <f t="shared" si="59"/>
        <v>0</v>
      </c>
      <c r="AD69" s="73">
        <f t="shared" si="59"/>
        <v>0</v>
      </c>
      <c r="AE69" s="73">
        <f t="shared" si="59"/>
        <v>0</v>
      </c>
      <c r="AF69" s="73">
        <f t="shared" si="59"/>
        <v>20039.099999999999</v>
      </c>
      <c r="AG69" s="73">
        <f t="shared" si="59"/>
        <v>0</v>
      </c>
      <c r="AH69" s="73">
        <f t="shared" si="59"/>
        <v>0</v>
      </c>
      <c r="AI69" s="73">
        <f t="shared" si="59"/>
        <v>0</v>
      </c>
      <c r="AJ69" s="73">
        <f t="shared" si="59"/>
        <v>0</v>
      </c>
      <c r="AK69" s="73">
        <f t="shared" si="59"/>
        <v>0</v>
      </c>
      <c r="AL69" s="73">
        <f t="shared" si="59"/>
        <v>0</v>
      </c>
      <c r="AM69" s="73">
        <f t="shared" si="59"/>
        <v>0</v>
      </c>
      <c r="AN69" s="73">
        <f t="shared" si="59"/>
        <v>0</v>
      </c>
      <c r="AO69" s="73">
        <f t="shared" si="59"/>
        <v>15453.7</v>
      </c>
      <c r="AP69" s="73">
        <f t="shared" si="59"/>
        <v>0</v>
      </c>
      <c r="AQ69" s="73">
        <f t="shared" si="59"/>
        <v>0</v>
      </c>
      <c r="AR69" s="136"/>
      <c r="AS69" s="136"/>
    </row>
    <row r="70" spans="1:45" s="72" customFormat="1" ht="75">
      <c r="A70" s="99"/>
      <c r="B70" s="100"/>
      <c r="C70" s="101"/>
      <c r="D70" s="44" t="s">
        <v>29</v>
      </c>
      <c r="E70" s="71">
        <f t="shared" ref="E70:H70" si="60">E57</f>
        <v>26903.82632</v>
      </c>
      <c r="F70" s="71">
        <f t="shared" si="60"/>
        <v>252.4</v>
      </c>
      <c r="G70" s="74">
        <f t="shared" si="57"/>
        <v>9.3815651721022558E-3</v>
      </c>
      <c r="H70" s="73">
        <f t="shared" si="60"/>
        <v>0</v>
      </c>
      <c r="I70" s="73">
        <f t="shared" ref="I70" si="61">I57</f>
        <v>0</v>
      </c>
      <c r="J70" s="75">
        <v>0</v>
      </c>
      <c r="K70" s="73">
        <f t="shared" ref="K70:AQ70" si="62">K57</f>
        <v>0</v>
      </c>
      <c r="L70" s="73">
        <f t="shared" si="62"/>
        <v>0</v>
      </c>
      <c r="M70" s="75">
        <v>0</v>
      </c>
      <c r="N70" s="73">
        <f t="shared" si="62"/>
        <v>252.4</v>
      </c>
      <c r="O70" s="73">
        <f t="shared" si="62"/>
        <v>252.4</v>
      </c>
      <c r="P70" s="75">
        <f t="shared" si="62"/>
        <v>1</v>
      </c>
      <c r="Q70" s="73">
        <f t="shared" si="62"/>
        <v>0</v>
      </c>
      <c r="R70" s="73">
        <f t="shared" si="62"/>
        <v>0</v>
      </c>
      <c r="S70" s="73">
        <f t="shared" si="62"/>
        <v>0</v>
      </c>
      <c r="T70" s="73">
        <f t="shared" si="62"/>
        <v>0</v>
      </c>
      <c r="U70" s="73">
        <f t="shared" si="62"/>
        <v>0</v>
      </c>
      <c r="V70" s="73">
        <f t="shared" si="62"/>
        <v>0</v>
      </c>
      <c r="W70" s="73">
        <f t="shared" si="62"/>
        <v>6464.9</v>
      </c>
      <c r="X70" s="73">
        <f t="shared" si="62"/>
        <v>0</v>
      </c>
      <c r="Y70" s="73">
        <f t="shared" si="62"/>
        <v>0</v>
      </c>
      <c r="Z70" s="73">
        <f t="shared" si="62"/>
        <v>0</v>
      </c>
      <c r="AA70" s="73">
        <f t="shared" si="62"/>
        <v>0</v>
      </c>
      <c r="AB70" s="73">
        <f t="shared" si="62"/>
        <v>0</v>
      </c>
      <c r="AC70" s="73">
        <f t="shared" si="62"/>
        <v>0</v>
      </c>
      <c r="AD70" s="73">
        <f t="shared" si="62"/>
        <v>0</v>
      </c>
      <c r="AE70" s="73">
        <f t="shared" si="62"/>
        <v>0</v>
      </c>
      <c r="AF70" s="73">
        <f t="shared" si="62"/>
        <v>6719.3263200000001</v>
      </c>
      <c r="AG70" s="73">
        <f t="shared" si="62"/>
        <v>0</v>
      </c>
      <c r="AH70" s="73">
        <f t="shared" si="62"/>
        <v>0</v>
      </c>
      <c r="AI70" s="73">
        <f t="shared" si="62"/>
        <v>0</v>
      </c>
      <c r="AJ70" s="73">
        <f t="shared" si="62"/>
        <v>0</v>
      </c>
      <c r="AK70" s="73">
        <f t="shared" si="62"/>
        <v>0</v>
      </c>
      <c r="AL70" s="73">
        <f t="shared" si="62"/>
        <v>13467.2</v>
      </c>
      <c r="AM70" s="73">
        <f t="shared" si="62"/>
        <v>0</v>
      </c>
      <c r="AN70" s="73">
        <f t="shared" si="62"/>
        <v>0</v>
      </c>
      <c r="AO70" s="73">
        <f t="shared" si="62"/>
        <v>0</v>
      </c>
      <c r="AP70" s="73">
        <f t="shared" si="62"/>
        <v>0</v>
      </c>
      <c r="AQ70" s="73">
        <f t="shared" si="62"/>
        <v>0</v>
      </c>
      <c r="AR70" s="137"/>
      <c r="AS70" s="137"/>
    </row>
    <row r="71" spans="1:45">
      <c r="A71" s="97" t="s">
        <v>61</v>
      </c>
      <c r="B71" s="98"/>
      <c r="C71" s="101" t="s">
        <v>59</v>
      </c>
      <c r="D71" s="42" t="s">
        <v>26</v>
      </c>
      <c r="E71" s="71">
        <v>0</v>
      </c>
      <c r="F71" s="71">
        <v>0</v>
      </c>
      <c r="G71" s="74" t="s">
        <v>63</v>
      </c>
      <c r="H71" s="71">
        <v>0</v>
      </c>
      <c r="I71" s="71">
        <v>0</v>
      </c>
      <c r="J71" s="74">
        <v>0</v>
      </c>
      <c r="K71" s="71">
        <v>0</v>
      </c>
      <c r="L71" s="71">
        <v>0</v>
      </c>
      <c r="M71" s="74">
        <v>0</v>
      </c>
      <c r="N71" s="71">
        <v>0</v>
      </c>
      <c r="O71" s="71">
        <v>0</v>
      </c>
      <c r="P71" s="83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147"/>
      <c r="AS71" s="147"/>
    </row>
    <row r="72" spans="1:45" ht="37.5">
      <c r="A72" s="99"/>
      <c r="B72" s="100"/>
      <c r="C72" s="101"/>
      <c r="D72" s="45" t="s">
        <v>27</v>
      </c>
      <c r="E72" s="71">
        <v>0</v>
      </c>
      <c r="F72" s="71">
        <v>0</v>
      </c>
      <c r="G72" s="74" t="s">
        <v>63</v>
      </c>
      <c r="H72" s="73">
        <v>0</v>
      </c>
      <c r="I72" s="73">
        <v>0</v>
      </c>
      <c r="J72" s="75">
        <v>0</v>
      </c>
      <c r="K72" s="73">
        <v>0</v>
      </c>
      <c r="L72" s="73">
        <v>0</v>
      </c>
      <c r="M72" s="75">
        <v>0</v>
      </c>
      <c r="N72" s="73">
        <v>0</v>
      </c>
      <c r="O72" s="73">
        <v>0</v>
      </c>
      <c r="P72" s="84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73">
        <v>0</v>
      </c>
      <c r="AH72" s="73">
        <v>0</v>
      </c>
      <c r="AI72" s="73">
        <v>0</v>
      </c>
      <c r="AJ72" s="73">
        <v>0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148"/>
      <c r="AS72" s="148"/>
    </row>
    <row r="73" spans="1:45" ht="75">
      <c r="A73" s="99"/>
      <c r="B73" s="100"/>
      <c r="C73" s="101"/>
      <c r="D73" s="46" t="s">
        <v>28</v>
      </c>
      <c r="E73" s="71">
        <v>0</v>
      </c>
      <c r="F73" s="71">
        <v>0</v>
      </c>
      <c r="G73" s="74" t="s">
        <v>63</v>
      </c>
      <c r="H73" s="73">
        <v>0</v>
      </c>
      <c r="I73" s="73">
        <v>0</v>
      </c>
      <c r="J73" s="75">
        <v>0</v>
      </c>
      <c r="K73" s="73">
        <v>0</v>
      </c>
      <c r="L73" s="73">
        <v>0</v>
      </c>
      <c r="M73" s="75">
        <v>0</v>
      </c>
      <c r="N73" s="73">
        <v>0</v>
      </c>
      <c r="O73" s="73">
        <v>0</v>
      </c>
      <c r="P73" s="84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148"/>
      <c r="AS73" s="148"/>
    </row>
    <row r="74" spans="1:45" ht="56.25">
      <c r="A74" s="99"/>
      <c r="B74" s="100"/>
      <c r="C74" s="101"/>
      <c r="D74" s="46" t="s">
        <v>29</v>
      </c>
      <c r="E74" s="71">
        <v>0</v>
      </c>
      <c r="F74" s="71">
        <v>0</v>
      </c>
      <c r="G74" s="74" t="s">
        <v>63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49"/>
      <c r="AS74" s="149"/>
    </row>
    <row r="77" spans="1:45">
      <c r="B77" s="26" t="s">
        <v>36</v>
      </c>
      <c r="E77" s="4"/>
      <c r="G77" s="28" t="s">
        <v>116</v>
      </c>
    </row>
    <row r="78" spans="1:45">
      <c r="B78" s="26" t="s">
        <v>37</v>
      </c>
      <c r="E78" s="4"/>
      <c r="G78" s="28" t="s">
        <v>117</v>
      </c>
    </row>
    <row r="79" spans="1:45" ht="75">
      <c r="B79" s="30" t="s">
        <v>38</v>
      </c>
      <c r="E79" s="102"/>
      <c r="F79" s="103"/>
      <c r="G79" s="103"/>
    </row>
    <row r="80" spans="1:45">
      <c r="B80" s="29" t="s">
        <v>39</v>
      </c>
      <c r="E80" s="102" t="s">
        <v>118</v>
      </c>
      <c r="F80" s="104"/>
      <c r="G80" s="104"/>
    </row>
    <row r="81" spans="2:2">
      <c r="B81" s="31">
        <v>44669</v>
      </c>
    </row>
    <row r="82" spans="2:2">
      <c r="B82" s="4" t="s">
        <v>40</v>
      </c>
    </row>
  </sheetData>
  <mergeCells count="89">
    <mergeCell ref="AR67:AR70"/>
    <mergeCell ref="AS67:AS70"/>
    <mergeCell ref="AR71:AR74"/>
    <mergeCell ref="AS71:AS74"/>
    <mergeCell ref="AS54:AS58"/>
    <mergeCell ref="AR59:AR62"/>
    <mergeCell ref="AS59:AS62"/>
    <mergeCell ref="AR63:AR66"/>
    <mergeCell ref="AS63:AS66"/>
    <mergeCell ref="C44:C48"/>
    <mergeCell ref="AS44:AS48"/>
    <mergeCell ref="AR49:AR53"/>
    <mergeCell ref="AS49:AS53"/>
    <mergeCell ref="AR11:AR15"/>
    <mergeCell ref="AS11:AS15"/>
    <mergeCell ref="AS21:AS26"/>
    <mergeCell ref="AS28:AS32"/>
    <mergeCell ref="AS33:AS37"/>
    <mergeCell ref="AR16:AR20"/>
    <mergeCell ref="AS16:AS20"/>
    <mergeCell ref="AS38:AS42"/>
    <mergeCell ref="AR21:AR26"/>
    <mergeCell ref="AR28:AR32"/>
    <mergeCell ref="AR33:AR37"/>
    <mergeCell ref="AR38:AR42"/>
    <mergeCell ref="AR44:AR48"/>
    <mergeCell ref="A49:A53"/>
    <mergeCell ref="B49:B53"/>
    <mergeCell ref="C49:C53"/>
    <mergeCell ref="AR54:AR58"/>
    <mergeCell ref="A28:A32"/>
    <mergeCell ref="B28:B32"/>
    <mergeCell ref="C28:C32"/>
    <mergeCell ref="A33:A37"/>
    <mergeCell ref="B33:B37"/>
    <mergeCell ref="C33:C37"/>
    <mergeCell ref="A54:B58"/>
    <mergeCell ref="A38:A42"/>
    <mergeCell ref="B38:B42"/>
    <mergeCell ref="C38:C42"/>
    <mergeCell ref="A44:A48"/>
    <mergeCell ref="B44:B48"/>
    <mergeCell ref="B16:B20"/>
    <mergeCell ref="C16:C20"/>
    <mergeCell ref="K8:M8"/>
    <mergeCell ref="N8:P8"/>
    <mergeCell ref="Q8:S8"/>
    <mergeCell ref="Q5:AS5"/>
    <mergeCell ref="H8:J8"/>
    <mergeCell ref="AC8:AE8"/>
    <mergeCell ref="AF8:AH8"/>
    <mergeCell ref="AI8:AK8"/>
    <mergeCell ref="AL8:AN8"/>
    <mergeCell ref="AO8:AQ8"/>
    <mergeCell ref="T8:V8"/>
    <mergeCell ref="W8:Y8"/>
    <mergeCell ref="Z8:AB8"/>
    <mergeCell ref="A2:N2"/>
    <mergeCell ref="Q2:AS2"/>
    <mergeCell ref="Q3:AS3"/>
    <mergeCell ref="Q4:AS4"/>
    <mergeCell ref="A3:N3"/>
    <mergeCell ref="A4:N4"/>
    <mergeCell ref="H7:AQ7"/>
    <mergeCell ref="AR7:AR9"/>
    <mergeCell ref="AS7:AS9"/>
    <mergeCell ref="C54:C58"/>
    <mergeCell ref="A7:A9"/>
    <mergeCell ref="B7:B9"/>
    <mergeCell ref="C7:C9"/>
    <mergeCell ref="D7:D9"/>
    <mergeCell ref="E7:G8"/>
    <mergeCell ref="A11:A15"/>
    <mergeCell ref="B11:B15"/>
    <mergeCell ref="C11:C15"/>
    <mergeCell ref="A21:A26"/>
    <mergeCell ref="B21:B26"/>
    <mergeCell ref="C21:C26"/>
    <mergeCell ref="A16:A20"/>
    <mergeCell ref="A71:B74"/>
    <mergeCell ref="C71:C74"/>
    <mergeCell ref="E79:G79"/>
    <mergeCell ref="E80:G80"/>
    <mergeCell ref="A59:B62"/>
    <mergeCell ref="C59:C62"/>
    <mergeCell ref="A63:B66"/>
    <mergeCell ref="C63:C66"/>
    <mergeCell ref="A67:B70"/>
    <mergeCell ref="C67:C70"/>
  </mergeCells>
  <conditionalFormatting sqref="F31:F32 F37 F29 F22:F23 G22:G26 F26 F40:F42 G28:G42 F43:G53 E67:F67 F71:AQ74 F27:G27">
    <cfRule type="cellIs" dxfId="2" priority="4" stopIfTrue="1" operator="notEqual">
      <formula>#REF!</formula>
    </cfRule>
  </conditionalFormatting>
  <pageMargins left="0.35" right="0.12" top="0.15" bottom="0.3" header="0.15" footer="0.31496062992125984"/>
  <pageSetup paperSize="8" scale="2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4"/>
  <sheetViews>
    <sheetView tabSelected="1" topLeftCell="A4" zoomScale="63" zoomScaleNormal="63" workbookViewId="0">
      <pane xSplit="7" ySplit="9" topLeftCell="H75" activePane="bottomRight" state="frozen"/>
      <selection activeCell="A4" sqref="A4"/>
      <selection pane="topRight" activeCell="H4" sqref="H4"/>
      <selection pane="bottomLeft" activeCell="A10" sqref="A10"/>
      <selection pane="bottomRight" activeCell="A79" sqref="A79:XFD84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5" width="22.7109375" style="28" customWidth="1"/>
    <col min="6" max="6" width="18.85546875" style="28" customWidth="1"/>
    <col min="7" max="7" width="18.85546875" style="60" customWidth="1"/>
    <col min="8" max="8" width="20" style="27" customWidth="1"/>
    <col min="9" max="9" width="16.5703125" style="27" customWidth="1"/>
    <col min="10" max="10" width="15.28515625" style="60" customWidth="1"/>
    <col min="11" max="12" width="22" style="27" customWidth="1"/>
    <col min="13" max="13" width="15.7109375" style="60" customWidth="1"/>
    <col min="14" max="15" width="22" style="27" customWidth="1"/>
    <col min="16" max="16" width="14.85546875" style="70" customWidth="1"/>
    <col min="17" max="18" width="22" style="27" customWidth="1"/>
    <col min="19" max="19" width="15.42578125" style="27" customWidth="1"/>
    <col min="20" max="21" width="22" style="27" customWidth="1"/>
    <col min="22" max="22" width="17.5703125" style="27" customWidth="1"/>
    <col min="23" max="24" width="22" style="27" customWidth="1"/>
    <col min="25" max="25" width="15.140625" style="27" customWidth="1"/>
    <col min="26" max="26" width="24.140625" style="27" customWidth="1"/>
    <col min="27" max="27" width="21.28515625" style="27" hidden="1" customWidth="1"/>
    <col min="28" max="28" width="7.7109375" style="27" hidden="1" customWidth="1"/>
    <col min="29" max="29" width="17.85546875" style="27" customWidth="1"/>
    <col min="30" max="30" width="17.85546875" style="27" hidden="1" customWidth="1"/>
    <col min="31" max="31" width="7.85546875" style="27" hidden="1" customWidth="1"/>
    <col min="32" max="32" width="17.85546875" style="27" customWidth="1"/>
    <col min="33" max="33" width="17.85546875" style="27" hidden="1" customWidth="1"/>
    <col min="34" max="34" width="8.140625" style="27" hidden="1" customWidth="1"/>
    <col min="35" max="35" width="17.85546875" style="27" customWidth="1"/>
    <col min="36" max="36" width="17.85546875" style="27" hidden="1" customWidth="1"/>
    <col min="37" max="37" width="7.140625" style="27" hidden="1" customWidth="1"/>
    <col min="38" max="38" width="17.85546875" style="27" customWidth="1"/>
    <col min="39" max="39" width="17.85546875" style="27" hidden="1" customWidth="1"/>
    <col min="40" max="40" width="7.140625" style="27" hidden="1" customWidth="1"/>
    <col min="41" max="41" width="17.85546875" style="27" customWidth="1"/>
    <col min="42" max="42" width="17.85546875" style="27" hidden="1" customWidth="1"/>
    <col min="43" max="43" width="8.140625" style="27" hidden="1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"/>
      <c r="P2" s="63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6" ht="20.2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"/>
      <c r="P3" s="63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</row>
    <row r="4" spans="1:46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"/>
      <c r="P4" s="6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</row>
    <row r="5" spans="1:46" ht="20.25" customHeight="1">
      <c r="A5" s="119" t="s">
        <v>77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5"/>
      <c r="P5" s="6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</row>
    <row r="6" spans="1:46" ht="20.25" customHeight="1">
      <c r="A6" s="119" t="s">
        <v>79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5"/>
      <c r="P6" s="63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</row>
    <row r="7" spans="1:46" ht="20.25" customHeight="1">
      <c r="A7" s="121" t="s">
        <v>119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6"/>
      <c r="P7" s="64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spans="1:46" ht="20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6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</row>
    <row r="9" spans="1:46">
      <c r="A9" s="112" t="s">
        <v>78</v>
      </c>
      <c r="B9" s="112" t="s">
        <v>80</v>
      </c>
      <c r="C9" s="112" t="s">
        <v>43</v>
      </c>
      <c r="D9" s="112" t="s">
        <v>2</v>
      </c>
      <c r="E9" s="113" t="s">
        <v>81</v>
      </c>
      <c r="F9" s="114"/>
      <c r="G9" s="115"/>
      <c r="H9" s="105" t="s">
        <v>83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7"/>
      <c r="AR9" s="108" t="s">
        <v>15</v>
      </c>
      <c r="AS9" s="111" t="s">
        <v>16</v>
      </c>
    </row>
    <row r="10" spans="1:46" ht="45.75" customHeight="1">
      <c r="A10" s="109"/>
      <c r="B10" s="109"/>
      <c r="C10" s="109"/>
      <c r="D10" s="109"/>
      <c r="E10" s="116"/>
      <c r="F10" s="117"/>
      <c r="G10" s="118"/>
      <c r="H10" s="123" t="s">
        <v>3</v>
      </c>
      <c r="I10" s="123"/>
      <c r="J10" s="123"/>
      <c r="K10" s="123" t="s">
        <v>4</v>
      </c>
      <c r="L10" s="123"/>
      <c r="M10" s="123"/>
      <c r="N10" s="123" t="s">
        <v>5</v>
      </c>
      <c r="O10" s="123"/>
      <c r="P10" s="123"/>
      <c r="Q10" s="123" t="s">
        <v>6</v>
      </c>
      <c r="R10" s="123"/>
      <c r="S10" s="123"/>
      <c r="T10" s="123" t="s">
        <v>7</v>
      </c>
      <c r="U10" s="123"/>
      <c r="V10" s="123"/>
      <c r="W10" s="123" t="s">
        <v>8</v>
      </c>
      <c r="X10" s="123"/>
      <c r="Y10" s="123"/>
      <c r="Z10" s="123" t="s">
        <v>9</v>
      </c>
      <c r="AA10" s="123"/>
      <c r="AB10" s="123"/>
      <c r="AC10" s="123" t="s">
        <v>10</v>
      </c>
      <c r="AD10" s="123"/>
      <c r="AE10" s="123"/>
      <c r="AF10" s="123" t="s">
        <v>11</v>
      </c>
      <c r="AG10" s="123"/>
      <c r="AH10" s="123"/>
      <c r="AI10" s="123" t="s">
        <v>12</v>
      </c>
      <c r="AJ10" s="123"/>
      <c r="AK10" s="123"/>
      <c r="AL10" s="123" t="s">
        <v>13</v>
      </c>
      <c r="AM10" s="123"/>
      <c r="AN10" s="123"/>
      <c r="AO10" s="123" t="s">
        <v>14</v>
      </c>
      <c r="AP10" s="123"/>
      <c r="AQ10" s="123"/>
      <c r="AR10" s="109"/>
      <c r="AS10" s="109"/>
    </row>
    <row r="11" spans="1:46" s="9" customFormat="1" ht="56.25" customHeight="1">
      <c r="A11" s="110"/>
      <c r="B11" s="110"/>
      <c r="C11" s="110"/>
      <c r="D11" s="110"/>
      <c r="E11" s="7" t="s">
        <v>17</v>
      </c>
      <c r="F11" s="7" t="s">
        <v>18</v>
      </c>
      <c r="G11" s="32" t="s">
        <v>19</v>
      </c>
      <c r="H11" s="8" t="s">
        <v>17</v>
      </c>
      <c r="I11" s="8" t="s">
        <v>18</v>
      </c>
      <c r="J11" s="57" t="s">
        <v>19</v>
      </c>
      <c r="K11" s="8" t="s">
        <v>17</v>
      </c>
      <c r="L11" s="8" t="s">
        <v>18</v>
      </c>
      <c r="M11" s="57" t="s">
        <v>19</v>
      </c>
      <c r="N11" s="8" t="s">
        <v>17</v>
      </c>
      <c r="O11" s="8" t="s">
        <v>18</v>
      </c>
      <c r="P11" s="65" t="s">
        <v>19</v>
      </c>
      <c r="Q11" s="8" t="s">
        <v>17</v>
      </c>
      <c r="R11" s="8" t="s">
        <v>18</v>
      </c>
      <c r="S11" s="8" t="s">
        <v>19</v>
      </c>
      <c r="T11" s="8" t="s">
        <v>17</v>
      </c>
      <c r="U11" s="8" t="s">
        <v>18</v>
      </c>
      <c r="V11" s="8" t="s">
        <v>19</v>
      </c>
      <c r="W11" s="8" t="s">
        <v>17</v>
      </c>
      <c r="X11" s="8" t="s">
        <v>18</v>
      </c>
      <c r="Y11" s="8" t="s">
        <v>19</v>
      </c>
      <c r="Z11" s="8" t="s">
        <v>17</v>
      </c>
      <c r="AA11" s="8" t="s">
        <v>18</v>
      </c>
      <c r="AB11" s="8" t="s">
        <v>19</v>
      </c>
      <c r="AC11" s="8" t="s">
        <v>17</v>
      </c>
      <c r="AD11" s="8" t="s">
        <v>18</v>
      </c>
      <c r="AE11" s="8" t="s">
        <v>19</v>
      </c>
      <c r="AF11" s="8" t="s">
        <v>17</v>
      </c>
      <c r="AG11" s="8" t="s">
        <v>18</v>
      </c>
      <c r="AH11" s="8" t="s">
        <v>19</v>
      </c>
      <c r="AI11" s="8" t="s">
        <v>17</v>
      </c>
      <c r="AJ11" s="8" t="s">
        <v>18</v>
      </c>
      <c r="AK11" s="8" t="s">
        <v>19</v>
      </c>
      <c r="AL11" s="8" t="s">
        <v>17</v>
      </c>
      <c r="AM11" s="8" t="s">
        <v>18</v>
      </c>
      <c r="AN11" s="8" t="s">
        <v>19</v>
      </c>
      <c r="AO11" s="8" t="s">
        <v>17</v>
      </c>
      <c r="AP11" s="8" t="s">
        <v>18</v>
      </c>
      <c r="AQ11" s="8" t="s">
        <v>19</v>
      </c>
      <c r="AR11" s="110"/>
      <c r="AS11" s="110"/>
    </row>
    <row r="12" spans="1:46" s="15" customFormat="1">
      <c r="A12" s="95">
        <v>1</v>
      </c>
      <c r="B12" s="95">
        <v>2</v>
      </c>
      <c r="C12" s="95">
        <v>3</v>
      </c>
      <c r="D12" s="95" t="s">
        <v>34</v>
      </c>
      <c r="E12" s="11" t="s">
        <v>35</v>
      </c>
      <c r="F12" s="11" t="s">
        <v>50</v>
      </c>
      <c r="G12" s="77" t="s">
        <v>82</v>
      </c>
      <c r="H12" s="12" t="s">
        <v>54</v>
      </c>
      <c r="I12" s="12" t="s">
        <v>20</v>
      </c>
      <c r="J12" s="61">
        <v>10</v>
      </c>
      <c r="K12" s="12" t="s">
        <v>84</v>
      </c>
      <c r="L12" s="12" t="s">
        <v>85</v>
      </c>
      <c r="M12" s="61">
        <v>13</v>
      </c>
      <c r="N12" s="12" t="s">
        <v>86</v>
      </c>
      <c r="O12" s="12" t="s">
        <v>87</v>
      </c>
      <c r="P12" s="55">
        <v>16</v>
      </c>
      <c r="Q12" s="12" t="s">
        <v>88</v>
      </c>
      <c r="R12" s="12" t="s">
        <v>89</v>
      </c>
      <c r="S12" s="12" t="s">
        <v>90</v>
      </c>
      <c r="T12" s="12" t="s">
        <v>91</v>
      </c>
      <c r="U12" s="12" t="s">
        <v>92</v>
      </c>
      <c r="V12" s="12" t="s">
        <v>93</v>
      </c>
      <c r="W12" s="12" t="s">
        <v>94</v>
      </c>
      <c r="X12" s="12" t="s">
        <v>95</v>
      </c>
      <c r="Y12" s="12" t="s">
        <v>96</v>
      </c>
      <c r="Z12" s="12" t="s">
        <v>97</v>
      </c>
      <c r="AA12" s="12" t="s">
        <v>98</v>
      </c>
      <c r="AB12" s="12" t="s">
        <v>99</v>
      </c>
      <c r="AC12" s="12" t="s">
        <v>100</v>
      </c>
      <c r="AD12" s="12" t="s">
        <v>101</v>
      </c>
      <c r="AE12" s="12" t="s">
        <v>102</v>
      </c>
      <c r="AF12" s="12" t="s">
        <v>103</v>
      </c>
      <c r="AG12" s="12" t="s">
        <v>104</v>
      </c>
      <c r="AH12" s="12" t="s">
        <v>105</v>
      </c>
      <c r="AI12" s="12" t="s">
        <v>106</v>
      </c>
      <c r="AJ12" s="12" t="s">
        <v>107</v>
      </c>
      <c r="AK12" s="12" t="s">
        <v>108</v>
      </c>
      <c r="AL12" s="12" t="s">
        <v>21</v>
      </c>
      <c r="AM12" s="12" t="s">
        <v>22</v>
      </c>
      <c r="AN12" s="12" t="s">
        <v>23</v>
      </c>
      <c r="AO12" s="12" t="s">
        <v>109</v>
      </c>
      <c r="AP12" s="12" t="s">
        <v>110</v>
      </c>
      <c r="AQ12" s="12" t="s">
        <v>111</v>
      </c>
      <c r="AR12" s="12" t="s">
        <v>112</v>
      </c>
      <c r="AS12" s="13" t="s">
        <v>113</v>
      </c>
      <c r="AT12" s="14"/>
    </row>
    <row r="13" spans="1:46" s="15" customFormat="1">
      <c r="A13" s="124" t="s">
        <v>24</v>
      </c>
      <c r="B13" s="127" t="s">
        <v>62</v>
      </c>
      <c r="C13" s="130" t="s">
        <v>25</v>
      </c>
      <c r="D13" s="16" t="s">
        <v>26</v>
      </c>
      <c r="E13" s="33">
        <f>E14+E15+E16+E17</f>
        <v>30452.79</v>
      </c>
      <c r="F13" s="33">
        <f>F14+F15+F16+F17</f>
        <v>0</v>
      </c>
      <c r="G13" s="85">
        <f t="shared" ref="G13:AO13" si="0">G14+G15+G16+G17</f>
        <v>0</v>
      </c>
      <c r="H13" s="86">
        <f t="shared" si="0"/>
        <v>0</v>
      </c>
      <c r="I13" s="86">
        <f t="shared" si="0"/>
        <v>0</v>
      </c>
      <c r="J13" s="87">
        <f t="shared" si="0"/>
        <v>0</v>
      </c>
      <c r="K13" s="86">
        <f t="shared" si="0"/>
        <v>0</v>
      </c>
      <c r="L13" s="86">
        <f t="shared" si="0"/>
        <v>0</v>
      </c>
      <c r="M13" s="87">
        <f t="shared" si="0"/>
        <v>0</v>
      </c>
      <c r="N13" s="86">
        <f t="shared" si="0"/>
        <v>0</v>
      </c>
      <c r="O13" s="86">
        <f t="shared" si="0"/>
        <v>0</v>
      </c>
      <c r="P13" s="82">
        <f t="shared" si="0"/>
        <v>0</v>
      </c>
      <c r="Q13" s="86">
        <f t="shared" si="0"/>
        <v>0</v>
      </c>
      <c r="R13" s="86">
        <f t="shared" si="0"/>
        <v>0</v>
      </c>
      <c r="S13" s="86">
        <f t="shared" si="0"/>
        <v>0</v>
      </c>
      <c r="T13" s="86">
        <f t="shared" si="0"/>
        <v>0</v>
      </c>
      <c r="U13" s="86">
        <f t="shared" si="0"/>
        <v>0</v>
      </c>
      <c r="V13" s="86">
        <f t="shared" si="0"/>
        <v>0</v>
      </c>
      <c r="W13" s="86">
        <f t="shared" si="0"/>
        <v>0</v>
      </c>
      <c r="X13" s="86">
        <f t="shared" si="0"/>
        <v>0</v>
      </c>
      <c r="Y13" s="86">
        <f t="shared" si="0"/>
        <v>0</v>
      </c>
      <c r="Z13" s="86">
        <f t="shared" si="0"/>
        <v>0</v>
      </c>
      <c r="AA13" s="86">
        <f t="shared" si="0"/>
        <v>0</v>
      </c>
      <c r="AB13" s="86">
        <f t="shared" si="0"/>
        <v>0</v>
      </c>
      <c r="AC13" s="86">
        <f t="shared" si="0"/>
        <v>0</v>
      </c>
      <c r="AD13" s="86">
        <f t="shared" si="0"/>
        <v>0</v>
      </c>
      <c r="AE13" s="86">
        <f t="shared" si="0"/>
        <v>0</v>
      </c>
      <c r="AF13" s="86">
        <f t="shared" si="0"/>
        <v>19174.560000000001</v>
      </c>
      <c r="AG13" s="86">
        <f t="shared" si="0"/>
        <v>0</v>
      </c>
      <c r="AH13" s="86">
        <f t="shared" si="0"/>
        <v>0</v>
      </c>
      <c r="AI13" s="86">
        <f t="shared" si="0"/>
        <v>0</v>
      </c>
      <c r="AJ13" s="86">
        <f t="shared" si="0"/>
        <v>0</v>
      </c>
      <c r="AK13" s="86">
        <f t="shared" si="0"/>
        <v>0</v>
      </c>
      <c r="AL13" s="86">
        <f t="shared" si="0"/>
        <v>0</v>
      </c>
      <c r="AM13" s="86">
        <f t="shared" si="0"/>
        <v>0</v>
      </c>
      <c r="AN13" s="86">
        <f t="shared" si="0"/>
        <v>0</v>
      </c>
      <c r="AO13" s="86">
        <f t="shared" si="0"/>
        <v>11278.23</v>
      </c>
      <c r="AP13" s="86"/>
      <c r="AQ13" s="86"/>
      <c r="AR13" s="111" t="s">
        <v>64</v>
      </c>
      <c r="AS13" s="152"/>
    </row>
    <row r="14" spans="1:46" s="9" customFormat="1" ht="37.5">
      <c r="A14" s="125"/>
      <c r="B14" s="128"/>
      <c r="C14" s="131"/>
      <c r="D14" s="17" t="s">
        <v>27</v>
      </c>
      <c r="E14" s="71">
        <v>0</v>
      </c>
      <c r="F14" s="71">
        <f>I14+L14+O14+R14+U14+X14+AA14+AD14+AG14+AJ14+AM14</f>
        <v>0</v>
      </c>
      <c r="G14" s="74"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0</v>
      </c>
      <c r="AM14" s="51"/>
      <c r="AN14" s="51"/>
      <c r="AO14" s="51">
        <v>0</v>
      </c>
      <c r="AP14" s="51">
        <v>0</v>
      </c>
      <c r="AQ14" s="51">
        <v>0</v>
      </c>
      <c r="AR14" s="150"/>
      <c r="AS14" s="153"/>
    </row>
    <row r="15" spans="1:46" s="9" customFormat="1" ht="75">
      <c r="A15" s="125"/>
      <c r="B15" s="128"/>
      <c r="C15" s="131"/>
      <c r="D15" s="18" t="s">
        <v>28</v>
      </c>
      <c r="E15" s="71">
        <f t="shared" ref="E15:E16" si="1">H15+K15+N15+Q15+T15+W15+Z15+AC15+AF15+AI15+AL15+AO15</f>
        <v>18215.830000000002</v>
      </c>
      <c r="F15" s="71">
        <f t="shared" ref="F15:F22" si="2">I15+L15+O15+R15+U15+X15+AA15+AD15+AG15+AJ15+AM15</f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1">
        <v>0</v>
      </c>
      <c r="AA15" s="51">
        <v>0</v>
      </c>
      <c r="AB15" s="58"/>
      <c r="AC15" s="51">
        <v>0</v>
      </c>
      <c r="AD15" s="51"/>
      <c r="AE15" s="51"/>
      <c r="AF15" s="51">
        <v>18215.830000000002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/>
      <c r="AQ15" s="51"/>
      <c r="AR15" s="150"/>
      <c r="AS15" s="153"/>
    </row>
    <row r="16" spans="1:46" s="9" customFormat="1" ht="56.25">
      <c r="A16" s="125"/>
      <c r="B16" s="128"/>
      <c r="C16" s="131"/>
      <c r="D16" s="18" t="s">
        <v>29</v>
      </c>
      <c r="E16" s="71">
        <f t="shared" si="1"/>
        <v>12236.96</v>
      </c>
      <c r="F16" s="71">
        <f>I16+L16+O16</f>
        <v>0</v>
      </c>
      <c r="G16" s="74">
        <f t="shared" ref="G16" si="3">F16/E16</f>
        <v>0</v>
      </c>
      <c r="H16" s="51">
        <v>0</v>
      </c>
      <c r="I16" s="51">
        <v>0</v>
      </c>
      <c r="J16" s="58">
        <v>0</v>
      </c>
      <c r="K16" s="51">
        <v>0</v>
      </c>
      <c r="L16" s="51">
        <v>0</v>
      </c>
      <c r="M16" s="58">
        <v>0</v>
      </c>
      <c r="N16" s="51">
        <v>0</v>
      </c>
      <c r="O16" s="51">
        <v>0</v>
      </c>
      <c r="P16" s="66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91">
        <v>0</v>
      </c>
      <c r="AA16" s="51">
        <v>0</v>
      </c>
      <c r="AB16" s="58"/>
      <c r="AC16" s="51">
        <v>0</v>
      </c>
      <c r="AD16" s="51"/>
      <c r="AE16" s="51"/>
      <c r="AF16" s="51">
        <v>958.73</v>
      </c>
      <c r="AG16" s="51"/>
      <c r="AH16" s="51"/>
      <c r="AI16" s="51">
        <v>0</v>
      </c>
      <c r="AJ16" s="51"/>
      <c r="AK16" s="51"/>
      <c r="AL16" s="51">
        <v>0</v>
      </c>
      <c r="AM16" s="51"/>
      <c r="AN16" s="51"/>
      <c r="AO16" s="51">
        <v>11278.23</v>
      </c>
      <c r="AP16" s="51"/>
      <c r="AQ16" s="51"/>
      <c r="AR16" s="150"/>
      <c r="AS16" s="153"/>
    </row>
    <row r="17" spans="1:47" s="9" customFormat="1" ht="88.5" customHeight="1">
      <c r="A17" s="126"/>
      <c r="B17" s="129"/>
      <c r="C17" s="132"/>
      <c r="D17" s="17" t="s">
        <v>30</v>
      </c>
      <c r="E17" s="71">
        <v>0</v>
      </c>
      <c r="F17" s="71">
        <f t="shared" si="2"/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>
        <v>0</v>
      </c>
      <c r="AQ17" s="51">
        <v>0</v>
      </c>
      <c r="AR17" s="151"/>
      <c r="AS17" s="154"/>
    </row>
    <row r="18" spans="1:47" s="9" customFormat="1">
      <c r="A18" s="133" t="s">
        <v>31</v>
      </c>
      <c r="B18" s="134" t="s">
        <v>45</v>
      </c>
      <c r="C18" s="101" t="s">
        <v>25</v>
      </c>
      <c r="D18" s="19" t="s">
        <v>26</v>
      </c>
      <c r="E18" s="71">
        <v>0</v>
      </c>
      <c r="F18" s="71">
        <f t="shared" si="2"/>
        <v>0</v>
      </c>
      <c r="G18" s="74">
        <v>0</v>
      </c>
      <c r="H18" s="52">
        <v>0</v>
      </c>
      <c r="I18" s="52">
        <v>0</v>
      </c>
      <c r="J18" s="59">
        <v>0</v>
      </c>
      <c r="K18" s="52">
        <v>0</v>
      </c>
      <c r="L18" s="52">
        <v>0</v>
      </c>
      <c r="M18" s="59">
        <v>0</v>
      </c>
      <c r="N18" s="52">
        <v>0</v>
      </c>
      <c r="O18" s="52">
        <v>0</v>
      </c>
      <c r="P18" s="67">
        <v>0</v>
      </c>
      <c r="Q18" s="52">
        <v>0</v>
      </c>
      <c r="R18" s="52"/>
      <c r="S18" s="52"/>
      <c r="T18" s="52">
        <v>0</v>
      </c>
      <c r="U18" s="52"/>
      <c r="V18" s="52"/>
      <c r="W18" s="52">
        <v>0</v>
      </c>
      <c r="X18" s="52"/>
      <c r="Y18" s="52"/>
      <c r="Z18" s="52">
        <v>0</v>
      </c>
      <c r="AA18" s="52"/>
      <c r="AB18" s="52"/>
      <c r="AC18" s="52">
        <v>0</v>
      </c>
      <c r="AD18" s="52"/>
      <c r="AE18" s="52"/>
      <c r="AF18" s="52">
        <v>0</v>
      </c>
      <c r="AG18" s="52"/>
      <c r="AH18" s="52"/>
      <c r="AI18" s="52">
        <v>0</v>
      </c>
      <c r="AJ18" s="52"/>
      <c r="AK18" s="52"/>
      <c r="AL18" s="52">
        <v>0</v>
      </c>
      <c r="AM18" s="52"/>
      <c r="AN18" s="52"/>
      <c r="AO18" s="52">
        <v>0</v>
      </c>
      <c r="AP18" s="52"/>
      <c r="AQ18" s="52"/>
      <c r="AR18" s="111"/>
      <c r="AS18" s="111"/>
    </row>
    <row r="19" spans="1:47" s="9" customFormat="1" ht="37.5">
      <c r="A19" s="133"/>
      <c r="B19" s="134"/>
      <c r="C19" s="101"/>
      <c r="D19" s="17" t="s">
        <v>27</v>
      </c>
      <c r="E19" s="71">
        <v>0</v>
      </c>
      <c r="F19" s="71">
        <f t="shared" si="2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>
        <v>0</v>
      </c>
      <c r="S19" s="66">
        <v>0</v>
      </c>
      <c r="T19" s="51">
        <v>0</v>
      </c>
      <c r="U19" s="51">
        <v>0</v>
      </c>
      <c r="V19" s="66">
        <v>0</v>
      </c>
      <c r="W19" s="51">
        <v>0</v>
      </c>
      <c r="X19" s="51">
        <v>0</v>
      </c>
      <c r="Y19" s="66">
        <v>0</v>
      </c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50"/>
      <c r="AS19" s="150"/>
    </row>
    <row r="20" spans="1:47" s="9" customFormat="1" ht="75">
      <c r="A20" s="133"/>
      <c r="B20" s="134"/>
      <c r="C20" s="101"/>
      <c r="D20" s="18" t="s">
        <v>28</v>
      </c>
      <c r="E20" s="71">
        <v>0</v>
      </c>
      <c r="F20" s="71">
        <f t="shared" si="2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>
        <v>0</v>
      </c>
      <c r="S20" s="66">
        <v>0</v>
      </c>
      <c r="T20" s="51">
        <v>0</v>
      </c>
      <c r="U20" s="51">
        <v>0</v>
      </c>
      <c r="V20" s="66">
        <v>0</v>
      </c>
      <c r="W20" s="51">
        <v>0</v>
      </c>
      <c r="X20" s="51">
        <v>0</v>
      </c>
      <c r="Y20" s="66">
        <v>0</v>
      </c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50"/>
      <c r="AS20" s="150"/>
    </row>
    <row r="21" spans="1:47" s="9" customFormat="1" ht="56.25">
      <c r="A21" s="133"/>
      <c r="B21" s="134"/>
      <c r="C21" s="101"/>
      <c r="D21" s="18" t="s">
        <v>29</v>
      </c>
      <c r="E21" s="71">
        <v>0</v>
      </c>
      <c r="F21" s="71">
        <f t="shared" si="2"/>
        <v>0</v>
      </c>
      <c r="G21" s="74">
        <v>0</v>
      </c>
      <c r="H21" s="51">
        <v>0</v>
      </c>
      <c r="I21" s="51">
        <v>0</v>
      </c>
      <c r="J21" s="58">
        <v>0</v>
      </c>
      <c r="K21" s="51">
        <v>0</v>
      </c>
      <c r="L21" s="51">
        <v>0</v>
      </c>
      <c r="M21" s="58">
        <v>0</v>
      </c>
      <c r="N21" s="51">
        <v>0</v>
      </c>
      <c r="O21" s="51">
        <v>0</v>
      </c>
      <c r="P21" s="66">
        <v>0</v>
      </c>
      <c r="Q21" s="51">
        <v>0</v>
      </c>
      <c r="R21" s="51">
        <v>0</v>
      </c>
      <c r="S21" s="66">
        <v>0</v>
      </c>
      <c r="T21" s="51">
        <v>0</v>
      </c>
      <c r="U21" s="51">
        <v>0</v>
      </c>
      <c r="V21" s="66">
        <v>0</v>
      </c>
      <c r="W21" s="51">
        <v>0</v>
      </c>
      <c r="X21" s="51">
        <v>0</v>
      </c>
      <c r="Y21" s="66">
        <v>0</v>
      </c>
      <c r="Z21" s="51">
        <v>0</v>
      </c>
      <c r="AA21" s="51"/>
      <c r="AB21" s="51"/>
      <c r="AC21" s="51">
        <v>0</v>
      </c>
      <c r="AD21" s="51"/>
      <c r="AE21" s="51"/>
      <c r="AF21" s="51">
        <v>0</v>
      </c>
      <c r="AG21" s="51"/>
      <c r="AH21" s="51"/>
      <c r="AI21" s="51">
        <v>0</v>
      </c>
      <c r="AJ21" s="51"/>
      <c r="AK21" s="51"/>
      <c r="AL21" s="51">
        <v>0</v>
      </c>
      <c r="AM21" s="51"/>
      <c r="AN21" s="51"/>
      <c r="AO21" s="51">
        <v>0</v>
      </c>
      <c r="AP21" s="51"/>
      <c r="AQ21" s="51"/>
      <c r="AR21" s="150"/>
      <c r="AS21" s="150"/>
    </row>
    <row r="22" spans="1:47" s="9" customFormat="1" ht="37.5">
      <c r="A22" s="133"/>
      <c r="B22" s="134"/>
      <c r="C22" s="101"/>
      <c r="D22" s="17" t="s">
        <v>30</v>
      </c>
      <c r="E22" s="71">
        <v>0</v>
      </c>
      <c r="F22" s="71">
        <f t="shared" si="2"/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>
        <v>0</v>
      </c>
      <c r="S22" s="66">
        <v>0</v>
      </c>
      <c r="T22" s="51">
        <v>0</v>
      </c>
      <c r="U22" s="51">
        <v>0</v>
      </c>
      <c r="V22" s="66">
        <v>0</v>
      </c>
      <c r="W22" s="51">
        <v>0</v>
      </c>
      <c r="X22" s="51">
        <v>0</v>
      </c>
      <c r="Y22" s="66">
        <v>0</v>
      </c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51"/>
      <c r="AS22" s="151"/>
    </row>
    <row r="23" spans="1:47" s="9" customFormat="1">
      <c r="A23" s="124" t="s">
        <v>33</v>
      </c>
      <c r="B23" s="127" t="s">
        <v>46</v>
      </c>
      <c r="C23" s="130" t="s">
        <v>32</v>
      </c>
      <c r="D23" s="19" t="s">
        <v>26</v>
      </c>
      <c r="E23" s="33">
        <f>E24+E25+E26+E28</f>
        <v>30191.47438</v>
      </c>
      <c r="F23" s="33">
        <f>F24+F25+F26+F28</f>
        <v>4717.5143800000005</v>
      </c>
      <c r="G23" s="74">
        <f t="shared" ref="G23:G27" si="4">F23/E23</f>
        <v>0.15625319653567712</v>
      </c>
      <c r="H23" s="86">
        <f t="shared" ref="H23:AO23" si="5">H24+H25+H26+H28</f>
        <v>0</v>
      </c>
      <c r="I23" s="86">
        <f t="shared" si="5"/>
        <v>0</v>
      </c>
      <c r="J23" s="87">
        <v>0</v>
      </c>
      <c r="K23" s="86">
        <f t="shared" si="5"/>
        <v>0</v>
      </c>
      <c r="L23" s="86">
        <f t="shared" si="5"/>
        <v>0</v>
      </c>
      <c r="M23" s="87">
        <v>0</v>
      </c>
      <c r="N23" s="86">
        <f t="shared" si="5"/>
        <v>0</v>
      </c>
      <c r="O23" s="86">
        <f t="shared" si="5"/>
        <v>0</v>
      </c>
      <c r="P23" s="82">
        <v>0</v>
      </c>
      <c r="Q23" s="86">
        <f t="shared" si="5"/>
        <v>279.81438000000003</v>
      </c>
      <c r="R23" s="86">
        <f t="shared" si="5"/>
        <v>279.81438000000003</v>
      </c>
      <c r="S23" s="87">
        <f t="shared" si="5"/>
        <v>1</v>
      </c>
      <c r="T23" s="86">
        <f t="shared" si="5"/>
        <v>987</v>
      </c>
      <c r="U23" s="86">
        <f t="shared" si="5"/>
        <v>987</v>
      </c>
      <c r="V23" s="87">
        <f>V24+V26+V27+V28</f>
        <v>1</v>
      </c>
      <c r="W23" s="86">
        <f t="shared" si="5"/>
        <v>8276.1299999999992</v>
      </c>
      <c r="X23" s="86">
        <f t="shared" si="5"/>
        <v>3450.7000000000003</v>
      </c>
      <c r="Y23" s="87">
        <f>X23/W23</f>
        <v>0.41694608470384115</v>
      </c>
      <c r="Z23" s="86">
        <f t="shared" si="5"/>
        <v>0</v>
      </c>
      <c r="AA23" s="86">
        <f t="shared" si="5"/>
        <v>0</v>
      </c>
      <c r="AB23" s="86">
        <f t="shared" si="5"/>
        <v>0</v>
      </c>
      <c r="AC23" s="86">
        <f t="shared" si="5"/>
        <v>0</v>
      </c>
      <c r="AD23" s="86">
        <f t="shared" si="5"/>
        <v>0</v>
      </c>
      <c r="AE23" s="86">
        <f t="shared" si="5"/>
        <v>0</v>
      </c>
      <c r="AF23" s="86">
        <f t="shared" si="5"/>
        <v>20648.53</v>
      </c>
      <c r="AG23" s="86">
        <f t="shared" si="5"/>
        <v>0</v>
      </c>
      <c r="AH23" s="86">
        <f t="shared" si="5"/>
        <v>0</v>
      </c>
      <c r="AI23" s="86">
        <f t="shared" si="5"/>
        <v>0</v>
      </c>
      <c r="AJ23" s="86">
        <f t="shared" si="5"/>
        <v>0</v>
      </c>
      <c r="AK23" s="86">
        <f t="shared" si="5"/>
        <v>0</v>
      </c>
      <c r="AL23" s="86">
        <f t="shared" si="5"/>
        <v>0</v>
      </c>
      <c r="AM23" s="86">
        <f t="shared" si="5"/>
        <v>0</v>
      </c>
      <c r="AN23" s="86">
        <f t="shared" si="5"/>
        <v>0</v>
      </c>
      <c r="AO23" s="86">
        <f t="shared" si="5"/>
        <v>0</v>
      </c>
      <c r="AP23" s="52">
        <v>0</v>
      </c>
      <c r="AQ23" s="52">
        <v>0</v>
      </c>
      <c r="AR23" s="138" t="s">
        <v>74</v>
      </c>
      <c r="AS23" s="111" t="s">
        <v>76</v>
      </c>
    </row>
    <row r="24" spans="1:47" s="9" customFormat="1" ht="37.5">
      <c r="A24" s="125"/>
      <c r="B24" s="128"/>
      <c r="C24" s="131"/>
      <c r="D24" s="17" t="s">
        <v>27</v>
      </c>
      <c r="E24" s="71">
        <v>0</v>
      </c>
      <c r="F24" s="71">
        <f>I24+L24+O24+R24+U24+X24+AA24+AD24+AG24+AJ24+AM24+AP24</f>
        <v>0</v>
      </c>
      <c r="G24" s="74"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>
        <v>0</v>
      </c>
      <c r="S24" s="66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8">
        <v>0</v>
      </c>
      <c r="Z24" s="51">
        <v>0</v>
      </c>
      <c r="AA24" s="51"/>
      <c r="AB24" s="51"/>
      <c r="AC24" s="51">
        <v>0</v>
      </c>
      <c r="AD24" s="51"/>
      <c r="AE24" s="51"/>
      <c r="AF24" s="51">
        <v>0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39"/>
      <c r="AS24" s="150"/>
    </row>
    <row r="25" spans="1:47" s="9" customFormat="1" ht="75">
      <c r="A25" s="125"/>
      <c r="B25" s="128"/>
      <c r="C25" s="131"/>
      <c r="D25" s="18" t="s">
        <v>28</v>
      </c>
      <c r="E25" s="71">
        <f t="shared" ref="E25:F27" si="6">H25+K25+N25+Q25+T25+W25+Z25+AC25+AF25+AI25+AL25+AO25</f>
        <v>17042.64</v>
      </c>
      <c r="F25" s="71">
        <f t="shared" ref="F25:F44" si="7">I25+L25+O25+R25+U25+X25+AA25+AD25+AG25+AJ25+AM25+AP25</f>
        <v>3979.55</v>
      </c>
      <c r="G25" s="74">
        <f t="shared" si="4"/>
        <v>0.23350548975980248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66">
        <v>0</v>
      </c>
      <c r="Q25" s="51">
        <v>0</v>
      </c>
      <c r="R25" s="51">
        <v>0</v>
      </c>
      <c r="S25" s="66">
        <v>0</v>
      </c>
      <c r="T25" s="51">
        <v>937.65</v>
      </c>
      <c r="U25" s="51">
        <f>T25</f>
        <v>937.65</v>
      </c>
      <c r="V25" s="58">
        <f>U25/T25</f>
        <v>1</v>
      </c>
      <c r="W25" s="51">
        <v>7767.19</v>
      </c>
      <c r="X25" s="51">
        <v>3041.9</v>
      </c>
      <c r="Y25" s="58">
        <f>X25/W25</f>
        <v>0.39163455509650213</v>
      </c>
      <c r="Z25" s="51">
        <v>0</v>
      </c>
      <c r="AA25" s="51"/>
      <c r="AB25" s="51"/>
      <c r="AC25" s="51">
        <v>0</v>
      </c>
      <c r="AD25" s="51"/>
      <c r="AE25" s="51"/>
      <c r="AF25" s="51">
        <v>8337.7999999999993</v>
      </c>
      <c r="AG25" s="51"/>
      <c r="AH25" s="51"/>
      <c r="AI25" s="51">
        <v>0</v>
      </c>
      <c r="AJ25" s="51"/>
      <c r="AK25" s="51"/>
      <c r="AL25" s="51">
        <v>0</v>
      </c>
      <c r="AM25" s="51"/>
      <c r="AN25" s="51"/>
      <c r="AO25" s="51">
        <v>0</v>
      </c>
      <c r="AP25" s="51"/>
      <c r="AQ25" s="51"/>
      <c r="AR25" s="139"/>
      <c r="AS25" s="150"/>
      <c r="AT25" s="92"/>
      <c r="AU25" s="92"/>
    </row>
    <row r="26" spans="1:47" s="9" customFormat="1" ht="56.25">
      <c r="A26" s="125"/>
      <c r="B26" s="128"/>
      <c r="C26" s="131"/>
      <c r="D26" s="18" t="s">
        <v>29</v>
      </c>
      <c r="E26" s="71">
        <f t="shared" si="6"/>
        <v>13148.83438</v>
      </c>
      <c r="F26" s="71">
        <f t="shared" si="7"/>
        <v>737.96438000000012</v>
      </c>
      <c r="G26" s="74">
        <f>F26/E26</f>
        <v>5.6123939101589027E-2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279.81438000000003</v>
      </c>
      <c r="R26" s="51">
        <f>Q26</f>
        <v>279.81438000000003</v>
      </c>
      <c r="S26" s="58">
        <f>R26/Q26</f>
        <v>1</v>
      </c>
      <c r="T26" s="51">
        <v>49.35</v>
      </c>
      <c r="U26" s="51">
        <f>T26</f>
        <v>49.35</v>
      </c>
      <c r="V26" s="58">
        <f>U25/T25</f>
        <v>1</v>
      </c>
      <c r="W26" s="51">
        <v>508.94</v>
      </c>
      <c r="X26" s="51">
        <v>408.8</v>
      </c>
      <c r="Y26" s="58">
        <f>X26/W26</f>
        <v>0.80323810272330731</v>
      </c>
      <c r="Z26" s="51">
        <v>0</v>
      </c>
      <c r="AA26" s="51"/>
      <c r="AB26" s="51"/>
      <c r="AC26" s="51">
        <v>0</v>
      </c>
      <c r="AD26" s="51"/>
      <c r="AE26" s="51"/>
      <c r="AF26" s="51">
        <v>12310.73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39"/>
      <c r="AS26" s="150"/>
      <c r="AT26" s="92"/>
      <c r="AU26" s="92"/>
    </row>
    <row r="27" spans="1:47" s="36" customFormat="1" ht="36">
      <c r="A27" s="125"/>
      <c r="B27" s="128"/>
      <c r="C27" s="131"/>
      <c r="D27" s="35" t="s">
        <v>44</v>
      </c>
      <c r="E27" s="78">
        <f t="shared" si="6"/>
        <v>185.3</v>
      </c>
      <c r="F27" s="78">
        <f t="shared" si="6"/>
        <v>185.3</v>
      </c>
      <c r="G27" s="79">
        <f t="shared" si="4"/>
        <v>1</v>
      </c>
      <c r="H27" s="51">
        <v>0</v>
      </c>
      <c r="I27" s="51">
        <v>0</v>
      </c>
      <c r="J27" s="58">
        <v>0</v>
      </c>
      <c r="K27" s="51">
        <v>0</v>
      </c>
      <c r="L27" s="51">
        <v>0</v>
      </c>
      <c r="M27" s="58">
        <v>0</v>
      </c>
      <c r="N27" s="80">
        <v>0</v>
      </c>
      <c r="O27" s="80">
        <v>0</v>
      </c>
      <c r="P27" s="81">
        <v>0</v>
      </c>
      <c r="Q27" s="80">
        <v>185.3</v>
      </c>
      <c r="R27" s="80">
        <v>185.3</v>
      </c>
      <c r="S27" s="58">
        <f>R27/Q27</f>
        <v>1</v>
      </c>
      <c r="T27" s="80">
        <v>0</v>
      </c>
      <c r="U27" s="80">
        <v>0</v>
      </c>
      <c r="V27" s="81">
        <v>0</v>
      </c>
      <c r="W27" s="80">
        <v>0</v>
      </c>
      <c r="X27" s="80">
        <v>0</v>
      </c>
      <c r="Y27" s="81">
        <v>0</v>
      </c>
      <c r="Z27" s="80">
        <v>0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39"/>
      <c r="AS27" s="150"/>
    </row>
    <row r="28" spans="1:47" s="9" customFormat="1" ht="37.5">
      <c r="A28" s="125"/>
      <c r="B28" s="129"/>
      <c r="C28" s="132"/>
      <c r="D28" s="20" t="s">
        <v>30</v>
      </c>
      <c r="E28" s="71">
        <v>0</v>
      </c>
      <c r="F28" s="71">
        <f t="shared" si="7"/>
        <v>0</v>
      </c>
      <c r="G28" s="74">
        <v>0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51">
        <v>0</v>
      </c>
      <c r="O28" s="51">
        <v>0</v>
      </c>
      <c r="P28" s="66">
        <v>0</v>
      </c>
      <c r="Q28" s="51">
        <v>0</v>
      </c>
      <c r="R28" s="51">
        <v>0</v>
      </c>
      <c r="S28" s="66">
        <v>0</v>
      </c>
      <c r="T28" s="51">
        <v>0</v>
      </c>
      <c r="U28" s="51">
        <v>0</v>
      </c>
      <c r="V28" s="66">
        <v>0</v>
      </c>
      <c r="W28" s="51">
        <v>0</v>
      </c>
      <c r="X28" s="51">
        <v>0</v>
      </c>
      <c r="Y28" s="66">
        <v>0</v>
      </c>
      <c r="Z28" s="51">
        <v>0</v>
      </c>
      <c r="AA28" s="51"/>
      <c r="AB28" s="51"/>
      <c r="AC28" s="51">
        <v>0</v>
      </c>
      <c r="AD28" s="51"/>
      <c r="AE28" s="51"/>
      <c r="AF28" s="51">
        <v>0</v>
      </c>
      <c r="AG28" s="51"/>
      <c r="AH28" s="51"/>
      <c r="AI28" s="51">
        <v>0</v>
      </c>
      <c r="AJ28" s="51"/>
      <c r="AK28" s="51"/>
      <c r="AL28" s="51">
        <v>0</v>
      </c>
      <c r="AM28" s="51"/>
      <c r="AN28" s="51"/>
      <c r="AO28" s="51">
        <v>0</v>
      </c>
      <c r="AP28" s="51"/>
      <c r="AQ28" s="51"/>
      <c r="AR28" s="140"/>
      <c r="AS28" s="151"/>
    </row>
    <row r="29" spans="1:47" ht="131.25">
      <c r="A29" s="88" t="s">
        <v>34</v>
      </c>
      <c r="B29" s="90" t="s">
        <v>47</v>
      </c>
      <c r="C29" s="89" t="s">
        <v>32</v>
      </c>
      <c r="D29" s="18" t="s">
        <v>48</v>
      </c>
      <c r="E29" s="71">
        <v>0</v>
      </c>
      <c r="F29" s="71">
        <v>0</v>
      </c>
      <c r="G29" s="74" t="s">
        <v>63</v>
      </c>
      <c r="H29" s="51" t="s">
        <v>63</v>
      </c>
      <c r="I29" s="51" t="s">
        <v>63</v>
      </c>
      <c r="J29" s="58" t="s">
        <v>63</v>
      </c>
      <c r="K29" s="51" t="s">
        <v>63</v>
      </c>
      <c r="L29" s="51" t="s">
        <v>63</v>
      </c>
      <c r="M29" s="58" t="s">
        <v>63</v>
      </c>
      <c r="N29" s="51" t="s">
        <v>63</v>
      </c>
      <c r="O29" s="51" t="s">
        <v>63</v>
      </c>
      <c r="P29" s="66" t="s">
        <v>63</v>
      </c>
      <c r="Q29" s="51" t="s">
        <v>63</v>
      </c>
      <c r="R29" s="51" t="s">
        <v>63</v>
      </c>
      <c r="S29" s="51" t="s">
        <v>63</v>
      </c>
      <c r="T29" s="51" t="s">
        <v>63</v>
      </c>
      <c r="U29" s="51" t="s">
        <v>63</v>
      </c>
      <c r="V29" s="51" t="s">
        <v>63</v>
      </c>
      <c r="W29" s="51" t="s">
        <v>63</v>
      </c>
      <c r="X29" s="51" t="s">
        <v>63</v>
      </c>
      <c r="Y29" s="51" t="s">
        <v>63</v>
      </c>
      <c r="Z29" s="51" t="s">
        <v>63</v>
      </c>
      <c r="AA29" s="51" t="s">
        <v>63</v>
      </c>
      <c r="AB29" s="51" t="s">
        <v>63</v>
      </c>
      <c r="AC29" s="51" t="s">
        <v>63</v>
      </c>
      <c r="AD29" s="51" t="s">
        <v>63</v>
      </c>
      <c r="AE29" s="51" t="s">
        <v>63</v>
      </c>
      <c r="AF29" s="51" t="s">
        <v>63</v>
      </c>
      <c r="AG29" s="51" t="s">
        <v>63</v>
      </c>
      <c r="AH29" s="51" t="s">
        <v>63</v>
      </c>
      <c r="AI29" s="51" t="s">
        <v>63</v>
      </c>
      <c r="AJ29" s="51" t="s">
        <v>63</v>
      </c>
      <c r="AK29" s="51" t="s">
        <v>63</v>
      </c>
      <c r="AL29" s="51" t="s">
        <v>63</v>
      </c>
      <c r="AM29" s="51" t="s">
        <v>63</v>
      </c>
      <c r="AN29" s="51" t="s">
        <v>63</v>
      </c>
      <c r="AO29" s="51" t="s">
        <v>63</v>
      </c>
      <c r="AP29" s="51" t="s">
        <v>63</v>
      </c>
      <c r="AQ29" s="51" t="s">
        <v>63</v>
      </c>
      <c r="AR29" s="48" t="s">
        <v>73</v>
      </c>
      <c r="AS29" s="47"/>
    </row>
    <row r="30" spans="1:47" s="9" customFormat="1">
      <c r="A30" s="124" t="s">
        <v>35</v>
      </c>
      <c r="B30" s="138" t="s">
        <v>49</v>
      </c>
      <c r="C30" s="130" t="s">
        <v>32</v>
      </c>
      <c r="D30" s="19" t="s">
        <v>26</v>
      </c>
      <c r="E30" s="33">
        <f>E31+E32+E33+E34</f>
        <v>43880.899999999994</v>
      </c>
      <c r="F30" s="33">
        <f>F31+F32+F33+F34</f>
        <v>17170.761999999999</v>
      </c>
      <c r="G30" s="74">
        <f t="shared" ref="G30:G32" si="8">F30/E30</f>
        <v>0.39130377909295389</v>
      </c>
      <c r="H30" s="86">
        <f t="shared" ref="H30:AO30" si="9">H31+H32+H33+H34</f>
        <v>0</v>
      </c>
      <c r="I30" s="86">
        <f t="shared" si="9"/>
        <v>0</v>
      </c>
      <c r="J30" s="87">
        <f t="shared" si="9"/>
        <v>0</v>
      </c>
      <c r="K30" s="86">
        <f t="shared" si="9"/>
        <v>0</v>
      </c>
      <c r="L30" s="86">
        <f t="shared" si="9"/>
        <v>0</v>
      </c>
      <c r="M30" s="87">
        <f t="shared" si="9"/>
        <v>0</v>
      </c>
      <c r="N30" s="86">
        <f t="shared" si="9"/>
        <v>15262.9</v>
      </c>
      <c r="O30" s="86">
        <f t="shared" si="9"/>
        <v>15262.9</v>
      </c>
      <c r="P30" s="82">
        <f t="shared" si="9"/>
        <v>1</v>
      </c>
      <c r="Q30" s="86">
        <f t="shared" si="9"/>
        <v>3815.7</v>
      </c>
      <c r="R30" s="86">
        <f t="shared" si="9"/>
        <v>1907.8620000000001</v>
      </c>
      <c r="S30" s="87">
        <f t="shared" si="9"/>
        <v>0.5000031449013288</v>
      </c>
      <c r="T30" s="86">
        <f t="shared" si="9"/>
        <v>0</v>
      </c>
      <c r="U30" s="86">
        <f t="shared" si="9"/>
        <v>0</v>
      </c>
      <c r="V30" s="87">
        <f t="shared" si="9"/>
        <v>0</v>
      </c>
      <c r="W30" s="86">
        <f t="shared" si="9"/>
        <v>0</v>
      </c>
      <c r="X30" s="86">
        <f t="shared" si="9"/>
        <v>0</v>
      </c>
      <c r="Y30" s="87">
        <f t="shared" ref="Y30" si="10">Y31+Y32+Y33+Y34</f>
        <v>0</v>
      </c>
      <c r="Z30" s="86">
        <f t="shared" si="9"/>
        <v>0</v>
      </c>
      <c r="AA30" s="86">
        <f t="shared" si="9"/>
        <v>0</v>
      </c>
      <c r="AB30" s="87">
        <f t="shared" ref="AB30" si="11">AB31+AB32+AB33+AB34</f>
        <v>0</v>
      </c>
      <c r="AC30" s="86">
        <f t="shared" si="9"/>
        <v>0</v>
      </c>
      <c r="AD30" s="86">
        <f t="shared" si="9"/>
        <v>0</v>
      </c>
      <c r="AE30" s="86">
        <f t="shared" si="9"/>
        <v>0</v>
      </c>
      <c r="AF30" s="86">
        <f t="shared" si="9"/>
        <v>9348.6</v>
      </c>
      <c r="AG30" s="86">
        <f t="shared" si="9"/>
        <v>0</v>
      </c>
      <c r="AH30" s="86">
        <f t="shared" si="9"/>
        <v>0</v>
      </c>
      <c r="AI30" s="86">
        <f t="shared" si="9"/>
        <v>0</v>
      </c>
      <c r="AJ30" s="86">
        <f t="shared" si="9"/>
        <v>0</v>
      </c>
      <c r="AK30" s="86">
        <f t="shared" si="9"/>
        <v>0</v>
      </c>
      <c r="AL30" s="86">
        <f t="shared" si="9"/>
        <v>0</v>
      </c>
      <c r="AM30" s="86">
        <f t="shared" si="9"/>
        <v>0</v>
      </c>
      <c r="AN30" s="86">
        <f t="shared" si="9"/>
        <v>0</v>
      </c>
      <c r="AO30" s="86">
        <f t="shared" si="9"/>
        <v>15453.7</v>
      </c>
      <c r="AP30" s="52"/>
      <c r="AQ30" s="52"/>
      <c r="AR30" s="138" t="s">
        <v>42</v>
      </c>
      <c r="AS30" s="111" t="s">
        <v>75</v>
      </c>
    </row>
    <row r="31" spans="1:47" s="9" customFormat="1" ht="37.5">
      <c r="A31" s="125"/>
      <c r="B31" s="139"/>
      <c r="C31" s="131"/>
      <c r="D31" s="17" t="s">
        <v>27</v>
      </c>
      <c r="E31" s="71">
        <v>0</v>
      </c>
      <c r="F31" s="71">
        <f t="shared" si="7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58">
        <v>0</v>
      </c>
      <c r="W31" s="51">
        <v>0</v>
      </c>
      <c r="X31" s="51">
        <v>0</v>
      </c>
      <c r="Y31" s="58">
        <v>0</v>
      </c>
      <c r="Z31" s="51">
        <v>0</v>
      </c>
      <c r="AA31" s="51">
        <v>0</v>
      </c>
      <c r="AB31" s="58">
        <v>0</v>
      </c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39"/>
      <c r="AS31" s="150"/>
    </row>
    <row r="32" spans="1:47" s="9" customFormat="1" ht="75">
      <c r="A32" s="125"/>
      <c r="B32" s="139"/>
      <c r="C32" s="131"/>
      <c r="D32" s="18" t="s">
        <v>28</v>
      </c>
      <c r="E32" s="71">
        <f>H32+K32+N32+Q32+T32+W32+Z32+AC32+AF32+AI32+AL32+AO32</f>
        <v>43880.899999999994</v>
      </c>
      <c r="F32" s="71">
        <f t="shared" ref="F32" si="12">I32+L32+O32+R32+U32+X32+AA32+AD32+AG32+AJ32+AM32</f>
        <v>17170.761999999999</v>
      </c>
      <c r="G32" s="74">
        <f t="shared" si="8"/>
        <v>0.39130377909295389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15262.9</v>
      </c>
      <c r="O32" s="51">
        <v>15262.9</v>
      </c>
      <c r="P32" s="66">
        <v>1</v>
      </c>
      <c r="Q32" s="51">
        <v>3815.7</v>
      </c>
      <c r="R32" s="51">
        <v>1907.8620000000001</v>
      </c>
      <c r="S32" s="58">
        <f t="shared" ref="S32" si="13">R32/Q32</f>
        <v>0.5000031449013288</v>
      </c>
      <c r="T32" s="51">
        <v>0</v>
      </c>
      <c r="U32" s="51">
        <v>0</v>
      </c>
      <c r="V32" s="58">
        <v>0</v>
      </c>
      <c r="W32" s="51">
        <v>0</v>
      </c>
      <c r="X32" s="51">
        <v>0</v>
      </c>
      <c r="Y32" s="58">
        <v>0</v>
      </c>
      <c r="Z32" s="51">
        <v>0</v>
      </c>
      <c r="AA32" s="51">
        <v>0</v>
      </c>
      <c r="AB32" s="58">
        <v>0</v>
      </c>
      <c r="AC32" s="51">
        <v>0</v>
      </c>
      <c r="AD32" s="51"/>
      <c r="AE32" s="51"/>
      <c r="AF32" s="51">
        <v>9348.6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15453.7</v>
      </c>
      <c r="AP32" s="51"/>
      <c r="AQ32" s="51"/>
      <c r="AR32" s="139"/>
      <c r="AS32" s="150"/>
      <c r="AT32" s="92"/>
      <c r="AU32" s="92"/>
    </row>
    <row r="33" spans="1:47" s="9" customFormat="1" ht="56.25">
      <c r="A33" s="125"/>
      <c r="B33" s="139"/>
      <c r="C33" s="131"/>
      <c r="D33" s="18" t="s">
        <v>29</v>
      </c>
      <c r="E33" s="71">
        <v>0</v>
      </c>
      <c r="F33" s="71">
        <f t="shared" si="7"/>
        <v>0</v>
      </c>
      <c r="G33" s="74">
        <v>0</v>
      </c>
      <c r="H33" s="51">
        <v>0</v>
      </c>
      <c r="I33" s="51">
        <v>0</v>
      </c>
      <c r="J33" s="58">
        <v>0</v>
      </c>
      <c r="K33" s="51">
        <v>0</v>
      </c>
      <c r="L33" s="51">
        <v>0</v>
      </c>
      <c r="M33" s="58">
        <v>0</v>
      </c>
      <c r="N33" s="51">
        <v>0</v>
      </c>
      <c r="O33" s="51">
        <v>0</v>
      </c>
      <c r="P33" s="66">
        <v>0</v>
      </c>
      <c r="Q33" s="51">
        <v>0</v>
      </c>
      <c r="R33" s="51">
        <v>0</v>
      </c>
      <c r="S33" s="66">
        <v>0</v>
      </c>
      <c r="T33" s="51">
        <v>0</v>
      </c>
      <c r="U33" s="51">
        <v>0</v>
      </c>
      <c r="V33" s="58">
        <v>0</v>
      </c>
      <c r="W33" s="51">
        <v>0</v>
      </c>
      <c r="X33" s="51">
        <v>0</v>
      </c>
      <c r="Y33" s="58">
        <v>0</v>
      </c>
      <c r="Z33" s="51">
        <v>0</v>
      </c>
      <c r="AA33" s="51">
        <v>0</v>
      </c>
      <c r="AB33" s="58">
        <v>0</v>
      </c>
      <c r="AC33" s="51">
        <v>0</v>
      </c>
      <c r="AD33" s="51"/>
      <c r="AE33" s="51"/>
      <c r="AF33" s="51">
        <v>0</v>
      </c>
      <c r="AG33" s="51"/>
      <c r="AH33" s="51"/>
      <c r="AI33" s="51">
        <v>0</v>
      </c>
      <c r="AJ33" s="51"/>
      <c r="AK33" s="51"/>
      <c r="AL33" s="51">
        <v>0</v>
      </c>
      <c r="AM33" s="51"/>
      <c r="AN33" s="51"/>
      <c r="AO33" s="51">
        <v>0</v>
      </c>
      <c r="AP33" s="51"/>
      <c r="AQ33" s="51"/>
      <c r="AR33" s="139"/>
      <c r="AS33" s="150"/>
      <c r="AU33" s="92"/>
    </row>
    <row r="34" spans="1:47" s="9" customFormat="1" ht="37.5">
      <c r="A34" s="125"/>
      <c r="B34" s="140"/>
      <c r="C34" s="132"/>
      <c r="D34" s="20" t="s">
        <v>30</v>
      </c>
      <c r="E34" s="71">
        <v>0</v>
      </c>
      <c r="F34" s="71">
        <f t="shared" si="7"/>
        <v>0</v>
      </c>
      <c r="G34" s="74">
        <v>0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0</v>
      </c>
      <c r="O34" s="51">
        <v>0</v>
      </c>
      <c r="P34" s="66">
        <v>0</v>
      </c>
      <c r="Q34" s="51">
        <v>0</v>
      </c>
      <c r="R34" s="51">
        <v>0</v>
      </c>
      <c r="S34" s="66">
        <v>0</v>
      </c>
      <c r="T34" s="51">
        <v>0</v>
      </c>
      <c r="U34" s="51">
        <v>0</v>
      </c>
      <c r="V34" s="58">
        <v>0</v>
      </c>
      <c r="W34" s="51">
        <v>0</v>
      </c>
      <c r="X34" s="51">
        <v>0</v>
      </c>
      <c r="Y34" s="58">
        <v>0</v>
      </c>
      <c r="Z34" s="51">
        <v>0</v>
      </c>
      <c r="AA34" s="51">
        <v>0</v>
      </c>
      <c r="AB34" s="58">
        <v>0</v>
      </c>
      <c r="AC34" s="51">
        <v>0</v>
      </c>
      <c r="AD34" s="51"/>
      <c r="AE34" s="51"/>
      <c r="AF34" s="51">
        <v>0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>
        <v>0</v>
      </c>
      <c r="AQ34" s="51">
        <v>0</v>
      </c>
      <c r="AR34" s="140"/>
      <c r="AS34" s="151"/>
    </row>
    <row r="35" spans="1:47" s="9" customFormat="1">
      <c r="A35" s="133" t="s">
        <v>50</v>
      </c>
      <c r="B35" s="138" t="s">
        <v>51</v>
      </c>
      <c r="C35" s="130" t="s">
        <v>32</v>
      </c>
      <c r="D35" s="19" t="s">
        <v>26</v>
      </c>
      <c r="E35" s="33">
        <f>E36+E37+E38+E39</f>
        <v>24400.139099999997</v>
      </c>
      <c r="F35" s="33">
        <f>F36+F37+F38+F39</f>
        <v>15024.7091</v>
      </c>
      <c r="G35" s="74">
        <f>F35/E35</f>
        <v>0.61576325603815929</v>
      </c>
      <c r="H35" s="86">
        <f t="shared" ref="H35:AO35" si="14">H36+H37+H38+H39</f>
        <v>0</v>
      </c>
      <c r="I35" s="86">
        <f t="shared" si="14"/>
        <v>0</v>
      </c>
      <c r="J35" s="87">
        <f t="shared" si="14"/>
        <v>0</v>
      </c>
      <c r="K35" s="86">
        <f t="shared" si="14"/>
        <v>0</v>
      </c>
      <c r="L35" s="86">
        <f t="shared" si="14"/>
        <v>0</v>
      </c>
      <c r="M35" s="87">
        <f t="shared" si="14"/>
        <v>0</v>
      </c>
      <c r="N35" s="86">
        <f t="shared" si="14"/>
        <v>5048.2999999999993</v>
      </c>
      <c r="O35" s="86">
        <f t="shared" si="14"/>
        <v>5048.2999999999993</v>
      </c>
      <c r="P35" s="82">
        <v>1</v>
      </c>
      <c r="Q35" s="86">
        <f t="shared" si="14"/>
        <v>6250.2803999999996</v>
      </c>
      <c r="R35" s="86">
        <f t="shared" si="14"/>
        <v>6250.2803999999996</v>
      </c>
      <c r="S35" s="82">
        <v>1</v>
      </c>
      <c r="T35" s="86">
        <f t="shared" si="14"/>
        <v>3726.1286999999998</v>
      </c>
      <c r="U35" s="86">
        <f t="shared" si="14"/>
        <v>3726.1286999999998</v>
      </c>
      <c r="V35" s="82">
        <v>1</v>
      </c>
      <c r="W35" s="86">
        <f t="shared" si="14"/>
        <v>0</v>
      </c>
      <c r="X35" s="86">
        <f t="shared" si="14"/>
        <v>0</v>
      </c>
      <c r="Y35" s="87">
        <f t="shared" si="14"/>
        <v>0</v>
      </c>
      <c r="Z35" s="86">
        <f t="shared" si="14"/>
        <v>9375.43</v>
      </c>
      <c r="AA35" s="86">
        <f t="shared" si="14"/>
        <v>0</v>
      </c>
      <c r="AB35" s="86">
        <f t="shared" si="14"/>
        <v>0</v>
      </c>
      <c r="AC35" s="86">
        <f t="shared" si="14"/>
        <v>0</v>
      </c>
      <c r="AD35" s="86">
        <f t="shared" si="14"/>
        <v>0</v>
      </c>
      <c r="AE35" s="86">
        <f t="shared" si="14"/>
        <v>0</v>
      </c>
      <c r="AF35" s="86">
        <f t="shared" si="14"/>
        <v>0</v>
      </c>
      <c r="AG35" s="86">
        <f t="shared" si="14"/>
        <v>0</v>
      </c>
      <c r="AH35" s="86">
        <f t="shared" si="14"/>
        <v>0</v>
      </c>
      <c r="AI35" s="86">
        <f t="shared" si="14"/>
        <v>0</v>
      </c>
      <c r="AJ35" s="86">
        <f t="shared" si="14"/>
        <v>0</v>
      </c>
      <c r="AK35" s="86">
        <f t="shared" si="14"/>
        <v>0</v>
      </c>
      <c r="AL35" s="86">
        <f t="shared" si="14"/>
        <v>0</v>
      </c>
      <c r="AM35" s="86">
        <f t="shared" si="14"/>
        <v>0</v>
      </c>
      <c r="AN35" s="86">
        <f t="shared" si="14"/>
        <v>0</v>
      </c>
      <c r="AO35" s="86">
        <f t="shared" si="14"/>
        <v>0</v>
      </c>
      <c r="AP35" s="52"/>
      <c r="AQ35" s="52"/>
      <c r="AR35" s="138" t="s">
        <v>72</v>
      </c>
      <c r="AS35" s="111"/>
    </row>
    <row r="36" spans="1:47" s="9" customFormat="1" ht="37.5">
      <c r="A36" s="133"/>
      <c r="B36" s="139"/>
      <c r="C36" s="131"/>
      <c r="D36" s="17" t="s">
        <v>27</v>
      </c>
      <c r="E36" s="71">
        <f t="shared" ref="E36:F38" si="15">H36+K36+N36+Q36+T36+W36+Z36+AC36+AF36+AI36+AL36+AO36</f>
        <v>1162.4558400000001</v>
      </c>
      <c r="F36" s="71">
        <f t="shared" si="15"/>
        <v>715.79584</v>
      </c>
      <c r="G36" s="74">
        <f>F36/E36</f>
        <v>0.61576174799035799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51">
        <v>240.5</v>
      </c>
      <c r="O36" s="51">
        <v>240.5</v>
      </c>
      <c r="P36" s="66">
        <v>1</v>
      </c>
      <c r="Q36" s="51">
        <v>297.77571</v>
      </c>
      <c r="R36" s="51">
        <f>Q36</f>
        <v>297.77571</v>
      </c>
      <c r="S36" s="58">
        <f>R36/Q36</f>
        <v>1</v>
      </c>
      <c r="T36" s="51">
        <v>177.52012999999999</v>
      </c>
      <c r="U36" s="51">
        <f>T36</f>
        <v>177.52012999999999</v>
      </c>
      <c r="V36" s="58">
        <f>U36/T36</f>
        <v>1</v>
      </c>
      <c r="W36" s="51"/>
      <c r="X36" s="51">
        <v>0</v>
      </c>
      <c r="Y36" s="58">
        <v>0</v>
      </c>
      <c r="Z36" s="51">
        <v>446.66</v>
      </c>
      <c r="AA36" s="51"/>
      <c r="AB36" s="51"/>
      <c r="AC36" s="51"/>
      <c r="AD36" s="51"/>
      <c r="AE36" s="51"/>
      <c r="AF36" s="51"/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39"/>
      <c r="AS36" s="150"/>
      <c r="AT36" s="92"/>
      <c r="AU36" s="92"/>
    </row>
    <row r="37" spans="1:47" s="9" customFormat="1" ht="75">
      <c r="A37" s="133"/>
      <c r="B37" s="139"/>
      <c r="C37" s="131"/>
      <c r="D37" s="18" t="s">
        <v>28</v>
      </c>
      <c r="E37" s="71">
        <f t="shared" si="15"/>
        <v>22017.692779999998</v>
      </c>
      <c r="F37" s="71">
        <f t="shared" si="15"/>
        <v>13557.692779999999</v>
      </c>
      <c r="G37" s="74">
        <f>F37/E37</f>
        <v>0.61576355504039337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4555.3999999999996</v>
      </c>
      <c r="O37" s="51">
        <v>4555.3999999999996</v>
      </c>
      <c r="P37" s="66">
        <v>1</v>
      </c>
      <c r="Q37" s="51">
        <v>5639.9906499999997</v>
      </c>
      <c r="R37" s="51">
        <f>Q37</f>
        <v>5639.9906499999997</v>
      </c>
      <c r="S37" s="58">
        <f t="shared" ref="S37:S38" si="16">R37/Q37</f>
        <v>1</v>
      </c>
      <c r="T37" s="51">
        <v>3362.30213</v>
      </c>
      <c r="U37" s="51">
        <f>T37</f>
        <v>3362.30213</v>
      </c>
      <c r="V37" s="58">
        <f t="shared" ref="V37:V38" si="17">U37/T37</f>
        <v>1</v>
      </c>
      <c r="W37" s="51"/>
      <c r="X37" s="51">
        <v>0</v>
      </c>
      <c r="Y37" s="58">
        <v>0</v>
      </c>
      <c r="Z37" s="51">
        <v>8460</v>
      </c>
      <c r="AA37" s="51"/>
      <c r="AB37" s="51"/>
      <c r="AC37" s="51"/>
      <c r="AD37" s="51"/>
      <c r="AE37" s="51"/>
      <c r="AF37" s="51"/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/>
      <c r="AQ37" s="51"/>
      <c r="AR37" s="139"/>
      <c r="AS37" s="150"/>
      <c r="AT37" s="92"/>
      <c r="AU37" s="92"/>
    </row>
    <row r="38" spans="1:47" s="9" customFormat="1" ht="56.25">
      <c r="A38" s="133"/>
      <c r="B38" s="139"/>
      <c r="C38" s="131"/>
      <c r="D38" s="18" t="s">
        <v>29</v>
      </c>
      <c r="E38" s="71">
        <f t="shared" si="15"/>
        <v>1219.9904799999999</v>
      </c>
      <c r="F38" s="71">
        <f t="shared" si="15"/>
        <v>751.22047999999995</v>
      </c>
      <c r="G38" s="74">
        <f>F38/E38</f>
        <v>0.61575929674467622</v>
      </c>
      <c r="H38" s="51">
        <v>0</v>
      </c>
      <c r="I38" s="51">
        <v>0</v>
      </c>
      <c r="J38" s="58">
        <v>0</v>
      </c>
      <c r="K38" s="51"/>
      <c r="L38" s="51">
        <v>0</v>
      </c>
      <c r="M38" s="58">
        <v>0</v>
      </c>
      <c r="N38" s="51">
        <v>252.4</v>
      </c>
      <c r="O38" s="51">
        <v>252.4</v>
      </c>
      <c r="P38" s="66">
        <v>1</v>
      </c>
      <c r="Q38" s="51">
        <v>312.51404000000002</v>
      </c>
      <c r="R38" s="51">
        <f>Q38</f>
        <v>312.51404000000002</v>
      </c>
      <c r="S38" s="58">
        <f t="shared" si="16"/>
        <v>1</v>
      </c>
      <c r="T38" s="51">
        <v>186.30644000000001</v>
      </c>
      <c r="U38" s="51">
        <f>T38</f>
        <v>186.30644000000001</v>
      </c>
      <c r="V38" s="58">
        <f t="shared" si="17"/>
        <v>1</v>
      </c>
      <c r="W38" s="51"/>
      <c r="X38" s="51">
        <v>0</v>
      </c>
      <c r="Y38" s="58">
        <v>0</v>
      </c>
      <c r="Z38" s="51">
        <v>468.77</v>
      </c>
      <c r="AA38" s="51"/>
      <c r="AB38" s="51"/>
      <c r="AC38" s="51"/>
      <c r="AD38" s="51"/>
      <c r="AE38" s="51"/>
      <c r="AF38" s="51"/>
      <c r="AG38" s="51"/>
      <c r="AH38" s="51"/>
      <c r="AI38" s="51">
        <v>0</v>
      </c>
      <c r="AJ38" s="51"/>
      <c r="AK38" s="51"/>
      <c r="AL38" s="51">
        <v>0</v>
      </c>
      <c r="AM38" s="51"/>
      <c r="AN38" s="51"/>
      <c r="AO38" s="51">
        <v>0</v>
      </c>
      <c r="AP38" s="51"/>
      <c r="AQ38" s="51"/>
      <c r="AR38" s="139"/>
      <c r="AS38" s="150"/>
      <c r="AT38" s="92"/>
      <c r="AU38" s="92"/>
    </row>
    <row r="39" spans="1:47" s="9" customFormat="1" ht="37.5">
      <c r="A39" s="133"/>
      <c r="B39" s="140"/>
      <c r="C39" s="132"/>
      <c r="D39" s="20" t="s">
        <v>30</v>
      </c>
      <c r="E39" s="71">
        <v>0</v>
      </c>
      <c r="F39" s="71">
        <f t="shared" si="7"/>
        <v>0</v>
      </c>
      <c r="G39" s="74"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>
        <v>0</v>
      </c>
      <c r="S39" s="66">
        <v>0</v>
      </c>
      <c r="T39" s="51">
        <v>0</v>
      </c>
      <c r="U39" s="51">
        <v>0</v>
      </c>
      <c r="V39" s="66">
        <v>0</v>
      </c>
      <c r="W39" s="51">
        <v>0</v>
      </c>
      <c r="X39" s="51">
        <v>0</v>
      </c>
      <c r="Y39" s="58">
        <v>0</v>
      </c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0</v>
      </c>
      <c r="AP39" s="51">
        <v>0</v>
      </c>
      <c r="AQ39" s="51">
        <v>0</v>
      </c>
      <c r="AR39" s="140"/>
      <c r="AS39" s="151"/>
    </row>
    <row r="40" spans="1:47" s="9" customFormat="1">
      <c r="A40" s="124" t="s">
        <v>52</v>
      </c>
      <c r="B40" s="138" t="s">
        <v>53</v>
      </c>
      <c r="C40" s="130" t="s">
        <v>32</v>
      </c>
      <c r="D40" s="19" t="s">
        <v>26</v>
      </c>
      <c r="E40" s="33">
        <f>E41+E42+E43+E44</f>
        <v>1030.3</v>
      </c>
      <c r="F40" s="33">
        <f>F41+F42+F43+F44</f>
        <v>0</v>
      </c>
      <c r="G40" s="74">
        <f>F40/E40</f>
        <v>0</v>
      </c>
      <c r="H40" s="86">
        <f t="shared" ref="H40:AQ40" si="18">H41+H42+H43+H44</f>
        <v>0</v>
      </c>
      <c r="I40" s="86">
        <f t="shared" si="18"/>
        <v>0</v>
      </c>
      <c r="J40" s="87">
        <f t="shared" si="18"/>
        <v>0</v>
      </c>
      <c r="K40" s="86">
        <f t="shared" si="18"/>
        <v>0</v>
      </c>
      <c r="L40" s="86">
        <f t="shared" si="18"/>
        <v>0</v>
      </c>
      <c r="M40" s="87">
        <f t="shared" si="18"/>
        <v>0</v>
      </c>
      <c r="N40" s="86">
        <f t="shared" si="18"/>
        <v>0</v>
      </c>
      <c r="O40" s="86">
        <f t="shared" si="18"/>
        <v>0</v>
      </c>
      <c r="P40" s="82">
        <f t="shared" si="18"/>
        <v>0</v>
      </c>
      <c r="Q40" s="86">
        <f t="shared" si="18"/>
        <v>0</v>
      </c>
      <c r="R40" s="86">
        <f t="shared" si="18"/>
        <v>0</v>
      </c>
      <c r="S40" s="86">
        <f t="shared" si="18"/>
        <v>0</v>
      </c>
      <c r="T40" s="86">
        <f t="shared" si="18"/>
        <v>0</v>
      </c>
      <c r="U40" s="86">
        <f t="shared" si="18"/>
        <v>0</v>
      </c>
      <c r="V40" s="86">
        <f t="shared" si="18"/>
        <v>0</v>
      </c>
      <c r="W40" s="86">
        <f t="shared" si="18"/>
        <v>0</v>
      </c>
      <c r="X40" s="86">
        <f t="shared" si="18"/>
        <v>0</v>
      </c>
      <c r="Y40" s="86">
        <f t="shared" si="18"/>
        <v>0</v>
      </c>
      <c r="Z40" s="86">
        <f t="shared" si="18"/>
        <v>0</v>
      </c>
      <c r="AA40" s="86">
        <f t="shared" si="18"/>
        <v>0</v>
      </c>
      <c r="AB40" s="86">
        <f t="shared" si="18"/>
        <v>0</v>
      </c>
      <c r="AC40" s="86">
        <f t="shared" si="18"/>
        <v>0</v>
      </c>
      <c r="AD40" s="86">
        <f t="shared" si="18"/>
        <v>0</v>
      </c>
      <c r="AE40" s="86">
        <f t="shared" si="18"/>
        <v>0</v>
      </c>
      <c r="AF40" s="86">
        <f t="shared" si="18"/>
        <v>0</v>
      </c>
      <c r="AG40" s="86">
        <f t="shared" si="18"/>
        <v>0</v>
      </c>
      <c r="AH40" s="86">
        <f t="shared" si="18"/>
        <v>0</v>
      </c>
      <c r="AI40" s="86">
        <f t="shared" si="18"/>
        <v>0</v>
      </c>
      <c r="AJ40" s="86">
        <f t="shared" si="18"/>
        <v>0</v>
      </c>
      <c r="AK40" s="86">
        <f t="shared" si="18"/>
        <v>0</v>
      </c>
      <c r="AL40" s="86">
        <f t="shared" si="18"/>
        <v>0</v>
      </c>
      <c r="AM40" s="86">
        <f t="shared" si="18"/>
        <v>0</v>
      </c>
      <c r="AN40" s="86">
        <f t="shared" si="18"/>
        <v>0</v>
      </c>
      <c r="AO40" s="86">
        <f t="shared" si="18"/>
        <v>1030.3</v>
      </c>
      <c r="AP40" s="86">
        <f t="shared" si="18"/>
        <v>0</v>
      </c>
      <c r="AQ40" s="86">
        <f t="shared" si="18"/>
        <v>0</v>
      </c>
      <c r="AR40" s="138" t="s">
        <v>66</v>
      </c>
      <c r="AS40" s="111"/>
    </row>
    <row r="41" spans="1:47" s="9" customFormat="1" ht="37.5">
      <c r="A41" s="125"/>
      <c r="B41" s="139"/>
      <c r="C41" s="131"/>
      <c r="D41" s="17" t="s">
        <v>27</v>
      </c>
      <c r="E41" s="71">
        <f>H41+K41+N41+Q41+T41+W41+Z41+AC41+AF41+AI41+AL41+AO41</f>
        <v>1030.3</v>
      </c>
      <c r="F41" s="71">
        <f>I41+L41+O41</f>
        <v>0</v>
      </c>
      <c r="G41" s="74">
        <f>F41/E41</f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1030.3</v>
      </c>
      <c r="AP41" s="51"/>
      <c r="AQ41" s="51"/>
      <c r="AR41" s="139"/>
      <c r="AS41" s="150"/>
    </row>
    <row r="42" spans="1:47" s="9" customFormat="1" ht="75">
      <c r="A42" s="125"/>
      <c r="B42" s="139"/>
      <c r="C42" s="131"/>
      <c r="D42" s="18" t="s">
        <v>28</v>
      </c>
      <c r="E42" s="71">
        <v>0</v>
      </c>
      <c r="F42" s="71">
        <f t="shared" si="7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/>
      <c r="AQ42" s="51"/>
      <c r="AR42" s="139"/>
      <c r="AS42" s="150"/>
    </row>
    <row r="43" spans="1:47" s="9" customFormat="1" ht="56.25">
      <c r="A43" s="125"/>
      <c r="B43" s="139"/>
      <c r="C43" s="131"/>
      <c r="D43" s="18" t="s">
        <v>29</v>
      </c>
      <c r="E43" s="71">
        <v>0</v>
      </c>
      <c r="F43" s="71">
        <f t="shared" si="7"/>
        <v>0</v>
      </c>
      <c r="G43" s="74">
        <v>0</v>
      </c>
      <c r="H43" s="51">
        <v>0</v>
      </c>
      <c r="I43" s="51">
        <v>0</v>
      </c>
      <c r="J43" s="58">
        <v>0</v>
      </c>
      <c r="K43" s="51">
        <v>0</v>
      </c>
      <c r="L43" s="51">
        <v>0</v>
      </c>
      <c r="M43" s="58">
        <v>0</v>
      </c>
      <c r="N43" s="51">
        <v>0</v>
      </c>
      <c r="O43" s="51">
        <v>0</v>
      </c>
      <c r="P43" s="66">
        <v>0</v>
      </c>
      <c r="Q43" s="51">
        <v>0</v>
      </c>
      <c r="R43" s="51"/>
      <c r="S43" s="51"/>
      <c r="T43" s="51">
        <v>0</v>
      </c>
      <c r="U43" s="51"/>
      <c r="V43" s="51"/>
      <c r="W43" s="51">
        <v>0</v>
      </c>
      <c r="X43" s="51"/>
      <c r="Y43" s="51"/>
      <c r="Z43" s="51">
        <v>0</v>
      </c>
      <c r="AA43" s="51"/>
      <c r="AB43" s="51"/>
      <c r="AC43" s="51">
        <v>0</v>
      </c>
      <c r="AD43" s="51"/>
      <c r="AE43" s="51"/>
      <c r="AF43" s="51">
        <v>0</v>
      </c>
      <c r="AG43" s="51"/>
      <c r="AH43" s="51"/>
      <c r="AI43" s="51">
        <v>0</v>
      </c>
      <c r="AJ43" s="51"/>
      <c r="AK43" s="51"/>
      <c r="AL43" s="51">
        <v>0</v>
      </c>
      <c r="AM43" s="51"/>
      <c r="AN43" s="51"/>
      <c r="AO43" s="51">
        <v>0</v>
      </c>
      <c r="AP43" s="51"/>
      <c r="AQ43" s="51"/>
      <c r="AR43" s="139"/>
      <c r="AS43" s="150"/>
    </row>
    <row r="44" spans="1:47" s="9" customFormat="1" ht="37.5">
      <c r="A44" s="125"/>
      <c r="B44" s="140"/>
      <c r="C44" s="132"/>
      <c r="D44" s="20" t="s">
        <v>30</v>
      </c>
      <c r="E44" s="71">
        <v>0</v>
      </c>
      <c r="F44" s="71">
        <f t="shared" si="7"/>
        <v>0</v>
      </c>
      <c r="G44" s="74"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/>
      <c r="S44" s="51"/>
      <c r="T44" s="51">
        <v>0</v>
      </c>
      <c r="U44" s="51"/>
      <c r="V44" s="51"/>
      <c r="W44" s="51">
        <v>0</v>
      </c>
      <c r="X44" s="51"/>
      <c r="Y44" s="51"/>
      <c r="Z44" s="51">
        <v>0</v>
      </c>
      <c r="AA44" s="51"/>
      <c r="AB44" s="51"/>
      <c r="AC44" s="51">
        <v>0</v>
      </c>
      <c r="AD44" s="51"/>
      <c r="AE44" s="51"/>
      <c r="AF44" s="51">
        <v>0</v>
      </c>
      <c r="AG44" s="51"/>
      <c r="AH44" s="51"/>
      <c r="AI44" s="51">
        <v>0</v>
      </c>
      <c r="AJ44" s="51"/>
      <c r="AK44" s="51"/>
      <c r="AL44" s="51">
        <v>0</v>
      </c>
      <c r="AM44" s="51"/>
      <c r="AN44" s="51"/>
      <c r="AO44" s="51">
        <v>0</v>
      </c>
      <c r="AP44" s="51">
        <v>0</v>
      </c>
      <c r="AQ44" s="51">
        <v>0</v>
      </c>
      <c r="AR44" s="140"/>
      <c r="AS44" s="151"/>
    </row>
    <row r="45" spans="1:47" ht="131.25">
      <c r="A45" s="88" t="s">
        <v>54</v>
      </c>
      <c r="B45" s="90" t="s">
        <v>55</v>
      </c>
      <c r="C45" s="89" t="s">
        <v>25</v>
      </c>
      <c r="D45" s="18" t="s">
        <v>48</v>
      </c>
      <c r="E45" s="71">
        <v>0</v>
      </c>
      <c r="F45" s="71">
        <v>0</v>
      </c>
      <c r="G45" s="74">
        <v>0</v>
      </c>
      <c r="H45" s="51" t="s">
        <v>63</v>
      </c>
      <c r="I45" s="51" t="s">
        <v>63</v>
      </c>
      <c r="J45" s="58">
        <v>0</v>
      </c>
      <c r="K45" s="51" t="s">
        <v>63</v>
      </c>
      <c r="L45" s="51" t="s">
        <v>63</v>
      </c>
      <c r="M45" s="58">
        <v>0</v>
      </c>
      <c r="N45" s="51" t="s">
        <v>63</v>
      </c>
      <c r="O45" s="51" t="s">
        <v>63</v>
      </c>
      <c r="P45" s="66">
        <v>0</v>
      </c>
      <c r="Q45" s="51" t="s">
        <v>63</v>
      </c>
      <c r="R45" s="51" t="s">
        <v>63</v>
      </c>
      <c r="S45" s="51" t="s">
        <v>63</v>
      </c>
      <c r="T45" s="51" t="s">
        <v>63</v>
      </c>
      <c r="U45" s="51" t="s">
        <v>63</v>
      </c>
      <c r="V45" s="51" t="s">
        <v>63</v>
      </c>
      <c r="W45" s="51" t="s">
        <v>63</v>
      </c>
      <c r="X45" s="51" t="s">
        <v>63</v>
      </c>
      <c r="Y45" s="51" t="s">
        <v>63</v>
      </c>
      <c r="Z45" s="51" t="s">
        <v>63</v>
      </c>
      <c r="AA45" s="51" t="s">
        <v>63</v>
      </c>
      <c r="AB45" s="51" t="s">
        <v>63</v>
      </c>
      <c r="AC45" s="51" t="s">
        <v>63</v>
      </c>
      <c r="AD45" s="51" t="s">
        <v>63</v>
      </c>
      <c r="AE45" s="51" t="s">
        <v>63</v>
      </c>
      <c r="AF45" s="51" t="s">
        <v>63</v>
      </c>
      <c r="AG45" s="51" t="s">
        <v>63</v>
      </c>
      <c r="AH45" s="51" t="s">
        <v>63</v>
      </c>
      <c r="AI45" s="51" t="s">
        <v>63</v>
      </c>
      <c r="AJ45" s="51" t="s">
        <v>63</v>
      </c>
      <c r="AK45" s="51" t="s">
        <v>63</v>
      </c>
      <c r="AL45" s="51" t="s">
        <v>63</v>
      </c>
      <c r="AM45" s="51" t="s">
        <v>63</v>
      </c>
      <c r="AN45" s="51" t="s">
        <v>63</v>
      </c>
      <c r="AO45" s="51" t="s">
        <v>63</v>
      </c>
      <c r="AP45" s="51" t="s">
        <v>63</v>
      </c>
      <c r="AQ45" s="51" t="s">
        <v>63</v>
      </c>
      <c r="AR45" s="48" t="s">
        <v>65</v>
      </c>
      <c r="AS45" s="47"/>
    </row>
    <row r="46" spans="1:47">
      <c r="A46" s="133" t="s">
        <v>20</v>
      </c>
      <c r="B46" s="146" t="s">
        <v>56</v>
      </c>
      <c r="C46" s="101" t="s">
        <v>25</v>
      </c>
      <c r="D46" s="19" t="s">
        <v>26</v>
      </c>
      <c r="E46" s="71">
        <v>0</v>
      </c>
      <c r="F46" s="71">
        <v>0</v>
      </c>
      <c r="G46" s="74">
        <v>0</v>
      </c>
      <c r="H46" s="52" t="s">
        <v>63</v>
      </c>
      <c r="I46" s="52" t="s">
        <v>63</v>
      </c>
      <c r="J46" s="87">
        <f t="shared" ref="J46" si="19">J47+J48+J49+J50</f>
        <v>0</v>
      </c>
      <c r="K46" s="52" t="s">
        <v>63</v>
      </c>
      <c r="L46" s="52" t="s">
        <v>63</v>
      </c>
      <c r="M46" s="87">
        <f t="shared" ref="M46" si="20">M47+M48+M49+M50</f>
        <v>0</v>
      </c>
      <c r="N46" s="52" t="s">
        <v>63</v>
      </c>
      <c r="O46" s="52" t="s">
        <v>63</v>
      </c>
      <c r="P46" s="87">
        <f t="shared" ref="P46" si="21">P47+P48+P49+P50</f>
        <v>0</v>
      </c>
      <c r="Q46" s="52" t="s">
        <v>63</v>
      </c>
      <c r="R46" s="52" t="s">
        <v>63</v>
      </c>
      <c r="S46" s="52" t="s">
        <v>63</v>
      </c>
      <c r="T46" s="52" t="s">
        <v>63</v>
      </c>
      <c r="U46" s="52" t="s">
        <v>63</v>
      </c>
      <c r="V46" s="52" t="s">
        <v>63</v>
      </c>
      <c r="W46" s="52" t="s">
        <v>63</v>
      </c>
      <c r="X46" s="52" t="s">
        <v>63</v>
      </c>
      <c r="Y46" s="52" t="s">
        <v>63</v>
      </c>
      <c r="Z46" s="52" t="s">
        <v>63</v>
      </c>
      <c r="AA46" s="52" t="s">
        <v>63</v>
      </c>
      <c r="AB46" s="52" t="s">
        <v>63</v>
      </c>
      <c r="AC46" s="52" t="s">
        <v>63</v>
      </c>
      <c r="AD46" s="52" t="s">
        <v>63</v>
      </c>
      <c r="AE46" s="52" t="s">
        <v>63</v>
      </c>
      <c r="AF46" s="52" t="s">
        <v>63</v>
      </c>
      <c r="AG46" s="52" t="s">
        <v>63</v>
      </c>
      <c r="AH46" s="52" t="s">
        <v>63</v>
      </c>
      <c r="AI46" s="52" t="s">
        <v>63</v>
      </c>
      <c r="AJ46" s="52" t="s">
        <v>63</v>
      </c>
      <c r="AK46" s="52" t="s">
        <v>63</v>
      </c>
      <c r="AL46" s="52" t="s">
        <v>63</v>
      </c>
      <c r="AM46" s="52" t="s">
        <v>63</v>
      </c>
      <c r="AN46" s="52" t="s">
        <v>63</v>
      </c>
      <c r="AO46" s="52" t="s">
        <v>63</v>
      </c>
      <c r="AP46" s="52" t="s">
        <v>63</v>
      </c>
      <c r="AQ46" s="52" t="s">
        <v>63</v>
      </c>
      <c r="AR46" s="143" t="s">
        <v>70</v>
      </c>
      <c r="AS46" s="147"/>
    </row>
    <row r="47" spans="1:47" ht="37.5">
      <c r="A47" s="133"/>
      <c r="B47" s="146"/>
      <c r="C47" s="101"/>
      <c r="D47" s="17" t="s">
        <v>27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63</v>
      </c>
      <c r="R47" s="51" t="s">
        <v>63</v>
      </c>
      <c r="S47" s="51" t="s">
        <v>63</v>
      </c>
      <c r="T47" s="51" t="s">
        <v>63</v>
      </c>
      <c r="U47" s="51" t="s">
        <v>63</v>
      </c>
      <c r="V47" s="51" t="s">
        <v>63</v>
      </c>
      <c r="W47" s="51" t="s">
        <v>63</v>
      </c>
      <c r="X47" s="51" t="s">
        <v>63</v>
      </c>
      <c r="Y47" s="51" t="s">
        <v>63</v>
      </c>
      <c r="Z47" s="51" t="s">
        <v>63</v>
      </c>
      <c r="AA47" s="51" t="s">
        <v>63</v>
      </c>
      <c r="AB47" s="51" t="s">
        <v>63</v>
      </c>
      <c r="AC47" s="51" t="s">
        <v>63</v>
      </c>
      <c r="AD47" s="51" t="s">
        <v>63</v>
      </c>
      <c r="AE47" s="51" t="s">
        <v>63</v>
      </c>
      <c r="AF47" s="51" t="s">
        <v>63</v>
      </c>
      <c r="AG47" s="51" t="s">
        <v>63</v>
      </c>
      <c r="AH47" s="51" t="s">
        <v>63</v>
      </c>
      <c r="AI47" s="51" t="s">
        <v>63</v>
      </c>
      <c r="AJ47" s="51" t="s">
        <v>63</v>
      </c>
      <c r="AK47" s="51" t="s">
        <v>63</v>
      </c>
      <c r="AL47" s="51" t="s">
        <v>63</v>
      </c>
      <c r="AM47" s="51" t="s">
        <v>63</v>
      </c>
      <c r="AN47" s="51" t="s">
        <v>63</v>
      </c>
      <c r="AO47" s="51" t="s">
        <v>63</v>
      </c>
      <c r="AP47" s="51" t="s">
        <v>63</v>
      </c>
      <c r="AQ47" s="51" t="s">
        <v>63</v>
      </c>
      <c r="AR47" s="144"/>
      <c r="AS47" s="148"/>
    </row>
    <row r="48" spans="1:47" ht="75">
      <c r="A48" s="133"/>
      <c r="B48" s="146"/>
      <c r="C48" s="101"/>
      <c r="D48" s="18" t="s">
        <v>28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63</v>
      </c>
      <c r="R48" s="51" t="s">
        <v>63</v>
      </c>
      <c r="S48" s="51" t="s">
        <v>63</v>
      </c>
      <c r="T48" s="51" t="s">
        <v>63</v>
      </c>
      <c r="U48" s="51" t="s">
        <v>63</v>
      </c>
      <c r="V48" s="51" t="s">
        <v>63</v>
      </c>
      <c r="W48" s="51" t="s">
        <v>63</v>
      </c>
      <c r="X48" s="51" t="s">
        <v>63</v>
      </c>
      <c r="Y48" s="51" t="s">
        <v>63</v>
      </c>
      <c r="Z48" s="51" t="s">
        <v>63</v>
      </c>
      <c r="AA48" s="51" t="s">
        <v>63</v>
      </c>
      <c r="AB48" s="51" t="s">
        <v>63</v>
      </c>
      <c r="AC48" s="51" t="s">
        <v>63</v>
      </c>
      <c r="AD48" s="51" t="s">
        <v>63</v>
      </c>
      <c r="AE48" s="51" t="s">
        <v>63</v>
      </c>
      <c r="AF48" s="51" t="s">
        <v>63</v>
      </c>
      <c r="AG48" s="51" t="s">
        <v>63</v>
      </c>
      <c r="AH48" s="51" t="s">
        <v>63</v>
      </c>
      <c r="AI48" s="51" t="s">
        <v>63</v>
      </c>
      <c r="AJ48" s="51" t="s">
        <v>63</v>
      </c>
      <c r="AK48" s="51" t="s">
        <v>63</v>
      </c>
      <c r="AL48" s="51" t="s">
        <v>63</v>
      </c>
      <c r="AM48" s="51" t="s">
        <v>63</v>
      </c>
      <c r="AN48" s="51" t="s">
        <v>63</v>
      </c>
      <c r="AO48" s="51" t="s">
        <v>63</v>
      </c>
      <c r="AP48" s="51" t="s">
        <v>63</v>
      </c>
      <c r="AQ48" s="51" t="s">
        <v>63</v>
      </c>
      <c r="AR48" s="144"/>
      <c r="AS48" s="148"/>
    </row>
    <row r="49" spans="1:48" ht="56.25">
      <c r="A49" s="133"/>
      <c r="B49" s="146"/>
      <c r="C49" s="101"/>
      <c r="D49" s="18" t="s">
        <v>29</v>
      </c>
      <c r="E49" s="71">
        <v>0</v>
      </c>
      <c r="F49" s="71">
        <v>0</v>
      </c>
      <c r="G49" s="74">
        <v>0</v>
      </c>
      <c r="H49" s="51">
        <v>0</v>
      </c>
      <c r="I49" s="51">
        <v>0</v>
      </c>
      <c r="J49" s="58">
        <v>0</v>
      </c>
      <c r="K49" s="51">
        <v>0</v>
      </c>
      <c r="L49" s="51">
        <v>0</v>
      </c>
      <c r="M49" s="58">
        <v>0</v>
      </c>
      <c r="N49" s="51">
        <v>0</v>
      </c>
      <c r="O49" s="51">
        <v>0</v>
      </c>
      <c r="P49" s="66">
        <v>0</v>
      </c>
      <c r="Q49" s="51" t="s">
        <v>63</v>
      </c>
      <c r="R49" s="51" t="s">
        <v>63</v>
      </c>
      <c r="S49" s="51" t="s">
        <v>63</v>
      </c>
      <c r="T49" s="51" t="s">
        <v>63</v>
      </c>
      <c r="U49" s="51" t="s">
        <v>63</v>
      </c>
      <c r="V49" s="51" t="s">
        <v>63</v>
      </c>
      <c r="W49" s="51" t="s">
        <v>63</v>
      </c>
      <c r="X49" s="51" t="s">
        <v>63</v>
      </c>
      <c r="Y49" s="51" t="s">
        <v>63</v>
      </c>
      <c r="Z49" s="51" t="s">
        <v>63</v>
      </c>
      <c r="AA49" s="51" t="s">
        <v>63</v>
      </c>
      <c r="AB49" s="51" t="s">
        <v>63</v>
      </c>
      <c r="AC49" s="51" t="s">
        <v>63</v>
      </c>
      <c r="AD49" s="51" t="s">
        <v>63</v>
      </c>
      <c r="AE49" s="51" t="s">
        <v>63</v>
      </c>
      <c r="AF49" s="51" t="s">
        <v>63</v>
      </c>
      <c r="AG49" s="51" t="s">
        <v>63</v>
      </c>
      <c r="AH49" s="51" t="s">
        <v>63</v>
      </c>
      <c r="AI49" s="51" t="s">
        <v>63</v>
      </c>
      <c r="AJ49" s="51" t="s">
        <v>63</v>
      </c>
      <c r="AK49" s="51" t="s">
        <v>63</v>
      </c>
      <c r="AL49" s="51" t="s">
        <v>63</v>
      </c>
      <c r="AM49" s="51" t="s">
        <v>63</v>
      </c>
      <c r="AN49" s="51" t="s">
        <v>63</v>
      </c>
      <c r="AO49" s="51" t="s">
        <v>63</v>
      </c>
      <c r="AP49" s="51" t="s">
        <v>63</v>
      </c>
      <c r="AQ49" s="51" t="s">
        <v>63</v>
      </c>
      <c r="AR49" s="144"/>
      <c r="AS49" s="148"/>
    </row>
    <row r="50" spans="1:48" ht="37.5">
      <c r="A50" s="133"/>
      <c r="B50" s="146"/>
      <c r="C50" s="101"/>
      <c r="D50" s="17" t="s">
        <v>30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63</v>
      </c>
      <c r="R50" s="51" t="s">
        <v>63</v>
      </c>
      <c r="S50" s="51" t="s">
        <v>63</v>
      </c>
      <c r="T50" s="51" t="s">
        <v>63</v>
      </c>
      <c r="U50" s="51" t="s">
        <v>63</v>
      </c>
      <c r="V50" s="51" t="s">
        <v>63</v>
      </c>
      <c r="W50" s="51" t="s">
        <v>63</v>
      </c>
      <c r="X50" s="51" t="s">
        <v>63</v>
      </c>
      <c r="Y50" s="51" t="s">
        <v>63</v>
      </c>
      <c r="Z50" s="51" t="s">
        <v>63</v>
      </c>
      <c r="AA50" s="51" t="s">
        <v>63</v>
      </c>
      <c r="AB50" s="51" t="s">
        <v>63</v>
      </c>
      <c r="AC50" s="51" t="s">
        <v>63</v>
      </c>
      <c r="AD50" s="51" t="s">
        <v>63</v>
      </c>
      <c r="AE50" s="51" t="s">
        <v>63</v>
      </c>
      <c r="AF50" s="51" t="s">
        <v>63</v>
      </c>
      <c r="AG50" s="51" t="s">
        <v>63</v>
      </c>
      <c r="AH50" s="51" t="s">
        <v>63</v>
      </c>
      <c r="AI50" s="51" t="s">
        <v>63</v>
      </c>
      <c r="AJ50" s="51" t="s">
        <v>63</v>
      </c>
      <c r="AK50" s="51" t="s">
        <v>63</v>
      </c>
      <c r="AL50" s="51" t="s">
        <v>63</v>
      </c>
      <c r="AM50" s="51" t="s">
        <v>63</v>
      </c>
      <c r="AN50" s="51" t="s">
        <v>63</v>
      </c>
      <c r="AO50" s="51" t="s">
        <v>63</v>
      </c>
      <c r="AP50" s="51" t="s">
        <v>63</v>
      </c>
      <c r="AQ50" s="51" t="s">
        <v>63</v>
      </c>
      <c r="AR50" s="145"/>
      <c r="AS50" s="149"/>
    </row>
    <row r="51" spans="1:48">
      <c r="A51" s="133" t="s">
        <v>57</v>
      </c>
      <c r="B51" s="134" t="s">
        <v>58</v>
      </c>
      <c r="C51" s="101" t="s">
        <v>59</v>
      </c>
      <c r="D51" s="19" t="s">
        <v>26</v>
      </c>
      <c r="E51" s="71">
        <v>0</v>
      </c>
      <c r="F51" s="71">
        <v>0</v>
      </c>
      <c r="G51" s="74">
        <v>0</v>
      </c>
      <c r="H51" s="52">
        <v>0</v>
      </c>
      <c r="I51" s="52" t="s">
        <v>63</v>
      </c>
      <c r="J51" s="87">
        <f t="shared" ref="J51" si="22">J52+J53+J54+J55</f>
        <v>0</v>
      </c>
      <c r="K51" s="52" t="s">
        <v>63</v>
      </c>
      <c r="L51" s="52">
        <v>0</v>
      </c>
      <c r="M51" s="87">
        <f t="shared" ref="M51" si="23">M52+M53+M54+M55</f>
        <v>0</v>
      </c>
      <c r="N51" s="52" t="s">
        <v>63</v>
      </c>
      <c r="O51" s="52" t="s">
        <v>63</v>
      </c>
      <c r="P51" s="87">
        <f t="shared" ref="P51" si="24">P52+P53+P54+P55</f>
        <v>0</v>
      </c>
      <c r="Q51" s="52" t="s">
        <v>63</v>
      </c>
      <c r="R51" s="52" t="s">
        <v>63</v>
      </c>
      <c r="S51" s="52" t="s">
        <v>63</v>
      </c>
      <c r="T51" s="52" t="s">
        <v>63</v>
      </c>
      <c r="U51" s="52" t="s">
        <v>63</v>
      </c>
      <c r="V51" s="52" t="s">
        <v>63</v>
      </c>
      <c r="W51" s="52" t="s">
        <v>63</v>
      </c>
      <c r="X51" s="52" t="s">
        <v>63</v>
      </c>
      <c r="Y51" s="52" t="s">
        <v>63</v>
      </c>
      <c r="Z51" s="52" t="s">
        <v>63</v>
      </c>
      <c r="AA51" s="52" t="s">
        <v>63</v>
      </c>
      <c r="AB51" s="52" t="s">
        <v>63</v>
      </c>
      <c r="AC51" s="52" t="s">
        <v>63</v>
      </c>
      <c r="AD51" s="52" t="s">
        <v>63</v>
      </c>
      <c r="AE51" s="52" t="s">
        <v>63</v>
      </c>
      <c r="AF51" s="52" t="s">
        <v>63</v>
      </c>
      <c r="AG51" s="52" t="s">
        <v>63</v>
      </c>
      <c r="AH51" s="52" t="s">
        <v>63</v>
      </c>
      <c r="AI51" s="52" t="s">
        <v>63</v>
      </c>
      <c r="AJ51" s="52" t="s">
        <v>63</v>
      </c>
      <c r="AK51" s="52" t="s">
        <v>63</v>
      </c>
      <c r="AL51" s="52" t="s">
        <v>63</v>
      </c>
      <c r="AM51" s="52" t="s">
        <v>63</v>
      </c>
      <c r="AN51" s="52" t="s">
        <v>63</v>
      </c>
      <c r="AO51" s="52" t="s">
        <v>63</v>
      </c>
      <c r="AP51" s="52" t="s">
        <v>63</v>
      </c>
      <c r="AQ51" s="52" t="s">
        <v>63</v>
      </c>
      <c r="AR51" s="147"/>
      <c r="AS51" s="147"/>
    </row>
    <row r="52" spans="1:48" ht="37.5">
      <c r="A52" s="133"/>
      <c r="B52" s="134"/>
      <c r="C52" s="101"/>
      <c r="D52" s="17" t="s">
        <v>27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63</v>
      </c>
      <c r="R52" s="51" t="s">
        <v>63</v>
      </c>
      <c r="S52" s="51" t="s">
        <v>63</v>
      </c>
      <c r="T52" s="51" t="s">
        <v>63</v>
      </c>
      <c r="U52" s="51" t="s">
        <v>63</v>
      </c>
      <c r="V52" s="51" t="s">
        <v>63</v>
      </c>
      <c r="W52" s="51" t="s">
        <v>63</v>
      </c>
      <c r="X52" s="51" t="s">
        <v>63</v>
      </c>
      <c r="Y52" s="51" t="s">
        <v>63</v>
      </c>
      <c r="Z52" s="51" t="s">
        <v>63</v>
      </c>
      <c r="AA52" s="51" t="s">
        <v>63</v>
      </c>
      <c r="AB52" s="51" t="s">
        <v>63</v>
      </c>
      <c r="AC52" s="51" t="s">
        <v>63</v>
      </c>
      <c r="AD52" s="51" t="s">
        <v>63</v>
      </c>
      <c r="AE52" s="51" t="s">
        <v>63</v>
      </c>
      <c r="AF52" s="51" t="s">
        <v>63</v>
      </c>
      <c r="AG52" s="51" t="s">
        <v>63</v>
      </c>
      <c r="AH52" s="51" t="s">
        <v>63</v>
      </c>
      <c r="AI52" s="51" t="s">
        <v>63</v>
      </c>
      <c r="AJ52" s="51" t="s">
        <v>63</v>
      </c>
      <c r="AK52" s="51" t="s">
        <v>63</v>
      </c>
      <c r="AL52" s="51" t="s">
        <v>63</v>
      </c>
      <c r="AM52" s="51" t="s">
        <v>63</v>
      </c>
      <c r="AN52" s="51" t="s">
        <v>63</v>
      </c>
      <c r="AO52" s="51" t="s">
        <v>63</v>
      </c>
      <c r="AP52" s="51" t="s">
        <v>63</v>
      </c>
      <c r="AQ52" s="51" t="s">
        <v>63</v>
      </c>
      <c r="AR52" s="148"/>
      <c r="AS52" s="148"/>
    </row>
    <row r="53" spans="1:48" ht="75">
      <c r="A53" s="133"/>
      <c r="B53" s="134"/>
      <c r="C53" s="101"/>
      <c r="D53" s="18" t="s">
        <v>28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63</v>
      </c>
      <c r="R53" s="51" t="s">
        <v>63</v>
      </c>
      <c r="S53" s="51" t="s">
        <v>63</v>
      </c>
      <c r="T53" s="51" t="s">
        <v>63</v>
      </c>
      <c r="U53" s="51" t="s">
        <v>63</v>
      </c>
      <c r="V53" s="51" t="s">
        <v>63</v>
      </c>
      <c r="W53" s="51" t="s">
        <v>63</v>
      </c>
      <c r="X53" s="51" t="s">
        <v>63</v>
      </c>
      <c r="Y53" s="51" t="s">
        <v>63</v>
      </c>
      <c r="Z53" s="51" t="s">
        <v>63</v>
      </c>
      <c r="AA53" s="51" t="s">
        <v>63</v>
      </c>
      <c r="AB53" s="51" t="s">
        <v>63</v>
      </c>
      <c r="AC53" s="51" t="s">
        <v>63</v>
      </c>
      <c r="AD53" s="51" t="s">
        <v>63</v>
      </c>
      <c r="AE53" s="51" t="s">
        <v>63</v>
      </c>
      <c r="AF53" s="51" t="s">
        <v>63</v>
      </c>
      <c r="AG53" s="51" t="s">
        <v>63</v>
      </c>
      <c r="AH53" s="51" t="s">
        <v>63</v>
      </c>
      <c r="AI53" s="51" t="s">
        <v>63</v>
      </c>
      <c r="AJ53" s="51" t="s">
        <v>63</v>
      </c>
      <c r="AK53" s="51" t="s">
        <v>63</v>
      </c>
      <c r="AL53" s="51" t="s">
        <v>63</v>
      </c>
      <c r="AM53" s="51" t="s">
        <v>63</v>
      </c>
      <c r="AN53" s="51" t="s">
        <v>63</v>
      </c>
      <c r="AO53" s="51" t="s">
        <v>63</v>
      </c>
      <c r="AP53" s="51" t="s">
        <v>63</v>
      </c>
      <c r="AQ53" s="51" t="s">
        <v>63</v>
      </c>
      <c r="AR53" s="148"/>
      <c r="AS53" s="148"/>
    </row>
    <row r="54" spans="1:48" ht="56.25">
      <c r="A54" s="133"/>
      <c r="B54" s="134"/>
      <c r="C54" s="101"/>
      <c r="D54" s="18" t="s">
        <v>29</v>
      </c>
      <c r="E54" s="71">
        <v>0</v>
      </c>
      <c r="F54" s="71">
        <v>0</v>
      </c>
      <c r="G54" s="74">
        <v>0</v>
      </c>
      <c r="H54" s="51">
        <v>0</v>
      </c>
      <c r="I54" s="51">
        <v>0</v>
      </c>
      <c r="J54" s="58">
        <v>0</v>
      </c>
      <c r="K54" s="51">
        <v>0</v>
      </c>
      <c r="L54" s="51">
        <v>0</v>
      </c>
      <c r="M54" s="58">
        <v>0</v>
      </c>
      <c r="N54" s="51">
        <v>0</v>
      </c>
      <c r="O54" s="51">
        <v>0</v>
      </c>
      <c r="P54" s="66">
        <v>0</v>
      </c>
      <c r="Q54" s="51" t="s">
        <v>63</v>
      </c>
      <c r="R54" s="51" t="s">
        <v>63</v>
      </c>
      <c r="S54" s="51" t="s">
        <v>63</v>
      </c>
      <c r="T54" s="51" t="s">
        <v>63</v>
      </c>
      <c r="U54" s="51" t="s">
        <v>63</v>
      </c>
      <c r="V54" s="51" t="s">
        <v>63</v>
      </c>
      <c r="W54" s="51" t="s">
        <v>63</v>
      </c>
      <c r="X54" s="51" t="s">
        <v>63</v>
      </c>
      <c r="Y54" s="51" t="s">
        <v>63</v>
      </c>
      <c r="Z54" s="51" t="s">
        <v>63</v>
      </c>
      <c r="AA54" s="51" t="s">
        <v>63</v>
      </c>
      <c r="AB54" s="51" t="s">
        <v>63</v>
      </c>
      <c r="AC54" s="51" t="s">
        <v>63</v>
      </c>
      <c r="AD54" s="51" t="s">
        <v>63</v>
      </c>
      <c r="AE54" s="51" t="s">
        <v>63</v>
      </c>
      <c r="AF54" s="51" t="s">
        <v>63</v>
      </c>
      <c r="AG54" s="51" t="s">
        <v>63</v>
      </c>
      <c r="AH54" s="51" t="s">
        <v>63</v>
      </c>
      <c r="AI54" s="51" t="s">
        <v>63</v>
      </c>
      <c r="AJ54" s="51" t="s">
        <v>63</v>
      </c>
      <c r="AK54" s="51" t="s">
        <v>63</v>
      </c>
      <c r="AL54" s="51" t="s">
        <v>63</v>
      </c>
      <c r="AM54" s="51" t="s">
        <v>63</v>
      </c>
      <c r="AN54" s="51" t="s">
        <v>63</v>
      </c>
      <c r="AO54" s="51" t="s">
        <v>63</v>
      </c>
      <c r="AP54" s="51" t="s">
        <v>63</v>
      </c>
      <c r="AQ54" s="51" t="s">
        <v>63</v>
      </c>
      <c r="AR54" s="148"/>
      <c r="AS54" s="148"/>
    </row>
    <row r="55" spans="1:48" ht="37.5">
      <c r="A55" s="133"/>
      <c r="B55" s="134"/>
      <c r="C55" s="101"/>
      <c r="D55" s="17" t="s">
        <v>30</v>
      </c>
      <c r="E55" s="71">
        <v>0</v>
      </c>
      <c r="F55" s="71">
        <v>0</v>
      </c>
      <c r="G55" s="74">
        <v>0</v>
      </c>
      <c r="H55" s="51">
        <v>0</v>
      </c>
      <c r="I55" s="51">
        <v>0</v>
      </c>
      <c r="J55" s="58">
        <v>0</v>
      </c>
      <c r="K55" s="51">
        <v>0</v>
      </c>
      <c r="L55" s="51">
        <v>0</v>
      </c>
      <c r="M55" s="58">
        <v>0</v>
      </c>
      <c r="N55" s="51">
        <v>0</v>
      </c>
      <c r="O55" s="51">
        <v>0</v>
      </c>
      <c r="P55" s="66">
        <v>0</v>
      </c>
      <c r="Q55" s="51" t="s">
        <v>63</v>
      </c>
      <c r="R55" s="51" t="s">
        <v>63</v>
      </c>
      <c r="S55" s="51" t="s">
        <v>63</v>
      </c>
      <c r="T55" s="51" t="s">
        <v>63</v>
      </c>
      <c r="U55" s="51" t="s">
        <v>63</v>
      </c>
      <c r="V55" s="51" t="s">
        <v>63</v>
      </c>
      <c r="W55" s="51" t="s">
        <v>63</v>
      </c>
      <c r="X55" s="51" t="s">
        <v>63</v>
      </c>
      <c r="Y55" s="51" t="s">
        <v>63</v>
      </c>
      <c r="Z55" s="51" t="s">
        <v>63</v>
      </c>
      <c r="AA55" s="51" t="s">
        <v>63</v>
      </c>
      <c r="AB55" s="51" t="s">
        <v>63</v>
      </c>
      <c r="AC55" s="51" t="s">
        <v>63</v>
      </c>
      <c r="AD55" s="51" t="s">
        <v>63</v>
      </c>
      <c r="AE55" s="51" t="s">
        <v>63</v>
      </c>
      <c r="AF55" s="51" t="s">
        <v>63</v>
      </c>
      <c r="AG55" s="51" t="s">
        <v>63</v>
      </c>
      <c r="AH55" s="51" t="s">
        <v>63</v>
      </c>
      <c r="AI55" s="51" t="s">
        <v>63</v>
      </c>
      <c r="AJ55" s="51" t="s">
        <v>63</v>
      </c>
      <c r="AK55" s="51" t="s">
        <v>63</v>
      </c>
      <c r="AL55" s="51" t="s">
        <v>63</v>
      </c>
      <c r="AM55" s="51" t="s">
        <v>63</v>
      </c>
      <c r="AN55" s="51" t="s">
        <v>63</v>
      </c>
      <c r="AO55" s="51" t="s">
        <v>63</v>
      </c>
      <c r="AP55" s="51" t="s">
        <v>63</v>
      </c>
      <c r="AQ55" s="51" t="s">
        <v>63</v>
      </c>
      <c r="AR55" s="149"/>
      <c r="AS55" s="149"/>
    </row>
    <row r="56" spans="1:48" s="22" customFormat="1">
      <c r="A56" s="97" t="s">
        <v>114</v>
      </c>
      <c r="B56" s="98"/>
      <c r="C56" s="101" t="s">
        <v>25</v>
      </c>
      <c r="D56" s="21" t="s">
        <v>26</v>
      </c>
      <c r="E56" s="53">
        <f>E57+E58+E59+E60</f>
        <v>129955.60347999999</v>
      </c>
      <c r="F56" s="53">
        <f t="shared" ref="F56:AQ56" si="25">F57+F58+F59+F60</f>
        <v>36912.985479999996</v>
      </c>
      <c r="G56" s="50">
        <f>F56/E56</f>
        <v>0.28404304617523368</v>
      </c>
      <c r="H56" s="53">
        <f t="shared" si="25"/>
        <v>0</v>
      </c>
      <c r="I56" s="53">
        <f t="shared" si="25"/>
        <v>0</v>
      </c>
      <c r="J56" s="50">
        <v>0</v>
      </c>
      <c r="K56" s="53">
        <f t="shared" si="25"/>
        <v>0</v>
      </c>
      <c r="L56" s="53">
        <f t="shared" si="25"/>
        <v>0</v>
      </c>
      <c r="M56" s="50">
        <f t="shared" si="25"/>
        <v>0</v>
      </c>
      <c r="N56" s="53">
        <f t="shared" si="25"/>
        <v>20311.2</v>
      </c>
      <c r="O56" s="53">
        <f t="shared" si="25"/>
        <v>20311.2</v>
      </c>
      <c r="P56" s="50">
        <f>O56/N56</f>
        <v>1</v>
      </c>
      <c r="Q56" s="53">
        <f t="shared" si="25"/>
        <v>10345.79478</v>
      </c>
      <c r="R56" s="53">
        <f t="shared" si="25"/>
        <v>8437.9567800000004</v>
      </c>
      <c r="S56" s="50">
        <f>R56/Q56</f>
        <v>0.81559290121546368</v>
      </c>
      <c r="T56" s="53">
        <f t="shared" si="25"/>
        <v>4713.1286999999993</v>
      </c>
      <c r="U56" s="53">
        <f t="shared" si="25"/>
        <v>4713.1286999999993</v>
      </c>
      <c r="V56" s="50">
        <f>U56/T56</f>
        <v>1</v>
      </c>
      <c r="W56" s="53">
        <f t="shared" si="25"/>
        <v>8276.1299999999992</v>
      </c>
      <c r="X56" s="53">
        <f t="shared" si="25"/>
        <v>3450.7000000000003</v>
      </c>
      <c r="Y56" s="50">
        <f>X56/W56</f>
        <v>0.41694608470384115</v>
      </c>
      <c r="Z56" s="53">
        <f t="shared" si="25"/>
        <v>9375.43</v>
      </c>
      <c r="AA56" s="53">
        <f t="shared" si="25"/>
        <v>0</v>
      </c>
      <c r="AB56" s="53">
        <f t="shared" si="25"/>
        <v>0</v>
      </c>
      <c r="AC56" s="53">
        <f t="shared" si="25"/>
        <v>0</v>
      </c>
      <c r="AD56" s="53">
        <f t="shared" si="25"/>
        <v>0</v>
      </c>
      <c r="AE56" s="53">
        <f t="shared" si="25"/>
        <v>0</v>
      </c>
      <c r="AF56" s="53">
        <f t="shared" si="25"/>
        <v>49171.69</v>
      </c>
      <c r="AG56" s="53">
        <f t="shared" si="25"/>
        <v>0</v>
      </c>
      <c r="AH56" s="53">
        <f t="shared" si="25"/>
        <v>0</v>
      </c>
      <c r="AI56" s="53">
        <f t="shared" si="25"/>
        <v>0</v>
      </c>
      <c r="AJ56" s="53">
        <f t="shared" si="25"/>
        <v>0</v>
      </c>
      <c r="AK56" s="53">
        <f t="shared" si="25"/>
        <v>0</v>
      </c>
      <c r="AL56" s="53">
        <f t="shared" si="25"/>
        <v>0</v>
      </c>
      <c r="AM56" s="53">
        <f t="shared" si="25"/>
        <v>0</v>
      </c>
      <c r="AN56" s="53">
        <f t="shared" si="25"/>
        <v>0</v>
      </c>
      <c r="AO56" s="53">
        <f t="shared" si="25"/>
        <v>27762.23</v>
      </c>
      <c r="AP56" s="53">
        <f t="shared" si="25"/>
        <v>0</v>
      </c>
      <c r="AQ56" s="53">
        <f t="shared" si="25"/>
        <v>0</v>
      </c>
      <c r="AR56" s="135"/>
      <c r="AS56" s="135"/>
      <c r="AU56" s="23"/>
      <c r="AV56" s="23"/>
    </row>
    <row r="57" spans="1:48" s="22" customFormat="1" ht="37.5">
      <c r="A57" s="99"/>
      <c r="B57" s="100"/>
      <c r="C57" s="101"/>
      <c r="D57" s="24" t="s">
        <v>27</v>
      </c>
      <c r="E57" s="54">
        <f t="shared" ref="E57:I59" si="26">E14+E24+E31+E36+E41</f>
        <v>2192.7558399999998</v>
      </c>
      <c r="F57" s="54">
        <f t="shared" si="26"/>
        <v>715.79584</v>
      </c>
      <c r="G57" s="50">
        <f t="shared" ref="G57:G59" si="27">F57/E57</f>
        <v>0.32643663600959788</v>
      </c>
      <c r="H57" s="54">
        <f t="shared" si="26"/>
        <v>0</v>
      </c>
      <c r="I57" s="54">
        <f t="shared" si="26"/>
        <v>0</v>
      </c>
      <c r="J57" s="49">
        <v>0</v>
      </c>
      <c r="K57" s="54">
        <f t="shared" ref="K57:O59" si="28">K14+K24+K31+K36+K41</f>
        <v>0</v>
      </c>
      <c r="L57" s="54">
        <f t="shared" si="28"/>
        <v>0</v>
      </c>
      <c r="M57" s="49">
        <f t="shared" si="28"/>
        <v>0</v>
      </c>
      <c r="N57" s="54">
        <f t="shared" si="28"/>
        <v>240.5</v>
      </c>
      <c r="O57" s="54">
        <f t="shared" si="28"/>
        <v>240.5</v>
      </c>
      <c r="P57" s="50">
        <f t="shared" ref="P57:P59" si="29">O57/N57</f>
        <v>1</v>
      </c>
      <c r="Q57" s="54">
        <f t="shared" ref="Q57:AQ59" si="30">Q14+Q24+Q31+Q36+Q41</f>
        <v>297.77571</v>
      </c>
      <c r="R57" s="54">
        <f t="shared" si="30"/>
        <v>297.77571</v>
      </c>
      <c r="S57" s="50">
        <f t="shared" ref="S57:S59" si="31">R57/Q57</f>
        <v>1</v>
      </c>
      <c r="T57" s="54">
        <f t="shared" si="30"/>
        <v>177.52012999999999</v>
      </c>
      <c r="U57" s="54">
        <f t="shared" si="30"/>
        <v>177.52012999999999</v>
      </c>
      <c r="V57" s="50">
        <f t="shared" ref="V57:V59" si="32">U57/T57</f>
        <v>1</v>
      </c>
      <c r="W57" s="54">
        <f t="shared" si="30"/>
        <v>0</v>
      </c>
      <c r="X57" s="54">
        <f t="shared" si="30"/>
        <v>0</v>
      </c>
      <c r="Y57" s="50">
        <v>0</v>
      </c>
      <c r="Z57" s="54">
        <f t="shared" si="30"/>
        <v>446.66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0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0</v>
      </c>
      <c r="AM57" s="54">
        <f t="shared" si="30"/>
        <v>0</v>
      </c>
      <c r="AN57" s="54">
        <f t="shared" si="30"/>
        <v>0</v>
      </c>
      <c r="AO57" s="54">
        <f t="shared" si="30"/>
        <v>1030.3</v>
      </c>
      <c r="AP57" s="54">
        <f t="shared" si="30"/>
        <v>0</v>
      </c>
      <c r="AQ57" s="54">
        <f t="shared" si="30"/>
        <v>0</v>
      </c>
      <c r="AR57" s="136"/>
      <c r="AS57" s="136"/>
      <c r="AU57" s="23"/>
      <c r="AV57" s="23"/>
    </row>
    <row r="58" spans="1:48" s="22" customFormat="1" ht="75">
      <c r="A58" s="99"/>
      <c r="B58" s="100"/>
      <c r="C58" s="101"/>
      <c r="D58" s="25" t="s">
        <v>28</v>
      </c>
      <c r="E58" s="54">
        <f t="shared" si="26"/>
        <v>101157.06277999999</v>
      </c>
      <c r="F58" s="54">
        <f t="shared" si="26"/>
        <v>34708.004779999996</v>
      </c>
      <c r="G58" s="50">
        <f t="shared" si="27"/>
        <v>0.34311004912711046</v>
      </c>
      <c r="H58" s="54">
        <f t="shared" si="26"/>
        <v>0</v>
      </c>
      <c r="I58" s="54">
        <f t="shared" si="26"/>
        <v>0</v>
      </c>
      <c r="J58" s="49">
        <v>0</v>
      </c>
      <c r="K58" s="54">
        <f t="shared" si="28"/>
        <v>0</v>
      </c>
      <c r="L58" s="54">
        <f t="shared" si="28"/>
        <v>0</v>
      </c>
      <c r="M58" s="49">
        <f t="shared" si="28"/>
        <v>0</v>
      </c>
      <c r="N58" s="54">
        <f t="shared" si="28"/>
        <v>19818.3</v>
      </c>
      <c r="O58" s="54">
        <f t="shared" si="28"/>
        <v>19818.3</v>
      </c>
      <c r="P58" s="50">
        <f t="shared" si="29"/>
        <v>1</v>
      </c>
      <c r="Q58" s="54">
        <f t="shared" si="30"/>
        <v>9455.6906500000005</v>
      </c>
      <c r="R58" s="54">
        <f t="shared" si="30"/>
        <v>7547.8526499999998</v>
      </c>
      <c r="S58" s="50">
        <f t="shared" si="31"/>
        <v>0.79823388151980201</v>
      </c>
      <c r="T58" s="54">
        <f t="shared" si="30"/>
        <v>4299.9521299999997</v>
      </c>
      <c r="U58" s="54">
        <f t="shared" si="30"/>
        <v>4299.9521299999997</v>
      </c>
      <c r="V58" s="50">
        <f t="shared" si="32"/>
        <v>1</v>
      </c>
      <c r="W58" s="54">
        <f t="shared" si="30"/>
        <v>7767.19</v>
      </c>
      <c r="X58" s="54">
        <f t="shared" si="30"/>
        <v>3041.9</v>
      </c>
      <c r="Y58" s="50">
        <f t="shared" ref="Y58:Y59" si="33">X58/W58</f>
        <v>0.39163455509650213</v>
      </c>
      <c r="Z58" s="54">
        <f t="shared" si="30"/>
        <v>8460</v>
      </c>
      <c r="AA58" s="54">
        <f t="shared" si="30"/>
        <v>0</v>
      </c>
      <c r="AB58" s="54">
        <f t="shared" si="30"/>
        <v>0</v>
      </c>
      <c r="AC58" s="54">
        <f t="shared" si="30"/>
        <v>0</v>
      </c>
      <c r="AD58" s="54">
        <f t="shared" si="30"/>
        <v>0</v>
      </c>
      <c r="AE58" s="54">
        <f t="shared" si="30"/>
        <v>0</v>
      </c>
      <c r="AF58" s="54">
        <f t="shared" si="30"/>
        <v>35902.230000000003</v>
      </c>
      <c r="AG58" s="54">
        <f t="shared" si="30"/>
        <v>0</v>
      </c>
      <c r="AH58" s="54">
        <f t="shared" si="30"/>
        <v>0</v>
      </c>
      <c r="AI58" s="54">
        <f t="shared" si="30"/>
        <v>0</v>
      </c>
      <c r="AJ58" s="54">
        <f t="shared" si="30"/>
        <v>0</v>
      </c>
      <c r="AK58" s="54">
        <f t="shared" si="30"/>
        <v>0</v>
      </c>
      <c r="AL58" s="54">
        <f t="shared" si="30"/>
        <v>0</v>
      </c>
      <c r="AM58" s="54">
        <f t="shared" si="30"/>
        <v>0</v>
      </c>
      <c r="AN58" s="54">
        <f t="shared" si="30"/>
        <v>0</v>
      </c>
      <c r="AO58" s="54">
        <f t="shared" si="30"/>
        <v>15453.7</v>
      </c>
      <c r="AP58" s="54">
        <f t="shared" si="30"/>
        <v>0</v>
      </c>
      <c r="AQ58" s="54">
        <f t="shared" si="30"/>
        <v>0</v>
      </c>
      <c r="AR58" s="136"/>
      <c r="AS58" s="136"/>
    </row>
    <row r="59" spans="1:48" s="9" customFormat="1" ht="56.25">
      <c r="A59" s="99"/>
      <c r="B59" s="100"/>
      <c r="C59" s="101"/>
      <c r="D59" s="25" t="s">
        <v>29</v>
      </c>
      <c r="E59" s="54">
        <f t="shared" si="26"/>
        <v>26605.78486</v>
      </c>
      <c r="F59" s="54">
        <f t="shared" si="26"/>
        <v>1489.1848600000001</v>
      </c>
      <c r="G59" s="50">
        <f t="shared" si="27"/>
        <v>5.5972220621797512E-2</v>
      </c>
      <c r="H59" s="54">
        <f t="shared" si="26"/>
        <v>0</v>
      </c>
      <c r="I59" s="54">
        <f t="shared" si="26"/>
        <v>0</v>
      </c>
      <c r="J59" s="49">
        <v>0</v>
      </c>
      <c r="K59" s="54">
        <f t="shared" si="28"/>
        <v>0</v>
      </c>
      <c r="L59" s="54">
        <f t="shared" si="28"/>
        <v>0</v>
      </c>
      <c r="M59" s="49">
        <f t="shared" si="28"/>
        <v>0</v>
      </c>
      <c r="N59" s="54">
        <f t="shared" si="28"/>
        <v>252.4</v>
      </c>
      <c r="O59" s="54">
        <f t="shared" si="28"/>
        <v>252.4</v>
      </c>
      <c r="P59" s="50">
        <f t="shared" si="29"/>
        <v>1</v>
      </c>
      <c r="Q59" s="54">
        <f t="shared" si="30"/>
        <v>592.32842000000005</v>
      </c>
      <c r="R59" s="54">
        <f t="shared" si="30"/>
        <v>592.32842000000005</v>
      </c>
      <c r="S59" s="50">
        <f t="shared" si="31"/>
        <v>1</v>
      </c>
      <c r="T59" s="54">
        <f t="shared" si="30"/>
        <v>235.65644</v>
      </c>
      <c r="U59" s="54">
        <f t="shared" si="30"/>
        <v>235.65644</v>
      </c>
      <c r="V59" s="50">
        <f t="shared" si="32"/>
        <v>1</v>
      </c>
      <c r="W59" s="54">
        <f t="shared" si="30"/>
        <v>508.94</v>
      </c>
      <c r="X59" s="54">
        <f t="shared" si="30"/>
        <v>408.8</v>
      </c>
      <c r="Y59" s="50">
        <f t="shared" si="33"/>
        <v>0.80323810272330731</v>
      </c>
      <c r="Z59" s="54">
        <f t="shared" si="30"/>
        <v>468.77</v>
      </c>
      <c r="AA59" s="54">
        <f t="shared" si="30"/>
        <v>0</v>
      </c>
      <c r="AB59" s="54">
        <f t="shared" si="30"/>
        <v>0</v>
      </c>
      <c r="AC59" s="54">
        <f t="shared" si="30"/>
        <v>0</v>
      </c>
      <c r="AD59" s="54">
        <f t="shared" si="30"/>
        <v>0</v>
      </c>
      <c r="AE59" s="54">
        <f t="shared" si="30"/>
        <v>0</v>
      </c>
      <c r="AF59" s="54">
        <f t="shared" si="30"/>
        <v>13269.46</v>
      </c>
      <c r="AG59" s="54">
        <f t="shared" si="30"/>
        <v>0</v>
      </c>
      <c r="AH59" s="54">
        <f t="shared" si="30"/>
        <v>0</v>
      </c>
      <c r="AI59" s="54">
        <f t="shared" si="30"/>
        <v>0</v>
      </c>
      <c r="AJ59" s="54">
        <f t="shared" si="30"/>
        <v>0</v>
      </c>
      <c r="AK59" s="54">
        <f t="shared" si="30"/>
        <v>0</v>
      </c>
      <c r="AL59" s="54">
        <f t="shared" si="30"/>
        <v>0</v>
      </c>
      <c r="AM59" s="54">
        <f t="shared" si="30"/>
        <v>0</v>
      </c>
      <c r="AN59" s="54">
        <f t="shared" si="30"/>
        <v>0</v>
      </c>
      <c r="AO59" s="54">
        <f t="shared" si="30"/>
        <v>11278.23</v>
      </c>
      <c r="AP59" s="54">
        <f t="shared" si="30"/>
        <v>0</v>
      </c>
      <c r="AQ59" s="54">
        <f t="shared" si="30"/>
        <v>0</v>
      </c>
      <c r="AR59" s="136"/>
      <c r="AS59" s="136"/>
    </row>
    <row r="60" spans="1:48" s="9" customFormat="1" ht="37.5">
      <c r="A60" s="141"/>
      <c r="B60" s="142"/>
      <c r="C60" s="101"/>
      <c r="D60" s="24" t="s">
        <v>30</v>
      </c>
      <c r="E60" s="54">
        <f>E17+E28+E34+E39+E44</f>
        <v>0</v>
      </c>
      <c r="F60" s="54">
        <f>F17+F28+F34+F39+F44</f>
        <v>0</v>
      </c>
      <c r="G60" s="49">
        <f>G17+G28+G34+G39+G44</f>
        <v>0</v>
      </c>
      <c r="H60" s="54">
        <f>H17+H28+H34+H39+H44</f>
        <v>0</v>
      </c>
      <c r="I60" s="54">
        <f>I17+I28+I34+I39+I44</f>
        <v>0</v>
      </c>
      <c r="J60" s="49">
        <v>0</v>
      </c>
      <c r="K60" s="54">
        <f t="shared" ref="K60:AQ60" si="34">K17+K28+K34+K39+K44</f>
        <v>0</v>
      </c>
      <c r="L60" s="54">
        <f t="shared" si="34"/>
        <v>0</v>
      </c>
      <c r="M60" s="49">
        <f t="shared" si="34"/>
        <v>0</v>
      </c>
      <c r="N60" s="54">
        <f t="shared" si="34"/>
        <v>0</v>
      </c>
      <c r="O60" s="54">
        <f t="shared" si="34"/>
        <v>0</v>
      </c>
      <c r="P60" s="69">
        <f t="shared" si="34"/>
        <v>0</v>
      </c>
      <c r="Q60" s="54">
        <f t="shared" si="34"/>
        <v>0</v>
      </c>
      <c r="R60" s="54">
        <f t="shared" si="34"/>
        <v>0</v>
      </c>
      <c r="S60" s="54">
        <f t="shared" si="34"/>
        <v>0</v>
      </c>
      <c r="T60" s="54">
        <f t="shared" si="34"/>
        <v>0</v>
      </c>
      <c r="U60" s="54">
        <f t="shared" si="34"/>
        <v>0</v>
      </c>
      <c r="V60" s="54">
        <f t="shared" si="34"/>
        <v>0</v>
      </c>
      <c r="W60" s="54">
        <f t="shared" si="34"/>
        <v>0</v>
      </c>
      <c r="X60" s="54">
        <f t="shared" si="34"/>
        <v>0</v>
      </c>
      <c r="Y60" s="54">
        <f t="shared" si="34"/>
        <v>0</v>
      </c>
      <c r="Z60" s="54">
        <f t="shared" si="34"/>
        <v>0</v>
      </c>
      <c r="AA60" s="54">
        <f t="shared" si="34"/>
        <v>0</v>
      </c>
      <c r="AB60" s="54">
        <f t="shared" si="34"/>
        <v>0</v>
      </c>
      <c r="AC60" s="54">
        <f t="shared" si="34"/>
        <v>0</v>
      </c>
      <c r="AD60" s="54">
        <f t="shared" si="34"/>
        <v>0</v>
      </c>
      <c r="AE60" s="54">
        <f t="shared" si="34"/>
        <v>0</v>
      </c>
      <c r="AF60" s="54">
        <f t="shared" si="34"/>
        <v>0</v>
      </c>
      <c r="AG60" s="54">
        <f t="shared" si="34"/>
        <v>0</v>
      </c>
      <c r="AH60" s="54">
        <f t="shared" si="34"/>
        <v>0</v>
      </c>
      <c r="AI60" s="54">
        <f t="shared" si="34"/>
        <v>0</v>
      </c>
      <c r="AJ60" s="54">
        <f t="shared" si="34"/>
        <v>0</v>
      </c>
      <c r="AK60" s="54">
        <f t="shared" si="34"/>
        <v>0</v>
      </c>
      <c r="AL60" s="54">
        <f t="shared" si="34"/>
        <v>0</v>
      </c>
      <c r="AM60" s="54">
        <f t="shared" si="34"/>
        <v>0</v>
      </c>
      <c r="AN60" s="54">
        <f t="shared" si="34"/>
        <v>0</v>
      </c>
      <c r="AO60" s="54">
        <f t="shared" si="34"/>
        <v>0</v>
      </c>
      <c r="AP60" s="54">
        <f t="shared" si="34"/>
        <v>0</v>
      </c>
      <c r="AQ60" s="54">
        <f t="shared" si="34"/>
        <v>0</v>
      </c>
      <c r="AR60" s="137"/>
      <c r="AS60" s="137"/>
    </row>
    <row r="61" spans="1:48" s="72" customFormat="1">
      <c r="A61" s="97" t="s">
        <v>115</v>
      </c>
      <c r="B61" s="98"/>
      <c r="C61" s="101" t="s">
        <v>25</v>
      </c>
      <c r="D61" s="42" t="s">
        <v>26</v>
      </c>
      <c r="E61" s="71">
        <f>SUM(E62:E64)</f>
        <v>74333.69</v>
      </c>
      <c r="F61" s="71">
        <f t="shared" ref="F61" si="35">SUM(F62:F64)</f>
        <v>17170.761999999999</v>
      </c>
      <c r="G61" s="74">
        <f>F61/E61</f>
        <v>0.2309956898413088</v>
      </c>
      <c r="H61" s="71">
        <f>H62+H63+H64</f>
        <v>0</v>
      </c>
      <c r="I61" s="71">
        <f t="shared" ref="I61:AO61" si="36">I62+I63+I64</f>
        <v>0</v>
      </c>
      <c r="J61" s="74">
        <f t="shared" si="36"/>
        <v>0</v>
      </c>
      <c r="K61" s="71">
        <f t="shared" si="36"/>
        <v>0</v>
      </c>
      <c r="L61" s="71">
        <f t="shared" si="36"/>
        <v>0</v>
      </c>
      <c r="M61" s="74">
        <v>0</v>
      </c>
      <c r="N61" s="71">
        <f t="shared" si="36"/>
        <v>15262.9</v>
      </c>
      <c r="O61" s="71">
        <f t="shared" si="36"/>
        <v>15262.9</v>
      </c>
      <c r="P61" s="74">
        <f>O61/N61</f>
        <v>1</v>
      </c>
      <c r="Q61" s="71">
        <f t="shared" si="36"/>
        <v>3815.7</v>
      </c>
      <c r="R61" s="71">
        <f t="shared" si="36"/>
        <v>1907.8620000000001</v>
      </c>
      <c r="S61" s="74">
        <f>R61/Q61</f>
        <v>0.5000031449013288</v>
      </c>
      <c r="T61" s="71">
        <f t="shared" si="36"/>
        <v>0</v>
      </c>
      <c r="U61" s="71">
        <f t="shared" si="36"/>
        <v>0</v>
      </c>
      <c r="V61" s="71"/>
      <c r="W61" s="71">
        <f t="shared" si="36"/>
        <v>0</v>
      </c>
      <c r="X61" s="71">
        <f t="shared" si="36"/>
        <v>0</v>
      </c>
      <c r="Y61" s="71"/>
      <c r="Z61" s="71">
        <f t="shared" si="36"/>
        <v>0</v>
      </c>
      <c r="AA61" s="71">
        <f t="shared" si="36"/>
        <v>0</v>
      </c>
      <c r="AB61" s="71">
        <f t="shared" si="36"/>
        <v>0</v>
      </c>
      <c r="AC61" s="71">
        <f t="shared" si="36"/>
        <v>0</v>
      </c>
      <c r="AD61" s="71">
        <f t="shared" si="36"/>
        <v>0</v>
      </c>
      <c r="AE61" s="71">
        <f t="shared" si="36"/>
        <v>0</v>
      </c>
      <c r="AF61" s="71">
        <f t="shared" si="36"/>
        <v>9348.6</v>
      </c>
      <c r="AG61" s="71">
        <f t="shared" si="36"/>
        <v>0</v>
      </c>
      <c r="AH61" s="71">
        <f t="shared" si="36"/>
        <v>0</v>
      </c>
      <c r="AI61" s="71">
        <f t="shared" si="36"/>
        <v>0</v>
      </c>
      <c r="AJ61" s="71">
        <f t="shared" si="36"/>
        <v>0</v>
      </c>
      <c r="AK61" s="71">
        <f t="shared" si="36"/>
        <v>0</v>
      </c>
      <c r="AL61" s="71">
        <f t="shared" si="36"/>
        <v>13467.2</v>
      </c>
      <c r="AM61" s="71">
        <f t="shared" si="36"/>
        <v>0</v>
      </c>
      <c r="AN61" s="71">
        <f t="shared" si="36"/>
        <v>0</v>
      </c>
      <c r="AO61" s="71">
        <f t="shared" si="36"/>
        <v>15453.7</v>
      </c>
      <c r="AP61" s="71"/>
      <c r="AQ61" s="71"/>
      <c r="AR61" s="147"/>
      <c r="AS61" s="147"/>
    </row>
    <row r="62" spans="1:48" ht="37.5">
      <c r="A62" s="99"/>
      <c r="B62" s="100"/>
      <c r="C62" s="101"/>
      <c r="D62" s="43" t="s">
        <v>27</v>
      </c>
      <c r="E62" s="71">
        <f>E14+E19+E31+E47</f>
        <v>0</v>
      </c>
      <c r="F62" s="71">
        <f>F14+F19+F31+F47</f>
        <v>0</v>
      </c>
      <c r="G62" s="74">
        <v>0</v>
      </c>
      <c r="H62" s="73">
        <f>H14+H19+H31+H47</f>
        <v>0</v>
      </c>
      <c r="I62" s="73">
        <f t="shared" ref="I62:P64" si="37">I14+I19+I31+I47</f>
        <v>0</v>
      </c>
      <c r="J62" s="75">
        <v>0</v>
      </c>
      <c r="K62" s="73">
        <f t="shared" si="37"/>
        <v>0</v>
      </c>
      <c r="L62" s="73">
        <f t="shared" si="37"/>
        <v>0</v>
      </c>
      <c r="M62" s="75">
        <v>0</v>
      </c>
      <c r="N62" s="73">
        <f t="shared" si="37"/>
        <v>0</v>
      </c>
      <c r="O62" s="73">
        <f t="shared" si="37"/>
        <v>0</v>
      </c>
      <c r="P62" s="75">
        <f t="shared" si="37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148"/>
      <c r="AS62" s="148"/>
    </row>
    <row r="63" spans="1:48" ht="75">
      <c r="A63" s="99"/>
      <c r="B63" s="100"/>
      <c r="C63" s="101"/>
      <c r="D63" s="44" t="s">
        <v>28</v>
      </c>
      <c r="E63" s="71">
        <f t="shared" ref="E63:H64" si="38">E15+E20+E32+E48</f>
        <v>62096.729999999996</v>
      </c>
      <c r="F63" s="71">
        <f t="shared" si="38"/>
        <v>17170.761999999999</v>
      </c>
      <c r="G63" s="74">
        <f t="shared" ref="G63:G72" si="39">F63/E63</f>
        <v>0.27651636406619157</v>
      </c>
      <c r="H63" s="73">
        <f t="shared" si="38"/>
        <v>0</v>
      </c>
      <c r="I63" s="73">
        <f t="shared" si="37"/>
        <v>0</v>
      </c>
      <c r="J63" s="75">
        <v>0</v>
      </c>
      <c r="K63" s="73">
        <f t="shared" si="37"/>
        <v>0</v>
      </c>
      <c r="L63" s="73">
        <f t="shared" si="37"/>
        <v>0</v>
      </c>
      <c r="M63" s="75">
        <v>0</v>
      </c>
      <c r="N63" s="73">
        <f>N15+N20+N32+N48</f>
        <v>15262.9</v>
      </c>
      <c r="O63" s="73">
        <f t="shared" si="37"/>
        <v>15262.9</v>
      </c>
      <c r="P63" s="75">
        <f>O63/N63</f>
        <v>1</v>
      </c>
      <c r="Q63" s="73">
        <f>Q32</f>
        <v>3815.7</v>
      </c>
      <c r="R63" s="73">
        <f>R32</f>
        <v>1907.8620000000001</v>
      </c>
      <c r="S63" s="75">
        <f>R63/Q63</f>
        <v>0.5000031449013288</v>
      </c>
      <c r="T63" s="73">
        <f>T32</f>
        <v>0</v>
      </c>
      <c r="U63" s="73">
        <f>U32</f>
        <v>0</v>
      </c>
      <c r="V63" s="73">
        <f>V32</f>
        <v>0</v>
      </c>
      <c r="W63" s="73">
        <f>W32</f>
        <v>0</v>
      </c>
      <c r="X63" s="73">
        <f>X32</f>
        <v>0</v>
      </c>
      <c r="Y63" s="73"/>
      <c r="Z63" s="73">
        <f>Z32</f>
        <v>0</v>
      </c>
      <c r="AA63" s="73">
        <f>AA32</f>
        <v>0</v>
      </c>
      <c r="AB63" s="73"/>
      <c r="AC63" s="73">
        <f>AC32</f>
        <v>0</v>
      </c>
      <c r="AD63" s="73">
        <f>AD32</f>
        <v>0</v>
      </c>
      <c r="AE63" s="73"/>
      <c r="AF63" s="73">
        <f>AF32</f>
        <v>9348.6</v>
      </c>
      <c r="AG63" s="73">
        <f>AG32</f>
        <v>0</v>
      </c>
      <c r="AH63" s="73"/>
      <c r="AI63" s="73">
        <f>AI32</f>
        <v>0</v>
      </c>
      <c r="AJ63" s="73">
        <f>AJ32</f>
        <v>0</v>
      </c>
      <c r="AK63" s="73"/>
      <c r="AL63" s="73">
        <f>AL32</f>
        <v>0</v>
      </c>
      <c r="AM63" s="73">
        <f>AM32</f>
        <v>0</v>
      </c>
      <c r="AN63" s="73"/>
      <c r="AO63" s="73">
        <f>AO32</f>
        <v>15453.7</v>
      </c>
      <c r="AP63" s="73">
        <f>AP32</f>
        <v>0</v>
      </c>
      <c r="AQ63" s="73"/>
      <c r="AR63" s="148"/>
      <c r="AS63" s="148"/>
    </row>
    <row r="64" spans="1:48" ht="62.25" customHeight="1">
      <c r="A64" s="99"/>
      <c r="B64" s="100"/>
      <c r="C64" s="101"/>
      <c r="D64" s="44" t="s">
        <v>29</v>
      </c>
      <c r="E64" s="71">
        <f t="shared" si="38"/>
        <v>12236.96</v>
      </c>
      <c r="F64" s="71">
        <f t="shared" si="38"/>
        <v>0</v>
      </c>
      <c r="G64" s="74">
        <f t="shared" si="39"/>
        <v>0</v>
      </c>
      <c r="H64" s="73">
        <f t="shared" si="38"/>
        <v>0</v>
      </c>
      <c r="I64" s="73">
        <f t="shared" si="37"/>
        <v>0</v>
      </c>
      <c r="J64" s="75">
        <v>0</v>
      </c>
      <c r="K64" s="73">
        <f t="shared" si="37"/>
        <v>0</v>
      </c>
      <c r="L64" s="73">
        <f t="shared" si="37"/>
        <v>0</v>
      </c>
      <c r="M64" s="75">
        <v>0</v>
      </c>
      <c r="N64" s="73">
        <f t="shared" si="37"/>
        <v>0</v>
      </c>
      <c r="O64" s="73">
        <f t="shared" si="37"/>
        <v>0</v>
      </c>
      <c r="P64" s="75">
        <f t="shared" si="37"/>
        <v>0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>
        <v>13467.2</v>
      </c>
      <c r="AM64" s="73"/>
      <c r="AN64" s="73"/>
      <c r="AO64" s="73"/>
      <c r="AP64" s="73"/>
      <c r="AQ64" s="73"/>
      <c r="AR64" s="149"/>
      <c r="AS64" s="149"/>
    </row>
    <row r="65" spans="1:45">
      <c r="A65" s="97" t="s">
        <v>60</v>
      </c>
      <c r="B65" s="98"/>
      <c r="C65" s="101" t="s">
        <v>25</v>
      </c>
      <c r="D65" s="42" t="s">
        <v>26</v>
      </c>
      <c r="E65" s="71">
        <f>SUM(E66:E68)</f>
        <v>55621.913479999996</v>
      </c>
      <c r="F65" s="71">
        <f>SUM(F66:F68)</f>
        <v>19742.223480000001</v>
      </c>
      <c r="G65" s="74">
        <f t="shared" si="39"/>
        <v>0.35493607186129478</v>
      </c>
      <c r="H65" s="52">
        <v>0</v>
      </c>
      <c r="I65" s="52" t="s">
        <v>63</v>
      </c>
      <c r="J65" s="74">
        <v>0</v>
      </c>
      <c r="K65" s="52">
        <v>0</v>
      </c>
      <c r="L65" s="52"/>
      <c r="M65" s="74">
        <v>0</v>
      </c>
      <c r="N65" s="71">
        <f>SUM(N66:N68)</f>
        <v>5048.2999999999993</v>
      </c>
      <c r="O65" s="71">
        <f>SUM(O66:O68)</f>
        <v>5048.2999999999993</v>
      </c>
      <c r="P65" s="74">
        <f t="shared" ref="P65:P72" si="40">O65/N65</f>
        <v>1</v>
      </c>
      <c r="Q65" s="71">
        <f>SUM(Q66:Q68)</f>
        <v>6530.0947799999994</v>
      </c>
      <c r="R65" s="71">
        <f>SUM(R66:R68)</f>
        <v>6530.0947799999994</v>
      </c>
      <c r="S65" s="74">
        <f t="shared" ref="S65:S72" si="41">R65/Q65</f>
        <v>1</v>
      </c>
      <c r="T65" s="71">
        <f>SUM(T66:T68)</f>
        <v>4713.1286999999993</v>
      </c>
      <c r="U65" s="71">
        <f>SUM(U66:U68)</f>
        <v>4713.1286999999993</v>
      </c>
      <c r="V65" s="74">
        <f t="shared" ref="V65:V72" si="42">U65/T65</f>
        <v>1</v>
      </c>
      <c r="W65" s="71">
        <f>SUM(W66:W68)</f>
        <v>8276.1299999999992</v>
      </c>
      <c r="X65" s="71">
        <f>SUM(X66:X68)</f>
        <v>3450.7000000000003</v>
      </c>
      <c r="Y65" s="74">
        <f t="shared" ref="Y65:Y72" si="43">X65/W65</f>
        <v>0.41694608470384115</v>
      </c>
      <c r="Z65" s="71">
        <f t="shared" ref="Z65:AO65" si="44">SUM(Z66:Z68)</f>
        <v>9375.43</v>
      </c>
      <c r="AA65" s="71">
        <f t="shared" si="44"/>
        <v>0</v>
      </c>
      <c r="AB65" s="71">
        <f t="shared" si="44"/>
        <v>0</v>
      </c>
      <c r="AC65" s="71">
        <f t="shared" si="44"/>
        <v>0</v>
      </c>
      <c r="AD65" s="71">
        <f t="shared" si="44"/>
        <v>0</v>
      </c>
      <c r="AE65" s="71">
        <f t="shared" si="44"/>
        <v>0</v>
      </c>
      <c r="AF65" s="71">
        <f t="shared" si="44"/>
        <v>20648.53</v>
      </c>
      <c r="AG65" s="71">
        <f t="shared" si="44"/>
        <v>0</v>
      </c>
      <c r="AH65" s="71">
        <f t="shared" si="44"/>
        <v>0</v>
      </c>
      <c r="AI65" s="71">
        <f t="shared" si="44"/>
        <v>0</v>
      </c>
      <c r="AJ65" s="71">
        <f t="shared" si="44"/>
        <v>0</v>
      </c>
      <c r="AK65" s="71">
        <f t="shared" si="44"/>
        <v>0</v>
      </c>
      <c r="AL65" s="71">
        <f t="shared" si="44"/>
        <v>0</v>
      </c>
      <c r="AM65" s="71">
        <f t="shared" si="44"/>
        <v>0</v>
      </c>
      <c r="AN65" s="71">
        <f t="shared" si="44"/>
        <v>0</v>
      </c>
      <c r="AO65" s="71">
        <f t="shared" si="44"/>
        <v>1030.3</v>
      </c>
      <c r="AP65" s="52"/>
      <c r="AQ65" s="52"/>
      <c r="AR65" s="147"/>
      <c r="AS65" s="147"/>
    </row>
    <row r="66" spans="1:45" ht="37.5">
      <c r="A66" s="99"/>
      <c r="B66" s="100"/>
      <c r="C66" s="101"/>
      <c r="D66" s="43" t="s">
        <v>27</v>
      </c>
      <c r="E66" s="71">
        <f>E24+E36+E41</f>
        <v>2192.7558399999998</v>
      </c>
      <c r="F66" s="71">
        <f t="shared" ref="F66" si="45">F24+F36+F41</f>
        <v>715.79584</v>
      </c>
      <c r="G66" s="74">
        <f t="shared" si="39"/>
        <v>0.32643663600959788</v>
      </c>
      <c r="H66" s="51">
        <f>H24+H36+H41</f>
        <v>0</v>
      </c>
      <c r="I66" s="51">
        <f t="shared" ref="I66:AQ68" si="46">I24+I36+I41</f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>N24+N36+N41</f>
        <v>240.5</v>
      </c>
      <c r="O66" s="73">
        <f t="shared" si="46"/>
        <v>240.5</v>
      </c>
      <c r="P66" s="75">
        <f t="shared" si="40"/>
        <v>1</v>
      </c>
      <c r="Q66" s="51">
        <f t="shared" si="46"/>
        <v>297.77571</v>
      </c>
      <c r="R66" s="51">
        <f t="shared" si="46"/>
        <v>297.77571</v>
      </c>
      <c r="S66" s="75">
        <f t="shared" si="41"/>
        <v>1</v>
      </c>
      <c r="T66" s="51">
        <f t="shared" si="46"/>
        <v>177.52012999999999</v>
      </c>
      <c r="U66" s="51">
        <f t="shared" si="46"/>
        <v>177.52012999999999</v>
      </c>
      <c r="V66" s="75">
        <f t="shared" si="42"/>
        <v>1</v>
      </c>
      <c r="W66" s="51">
        <f t="shared" si="46"/>
        <v>0</v>
      </c>
      <c r="X66" s="51">
        <f t="shared" si="46"/>
        <v>0</v>
      </c>
      <c r="Y66" s="75"/>
      <c r="Z66" s="51">
        <f t="shared" si="46"/>
        <v>446.66</v>
      </c>
      <c r="AA66" s="51">
        <f t="shared" si="46"/>
        <v>0</v>
      </c>
      <c r="AB66" s="51">
        <f t="shared" si="46"/>
        <v>0</v>
      </c>
      <c r="AC66" s="51">
        <f t="shared" si="46"/>
        <v>0</v>
      </c>
      <c r="AD66" s="51">
        <f t="shared" si="46"/>
        <v>0</v>
      </c>
      <c r="AE66" s="51">
        <f t="shared" si="46"/>
        <v>0</v>
      </c>
      <c r="AF66" s="51">
        <f t="shared" si="46"/>
        <v>0</v>
      </c>
      <c r="AG66" s="51">
        <f t="shared" si="46"/>
        <v>0</v>
      </c>
      <c r="AH66" s="51">
        <f t="shared" si="46"/>
        <v>0</v>
      </c>
      <c r="AI66" s="51">
        <f t="shared" si="46"/>
        <v>0</v>
      </c>
      <c r="AJ66" s="51">
        <f t="shared" si="46"/>
        <v>0</v>
      </c>
      <c r="AK66" s="51">
        <f t="shared" si="46"/>
        <v>0</v>
      </c>
      <c r="AL66" s="51">
        <f t="shared" si="46"/>
        <v>0</v>
      </c>
      <c r="AM66" s="51">
        <f t="shared" si="46"/>
        <v>0</v>
      </c>
      <c r="AN66" s="51">
        <f t="shared" si="46"/>
        <v>0</v>
      </c>
      <c r="AO66" s="51">
        <f t="shared" si="46"/>
        <v>1030.3</v>
      </c>
      <c r="AP66" s="51">
        <f t="shared" si="46"/>
        <v>0</v>
      </c>
      <c r="AQ66" s="51">
        <f t="shared" si="46"/>
        <v>0</v>
      </c>
      <c r="AR66" s="148"/>
      <c r="AS66" s="148"/>
    </row>
    <row r="67" spans="1:45" ht="75">
      <c r="A67" s="99"/>
      <c r="B67" s="100"/>
      <c r="C67" s="101"/>
      <c r="D67" s="44" t="s">
        <v>28</v>
      </c>
      <c r="E67" s="71">
        <f t="shared" ref="E67:W68" si="47">E25+E37+E42</f>
        <v>39060.332779999997</v>
      </c>
      <c r="F67" s="71">
        <f t="shared" si="47"/>
        <v>17537.24278</v>
      </c>
      <c r="G67" s="74">
        <f t="shared" si="39"/>
        <v>0.44897832485901318</v>
      </c>
      <c r="H67" s="51">
        <f t="shared" si="47"/>
        <v>0</v>
      </c>
      <c r="I67" s="51">
        <f t="shared" si="47"/>
        <v>0</v>
      </c>
      <c r="J67" s="75">
        <v>0</v>
      </c>
      <c r="K67" s="51">
        <f t="shared" si="47"/>
        <v>0</v>
      </c>
      <c r="L67" s="51">
        <f t="shared" si="47"/>
        <v>0</v>
      </c>
      <c r="M67" s="75">
        <v>0</v>
      </c>
      <c r="N67" s="73">
        <f t="shared" si="47"/>
        <v>4555.3999999999996</v>
      </c>
      <c r="O67" s="73">
        <f t="shared" si="47"/>
        <v>4555.3999999999996</v>
      </c>
      <c r="P67" s="75">
        <f t="shared" si="40"/>
        <v>1</v>
      </c>
      <c r="Q67" s="51">
        <f t="shared" si="47"/>
        <v>5639.9906499999997</v>
      </c>
      <c r="R67" s="51">
        <f t="shared" si="47"/>
        <v>5639.9906499999997</v>
      </c>
      <c r="S67" s="75">
        <f t="shared" si="41"/>
        <v>1</v>
      </c>
      <c r="T67" s="51">
        <f t="shared" si="47"/>
        <v>4299.9521299999997</v>
      </c>
      <c r="U67" s="51">
        <f t="shared" si="47"/>
        <v>4299.9521299999997</v>
      </c>
      <c r="V67" s="75">
        <f t="shared" si="42"/>
        <v>1</v>
      </c>
      <c r="W67" s="51">
        <f t="shared" si="47"/>
        <v>7767.19</v>
      </c>
      <c r="X67" s="51">
        <f t="shared" si="46"/>
        <v>3041.9</v>
      </c>
      <c r="Y67" s="75">
        <f t="shared" si="43"/>
        <v>0.39163455509650213</v>
      </c>
      <c r="Z67" s="51">
        <f t="shared" si="46"/>
        <v>8460</v>
      </c>
      <c r="AA67" s="51">
        <f t="shared" si="46"/>
        <v>0</v>
      </c>
      <c r="AB67" s="51">
        <f t="shared" si="46"/>
        <v>0</v>
      </c>
      <c r="AC67" s="51">
        <f t="shared" si="46"/>
        <v>0</v>
      </c>
      <c r="AD67" s="51">
        <f t="shared" si="46"/>
        <v>0</v>
      </c>
      <c r="AE67" s="51">
        <f t="shared" si="46"/>
        <v>0</v>
      </c>
      <c r="AF67" s="51">
        <f t="shared" si="46"/>
        <v>8337.7999999999993</v>
      </c>
      <c r="AG67" s="51">
        <f t="shared" si="46"/>
        <v>0</v>
      </c>
      <c r="AH67" s="51">
        <f t="shared" si="46"/>
        <v>0</v>
      </c>
      <c r="AI67" s="51">
        <f t="shared" si="46"/>
        <v>0</v>
      </c>
      <c r="AJ67" s="51">
        <f t="shared" si="46"/>
        <v>0</v>
      </c>
      <c r="AK67" s="51">
        <f t="shared" si="46"/>
        <v>0</v>
      </c>
      <c r="AL67" s="51">
        <f t="shared" si="46"/>
        <v>0</v>
      </c>
      <c r="AM67" s="51">
        <f t="shared" si="46"/>
        <v>0</v>
      </c>
      <c r="AN67" s="51">
        <f t="shared" si="46"/>
        <v>0</v>
      </c>
      <c r="AO67" s="51">
        <f t="shared" si="46"/>
        <v>0</v>
      </c>
      <c r="AP67" s="51">
        <f t="shared" si="46"/>
        <v>0</v>
      </c>
      <c r="AQ67" s="51">
        <f t="shared" si="46"/>
        <v>0</v>
      </c>
      <c r="AR67" s="148"/>
      <c r="AS67" s="148"/>
    </row>
    <row r="68" spans="1:45" ht="75">
      <c r="A68" s="99"/>
      <c r="B68" s="100"/>
      <c r="C68" s="101"/>
      <c r="D68" s="44" t="s">
        <v>29</v>
      </c>
      <c r="E68" s="71">
        <f t="shared" si="47"/>
        <v>14368.824860000001</v>
      </c>
      <c r="F68" s="71">
        <f t="shared" si="47"/>
        <v>1489.1848600000001</v>
      </c>
      <c r="G68" s="74">
        <f t="shared" si="39"/>
        <v>0.10363998966579373</v>
      </c>
      <c r="H68" s="51">
        <f t="shared" si="47"/>
        <v>0</v>
      </c>
      <c r="I68" s="51">
        <f t="shared" si="47"/>
        <v>0</v>
      </c>
      <c r="J68" s="75">
        <v>0</v>
      </c>
      <c r="K68" s="51">
        <f t="shared" si="47"/>
        <v>0</v>
      </c>
      <c r="L68" s="51">
        <f t="shared" si="47"/>
        <v>0</v>
      </c>
      <c r="M68" s="75">
        <v>0</v>
      </c>
      <c r="N68" s="73">
        <f t="shared" si="47"/>
        <v>252.4</v>
      </c>
      <c r="O68" s="73">
        <f t="shared" si="47"/>
        <v>252.4</v>
      </c>
      <c r="P68" s="75">
        <f t="shared" si="40"/>
        <v>1</v>
      </c>
      <c r="Q68" s="51">
        <f t="shared" si="47"/>
        <v>592.32842000000005</v>
      </c>
      <c r="R68" s="51">
        <f t="shared" si="47"/>
        <v>592.32842000000005</v>
      </c>
      <c r="S68" s="75">
        <f t="shared" si="41"/>
        <v>1</v>
      </c>
      <c r="T68" s="51">
        <f t="shared" si="47"/>
        <v>235.65644</v>
      </c>
      <c r="U68" s="51">
        <f t="shared" si="47"/>
        <v>235.65644</v>
      </c>
      <c r="V68" s="75">
        <f t="shared" si="42"/>
        <v>1</v>
      </c>
      <c r="W68" s="51">
        <f t="shared" si="47"/>
        <v>508.94</v>
      </c>
      <c r="X68" s="51">
        <f t="shared" si="46"/>
        <v>408.8</v>
      </c>
      <c r="Y68" s="75">
        <f t="shared" si="43"/>
        <v>0.80323810272330731</v>
      </c>
      <c r="Z68" s="51">
        <f t="shared" si="46"/>
        <v>468.77</v>
      </c>
      <c r="AA68" s="51">
        <f t="shared" si="46"/>
        <v>0</v>
      </c>
      <c r="AB68" s="51">
        <f t="shared" si="46"/>
        <v>0</v>
      </c>
      <c r="AC68" s="51">
        <f t="shared" si="46"/>
        <v>0</v>
      </c>
      <c r="AD68" s="51">
        <f t="shared" si="46"/>
        <v>0</v>
      </c>
      <c r="AE68" s="51">
        <f t="shared" si="46"/>
        <v>0</v>
      </c>
      <c r="AF68" s="51">
        <f t="shared" si="46"/>
        <v>12310.73</v>
      </c>
      <c r="AG68" s="51">
        <f t="shared" si="46"/>
        <v>0</v>
      </c>
      <c r="AH68" s="51">
        <f t="shared" si="46"/>
        <v>0</v>
      </c>
      <c r="AI68" s="51">
        <f t="shared" si="46"/>
        <v>0</v>
      </c>
      <c r="AJ68" s="51">
        <f t="shared" si="46"/>
        <v>0</v>
      </c>
      <c r="AK68" s="51">
        <f t="shared" si="46"/>
        <v>0</v>
      </c>
      <c r="AL68" s="51">
        <f t="shared" si="46"/>
        <v>0</v>
      </c>
      <c r="AM68" s="51">
        <f t="shared" si="46"/>
        <v>0</v>
      </c>
      <c r="AN68" s="51">
        <f t="shared" si="46"/>
        <v>0</v>
      </c>
      <c r="AO68" s="51">
        <f t="shared" si="46"/>
        <v>0</v>
      </c>
      <c r="AP68" s="51">
        <f t="shared" si="46"/>
        <v>0</v>
      </c>
      <c r="AQ68" s="51">
        <f t="shared" si="46"/>
        <v>0</v>
      </c>
      <c r="AR68" s="149"/>
      <c r="AS68" s="149"/>
    </row>
    <row r="69" spans="1:45" s="72" customFormat="1" ht="18.75" customHeight="1">
      <c r="A69" s="97" t="s">
        <v>71</v>
      </c>
      <c r="B69" s="98"/>
      <c r="C69" s="101" t="s">
        <v>25</v>
      </c>
      <c r="D69" s="42" t="s">
        <v>26</v>
      </c>
      <c r="E69" s="71">
        <f t="shared" ref="E69:F69" si="48">SUM(E70:E72)</f>
        <v>129955.60347999999</v>
      </c>
      <c r="F69" s="71">
        <f t="shared" si="48"/>
        <v>36912.985479999996</v>
      </c>
      <c r="G69" s="74">
        <f t="shared" si="39"/>
        <v>0.28404304617523368</v>
      </c>
      <c r="H69" s="71">
        <f>H56</f>
        <v>0</v>
      </c>
      <c r="I69" s="71">
        <f t="shared" ref="I69:AQ72" si="49">I56</f>
        <v>0</v>
      </c>
      <c r="J69" s="74">
        <v>0</v>
      </c>
      <c r="K69" s="71">
        <f t="shared" si="49"/>
        <v>0</v>
      </c>
      <c r="L69" s="71">
        <f t="shared" si="49"/>
        <v>0</v>
      </c>
      <c r="M69" s="74">
        <v>0</v>
      </c>
      <c r="N69" s="71">
        <f t="shared" si="49"/>
        <v>20311.2</v>
      </c>
      <c r="O69" s="71">
        <f t="shared" si="49"/>
        <v>20311.2</v>
      </c>
      <c r="P69" s="74">
        <f t="shared" si="40"/>
        <v>1</v>
      </c>
      <c r="Q69" s="71">
        <f t="shared" si="49"/>
        <v>10345.79478</v>
      </c>
      <c r="R69" s="71">
        <f t="shared" si="49"/>
        <v>8437.9567800000004</v>
      </c>
      <c r="S69" s="74">
        <f t="shared" si="41"/>
        <v>0.81559290121546368</v>
      </c>
      <c r="T69" s="71">
        <f t="shared" si="49"/>
        <v>4713.1286999999993</v>
      </c>
      <c r="U69" s="71">
        <f t="shared" si="49"/>
        <v>4713.1286999999993</v>
      </c>
      <c r="V69" s="74">
        <f t="shared" si="42"/>
        <v>1</v>
      </c>
      <c r="W69" s="71">
        <f t="shared" si="49"/>
        <v>8276.1299999999992</v>
      </c>
      <c r="X69" s="71">
        <f t="shared" si="49"/>
        <v>3450.7000000000003</v>
      </c>
      <c r="Y69" s="74">
        <f t="shared" si="43"/>
        <v>0.41694608470384115</v>
      </c>
      <c r="Z69" s="71">
        <f t="shared" si="49"/>
        <v>9375.43</v>
      </c>
      <c r="AA69" s="71">
        <f t="shared" si="49"/>
        <v>0</v>
      </c>
      <c r="AB69" s="71">
        <f t="shared" si="49"/>
        <v>0</v>
      </c>
      <c r="AC69" s="71">
        <f t="shared" si="49"/>
        <v>0</v>
      </c>
      <c r="AD69" s="71">
        <f t="shared" si="49"/>
        <v>0</v>
      </c>
      <c r="AE69" s="71">
        <f t="shared" si="49"/>
        <v>0</v>
      </c>
      <c r="AF69" s="71">
        <f t="shared" si="49"/>
        <v>49171.69</v>
      </c>
      <c r="AG69" s="71">
        <f t="shared" si="49"/>
        <v>0</v>
      </c>
      <c r="AH69" s="71">
        <f t="shared" si="49"/>
        <v>0</v>
      </c>
      <c r="AI69" s="71">
        <f t="shared" si="49"/>
        <v>0</v>
      </c>
      <c r="AJ69" s="71">
        <f t="shared" si="49"/>
        <v>0</v>
      </c>
      <c r="AK69" s="71">
        <f t="shared" si="49"/>
        <v>0</v>
      </c>
      <c r="AL69" s="71">
        <f t="shared" si="49"/>
        <v>0</v>
      </c>
      <c r="AM69" s="71">
        <f t="shared" si="49"/>
        <v>0</v>
      </c>
      <c r="AN69" s="71">
        <f t="shared" si="49"/>
        <v>0</v>
      </c>
      <c r="AO69" s="71">
        <f t="shared" si="49"/>
        <v>27762.23</v>
      </c>
      <c r="AP69" s="71">
        <f t="shared" si="49"/>
        <v>0</v>
      </c>
      <c r="AQ69" s="71">
        <f t="shared" si="49"/>
        <v>0</v>
      </c>
      <c r="AR69" s="135"/>
      <c r="AS69" s="135"/>
    </row>
    <row r="70" spans="1:45" s="72" customFormat="1" ht="37.5">
      <c r="A70" s="99"/>
      <c r="B70" s="100"/>
      <c r="C70" s="101"/>
      <c r="D70" s="43" t="s">
        <v>27</v>
      </c>
      <c r="E70" s="71">
        <f t="shared" ref="E70:H72" si="50">E57</f>
        <v>2192.7558399999998</v>
      </c>
      <c r="F70" s="71">
        <f t="shared" si="50"/>
        <v>715.79584</v>
      </c>
      <c r="G70" s="74">
        <f t="shared" si="39"/>
        <v>0.32643663600959788</v>
      </c>
      <c r="H70" s="73">
        <f t="shared" ref="H70:I72" si="51">H57</f>
        <v>0</v>
      </c>
      <c r="I70" s="73">
        <f t="shared" si="51"/>
        <v>0</v>
      </c>
      <c r="J70" s="75">
        <v>0</v>
      </c>
      <c r="K70" s="73">
        <f t="shared" si="49"/>
        <v>0</v>
      </c>
      <c r="L70" s="73">
        <f t="shared" si="49"/>
        <v>0</v>
      </c>
      <c r="M70" s="75">
        <v>0</v>
      </c>
      <c r="N70" s="73">
        <f t="shared" si="49"/>
        <v>240.5</v>
      </c>
      <c r="O70" s="73">
        <f t="shared" si="49"/>
        <v>240.5</v>
      </c>
      <c r="P70" s="75">
        <f t="shared" si="40"/>
        <v>1</v>
      </c>
      <c r="Q70" s="73">
        <f t="shared" si="49"/>
        <v>297.77571</v>
      </c>
      <c r="R70" s="73">
        <f t="shared" si="49"/>
        <v>297.77571</v>
      </c>
      <c r="S70" s="75">
        <f t="shared" si="41"/>
        <v>1</v>
      </c>
      <c r="T70" s="73">
        <f t="shared" si="49"/>
        <v>177.52012999999999</v>
      </c>
      <c r="U70" s="73">
        <f t="shared" si="49"/>
        <v>177.52012999999999</v>
      </c>
      <c r="V70" s="75">
        <f t="shared" si="42"/>
        <v>1</v>
      </c>
      <c r="W70" s="73">
        <f t="shared" si="49"/>
        <v>0</v>
      </c>
      <c r="X70" s="73">
        <f t="shared" si="49"/>
        <v>0</v>
      </c>
      <c r="Y70" s="75"/>
      <c r="Z70" s="73">
        <f t="shared" si="49"/>
        <v>446.66</v>
      </c>
      <c r="AA70" s="73">
        <f t="shared" si="49"/>
        <v>0</v>
      </c>
      <c r="AB70" s="73">
        <f t="shared" si="49"/>
        <v>0</v>
      </c>
      <c r="AC70" s="73">
        <f t="shared" si="49"/>
        <v>0</v>
      </c>
      <c r="AD70" s="73">
        <f t="shared" si="49"/>
        <v>0</v>
      </c>
      <c r="AE70" s="73">
        <f t="shared" si="49"/>
        <v>0</v>
      </c>
      <c r="AF70" s="73">
        <f t="shared" si="49"/>
        <v>0</v>
      </c>
      <c r="AG70" s="73">
        <f t="shared" si="49"/>
        <v>0</v>
      </c>
      <c r="AH70" s="73">
        <f t="shared" si="49"/>
        <v>0</v>
      </c>
      <c r="AI70" s="73">
        <f t="shared" si="49"/>
        <v>0</v>
      </c>
      <c r="AJ70" s="73">
        <f t="shared" si="49"/>
        <v>0</v>
      </c>
      <c r="AK70" s="73">
        <f t="shared" si="49"/>
        <v>0</v>
      </c>
      <c r="AL70" s="73">
        <f t="shared" si="49"/>
        <v>0</v>
      </c>
      <c r="AM70" s="73">
        <f t="shared" si="49"/>
        <v>0</v>
      </c>
      <c r="AN70" s="73">
        <f t="shared" si="49"/>
        <v>0</v>
      </c>
      <c r="AO70" s="73">
        <f t="shared" si="49"/>
        <v>1030.3</v>
      </c>
      <c r="AP70" s="73">
        <f t="shared" si="49"/>
        <v>0</v>
      </c>
      <c r="AQ70" s="73">
        <f t="shared" si="49"/>
        <v>0</v>
      </c>
      <c r="AR70" s="136"/>
      <c r="AS70" s="136"/>
    </row>
    <row r="71" spans="1:45" s="72" customFormat="1" ht="75">
      <c r="A71" s="99"/>
      <c r="B71" s="100"/>
      <c r="C71" s="101"/>
      <c r="D71" s="44" t="s">
        <v>28</v>
      </c>
      <c r="E71" s="71">
        <f t="shared" si="50"/>
        <v>101157.06277999999</v>
      </c>
      <c r="F71" s="71">
        <f t="shared" si="50"/>
        <v>34708.004779999996</v>
      </c>
      <c r="G71" s="74">
        <f t="shared" si="39"/>
        <v>0.34311004912711046</v>
      </c>
      <c r="H71" s="73">
        <f t="shared" si="50"/>
        <v>0</v>
      </c>
      <c r="I71" s="73">
        <f t="shared" si="51"/>
        <v>0</v>
      </c>
      <c r="J71" s="75">
        <v>0</v>
      </c>
      <c r="K71" s="73">
        <f t="shared" si="49"/>
        <v>0</v>
      </c>
      <c r="L71" s="73">
        <f t="shared" si="49"/>
        <v>0</v>
      </c>
      <c r="M71" s="75">
        <v>0</v>
      </c>
      <c r="N71" s="73">
        <f t="shared" si="49"/>
        <v>19818.3</v>
      </c>
      <c r="O71" s="73">
        <f t="shared" si="49"/>
        <v>19818.3</v>
      </c>
      <c r="P71" s="75">
        <f t="shared" si="40"/>
        <v>1</v>
      </c>
      <c r="Q71" s="73">
        <f t="shared" si="49"/>
        <v>9455.6906500000005</v>
      </c>
      <c r="R71" s="73">
        <f t="shared" si="49"/>
        <v>7547.8526499999998</v>
      </c>
      <c r="S71" s="75">
        <f t="shared" si="41"/>
        <v>0.79823388151980201</v>
      </c>
      <c r="T71" s="73">
        <f t="shared" si="49"/>
        <v>4299.9521299999997</v>
      </c>
      <c r="U71" s="73">
        <f t="shared" si="49"/>
        <v>4299.9521299999997</v>
      </c>
      <c r="V71" s="75">
        <f t="shared" si="42"/>
        <v>1</v>
      </c>
      <c r="W71" s="73">
        <f t="shared" si="49"/>
        <v>7767.19</v>
      </c>
      <c r="X71" s="73">
        <f t="shared" si="49"/>
        <v>3041.9</v>
      </c>
      <c r="Y71" s="75">
        <f t="shared" si="43"/>
        <v>0.39163455509650213</v>
      </c>
      <c r="Z71" s="73">
        <f t="shared" si="49"/>
        <v>8460</v>
      </c>
      <c r="AA71" s="73">
        <f t="shared" si="49"/>
        <v>0</v>
      </c>
      <c r="AB71" s="73">
        <f t="shared" si="49"/>
        <v>0</v>
      </c>
      <c r="AC71" s="73">
        <f t="shared" si="49"/>
        <v>0</v>
      </c>
      <c r="AD71" s="73">
        <f t="shared" si="49"/>
        <v>0</v>
      </c>
      <c r="AE71" s="73">
        <f t="shared" si="49"/>
        <v>0</v>
      </c>
      <c r="AF71" s="73">
        <f t="shared" si="49"/>
        <v>35902.230000000003</v>
      </c>
      <c r="AG71" s="73">
        <f t="shared" si="49"/>
        <v>0</v>
      </c>
      <c r="AH71" s="73">
        <f t="shared" si="49"/>
        <v>0</v>
      </c>
      <c r="AI71" s="73">
        <f t="shared" si="49"/>
        <v>0</v>
      </c>
      <c r="AJ71" s="73">
        <f t="shared" si="49"/>
        <v>0</v>
      </c>
      <c r="AK71" s="73">
        <f t="shared" si="49"/>
        <v>0</v>
      </c>
      <c r="AL71" s="73">
        <f t="shared" si="49"/>
        <v>0</v>
      </c>
      <c r="AM71" s="73">
        <f t="shared" si="49"/>
        <v>0</v>
      </c>
      <c r="AN71" s="73">
        <f t="shared" si="49"/>
        <v>0</v>
      </c>
      <c r="AO71" s="73">
        <f t="shared" si="49"/>
        <v>15453.7</v>
      </c>
      <c r="AP71" s="73">
        <f t="shared" si="49"/>
        <v>0</v>
      </c>
      <c r="AQ71" s="73">
        <f t="shared" si="49"/>
        <v>0</v>
      </c>
      <c r="AR71" s="136"/>
      <c r="AS71" s="136"/>
    </row>
    <row r="72" spans="1:45" s="72" customFormat="1" ht="75">
      <c r="A72" s="99"/>
      <c r="B72" s="100"/>
      <c r="C72" s="101"/>
      <c r="D72" s="44" t="s">
        <v>29</v>
      </c>
      <c r="E72" s="71">
        <f t="shared" si="50"/>
        <v>26605.78486</v>
      </c>
      <c r="F72" s="71">
        <f t="shared" si="50"/>
        <v>1489.1848600000001</v>
      </c>
      <c r="G72" s="74">
        <f t="shared" si="39"/>
        <v>5.5972220621797512E-2</v>
      </c>
      <c r="H72" s="73">
        <f t="shared" si="50"/>
        <v>0</v>
      </c>
      <c r="I72" s="73">
        <f t="shared" si="51"/>
        <v>0</v>
      </c>
      <c r="J72" s="75">
        <v>0</v>
      </c>
      <c r="K72" s="73">
        <f t="shared" si="49"/>
        <v>0</v>
      </c>
      <c r="L72" s="73">
        <f t="shared" si="49"/>
        <v>0</v>
      </c>
      <c r="M72" s="75">
        <v>0</v>
      </c>
      <c r="N72" s="73">
        <f t="shared" si="49"/>
        <v>252.4</v>
      </c>
      <c r="O72" s="73">
        <f t="shared" si="49"/>
        <v>252.4</v>
      </c>
      <c r="P72" s="75">
        <f t="shared" si="40"/>
        <v>1</v>
      </c>
      <c r="Q72" s="73">
        <f t="shared" si="49"/>
        <v>592.32842000000005</v>
      </c>
      <c r="R72" s="73">
        <f t="shared" si="49"/>
        <v>592.32842000000005</v>
      </c>
      <c r="S72" s="75">
        <f t="shared" si="41"/>
        <v>1</v>
      </c>
      <c r="T72" s="73">
        <f t="shared" si="49"/>
        <v>235.65644</v>
      </c>
      <c r="U72" s="73">
        <f t="shared" si="49"/>
        <v>235.65644</v>
      </c>
      <c r="V72" s="75">
        <f t="shared" si="42"/>
        <v>1</v>
      </c>
      <c r="W72" s="73">
        <f t="shared" si="49"/>
        <v>508.94</v>
      </c>
      <c r="X72" s="73">
        <f t="shared" si="49"/>
        <v>408.8</v>
      </c>
      <c r="Y72" s="75">
        <f t="shared" si="43"/>
        <v>0.80323810272330731</v>
      </c>
      <c r="Z72" s="73">
        <f t="shared" si="49"/>
        <v>468.77</v>
      </c>
      <c r="AA72" s="73">
        <f t="shared" si="49"/>
        <v>0</v>
      </c>
      <c r="AB72" s="73">
        <f t="shared" si="49"/>
        <v>0</v>
      </c>
      <c r="AC72" s="73">
        <f t="shared" si="49"/>
        <v>0</v>
      </c>
      <c r="AD72" s="73">
        <f t="shared" si="49"/>
        <v>0</v>
      </c>
      <c r="AE72" s="73">
        <f t="shared" si="49"/>
        <v>0</v>
      </c>
      <c r="AF72" s="73">
        <f t="shared" si="49"/>
        <v>13269.46</v>
      </c>
      <c r="AG72" s="73">
        <f t="shared" si="49"/>
        <v>0</v>
      </c>
      <c r="AH72" s="73">
        <f t="shared" si="49"/>
        <v>0</v>
      </c>
      <c r="AI72" s="73">
        <f t="shared" si="49"/>
        <v>0</v>
      </c>
      <c r="AJ72" s="73">
        <f t="shared" si="49"/>
        <v>0</v>
      </c>
      <c r="AK72" s="73">
        <f t="shared" si="49"/>
        <v>0</v>
      </c>
      <c r="AL72" s="73">
        <f t="shared" si="49"/>
        <v>0</v>
      </c>
      <c r="AM72" s="73">
        <f t="shared" si="49"/>
        <v>0</v>
      </c>
      <c r="AN72" s="73">
        <f t="shared" si="49"/>
        <v>0</v>
      </c>
      <c r="AO72" s="73">
        <f t="shared" si="49"/>
        <v>11278.23</v>
      </c>
      <c r="AP72" s="73">
        <f t="shared" si="49"/>
        <v>0</v>
      </c>
      <c r="AQ72" s="73">
        <f t="shared" si="49"/>
        <v>0</v>
      </c>
      <c r="AR72" s="137"/>
      <c r="AS72" s="137"/>
    </row>
    <row r="73" spans="1:45">
      <c r="A73" s="134" t="s">
        <v>61</v>
      </c>
      <c r="B73" s="155"/>
      <c r="C73" s="101" t="s">
        <v>59</v>
      </c>
      <c r="D73" s="42" t="s">
        <v>26</v>
      </c>
      <c r="E73" s="71">
        <v>0</v>
      </c>
      <c r="F73" s="71">
        <v>0</v>
      </c>
      <c r="G73" s="74" t="s">
        <v>63</v>
      </c>
      <c r="H73" s="71">
        <v>0</v>
      </c>
      <c r="I73" s="71">
        <v>0</v>
      </c>
      <c r="J73" s="74">
        <v>0</v>
      </c>
      <c r="K73" s="71">
        <v>0</v>
      </c>
      <c r="L73" s="71">
        <v>0</v>
      </c>
      <c r="M73" s="74">
        <v>0</v>
      </c>
      <c r="N73" s="71">
        <v>0</v>
      </c>
      <c r="O73" s="71">
        <v>0</v>
      </c>
      <c r="P73" s="83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147"/>
      <c r="AS73" s="147"/>
    </row>
    <row r="74" spans="1:45" ht="37.5">
      <c r="A74" s="155"/>
      <c r="B74" s="155"/>
      <c r="C74" s="101"/>
      <c r="D74" s="45" t="s">
        <v>27</v>
      </c>
      <c r="E74" s="71">
        <v>0</v>
      </c>
      <c r="F74" s="71">
        <v>0</v>
      </c>
      <c r="G74" s="74" t="s">
        <v>63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48"/>
      <c r="AS74" s="148"/>
    </row>
    <row r="75" spans="1:45" ht="75">
      <c r="A75" s="155"/>
      <c r="B75" s="155"/>
      <c r="C75" s="101"/>
      <c r="D75" s="46" t="s">
        <v>28</v>
      </c>
      <c r="E75" s="71">
        <v>0</v>
      </c>
      <c r="F75" s="71">
        <v>0</v>
      </c>
      <c r="G75" s="74" t="s">
        <v>63</v>
      </c>
      <c r="H75" s="73">
        <v>0</v>
      </c>
      <c r="I75" s="73">
        <v>0</v>
      </c>
      <c r="J75" s="75">
        <v>0</v>
      </c>
      <c r="K75" s="73">
        <v>0</v>
      </c>
      <c r="L75" s="73">
        <v>0</v>
      </c>
      <c r="M75" s="75">
        <v>0</v>
      </c>
      <c r="N75" s="73">
        <v>0</v>
      </c>
      <c r="O75" s="73">
        <v>0</v>
      </c>
      <c r="P75" s="84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</v>
      </c>
      <c r="AQ75" s="73">
        <v>0</v>
      </c>
      <c r="AR75" s="148"/>
      <c r="AS75" s="148"/>
    </row>
    <row r="76" spans="1:45" ht="56.25">
      <c r="A76" s="155"/>
      <c r="B76" s="155"/>
      <c r="C76" s="101"/>
      <c r="D76" s="46" t="s">
        <v>29</v>
      </c>
      <c r="E76" s="71">
        <v>0</v>
      </c>
      <c r="F76" s="71">
        <v>0</v>
      </c>
      <c r="G76" s="74" t="s">
        <v>63</v>
      </c>
      <c r="H76" s="73">
        <v>0</v>
      </c>
      <c r="I76" s="73">
        <v>0</v>
      </c>
      <c r="J76" s="75">
        <v>0</v>
      </c>
      <c r="K76" s="73">
        <v>0</v>
      </c>
      <c r="L76" s="73">
        <v>0</v>
      </c>
      <c r="M76" s="75">
        <v>0</v>
      </c>
      <c r="N76" s="73">
        <v>0</v>
      </c>
      <c r="O76" s="73">
        <v>0</v>
      </c>
      <c r="P76" s="84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149"/>
      <c r="AS76" s="149"/>
    </row>
    <row r="79" spans="1:45">
      <c r="B79" s="26" t="s">
        <v>36</v>
      </c>
      <c r="E79" s="4"/>
      <c r="G79" s="28" t="s">
        <v>116</v>
      </c>
    </row>
    <row r="80" spans="1:45">
      <c r="B80" s="26" t="s">
        <v>37</v>
      </c>
      <c r="E80" s="4"/>
      <c r="G80" s="28" t="s">
        <v>117</v>
      </c>
    </row>
    <row r="81" spans="2:7" ht="75">
      <c r="B81" s="30" t="s">
        <v>38</v>
      </c>
      <c r="E81" s="102"/>
      <c r="F81" s="102"/>
      <c r="G81" s="102"/>
    </row>
    <row r="82" spans="2:7">
      <c r="B82" s="29" t="s">
        <v>39</v>
      </c>
      <c r="E82" s="102" t="s">
        <v>118</v>
      </c>
      <c r="F82" s="102"/>
      <c r="G82" s="102"/>
    </row>
    <row r="83" spans="2:7">
      <c r="B83" s="31"/>
    </row>
    <row r="84" spans="2:7">
      <c r="B84" s="4" t="s">
        <v>40</v>
      </c>
    </row>
  </sheetData>
  <mergeCells count="91">
    <mergeCell ref="A65:B68"/>
    <mergeCell ref="C65:C68"/>
    <mergeCell ref="A69:B72"/>
    <mergeCell ref="C69:C72"/>
    <mergeCell ref="A73:B76"/>
    <mergeCell ref="C73:C76"/>
    <mergeCell ref="AR73:AR76"/>
    <mergeCell ref="AS73:AS76"/>
    <mergeCell ref="AR65:AR68"/>
    <mergeCell ref="AS65:AS68"/>
    <mergeCell ref="AR69:AR72"/>
    <mergeCell ref="AS69:AS72"/>
    <mergeCell ref="A51:A55"/>
    <mergeCell ref="B51:B55"/>
    <mergeCell ref="C51:C55"/>
    <mergeCell ref="A61:B64"/>
    <mergeCell ref="C61:C64"/>
    <mergeCell ref="AR51:AR55"/>
    <mergeCell ref="AS51:AS55"/>
    <mergeCell ref="AR61:AR64"/>
    <mergeCell ref="AS61:AS64"/>
    <mergeCell ref="AR56:AR60"/>
    <mergeCell ref="AS56:AS60"/>
    <mergeCell ref="C46:C50"/>
    <mergeCell ref="AR46:AR50"/>
    <mergeCell ref="AS46:AS50"/>
    <mergeCell ref="A40:A44"/>
    <mergeCell ref="B40:B44"/>
    <mergeCell ref="C40:C44"/>
    <mergeCell ref="AR40:AR44"/>
    <mergeCell ref="AS40:AS44"/>
    <mergeCell ref="AR18:AR22"/>
    <mergeCell ref="AS18:AS22"/>
    <mergeCell ref="A35:A39"/>
    <mergeCell ref="B35:B39"/>
    <mergeCell ref="C35:C39"/>
    <mergeCell ref="AR35:AR39"/>
    <mergeCell ref="AS35:AS39"/>
    <mergeCell ref="A30:A34"/>
    <mergeCell ref="B30:B34"/>
    <mergeCell ref="C30:C34"/>
    <mergeCell ref="AR30:AR34"/>
    <mergeCell ref="AS30:AS34"/>
    <mergeCell ref="D9:D11"/>
    <mergeCell ref="E9:G10"/>
    <mergeCell ref="A2:N2"/>
    <mergeCell ref="Q2:AS2"/>
    <mergeCell ref="Q3:AS3"/>
    <mergeCell ref="Q6:AS6"/>
    <mergeCell ref="A3:N3"/>
    <mergeCell ref="A6:N6"/>
    <mergeCell ref="A5:N5"/>
    <mergeCell ref="A7:N7"/>
    <mergeCell ref="Q7:AS7"/>
    <mergeCell ref="H10:J10"/>
    <mergeCell ref="AC10:AE10"/>
    <mergeCell ref="AF10:AH10"/>
    <mergeCell ref="AI10:AK10"/>
    <mergeCell ref="AL10:AN10"/>
    <mergeCell ref="A56:B60"/>
    <mergeCell ref="C56:C60"/>
    <mergeCell ref="A9:A11"/>
    <mergeCell ref="B9:B11"/>
    <mergeCell ref="C9:C11"/>
    <mergeCell ref="A13:A17"/>
    <mergeCell ref="B13:B17"/>
    <mergeCell ref="C13:C17"/>
    <mergeCell ref="A23:A28"/>
    <mergeCell ref="B23:B28"/>
    <mergeCell ref="C23:C28"/>
    <mergeCell ref="A18:A22"/>
    <mergeCell ref="B18:B22"/>
    <mergeCell ref="C18:C22"/>
    <mergeCell ref="A46:A50"/>
    <mergeCell ref="B46:B50"/>
    <mergeCell ref="E81:G81"/>
    <mergeCell ref="E82:G82"/>
    <mergeCell ref="H9:AQ9"/>
    <mergeCell ref="AR9:AR11"/>
    <mergeCell ref="AS9:AS11"/>
    <mergeCell ref="AO10:AQ10"/>
    <mergeCell ref="AR13:AR17"/>
    <mergeCell ref="AS13:AS17"/>
    <mergeCell ref="K10:M10"/>
    <mergeCell ref="N10:P10"/>
    <mergeCell ref="Q10:S10"/>
    <mergeCell ref="T10:V10"/>
    <mergeCell ref="W10:Y10"/>
    <mergeCell ref="Z10:AB10"/>
    <mergeCell ref="AR23:AR28"/>
    <mergeCell ref="AS23:AS28"/>
  </mergeCells>
  <conditionalFormatting sqref="F33:F34 F39 F31 F28 F42:F44 G30:G44 F45:G55 E69:F69 F73:AQ76 F29:G29 F24:F26 G24:G28">
    <cfRule type="cellIs" dxfId="1" priority="2" stopIfTrue="1" operator="notEqual">
      <formula>#REF!</formula>
    </cfRule>
  </conditionalFormatting>
  <conditionalFormatting sqref="G23">
    <cfRule type="cellIs" dxfId="0" priority="1" stopIfTrue="1" operator="notEqual">
      <formula>#REF!</formula>
    </cfRule>
  </conditionalFormatting>
  <pageMargins left="0.38" right="0.12" top="0.19" bottom="0.21" header="0.2" footer="0.21"/>
  <pageSetup paperSize="8" scale="2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месяца 2022 года</vt:lpstr>
      <vt:lpstr>6 месяцев 2022</vt:lpstr>
      <vt:lpstr>'6 месяцев 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2023-01-27T10:28:48Z</cp:lastPrinted>
  <dcterms:created xsi:type="dcterms:W3CDTF">2022-04-18T12:11:37Z</dcterms:created>
  <dcterms:modified xsi:type="dcterms:W3CDTF">2023-08-07T10:54:16Z</dcterms:modified>
</cp:coreProperties>
</file>