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8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AF10" i="1"/>
  <c r="AI10"/>
  <c r="AL10"/>
  <c r="F15" l="1"/>
  <c r="F18"/>
  <c r="AE15"/>
  <c r="AD18"/>
  <c r="AB15"/>
  <c r="AA18"/>
  <c r="F29"/>
  <c r="F26"/>
  <c r="AE26"/>
  <c r="AD29"/>
  <c r="AB26"/>
  <c r="AA29"/>
  <c r="F7"/>
  <c r="F32"/>
  <c r="F35"/>
  <c r="AL35"/>
  <c r="AL29" s="1"/>
  <c r="AL18" s="1"/>
  <c r="AL15" s="1"/>
  <c r="AE32"/>
  <c r="AD35"/>
  <c r="AB32"/>
  <c r="AA35"/>
  <c r="F10"/>
  <c r="E10"/>
  <c r="AH10"/>
  <c r="AE10"/>
  <c r="AB10"/>
  <c r="W10" l="1"/>
  <c r="L7" l="1"/>
  <c r="AI18"/>
  <c r="AI15" s="1"/>
  <c r="Z18"/>
  <c r="Z15" s="1"/>
  <c r="AG18" l="1"/>
  <c r="AC18"/>
  <c r="F20" l="1"/>
  <c r="E20"/>
  <c r="AF18" l="1"/>
  <c r="AF15" l="1"/>
  <c r="AH18"/>
  <c r="AH15" s="1"/>
  <c r="AO35"/>
  <c r="AO32" s="1"/>
  <c r="AL32"/>
  <c r="AI35"/>
  <c r="AI32" s="1"/>
  <c r="AG35"/>
  <c r="AG32" s="1"/>
  <c r="AF35"/>
  <c r="AC35"/>
  <c r="AA32"/>
  <c r="Z35"/>
  <c r="Z32" s="1"/>
  <c r="U35"/>
  <c r="U32" s="1"/>
  <c r="T35"/>
  <c r="T32" s="1"/>
  <c r="R35"/>
  <c r="R32" s="1"/>
  <c r="Q35"/>
  <c r="Q32" s="1"/>
  <c r="N35"/>
  <c r="N32" s="1"/>
  <c r="K35"/>
  <c r="K32" s="1"/>
  <c r="I35"/>
  <c r="I32" s="1"/>
  <c r="U26"/>
  <c r="L26"/>
  <c r="K26"/>
  <c r="I26"/>
  <c r="AO29"/>
  <c r="AO26" s="1"/>
  <c r="AL26"/>
  <c r="AI29"/>
  <c r="AG29"/>
  <c r="AG26" s="1"/>
  <c r="AF29"/>
  <c r="AC29"/>
  <c r="AA26"/>
  <c r="Z29"/>
  <c r="Z26" s="1"/>
  <c r="U29"/>
  <c r="T29"/>
  <c r="T26" s="1"/>
  <c r="R29"/>
  <c r="R26" s="1"/>
  <c r="Q29"/>
  <c r="Q26" s="1"/>
  <c r="N29"/>
  <c r="N26" s="1"/>
  <c r="K29"/>
  <c r="I29"/>
  <c r="AF26" l="1"/>
  <c r="AH29"/>
  <c r="AH26" s="1"/>
  <c r="AF32"/>
  <c r="AH35"/>
  <c r="AH32" s="1"/>
  <c r="AI26"/>
  <c r="E29"/>
  <c r="AC32"/>
  <c r="AC26"/>
  <c r="E34"/>
  <c r="F46" l="1"/>
  <c r="F45"/>
  <c r="F44"/>
  <c r="F43"/>
  <c r="F42"/>
  <c r="F41"/>
  <c r="F40"/>
  <c r="F39"/>
  <c r="F38"/>
  <c r="F37"/>
  <c r="F36"/>
  <c r="F34"/>
  <c r="F33"/>
  <c r="F28"/>
  <c r="F27"/>
  <c r="E46"/>
  <c r="E45"/>
  <c r="E42"/>
  <c r="E44"/>
  <c r="E43"/>
  <c r="E41"/>
  <c r="E40"/>
  <c r="E39"/>
  <c r="E38"/>
  <c r="E37"/>
  <c r="E36"/>
  <c r="E33"/>
  <c r="E30"/>
  <c r="E28"/>
  <c r="E27"/>
  <c r="W18" l="1"/>
  <c r="H18"/>
  <c r="W35" l="1"/>
  <c r="W32" s="1"/>
  <c r="W29"/>
  <c r="W26" s="1"/>
  <c r="H29"/>
  <c r="H26" s="1"/>
  <c r="H35"/>
  <c r="H15"/>
  <c r="W15"/>
  <c r="E18"/>
  <c r="E26" l="1"/>
  <c r="H32"/>
  <c r="E32" s="1"/>
  <c r="E35"/>
  <c r="AP7"/>
  <c r="AM7"/>
  <c r="AJ7"/>
  <c r="AG7"/>
  <c r="AD7"/>
  <c r="AA7"/>
  <c r="X7"/>
  <c r="U7"/>
  <c r="R7"/>
  <c r="O7"/>
  <c r="I7"/>
  <c r="AO7"/>
  <c r="AL7"/>
  <c r="AI7"/>
  <c r="AF7"/>
  <c r="AC7"/>
  <c r="Z7"/>
  <c r="W7"/>
  <c r="T7"/>
  <c r="Q7"/>
  <c r="N7"/>
  <c r="K7"/>
  <c r="H7"/>
  <c r="G10"/>
  <c r="AC15" l="1"/>
  <c r="Y7"/>
  <c r="Y10"/>
  <c r="X18"/>
  <c r="E15" l="1"/>
  <c r="X35"/>
  <c r="X29"/>
  <c r="Y18"/>
  <c r="M15"/>
  <c r="F9"/>
  <c r="E9"/>
  <c r="X26" l="1"/>
  <c r="Y29"/>
  <c r="Y26" s="1"/>
  <c r="X32"/>
  <c r="Y35"/>
  <c r="Y32" s="1"/>
  <c r="AQ16"/>
  <c r="AN16"/>
  <c r="AK16"/>
  <c r="V16"/>
  <c r="L16" l="1"/>
  <c r="L18"/>
  <c r="L35" l="1"/>
  <c r="L29"/>
  <c r="L30"/>
  <c r="F30" s="1"/>
  <c r="F11"/>
  <c r="E11"/>
  <c r="E7" s="1"/>
  <c r="F8"/>
  <c r="E8"/>
  <c r="E17" s="1"/>
  <c r="U16"/>
  <c r="U15" s="1"/>
  <c r="O16"/>
  <c r="L32" l="1"/>
  <c r="G7"/>
  <c r="O18" l="1"/>
  <c r="AJ18"/>
  <c r="AM18"/>
  <c r="AP18"/>
  <c r="L17"/>
  <c r="L15" s="1"/>
  <c r="O17"/>
  <c r="R17"/>
  <c r="R15" s="1"/>
  <c r="X17"/>
  <c r="X15" s="1"/>
  <c r="Y15" s="1"/>
  <c r="AA17"/>
  <c r="AA15" s="1"/>
  <c r="AD17"/>
  <c r="AG17"/>
  <c r="AG15" s="1"/>
  <c r="AJ17"/>
  <c r="AM17"/>
  <c r="AP17"/>
  <c r="AP15" l="1"/>
  <c r="O15"/>
  <c r="AJ15"/>
  <c r="AM15"/>
  <c r="G29"/>
  <c r="AP35"/>
  <c r="AP32" s="1"/>
  <c r="AP29"/>
  <c r="AP26" s="1"/>
  <c r="AJ35"/>
  <c r="AJ32" s="1"/>
  <c r="AJ29"/>
  <c r="AJ26" s="1"/>
  <c r="O35"/>
  <c r="O29"/>
  <c r="O26" s="1"/>
  <c r="AM35"/>
  <c r="AM32" s="1"/>
  <c r="AM29"/>
  <c r="AM26" s="1"/>
  <c r="G18" l="1"/>
  <c r="O32"/>
  <c r="AD15"/>
  <c r="G15" l="1"/>
  <c r="AD32"/>
  <c r="AD26"/>
  <c r="G35"/>
  <c r="G26" l="1"/>
  <c r="G32"/>
</calcChain>
</file>

<file path=xl/sharedStrings.xml><?xml version="1.0" encoding="utf-8"?>
<sst xmlns="http://schemas.openxmlformats.org/spreadsheetml/2006/main" count="131" uniqueCount="66">
  <si>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</si>
  <si>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</si>
  <si>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</si>
  <si>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</si>
  <si>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</si>
  <si>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</si>
  <si>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</si>
  <si>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</si>
  <si>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</si>
  <si>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</si>
  <si>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</si>
  <si>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</si>
  <si>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</si>
  <si>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</si>
  <si>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</si>
  <si>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</si>
  <si>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</si>
  <si>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</si>
  <si>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</si>
  <si>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</si>
  <si>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</si>
  <si>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</si>
  <si>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</si>
  <si>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</si>
  <si>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бюджет ХМАО-Югры</t>
  </si>
  <si>
    <t>Без финансирования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</si>
  <si>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</si>
  <si>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</si>
  <si>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</si>
  <si>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</si>
  <si>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Иные источники финансирования</t>
  </si>
  <si>
    <t>7=6/5*100</t>
  </si>
  <si>
    <t>1.</t>
  </si>
  <si>
    <t>2.</t>
  </si>
  <si>
    <t>3.</t>
  </si>
  <si>
    <t>4.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</si>
  <si>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</si>
  <si>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</si>
  <si>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 xml:space="preserve">Инвестиции в объекты муниципальной собственности  
</t>
  </si>
  <si>
    <t xml:space="preserve">Прочие расходы  
</t>
  </si>
  <si>
    <t>Санитарная очистка и ликвидация несанкционированного размещения отходов на территории города Урай (1, 2, 3, 4)</t>
  </si>
  <si>
    <t>Информационная поддержка (содействие) граждан и общественных объединений при реализации экологических проектов(4)</t>
  </si>
  <si>
    <t>Всего по муниципальной программе:</t>
  </si>
  <si>
    <t>В том числе:</t>
  </si>
  <si>
    <t xml:space="preserve">кроме того,остатки прошлых лет </t>
  </si>
  <si>
    <t>"_______"_______________________ 2023 г.</t>
  </si>
  <si>
    <t>МКУ "УГЗиП г.Урай"</t>
  </si>
  <si>
    <t>МКУ «УГЗиП  г.Урай»</t>
  </si>
  <si>
    <t xml:space="preserve">"Соисполнитель 2
(Управление образования и молодежной политики администрации города Урай)"  
</t>
  </si>
  <si>
    <t xml:space="preserve">"Соисполнитель 1
(Органы администрации города Урай: 
управление по культуре и социальным вопросам  администрации города Урай, пресс-служба)"  
</t>
  </si>
  <si>
    <t xml:space="preserve">"Ответственный исполнитель
(МКУ «УГЗиП г.Урай»)"  
</t>
  </si>
  <si>
    <t>федеральный бюджет</t>
  </si>
  <si>
    <t>местный бюджет</t>
  </si>
  <si>
    <t>иные источники финансирования</t>
  </si>
  <si>
    <t>"________"____________________________2023г.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</si>
  <si>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</si>
  <si>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Ответственный исполнитель (соисполнитель) муниципальной программы:</t>
  </si>
  <si>
    <t>Во втором квартале реализованы мероприятия, согласно "Плану мероприятий по экологическому образованию, просвещению и формированию экологической культуры в городе Урай в 2023 году" (утв. Постановлением администрации города Урай от 10.01.2023 №8)</t>
  </si>
  <si>
    <t>Во втором квартале реализованы мероприятия, согласно "Плану мероприятий ХХ Международной экологической акции "Спасти и сохранить" в городе Урай" (утв. Постановлением администрации города Урай от 10.04.2023 №707)</t>
  </si>
  <si>
    <t xml:space="preserve">Размещены информационные сообщения на официальном сайте  органов местного самоуправления города Урай, социальных сетях, средствах массовой информации о проводимых мероприятиях, результатах деятельности экологической направленности, положительном опыте и практиках при реализации экологических проектов, направленных на ликвидацию мест несанкционированного размещения отходов, озеленение территории города и другие природоохранные мероприятия </t>
  </si>
  <si>
    <t>Средства в сумме 6 271,3 тыс. руб. предусмотрены на мероприятия по ликвидации мест несанкционированного размещения отходов, а также на оргаизацию вывоза ТКО в ходе субботников. Во втором квартале оплачены работы по вывозу ТКО в сумме 3,8 тыс. руб. В 3 квартале оплачены работы по вывозу ТКО в сумме 88,8 тыс. руб.; работы по ликвидации МНРО в сумме 2 456,3 тыс. руб.</t>
  </si>
  <si>
    <t>И.о. директора  МКУ "УГЗиПг.Урай"</t>
  </si>
  <si>
    <t>__________________________________С.П. Богданов</t>
  </si>
  <si>
    <t>Исполнитель: экономист Семенюк Ю.Л. 2-48-06 вн.449</t>
  </si>
  <si>
    <t>Отчет о ходе исполнения комплексного плана (сетевого графика) по реализации  муниципальной программы "Охрана окружающей среды в границах города Урай"  на 2021-2030 годы,  за январь-сентябрь 2023 года</t>
  </si>
  <si>
    <t>Экономия средств по итогам торгов , направлена на заключение договора на ликвидацию МНРО в районе РПЦ Орбита. Оплата будет произведена в 4 квартале.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</si>
</sst>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2" borderId="0" xfId="0" applyNumberFormat="1" applyFont="1" applyFill="1" applyBorder="1" applyAlignment="1">
      <alignment vertical="top" wrapText="1"/>
    </xf>
    <xf numFmtId="0" fontId="0" fillId="2" borderId="0" xfId="0" applyFont="1" applyFill="1"/>
    <xf numFmtId="0" fontId="0" fillId="2" borderId="0" xfId="0" applyFill="1"/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0" fillId="0" borderId="0" xfId="0" applyAlignment="1"/>
    <xf numFmtId="0" fontId="8" fillId="2" borderId="0" xfId="0" applyFont="1" applyFill="1" applyAlignment="1">
      <alignment horizontal="left" vertical="center" wrapText="1"/>
    </xf>
    <xf numFmtId="0" fontId="7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165" fontId="2" fillId="2" borderId="5" xfId="0" applyNumberFormat="1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165" fontId="4" fillId="2" borderId="5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2"/>
  <sheetViews>
    <sheetView tabSelected="1" zoomScale="82" zoomScaleNormal="82" workbookViewId="0">
      <selection activeCell="B7" sqref="B7:B11"/>
    </sheetView>
  </sheetViews>
  <sheetFormatPr defaultRowHeight="15"/>
  <cols>
    <col min="1" max="1" width="6.140625" style="3" customWidth="1"/>
    <col min="2" max="2" width="21.5703125" style="3" customWidth="1"/>
    <col min="3" max="3" width="9.5703125" style="3" customWidth="1"/>
    <col min="4" max="4" width="19.42578125" style="3" customWidth="1"/>
    <col min="5" max="5" width="11.28515625" style="3" customWidth="1"/>
    <col min="6" max="6" width="8.28515625" style="3" customWidth="1"/>
    <col min="7" max="7" width="5.7109375" style="3" customWidth="1"/>
    <col min="8" max="9" width="6" style="3" customWidth="1"/>
    <col min="10" max="10" width="6.7109375" style="3" customWidth="1"/>
    <col min="11" max="11" width="6.42578125" style="3" customWidth="1"/>
    <col min="12" max="12" width="6.28515625" style="3" customWidth="1"/>
    <col min="13" max="13" width="4.28515625" style="3" customWidth="1"/>
    <col min="14" max="14" width="6.140625" style="3" customWidth="1"/>
    <col min="15" max="15" width="5.7109375" style="3" customWidth="1"/>
    <col min="16" max="16" width="6" style="3" customWidth="1"/>
    <col min="17" max="17" width="6.5703125" style="3" customWidth="1"/>
    <col min="18" max="18" width="5.85546875" style="3" customWidth="1"/>
    <col min="19" max="19" width="6" style="3" customWidth="1"/>
    <col min="20" max="20" width="6.5703125" style="3" customWidth="1"/>
    <col min="21" max="22" width="5.5703125" style="3" customWidth="1"/>
    <col min="23" max="23" width="6.5703125" style="3" customWidth="1"/>
    <col min="24" max="24" width="6.140625" style="3" customWidth="1"/>
    <col min="25" max="25" width="8" style="3" customWidth="1"/>
    <col min="26" max="26" width="7.85546875" style="3" customWidth="1"/>
    <col min="27" max="27" width="6" style="3" customWidth="1"/>
    <col min="28" max="28" width="6.28515625" style="3" customWidth="1"/>
    <col min="29" max="29" width="7.140625" style="3" customWidth="1"/>
    <col min="30" max="30" width="9.140625" style="3" customWidth="1"/>
    <col min="31" max="31" width="6.7109375" style="3" customWidth="1"/>
    <col min="32" max="32" width="7.42578125" style="3" customWidth="1"/>
    <col min="33" max="33" width="5.85546875" style="3" customWidth="1"/>
    <col min="34" max="34" width="6.42578125" style="3" customWidth="1"/>
    <col min="35" max="35" width="6.140625" style="3" customWidth="1"/>
    <col min="36" max="36" width="6.85546875" style="3" customWidth="1"/>
    <col min="37" max="37" width="6.7109375" style="3" customWidth="1"/>
    <col min="38" max="38" width="9.42578125" style="3" customWidth="1"/>
    <col min="39" max="39" width="5.85546875" style="3" customWidth="1"/>
    <col min="40" max="40" width="6.5703125" style="3" customWidth="1"/>
    <col min="41" max="41" width="5.28515625" style="3" customWidth="1"/>
    <col min="42" max="42" width="7.140625" style="3" customWidth="1"/>
    <col min="43" max="43" width="5.7109375" style="3" customWidth="1"/>
    <col min="44" max="44" width="39.5703125" style="3" customWidth="1"/>
    <col min="45" max="45" width="37.42578125" style="3" customWidth="1"/>
    <col min="46" max="46" width="27.42578125" style="3" customWidth="1"/>
    <col min="47" max="16384" width="9.140625" style="3"/>
  </cols>
  <sheetData>
    <row r="1" spans="1:46" ht="24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69"/>
      <c r="AP1" s="69"/>
      <c r="AQ1" s="69"/>
      <c r="AR1" s="69"/>
      <c r="AS1" s="69"/>
      <c r="AT1" s="2"/>
    </row>
    <row r="2" spans="1:46" ht="21.75" customHeight="1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2"/>
    </row>
    <row r="3" spans="1:46" ht="14.25" customHeight="1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/>
      <c r="G3" s="38"/>
      <c r="H3" s="38" t="s">
        <v>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 t="s">
        <v>21</v>
      </c>
      <c r="AS3" s="66" t="s">
        <v>22</v>
      </c>
      <c r="AT3" s="2"/>
    </row>
    <row r="4" spans="1:46" ht="29.25" customHeight="1">
      <c r="A4" s="38"/>
      <c r="B4" s="38"/>
      <c r="C4" s="38"/>
      <c r="D4" s="38"/>
      <c r="E4" s="38"/>
      <c r="F4" s="38"/>
      <c r="G4" s="38"/>
      <c r="H4" s="38" t="s">
        <v>9</v>
      </c>
      <c r="I4" s="38"/>
      <c r="J4" s="38"/>
      <c r="K4" s="38" t="s">
        <v>10</v>
      </c>
      <c r="L4" s="38"/>
      <c r="M4" s="38"/>
      <c r="N4" s="38" t="s">
        <v>11</v>
      </c>
      <c r="O4" s="38"/>
      <c r="P4" s="38"/>
      <c r="Q4" s="38" t="s">
        <v>12</v>
      </c>
      <c r="R4" s="38"/>
      <c r="S4" s="38"/>
      <c r="T4" s="38" t="s">
        <v>13</v>
      </c>
      <c r="U4" s="38"/>
      <c r="V4" s="38"/>
      <c r="W4" s="38" t="s">
        <v>14</v>
      </c>
      <c r="X4" s="38"/>
      <c r="Y4" s="38"/>
      <c r="Z4" s="38" t="s">
        <v>15</v>
      </c>
      <c r="AA4" s="38"/>
      <c r="AB4" s="38"/>
      <c r="AC4" s="38" t="s">
        <v>16</v>
      </c>
      <c r="AD4" s="38"/>
      <c r="AE4" s="38"/>
      <c r="AF4" s="38" t="s">
        <v>17</v>
      </c>
      <c r="AG4" s="38"/>
      <c r="AH4" s="38"/>
      <c r="AI4" s="38" t="s">
        <v>18</v>
      </c>
      <c r="AJ4" s="38"/>
      <c r="AK4" s="38"/>
      <c r="AL4" s="38" t="s">
        <v>19</v>
      </c>
      <c r="AM4" s="38"/>
      <c r="AN4" s="38"/>
      <c r="AO4" s="38" t="s">
        <v>20</v>
      </c>
      <c r="AP4" s="38"/>
      <c r="AQ4" s="38"/>
      <c r="AR4" s="38"/>
      <c r="AS4" s="67"/>
      <c r="AT4" s="2"/>
    </row>
    <row r="5" spans="1:46" ht="80.25" customHeight="1">
      <c r="A5" s="38"/>
      <c r="B5" s="38"/>
      <c r="C5" s="38"/>
      <c r="D5" s="38"/>
      <c r="E5" s="10" t="s">
        <v>5</v>
      </c>
      <c r="F5" s="10" t="s">
        <v>6</v>
      </c>
      <c r="G5" s="10" t="s">
        <v>7</v>
      </c>
      <c r="H5" s="10" t="s">
        <v>5</v>
      </c>
      <c r="I5" s="10" t="s">
        <v>6</v>
      </c>
      <c r="J5" s="10" t="s">
        <v>7</v>
      </c>
      <c r="K5" s="10" t="s">
        <v>5</v>
      </c>
      <c r="L5" s="10" t="s">
        <v>6</v>
      </c>
      <c r="M5" s="10" t="s">
        <v>7</v>
      </c>
      <c r="N5" s="10" t="s">
        <v>5</v>
      </c>
      <c r="O5" s="10" t="s">
        <v>6</v>
      </c>
      <c r="P5" s="10" t="s">
        <v>7</v>
      </c>
      <c r="Q5" s="10" t="s">
        <v>5</v>
      </c>
      <c r="R5" s="10" t="s">
        <v>6</v>
      </c>
      <c r="S5" s="10" t="s">
        <v>7</v>
      </c>
      <c r="T5" s="10" t="s">
        <v>5</v>
      </c>
      <c r="U5" s="10" t="s">
        <v>6</v>
      </c>
      <c r="V5" s="10" t="s">
        <v>7</v>
      </c>
      <c r="W5" s="10" t="s">
        <v>5</v>
      </c>
      <c r="X5" s="10" t="s">
        <v>6</v>
      </c>
      <c r="Y5" s="10" t="s">
        <v>7</v>
      </c>
      <c r="Z5" s="10" t="s">
        <v>5</v>
      </c>
      <c r="AA5" s="10" t="s">
        <v>6</v>
      </c>
      <c r="AB5" s="10" t="s">
        <v>7</v>
      </c>
      <c r="AC5" s="10" t="s">
        <v>5</v>
      </c>
      <c r="AD5" s="10" t="s">
        <v>6</v>
      </c>
      <c r="AE5" s="10" t="s">
        <v>7</v>
      </c>
      <c r="AF5" s="10" t="s">
        <v>5</v>
      </c>
      <c r="AG5" s="10" t="s">
        <v>6</v>
      </c>
      <c r="AH5" s="10" t="s">
        <v>7</v>
      </c>
      <c r="AI5" s="10" t="s">
        <v>5</v>
      </c>
      <c r="AJ5" s="10" t="s">
        <v>6</v>
      </c>
      <c r="AK5" s="10" t="s">
        <v>7</v>
      </c>
      <c r="AL5" s="10" t="s">
        <v>5</v>
      </c>
      <c r="AM5" s="10" t="s">
        <v>6</v>
      </c>
      <c r="AN5" s="10" t="s">
        <v>7</v>
      </c>
      <c r="AO5" s="10" t="s">
        <v>5</v>
      </c>
      <c r="AP5" s="10" t="s">
        <v>6</v>
      </c>
      <c r="AQ5" s="10" t="s">
        <v>7</v>
      </c>
      <c r="AR5" s="38"/>
      <c r="AS5" s="68"/>
      <c r="AT5" s="2"/>
    </row>
    <row r="6" spans="1:46" s="14" customFormat="1" ht="32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 t="s">
        <v>31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45</v>
      </c>
      <c r="AS6" s="12">
        <v>46</v>
      </c>
      <c r="AT6" s="13"/>
    </row>
    <row r="7" spans="1:46" s="16" customFormat="1" ht="13.5" customHeight="1">
      <c r="A7" s="62" t="s">
        <v>32</v>
      </c>
      <c r="B7" s="60" t="s">
        <v>40</v>
      </c>
      <c r="C7" s="38" t="s">
        <v>46</v>
      </c>
      <c r="D7" s="15" t="s">
        <v>26</v>
      </c>
      <c r="E7" s="4">
        <f>E9+E10+E11</f>
        <v>6292</v>
      </c>
      <c r="F7" s="4">
        <f>I7+L7+O7+R7+U7+X7+AA7+AD7+AG7+AJ7+AM7+AP7+0.1</f>
        <v>2548.8999999999996</v>
      </c>
      <c r="G7" s="4">
        <f>F7/E7*100</f>
        <v>40.510171646535277</v>
      </c>
      <c r="H7" s="8">
        <f>H8+H11+H9+H10</f>
        <v>0</v>
      </c>
      <c r="I7" s="8">
        <f>I8+I11+I10</f>
        <v>0</v>
      </c>
      <c r="J7" s="8">
        <v>0</v>
      </c>
      <c r="K7" s="8">
        <f>K8+K11+K10</f>
        <v>0</v>
      </c>
      <c r="L7" s="8">
        <f>L11+L10+L9+L8</f>
        <v>0</v>
      </c>
      <c r="M7" s="8">
        <v>0</v>
      </c>
      <c r="N7" s="8">
        <f>N9+N10+N11</f>
        <v>0</v>
      </c>
      <c r="O7" s="8">
        <f>O8+O11+O9+O10</f>
        <v>0</v>
      </c>
      <c r="P7" s="8">
        <v>0</v>
      </c>
      <c r="Q7" s="8">
        <f>Q8+Q11+Q10</f>
        <v>0</v>
      </c>
      <c r="R7" s="8">
        <f>R8+R11+R9+R10</f>
        <v>0</v>
      </c>
      <c r="S7" s="8">
        <v>0</v>
      </c>
      <c r="T7" s="8">
        <f>T8+T11+T10</f>
        <v>0</v>
      </c>
      <c r="U7" s="8">
        <f>U8+U11+U9+U10</f>
        <v>0</v>
      </c>
      <c r="V7" s="8">
        <v>0</v>
      </c>
      <c r="W7" s="8">
        <f>W9+W10+W11</f>
        <v>30</v>
      </c>
      <c r="X7" s="8">
        <f>X9+X10+X11</f>
        <v>3.8</v>
      </c>
      <c r="Y7" s="8">
        <f>X7/W7*100</f>
        <v>12.666666666666664</v>
      </c>
      <c r="Z7" s="8">
        <f>Z9+Z10+Z11</f>
        <v>996.3</v>
      </c>
      <c r="AA7" s="8">
        <f>AA9+AA10+AA11</f>
        <v>996.3</v>
      </c>
      <c r="AB7" s="8">
        <v>0</v>
      </c>
      <c r="AC7" s="8">
        <f>AC8+AC11+AC10</f>
        <v>1467.1</v>
      </c>
      <c r="AD7" s="8">
        <f>AD8+AD11+AD9+AD10</f>
        <v>1467.1</v>
      </c>
      <c r="AE7" s="8">
        <v>0</v>
      </c>
      <c r="AF7" s="8">
        <f>AF9+AF10+AF11</f>
        <v>317.29999999999995</v>
      </c>
      <c r="AG7" s="8">
        <f>AG10+AG9+AG11</f>
        <v>81.599999999999994</v>
      </c>
      <c r="AH7" s="8">
        <v>0</v>
      </c>
      <c r="AI7" s="8">
        <f>AI9+AI10+AI11</f>
        <v>303.80000000000018</v>
      </c>
      <c r="AJ7" s="8">
        <f>AJ8+AJ11+AJ9+AJ10</f>
        <v>0</v>
      </c>
      <c r="AK7" s="8">
        <v>0</v>
      </c>
      <c r="AL7" s="8">
        <f>AL8+AL11+AL10</f>
        <v>3177.5</v>
      </c>
      <c r="AM7" s="8">
        <f>AM8+AM11+AM9+AM10</f>
        <v>0</v>
      </c>
      <c r="AN7" s="8">
        <v>0</v>
      </c>
      <c r="AO7" s="8">
        <f>AO8+AO11+AO9+AO10</f>
        <v>0</v>
      </c>
      <c r="AP7" s="8">
        <f>AP8+AP11+AP9+AP10</f>
        <v>0</v>
      </c>
      <c r="AQ7" s="8">
        <v>0</v>
      </c>
      <c r="AR7" s="52" t="s">
        <v>60</v>
      </c>
      <c r="AS7" s="70" t="s">
        <v>65</v>
      </c>
      <c r="AT7" s="2"/>
    </row>
    <row r="8" spans="1:46" s="16" customFormat="1" ht="31.5" customHeight="1">
      <c r="A8" s="63"/>
      <c r="B8" s="61"/>
      <c r="C8" s="38"/>
      <c r="D8" s="17" t="s">
        <v>27</v>
      </c>
      <c r="E8" s="4">
        <f t="shared" ref="E8:F11" si="0">H8+K8+N8+Q8+T8+W8+Z8+AC8+AF8+AI8+AL8+AO8</f>
        <v>0</v>
      </c>
      <c r="F8" s="4">
        <f t="shared" si="0"/>
        <v>0</v>
      </c>
      <c r="G8" s="4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53"/>
      <c r="AS8" s="71"/>
      <c r="AT8" s="33"/>
    </row>
    <row r="9" spans="1:46" s="16" customFormat="1" ht="62.25" customHeight="1">
      <c r="A9" s="63"/>
      <c r="B9" s="61"/>
      <c r="C9" s="38"/>
      <c r="D9" s="17" t="s">
        <v>28</v>
      </c>
      <c r="E9" s="4">
        <f t="shared" si="0"/>
        <v>0</v>
      </c>
      <c r="F9" s="4">
        <f t="shared" si="0"/>
        <v>0</v>
      </c>
      <c r="G9" s="4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53"/>
      <c r="AS9" s="71"/>
      <c r="AT9" s="33"/>
    </row>
    <row r="10" spans="1:46" s="16" customFormat="1" ht="47.25" customHeight="1">
      <c r="A10" s="63"/>
      <c r="B10" s="61"/>
      <c r="C10" s="38"/>
      <c r="D10" s="17" t="s">
        <v>29</v>
      </c>
      <c r="E10" s="4">
        <f>H10+K10+N10+Q10+T10+W10+Z10+AC10+AF10+AI10+AL10+AO10</f>
        <v>6292</v>
      </c>
      <c r="F10" s="4">
        <f>I10+L10+O10+R10+U10+X10+AA10+AD10+AG10+AJ10+AM10+AP10+0.1</f>
        <v>2548.8999999999996</v>
      </c>
      <c r="G10" s="4">
        <f>F10/E10*100</f>
        <v>40.510171646535277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f>830-800</f>
        <v>30</v>
      </c>
      <c r="X10" s="8">
        <v>3.8</v>
      </c>
      <c r="Y10" s="8">
        <f>X10/W10*100</f>
        <v>12.666666666666664</v>
      </c>
      <c r="Z10" s="8">
        <v>996.3</v>
      </c>
      <c r="AA10" s="8">
        <v>996.3</v>
      </c>
      <c r="AB10" s="8">
        <f>AA10/Z10*100</f>
        <v>100</v>
      </c>
      <c r="AC10" s="8">
        <v>1467.1</v>
      </c>
      <c r="AD10" s="8">
        <v>1467.1</v>
      </c>
      <c r="AE10" s="8">
        <f>AD10/AC10*100</f>
        <v>100</v>
      </c>
      <c r="AF10" s="8">
        <f>2780.7-AC10-Z10</f>
        <v>317.29999999999995</v>
      </c>
      <c r="AG10" s="8">
        <v>81.599999999999994</v>
      </c>
      <c r="AH10" s="8">
        <f>AG10/AF10*100</f>
        <v>25.716987078474631</v>
      </c>
      <c r="AI10" s="8">
        <f>3481.3-AL10</f>
        <v>303.80000000000018</v>
      </c>
      <c r="AJ10" s="8">
        <v>0</v>
      </c>
      <c r="AK10" s="8">
        <v>0</v>
      </c>
      <c r="AL10" s="8">
        <f>3177.5</f>
        <v>3177.5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53"/>
      <c r="AS10" s="71"/>
      <c r="AT10" s="33"/>
    </row>
    <row r="11" spans="1:46" s="16" customFormat="1" ht="39.75" customHeight="1">
      <c r="A11" s="63"/>
      <c r="B11" s="61"/>
      <c r="C11" s="38"/>
      <c r="D11" s="10" t="s">
        <v>30</v>
      </c>
      <c r="E11" s="5">
        <f t="shared" si="0"/>
        <v>0</v>
      </c>
      <c r="F11" s="5">
        <f t="shared" si="0"/>
        <v>0</v>
      </c>
      <c r="G11" s="5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8"/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54"/>
      <c r="AS11" s="72"/>
      <c r="AT11" s="33"/>
    </row>
    <row r="12" spans="1:46" s="16" customFormat="1" ht="131.25" customHeight="1">
      <c r="A12" s="19" t="s">
        <v>33</v>
      </c>
      <c r="B12" s="20" t="s">
        <v>36</v>
      </c>
      <c r="C12" s="21" t="s">
        <v>46</v>
      </c>
      <c r="D12" s="6" t="s">
        <v>25</v>
      </c>
      <c r="E12" s="4">
        <v>0</v>
      </c>
      <c r="F12" s="4">
        <v>0</v>
      </c>
      <c r="G12" s="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17" t="s">
        <v>57</v>
      </c>
      <c r="AS12" s="9"/>
      <c r="AT12" s="2"/>
    </row>
    <row r="13" spans="1:46" s="16" customFormat="1" ht="112.5" customHeight="1">
      <c r="A13" s="22" t="s">
        <v>34</v>
      </c>
      <c r="B13" s="21" t="s">
        <v>37</v>
      </c>
      <c r="C13" s="10" t="s">
        <v>47</v>
      </c>
      <c r="D13" s="6" t="s">
        <v>25</v>
      </c>
      <c r="E13" s="4">
        <v>0</v>
      </c>
      <c r="F13" s="4">
        <v>0</v>
      </c>
      <c r="G13" s="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31" t="s">
        <v>58</v>
      </c>
      <c r="AS13" s="9"/>
      <c r="AT13" s="2"/>
    </row>
    <row r="14" spans="1:46" s="16" customFormat="1" ht="235.5" customHeight="1">
      <c r="A14" s="19" t="s">
        <v>35</v>
      </c>
      <c r="B14" s="20" t="s">
        <v>41</v>
      </c>
      <c r="C14" s="21" t="s">
        <v>46</v>
      </c>
      <c r="D14" s="6" t="s">
        <v>25</v>
      </c>
      <c r="E14" s="4">
        <v>0</v>
      </c>
      <c r="F14" s="4">
        <v>0</v>
      </c>
      <c r="G14" s="4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32" t="s">
        <v>59</v>
      </c>
      <c r="AS14" s="23"/>
      <c r="AT14" s="2"/>
    </row>
    <row r="15" spans="1:46" s="16" customFormat="1" ht="16.5" customHeight="1">
      <c r="A15" s="39" t="s">
        <v>42</v>
      </c>
      <c r="B15" s="40"/>
      <c r="C15" s="41"/>
      <c r="D15" s="7" t="s">
        <v>23</v>
      </c>
      <c r="E15" s="5">
        <f>H15+K15+N15+Q15+T15+W15+Z15+AC15+AF15+AI15+AL15+AO15</f>
        <v>6292</v>
      </c>
      <c r="F15" s="5">
        <f>I15+L15+O15+R15+U15+X15+AA15+AD15+AG15+AJ15+AM15+AP15+0.1</f>
        <v>2548.8999999999996</v>
      </c>
      <c r="G15" s="4">
        <f>F15/E15*100</f>
        <v>40.510171646535277</v>
      </c>
      <c r="H15" s="8">
        <f>H18</f>
        <v>0</v>
      </c>
      <c r="I15" s="8">
        <v>0</v>
      </c>
      <c r="J15" s="8">
        <v>0</v>
      </c>
      <c r="K15" s="8">
        <v>0</v>
      </c>
      <c r="L15" s="18">
        <f>L16+L17+L18+L19</f>
        <v>0</v>
      </c>
      <c r="M15" s="8">
        <f>M16+M17+M18+M19</f>
        <v>0</v>
      </c>
      <c r="N15" s="8">
        <v>0</v>
      </c>
      <c r="O15" s="8">
        <f>O16+O17+O18+O19</f>
        <v>0</v>
      </c>
      <c r="P15" s="8">
        <v>0</v>
      </c>
      <c r="Q15" s="8">
        <v>0</v>
      </c>
      <c r="R15" s="8">
        <f>R16+R17+R18+R19</f>
        <v>0</v>
      </c>
      <c r="S15" s="8">
        <v>0</v>
      </c>
      <c r="T15" s="8">
        <v>0</v>
      </c>
      <c r="U15" s="8">
        <f>U16+U17+U18+U19</f>
        <v>0</v>
      </c>
      <c r="V15" s="8">
        <v>0</v>
      </c>
      <c r="W15" s="8">
        <f>W17+W18+W19</f>
        <v>30</v>
      </c>
      <c r="X15" s="8">
        <f>X16+X17+X18+X19</f>
        <v>3.8</v>
      </c>
      <c r="Y15" s="8">
        <f>X15/W15*100</f>
        <v>12.666666666666664</v>
      </c>
      <c r="Z15" s="8">
        <f>Z18</f>
        <v>996.3</v>
      </c>
      <c r="AA15" s="8">
        <f>AA16+AA17+AA18+AA19</f>
        <v>996.3</v>
      </c>
      <c r="AB15" s="8">
        <f>AB18</f>
        <v>100</v>
      </c>
      <c r="AC15" s="8">
        <f>AC7</f>
        <v>1467.1</v>
      </c>
      <c r="AD15" s="8">
        <f>AD16+AD17+AD18+AD19</f>
        <v>1467.1</v>
      </c>
      <c r="AE15" s="8">
        <f>AE18</f>
        <v>100</v>
      </c>
      <c r="AF15" s="8">
        <f>AF18</f>
        <v>317.29999999999995</v>
      </c>
      <c r="AG15" s="8">
        <f>AG16+AG17+AG18+AG19</f>
        <v>81.599999999999994</v>
      </c>
      <c r="AH15" s="8">
        <f>AH18</f>
        <v>25.716987078474631</v>
      </c>
      <c r="AI15" s="8">
        <f>AI18</f>
        <v>303.80000000000018</v>
      </c>
      <c r="AJ15" s="8">
        <f>AJ16+AJ17+AJ18+AJ19</f>
        <v>0</v>
      </c>
      <c r="AK15" s="8">
        <v>0</v>
      </c>
      <c r="AL15" s="8">
        <f>AL18</f>
        <v>3177.5</v>
      </c>
      <c r="AM15" s="8">
        <f>AM16+AM17+AM18+AM19</f>
        <v>0</v>
      </c>
      <c r="AN15" s="8">
        <v>0</v>
      </c>
      <c r="AO15" s="8">
        <v>0</v>
      </c>
      <c r="AP15" s="8">
        <f>AP16+AP17+AP18+AP19</f>
        <v>0</v>
      </c>
      <c r="AQ15" s="8">
        <v>0</v>
      </c>
      <c r="AR15" s="9"/>
      <c r="AS15" s="9"/>
      <c r="AT15" s="2"/>
    </row>
    <row r="16" spans="1:46" s="16" customFormat="1" ht="32.25" customHeight="1">
      <c r="A16" s="42"/>
      <c r="B16" s="43"/>
      <c r="C16" s="44"/>
      <c r="D16" s="7" t="s">
        <v>51</v>
      </c>
      <c r="E16" s="4">
        <v>0</v>
      </c>
      <c r="F16" s="4">
        <v>0</v>
      </c>
      <c r="G16" s="4">
        <v>0</v>
      </c>
      <c r="H16" s="8">
        <v>0</v>
      </c>
      <c r="I16" s="8">
        <v>0</v>
      </c>
      <c r="J16" s="8">
        <v>0</v>
      </c>
      <c r="K16" s="8">
        <v>0</v>
      </c>
      <c r="L16" s="8">
        <f>L7</f>
        <v>0</v>
      </c>
      <c r="M16" s="8">
        <v>0</v>
      </c>
      <c r="N16" s="8">
        <v>0</v>
      </c>
      <c r="O16" s="8">
        <f>O7</f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f>U7</f>
        <v>0</v>
      </c>
      <c r="V16" s="8">
        <f>V7</f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f>AK7</f>
        <v>0</v>
      </c>
      <c r="AL16" s="8">
        <v>0</v>
      </c>
      <c r="AM16" s="8">
        <v>0</v>
      </c>
      <c r="AN16" s="8">
        <f>AN7</f>
        <v>0</v>
      </c>
      <c r="AO16" s="8">
        <v>0</v>
      </c>
      <c r="AP16" s="8">
        <v>0</v>
      </c>
      <c r="AQ16" s="8">
        <f>AQ7</f>
        <v>0</v>
      </c>
      <c r="AR16" s="9"/>
      <c r="AS16" s="9"/>
      <c r="AT16" s="2"/>
    </row>
    <row r="17" spans="1:46" s="16" customFormat="1" ht="29.25" customHeight="1">
      <c r="A17" s="42"/>
      <c r="B17" s="43"/>
      <c r="C17" s="44"/>
      <c r="D17" s="6" t="s">
        <v>24</v>
      </c>
      <c r="E17" s="4">
        <f>E8</f>
        <v>0</v>
      </c>
      <c r="F17" s="4">
        <v>0</v>
      </c>
      <c r="G17" s="4">
        <v>0</v>
      </c>
      <c r="H17" s="8">
        <v>0</v>
      </c>
      <c r="I17" s="8">
        <v>0</v>
      </c>
      <c r="J17" s="8">
        <v>0</v>
      </c>
      <c r="K17" s="8">
        <v>0</v>
      </c>
      <c r="L17" s="8">
        <f>L8</f>
        <v>0</v>
      </c>
      <c r="M17" s="8">
        <v>0</v>
      </c>
      <c r="N17" s="8">
        <v>0</v>
      </c>
      <c r="O17" s="8">
        <f>O8</f>
        <v>0</v>
      </c>
      <c r="P17" s="8">
        <v>0</v>
      </c>
      <c r="Q17" s="8">
        <v>0</v>
      </c>
      <c r="R17" s="8">
        <f>R8</f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f>X8</f>
        <v>0</v>
      </c>
      <c r="Y17" s="8">
        <v>0</v>
      </c>
      <c r="Z17" s="8">
        <v>0</v>
      </c>
      <c r="AA17" s="8">
        <f>AA8</f>
        <v>0</v>
      </c>
      <c r="AB17" s="8">
        <v>0</v>
      </c>
      <c r="AC17" s="8">
        <v>0</v>
      </c>
      <c r="AD17" s="8">
        <f>AD8</f>
        <v>0</v>
      </c>
      <c r="AE17" s="8">
        <v>0</v>
      </c>
      <c r="AF17" s="8">
        <v>0</v>
      </c>
      <c r="AG17" s="8">
        <f>AG8</f>
        <v>0</v>
      </c>
      <c r="AH17" s="8">
        <v>0</v>
      </c>
      <c r="AI17" s="8">
        <v>0</v>
      </c>
      <c r="AJ17" s="8">
        <f>AJ8</f>
        <v>0</v>
      </c>
      <c r="AK17" s="8">
        <v>0</v>
      </c>
      <c r="AL17" s="8">
        <v>0</v>
      </c>
      <c r="AM17" s="8">
        <f>AM8</f>
        <v>0</v>
      </c>
      <c r="AN17" s="8">
        <v>0</v>
      </c>
      <c r="AO17" s="8">
        <v>0</v>
      </c>
      <c r="AP17" s="8">
        <f>AP8</f>
        <v>0</v>
      </c>
      <c r="AQ17" s="8">
        <v>0</v>
      </c>
      <c r="AR17" s="9"/>
      <c r="AS17" s="9"/>
      <c r="AT17" s="2"/>
    </row>
    <row r="18" spans="1:46" s="16" customFormat="1" ht="26.25" customHeight="1">
      <c r="A18" s="42"/>
      <c r="B18" s="43"/>
      <c r="C18" s="44"/>
      <c r="D18" s="6" t="s">
        <v>52</v>
      </c>
      <c r="E18" s="4">
        <f>H18+K18+N18+Q18+T18+W18+Z18+AC18+AF18+AI18+AL18+AO18</f>
        <v>6292</v>
      </c>
      <c r="F18" s="4">
        <f>I18+L18+O18+R18+U18+X18+AA18+AD18+AG18+AJ18+AM18+AP18+0.1</f>
        <v>2548.8999999999996</v>
      </c>
      <c r="G18" s="4">
        <f>F18/E18*100</f>
        <v>40.510171646535277</v>
      </c>
      <c r="H18" s="8">
        <f>H10</f>
        <v>0</v>
      </c>
      <c r="I18" s="8">
        <v>0</v>
      </c>
      <c r="J18" s="8">
        <v>0</v>
      </c>
      <c r="K18" s="8">
        <v>0</v>
      </c>
      <c r="L18" s="8">
        <f>L11</f>
        <v>0</v>
      </c>
      <c r="M18" s="8">
        <v>0</v>
      </c>
      <c r="N18" s="8">
        <v>0</v>
      </c>
      <c r="O18" s="8">
        <f>O11</f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f>W10</f>
        <v>30</v>
      </c>
      <c r="X18" s="8">
        <f>X10</f>
        <v>3.8</v>
      </c>
      <c r="Y18" s="8">
        <f>X18/W18*100</f>
        <v>12.666666666666664</v>
      </c>
      <c r="Z18" s="8">
        <f>Z10</f>
        <v>996.3</v>
      </c>
      <c r="AA18" s="8">
        <f>AA29</f>
        <v>996.3</v>
      </c>
      <c r="AB18" s="8">
        <v>100</v>
      </c>
      <c r="AC18" s="8">
        <f>AC10</f>
        <v>1467.1</v>
      </c>
      <c r="AD18" s="8">
        <f>AD29</f>
        <v>1467.1</v>
      </c>
      <c r="AE18" s="8">
        <v>100</v>
      </c>
      <c r="AF18" s="8">
        <f>AF10</f>
        <v>317.29999999999995</v>
      </c>
      <c r="AG18" s="8">
        <f>AG10</f>
        <v>81.599999999999994</v>
      </c>
      <c r="AH18" s="8">
        <f>AG18/AF18*100</f>
        <v>25.716987078474631</v>
      </c>
      <c r="AI18" s="8">
        <f>AI10</f>
        <v>303.80000000000018</v>
      </c>
      <c r="AJ18" s="8">
        <f>AJ11</f>
        <v>0</v>
      </c>
      <c r="AK18" s="8">
        <v>0</v>
      </c>
      <c r="AL18" s="8">
        <f>AL29</f>
        <v>3177.5</v>
      </c>
      <c r="AM18" s="8">
        <f>AM11</f>
        <v>0</v>
      </c>
      <c r="AN18" s="8">
        <v>0</v>
      </c>
      <c r="AO18" s="8">
        <v>0</v>
      </c>
      <c r="AP18" s="8">
        <f>AP11</f>
        <v>0</v>
      </c>
      <c r="AQ18" s="8">
        <v>0</v>
      </c>
      <c r="AR18" s="9"/>
      <c r="AS18" s="9"/>
      <c r="AT18" s="2"/>
    </row>
    <row r="19" spans="1:46" s="16" customFormat="1" ht="30" customHeight="1">
      <c r="A19" s="42"/>
      <c r="B19" s="43"/>
      <c r="C19" s="44"/>
      <c r="D19" s="6" t="s">
        <v>53</v>
      </c>
      <c r="E19" s="4">
        <v>0</v>
      </c>
      <c r="F19" s="4">
        <v>0</v>
      </c>
      <c r="G19" s="5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9"/>
      <c r="AS19" s="9"/>
      <c r="AT19" s="2"/>
    </row>
    <row r="20" spans="1:46" s="16" customFormat="1" ht="29.25" customHeight="1">
      <c r="A20" s="55"/>
      <c r="B20" s="56"/>
      <c r="C20" s="57"/>
      <c r="D20" s="6" t="s">
        <v>44</v>
      </c>
      <c r="E20" s="5">
        <f>H20</f>
        <v>0</v>
      </c>
      <c r="F20" s="5">
        <f>I20</f>
        <v>0</v>
      </c>
      <c r="G20" s="5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9"/>
      <c r="AS20" s="9"/>
      <c r="AT20" s="2"/>
    </row>
    <row r="21" spans="1:46" s="16" customFormat="1" ht="18.75" customHeight="1">
      <c r="A21" s="39" t="s">
        <v>38</v>
      </c>
      <c r="B21" s="40"/>
      <c r="C21" s="41"/>
      <c r="D21" s="7" t="s">
        <v>23</v>
      </c>
      <c r="E21" s="5">
        <v>0</v>
      </c>
      <c r="F21" s="5">
        <v>0</v>
      </c>
      <c r="G21" s="5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9"/>
      <c r="AS21" s="9"/>
      <c r="AT21" s="2"/>
    </row>
    <row r="22" spans="1:46" s="16" customFormat="1" ht="31.5" customHeight="1">
      <c r="A22" s="42"/>
      <c r="B22" s="43"/>
      <c r="C22" s="44"/>
      <c r="D22" s="7" t="s">
        <v>51</v>
      </c>
      <c r="E22" s="5">
        <v>0</v>
      </c>
      <c r="F22" s="5">
        <v>0</v>
      </c>
      <c r="G22" s="5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9"/>
      <c r="AS22" s="9"/>
      <c r="AT22" s="2"/>
    </row>
    <row r="23" spans="1:46" s="16" customFormat="1" ht="31.5" customHeight="1">
      <c r="A23" s="42"/>
      <c r="B23" s="43"/>
      <c r="C23" s="44"/>
      <c r="D23" s="6" t="s">
        <v>24</v>
      </c>
      <c r="E23" s="5">
        <v>0</v>
      </c>
      <c r="F23" s="5">
        <v>0</v>
      </c>
      <c r="G23" s="5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9"/>
      <c r="AS23" s="9"/>
      <c r="AT23" s="2"/>
    </row>
    <row r="24" spans="1:46" s="16" customFormat="1" ht="29.25" customHeight="1">
      <c r="A24" s="42"/>
      <c r="B24" s="43"/>
      <c r="C24" s="44"/>
      <c r="D24" s="6" t="s">
        <v>52</v>
      </c>
      <c r="E24" s="5">
        <v>0</v>
      </c>
      <c r="F24" s="5">
        <v>0</v>
      </c>
      <c r="G24" s="5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9"/>
      <c r="AS24" s="9"/>
      <c r="AT24" s="2"/>
    </row>
    <row r="25" spans="1:46" s="16" customFormat="1" ht="32.25" customHeight="1">
      <c r="A25" s="42"/>
      <c r="B25" s="43"/>
      <c r="C25" s="44"/>
      <c r="D25" s="6" t="s">
        <v>53</v>
      </c>
      <c r="E25" s="5">
        <v>0</v>
      </c>
      <c r="F25" s="5">
        <v>0</v>
      </c>
      <c r="G25" s="5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9"/>
      <c r="AS25" s="9"/>
      <c r="AT25" s="2"/>
    </row>
    <row r="26" spans="1:46" s="16" customFormat="1" ht="17.25" customHeight="1">
      <c r="A26" s="39" t="s">
        <v>39</v>
      </c>
      <c r="B26" s="40"/>
      <c r="C26" s="41"/>
      <c r="D26" s="7" t="s">
        <v>23</v>
      </c>
      <c r="E26" s="5">
        <f t="shared" ref="E26:F28" si="1">H26+K26+N26+Q26+T26+W26+Z26+AC26+AF26+AI26+AL26+AO26</f>
        <v>6292</v>
      </c>
      <c r="F26" s="5">
        <f>I26+L26+O26+R26+U26+X26+AA26+AD26+AG26+AJ26+AM26+AP26+0.1</f>
        <v>2548.8999999999996</v>
      </c>
      <c r="G26" s="5">
        <f>F26/E26*100</f>
        <v>40.510171646535277</v>
      </c>
      <c r="H26" s="18">
        <f>H29</f>
        <v>0</v>
      </c>
      <c r="I26" s="18">
        <f>I327</f>
        <v>0</v>
      </c>
      <c r="J26" s="18">
        <v>0</v>
      </c>
      <c r="K26" s="18">
        <f>K327</f>
        <v>0</v>
      </c>
      <c r="L26" s="18">
        <f>L327</f>
        <v>0</v>
      </c>
      <c r="M26" s="18">
        <v>0</v>
      </c>
      <c r="N26" s="18">
        <f>N29</f>
        <v>0</v>
      </c>
      <c r="O26" s="18">
        <f>O29</f>
        <v>0</v>
      </c>
      <c r="P26" s="18">
        <v>0</v>
      </c>
      <c r="Q26" s="18">
        <f>Q29</f>
        <v>0</v>
      </c>
      <c r="R26" s="18">
        <f>R29</f>
        <v>0</v>
      </c>
      <c r="S26" s="18">
        <v>0</v>
      </c>
      <c r="T26" s="18">
        <f>T29</f>
        <v>0</v>
      </c>
      <c r="U26" s="18">
        <f>U331</f>
        <v>0</v>
      </c>
      <c r="V26" s="18">
        <v>0</v>
      </c>
      <c r="W26" s="18">
        <f t="shared" ref="W26:AJ26" si="2">W29</f>
        <v>30</v>
      </c>
      <c r="X26" s="18">
        <f t="shared" si="2"/>
        <v>3.8</v>
      </c>
      <c r="Y26" s="18">
        <f t="shared" si="2"/>
        <v>12.666666666666664</v>
      </c>
      <c r="Z26" s="18">
        <f t="shared" si="2"/>
        <v>996.3</v>
      </c>
      <c r="AA26" s="18">
        <f t="shared" si="2"/>
        <v>996.3</v>
      </c>
      <c r="AB26" s="18">
        <f t="shared" si="2"/>
        <v>100</v>
      </c>
      <c r="AC26" s="18">
        <f t="shared" si="2"/>
        <v>1467.1</v>
      </c>
      <c r="AD26" s="18">
        <f t="shared" si="2"/>
        <v>1467.1</v>
      </c>
      <c r="AE26" s="18">
        <f t="shared" si="2"/>
        <v>100</v>
      </c>
      <c r="AF26" s="18">
        <f t="shared" si="2"/>
        <v>317.29999999999995</v>
      </c>
      <c r="AG26" s="18">
        <f t="shared" si="2"/>
        <v>81.599999999999994</v>
      </c>
      <c r="AH26" s="18">
        <f t="shared" si="2"/>
        <v>25.716987078474631</v>
      </c>
      <c r="AI26" s="18">
        <f t="shared" si="2"/>
        <v>303.80000000000018</v>
      </c>
      <c r="AJ26" s="18">
        <f t="shared" si="2"/>
        <v>0</v>
      </c>
      <c r="AK26" s="18">
        <v>0</v>
      </c>
      <c r="AL26" s="18">
        <f>AL29</f>
        <v>3177.5</v>
      </c>
      <c r="AM26" s="18">
        <f>AM29</f>
        <v>0</v>
      </c>
      <c r="AN26" s="18">
        <v>0</v>
      </c>
      <c r="AO26" s="18">
        <f>AO29</f>
        <v>0</v>
      </c>
      <c r="AP26" s="18">
        <f>AP29</f>
        <v>0</v>
      </c>
      <c r="AQ26" s="18">
        <v>0</v>
      </c>
      <c r="AR26" s="9"/>
      <c r="AS26" s="9"/>
      <c r="AT26" s="2"/>
    </row>
    <row r="27" spans="1:46" s="16" customFormat="1" ht="34.5" customHeight="1">
      <c r="A27" s="42"/>
      <c r="B27" s="43"/>
      <c r="C27" s="44"/>
      <c r="D27" s="7" t="s">
        <v>51</v>
      </c>
      <c r="E27" s="5">
        <f t="shared" si="1"/>
        <v>0</v>
      </c>
      <c r="F27" s="5">
        <f t="shared" si="1"/>
        <v>0</v>
      </c>
      <c r="G27" s="5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9"/>
      <c r="AS27" s="9"/>
      <c r="AT27" s="2"/>
    </row>
    <row r="28" spans="1:46" s="16" customFormat="1" ht="32.25" customHeight="1">
      <c r="A28" s="42"/>
      <c r="B28" s="43"/>
      <c r="C28" s="44"/>
      <c r="D28" s="6" t="s">
        <v>24</v>
      </c>
      <c r="E28" s="5">
        <f t="shared" si="1"/>
        <v>0</v>
      </c>
      <c r="F28" s="5">
        <f t="shared" si="1"/>
        <v>0</v>
      </c>
      <c r="G28" s="5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9"/>
      <c r="AS28" s="9"/>
      <c r="AT28" s="2"/>
    </row>
    <row r="29" spans="1:46" s="16" customFormat="1" ht="29.25" customHeight="1">
      <c r="A29" s="42"/>
      <c r="B29" s="43"/>
      <c r="C29" s="44"/>
      <c r="D29" s="6" t="s">
        <v>52</v>
      </c>
      <c r="E29" s="5">
        <f>W29+Z29+AC29+AF29+AI29+AL29</f>
        <v>6292</v>
      </c>
      <c r="F29" s="5">
        <f>X29+AA29+AD29+AG29+AJ29+AM29+AP29+0.1</f>
        <v>2548.8999999999996</v>
      </c>
      <c r="G29" s="5">
        <f>F29/E29*100</f>
        <v>40.510171646535277</v>
      </c>
      <c r="H29" s="18">
        <f>H18</f>
        <v>0</v>
      </c>
      <c r="I29" s="18">
        <f>I18</f>
        <v>0</v>
      </c>
      <c r="J29" s="18">
        <v>0</v>
      </c>
      <c r="K29" s="18">
        <f>K18</f>
        <v>0</v>
      </c>
      <c r="L29" s="18">
        <f>L18</f>
        <v>0</v>
      </c>
      <c r="M29" s="18">
        <v>0</v>
      </c>
      <c r="N29" s="18">
        <f>N18</f>
        <v>0</v>
      </c>
      <c r="O29" s="18">
        <f>O18</f>
        <v>0</v>
      </c>
      <c r="P29" s="18">
        <v>0</v>
      </c>
      <c r="Q29" s="18">
        <f>Q18</f>
        <v>0</v>
      </c>
      <c r="R29" s="18">
        <f>R18</f>
        <v>0</v>
      </c>
      <c r="S29" s="18">
        <v>0</v>
      </c>
      <c r="T29" s="18">
        <f>T18</f>
        <v>0</v>
      </c>
      <c r="U29" s="18">
        <f>U18</f>
        <v>0</v>
      </c>
      <c r="V29" s="18">
        <v>0</v>
      </c>
      <c r="W29" s="18">
        <f>W18</f>
        <v>30</v>
      </c>
      <c r="X29" s="18">
        <f>X18</f>
        <v>3.8</v>
      </c>
      <c r="Y29" s="18">
        <f>X29/W29*100</f>
        <v>12.666666666666664</v>
      </c>
      <c r="Z29" s="18">
        <f>Z18</f>
        <v>996.3</v>
      </c>
      <c r="AA29" s="18">
        <f>AA35</f>
        <v>996.3</v>
      </c>
      <c r="AB29" s="18">
        <v>100</v>
      </c>
      <c r="AC29" s="18">
        <f>AC18</f>
        <v>1467.1</v>
      </c>
      <c r="AD29" s="18">
        <f>AD35</f>
        <v>1467.1</v>
      </c>
      <c r="AE29" s="18">
        <v>100</v>
      </c>
      <c r="AF29" s="18">
        <f>AF18</f>
        <v>317.29999999999995</v>
      </c>
      <c r="AG29" s="18">
        <f>AG18</f>
        <v>81.599999999999994</v>
      </c>
      <c r="AH29" s="18">
        <f>AG29/AF29*100</f>
        <v>25.716987078474631</v>
      </c>
      <c r="AI29" s="18">
        <f>AI18</f>
        <v>303.80000000000018</v>
      </c>
      <c r="AJ29" s="18">
        <f>AJ18</f>
        <v>0</v>
      </c>
      <c r="AK29" s="18">
        <v>0</v>
      </c>
      <c r="AL29" s="18">
        <f>AL35</f>
        <v>3177.5</v>
      </c>
      <c r="AM29" s="18">
        <f>AM18</f>
        <v>0</v>
      </c>
      <c r="AN29" s="18">
        <v>0</v>
      </c>
      <c r="AO29" s="18">
        <f>AO18</f>
        <v>0</v>
      </c>
      <c r="AP29" s="18">
        <f>AP18</f>
        <v>0</v>
      </c>
      <c r="AQ29" s="18">
        <v>0</v>
      </c>
      <c r="AR29" s="9"/>
      <c r="AS29" s="9"/>
      <c r="AT29" s="2"/>
    </row>
    <row r="30" spans="1:46" s="16" customFormat="1" ht="28.5" customHeight="1">
      <c r="A30" s="42"/>
      <c r="B30" s="43"/>
      <c r="C30" s="44"/>
      <c r="D30" s="6" t="s">
        <v>53</v>
      </c>
      <c r="E30" s="5">
        <f>H30+K30+N30+Q30+T30+W30+Z30+AC30+AF30+AI30+AL30+AO30</f>
        <v>0</v>
      </c>
      <c r="F30" s="5">
        <f t="shared" ref="F30:F38" si="3">I30+L30+O30+R30+U30+X30+AA30+AD30+AG30+AJ30+AM30+AP30</f>
        <v>0</v>
      </c>
      <c r="G30" s="5">
        <v>0</v>
      </c>
      <c r="H30" s="18">
        <v>0</v>
      </c>
      <c r="I30" s="18">
        <v>0</v>
      </c>
      <c r="J30" s="18">
        <v>0</v>
      </c>
      <c r="K30" s="18">
        <v>0</v>
      </c>
      <c r="L30" s="18">
        <f>L18</f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9"/>
      <c r="AS30" s="9"/>
      <c r="AT30" s="2"/>
    </row>
    <row r="31" spans="1:46" s="16" customFormat="1" ht="16.5" customHeight="1">
      <c r="A31" s="58" t="s">
        <v>43</v>
      </c>
      <c r="B31" s="49"/>
      <c r="C31" s="59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1"/>
      <c r="AT31" s="2"/>
    </row>
    <row r="32" spans="1:46" s="16" customFormat="1" ht="17.25" customHeight="1">
      <c r="A32" s="39" t="s">
        <v>50</v>
      </c>
      <c r="B32" s="40"/>
      <c r="C32" s="41"/>
      <c r="D32" s="7" t="s">
        <v>23</v>
      </c>
      <c r="E32" s="5">
        <f>H32+K32+N32+Q32+T32+W32+Z32+AC32+AF32+AI32+AL32+AO32</f>
        <v>6292</v>
      </c>
      <c r="F32" s="5">
        <f>I32+L32+O32+R32+U32+X32+AA32+AD32+AG32+AJ32+AM32+AP32+0.1</f>
        <v>2548.8999999999996</v>
      </c>
      <c r="G32" s="5">
        <f>F32/E32*100</f>
        <v>40.510171646535277</v>
      </c>
      <c r="H32" s="18">
        <f>H35</f>
        <v>0</v>
      </c>
      <c r="I32" s="18">
        <f>I35</f>
        <v>0</v>
      </c>
      <c r="J32" s="18">
        <v>0</v>
      </c>
      <c r="K32" s="18">
        <f>K35</f>
        <v>0</v>
      </c>
      <c r="L32" s="18">
        <f>L35</f>
        <v>0</v>
      </c>
      <c r="M32" s="18">
        <v>0</v>
      </c>
      <c r="N32" s="18">
        <f>N35</f>
        <v>0</v>
      </c>
      <c r="O32" s="18">
        <f>O35</f>
        <v>0</v>
      </c>
      <c r="P32" s="18">
        <v>0</v>
      </c>
      <c r="Q32" s="18">
        <f>Q35</f>
        <v>0</v>
      </c>
      <c r="R32" s="18">
        <f>R35</f>
        <v>0</v>
      </c>
      <c r="S32" s="18">
        <v>0</v>
      </c>
      <c r="T32" s="18">
        <f>T35</f>
        <v>0</v>
      </c>
      <c r="U32" s="18">
        <f>U35</f>
        <v>0</v>
      </c>
      <c r="V32" s="18">
        <v>0</v>
      </c>
      <c r="W32" s="18">
        <f t="shared" ref="W32:AJ32" si="4">W35</f>
        <v>30</v>
      </c>
      <c r="X32" s="18">
        <f t="shared" si="4"/>
        <v>3.8</v>
      </c>
      <c r="Y32" s="18">
        <f t="shared" si="4"/>
        <v>12.666666666666664</v>
      </c>
      <c r="Z32" s="18">
        <f t="shared" si="4"/>
        <v>996.3</v>
      </c>
      <c r="AA32" s="18">
        <f t="shared" si="4"/>
        <v>996.3</v>
      </c>
      <c r="AB32" s="18">
        <f t="shared" si="4"/>
        <v>100</v>
      </c>
      <c r="AC32" s="18">
        <f t="shared" si="4"/>
        <v>1467.1</v>
      </c>
      <c r="AD32" s="18">
        <f t="shared" si="4"/>
        <v>1467.1</v>
      </c>
      <c r="AE32" s="18">
        <f t="shared" si="4"/>
        <v>100</v>
      </c>
      <c r="AF32" s="18">
        <f t="shared" si="4"/>
        <v>317.29999999999995</v>
      </c>
      <c r="AG32" s="18">
        <f t="shared" si="4"/>
        <v>81.599999999999994</v>
      </c>
      <c r="AH32" s="18">
        <f t="shared" si="4"/>
        <v>25.716987078474631</v>
      </c>
      <c r="AI32" s="18">
        <f t="shared" si="4"/>
        <v>303.80000000000018</v>
      </c>
      <c r="AJ32" s="18">
        <f t="shared" si="4"/>
        <v>0</v>
      </c>
      <c r="AK32" s="18">
        <v>0</v>
      </c>
      <c r="AL32" s="18">
        <f>AL35</f>
        <v>3177.5</v>
      </c>
      <c r="AM32" s="18">
        <f>AM35</f>
        <v>0</v>
      </c>
      <c r="AN32" s="18">
        <v>0</v>
      </c>
      <c r="AO32" s="18">
        <f>AO35</f>
        <v>0</v>
      </c>
      <c r="AP32" s="18">
        <f>AP35</f>
        <v>0</v>
      </c>
      <c r="AQ32" s="18">
        <v>0</v>
      </c>
      <c r="AR32" s="9"/>
      <c r="AS32" s="9"/>
      <c r="AT32" s="2"/>
    </row>
    <row r="33" spans="1:46" s="16" customFormat="1" ht="32.25" customHeight="1">
      <c r="A33" s="42"/>
      <c r="B33" s="43"/>
      <c r="C33" s="44"/>
      <c r="D33" s="7" t="s">
        <v>51</v>
      </c>
      <c r="E33" s="5">
        <f>H33+K33+N33+Q33+T33+W33+Z33+AC33+AF33+AI33+AL33+AO33</f>
        <v>0</v>
      </c>
      <c r="F33" s="5">
        <f t="shared" si="3"/>
        <v>0</v>
      </c>
      <c r="G33" s="5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9"/>
      <c r="AS33" s="9"/>
      <c r="AT33" s="2"/>
    </row>
    <row r="34" spans="1:46" s="16" customFormat="1" ht="29.25" customHeight="1">
      <c r="A34" s="42"/>
      <c r="B34" s="43"/>
      <c r="C34" s="44"/>
      <c r="D34" s="6" t="s">
        <v>24</v>
      </c>
      <c r="E34" s="5">
        <f>H34+K34+N34+Q34+T34+W34+Z34+AC34+AF34+AI34+AL34+AO34</f>
        <v>0</v>
      </c>
      <c r="F34" s="5">
        <f t="shared" si="3"/>
        <v>0</v>
      </c>
      <c r="G34" s="5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9"/>
      <c r="AS34" s="9"/>
      <c r="AT34" s="2"/>
    </row>
    <row r="35" spans="1:46" s="16" customFormat="1" ht="50.25" customHeight="1">
      <c r="A35" s="42"/>
      <c r="B35" s="43"/>
      <c r="C35" s="44"/>
      <c r="D35" s="6" t="s">
        <v>52</v>
      </c>
      <c r="E35" s="5">
        <f t="shared" ref="E35:E46" si="5">H35+K35+N35+Q35+T35+W35+Z35+AC35+AF35+AI35+AL35+AO35</f>
        <v>6292</v>
      </c>
      <c r="F35" s="5">
        <f>I35+L35+O35+R35+U35+X35+AA35+AD35+AG35+AJ35+AM35+AP35+0.1</f>
        <v>2548.8999999999996</v>
      </c>
      <c r="G35" s="5">
        <f>F35/E35*100</f>
        <v>40.510171646535277</v>
      </c>
      <c r="H35" s="18">
        <f>H18</f>
        <v>0</v>
      </c>
      <c r="I35" s="18">
        <f>I18</f>
        <v>0</v>
      </c>
      <c r="J35" s="18">
        <v>0</v>
      </c>
      <c r="K35" s="18">
        <f>K18</f>
        <v>0</v>
      </c>
      <c r="L35" s="18">
        <f>L18</f>
        <v>0</v>
      </c>
      <c r="M35" s="18">
        <v>0</v>
      </c>
      <c r="N35" s="18">
        <f>N18</f>
        <v>0</v>
      </c>
      <c r="O35" s="18">
        <f>O18</f>
        <v>0</v>
      </c>
      <c r="P35" s="18">
        <v>0</v>
      </c>
      <c r="Q35" s="18">
        <f>Q18</f>
        <v>0</v>
      </c>
      <c r="R35" s="18">
        <f>R18</f>
        <v>0</v>
      </c>
      <c r="S35" s="18">
        <v>0</v>
      </c>
      <c r="T35" s="18">
        <f>T18</f>
        <v>0</v>
      </c>
      <c r="U35" s="18">
        <f>U18</f>
        <v>0</v>
      </c>
      <c r="V35" s="18">
        <v>0</v>
      </c>
      <c r="W35" s="18">
        <f>W18</f>
        <v>30</v>
      </c>
      <c r="X35" s="18">
        <f>X18</f>
        <v>3.8</v>
      </c>
      <c r="Y35" s="18">
        <f>X35/W35*100</f>
        <v>12.666666666666664</v>
      </c>
      <c r="Z35" s="18">
        <f>Z18</f>
        <v>996.3</v>
      </c>
      <c r="AA35" s="18">
        <f>AA10</f>
        <v>996.3</v>
      </c>
      <c r="AB35" s="18">
        <v>100</v>
      </c>
      <c r="AC35" s="18">
        <f>AC18</f>
        <v>1467.1</v>
      </c>
      <c r="AD35" s="18">
        <f>AD10</f>
        <v>1467.1</v>
      </c>
      <c r="AE35" s="18">
        <v>100</v>
      </c>
      <c r="AF35" s="18">
        <f>AF18</f>
        <v>317.29999999999995</v>
      </c>
      <c r="AG35" s="18">
        <f>AG18</f>
        <v>81.599999999999994</v>
      </c>
      <c r="AH35" s="18">
        <f>AG35/AF35*100</f>
        <v>25.716987078474631</v>
      </c>
      <c r="AI35" s="18">
        <f>AI18</f>
        <v>303.80000000000018</v>
      </c>
      <c r="AJ35" s="18">
        <f>AJ18</f>
        <v>0</v>
      </c>
      <c r="AK35" s="18">
        <v>0</v>
      </c>
      <c r="AL35" s="18">
        <f>AL10</f>
        <v>3177.5</v>
      </c>
      <c r="AM35" s="18">
        <f>AM18</f>
        <v>0</v>
      </c>
      <c r="AN35" s="18">
        <v>0</v>
      </c>
      <c r="AO35" s="18">
        <f>AO18</f>
        <v>0</v>
      </c>
      <c r="AP35" s="18">
        <f>AP18</f>
        <v>0</v>
      </c>
      <c r="AQ35" s="18">
        <v>0</v>
      </c>
      <c r="AR35" s="9"/>
      <c r="AS35" s="9"/>
      <c r="AT35" s="2"/>
    </row>
    <row r="36" spans="1:46" s="16" customFormat="1" ht="33" customHeight="1">
      <c r="A36" s="42"/>
      <c r="B36" s="43"/>
      <c r="C36" s="44"/>
      <c r="D36" s="6" t="s">
        <v>53</v>
      </c>
      <c r="E36" s="5">
        <f t="shared" si="5"/>
        <v>0</v>
      </c>
      <c r="F36" s="5">
        <f t="shared" si="3"/>
        <v>0</v>
      </c>
      <c r="G36" s="5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9"/>
      <c r="AS36" s="9"/>
      <c r="AT36" s="2"/>
    </row>
    <row r="37" spans="1:46" s="16" customFormat="1" ht="17.25" customHeight="1">
      <c r="A37" s="39" t="s">
        <v>49</v>
      </c>
      <c r="B37" s="40"/>
      <c r="C37" s="41"/>
      <c r="D37" s="7" t="s">
        <v>23</v>
      </c>
      <c r="E37" s="5">
        <f t="shared" si="5"/>
        <v>0</v>
      </c>
      <c r="F37" s="5">
        <f t="shared" si="3"/>
        <v>0</v>
      </c>
      <c r="G37" s="5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9"/>
      <c r="AS37" s="9"/>
      <c r="AT37" s="2"/>
    </row>
    <row r="38" spans="1:46" s="16" customFormat="1" ht="30.75" customHeight="1">
      <c r="A38" s="42"/>
      <c r="B38" s="43"/>
      <c r="C38" s="44"/>
      <c r="D38" s="7" t="s">
        <v>51</v>
      </c>
      <c r="E38" s="5">
        <f t="shared" si="5"/>
        <v>0</v>
      </c>
      <c r="F38" s="5">
        <f t="shared" si="3"/>
        <v>0</v>
      </c>
      <c r="G38" s="5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9"/>
      <c r="AS38" s="9"/>
      <c r="AT38" s="2"/>
    </row>
    <row r="39" spans="1:46" s="16" customFormat="1" ht="30" customHeight="1">
      <c r="A39" s="42"/>
      <c r="B39" s="43"/>
      <c r="C39" s="44"/>
      <c r="D39" s="6" t="s">
        <v>24</v>
      </c>
      <c r="E39" s="5">
        <f t="shared" si="5"/>
        <v>0</v>
      </c>
      <c r="F39" s="5">
        <f>I39+L39+O38:O39+R39+U39+X39+AA39+AD39+AG39+AJ39+AM39+AP39</f>
        <v>0</v>
      </c>
      <c r="G39" s="5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9"/>
      <c r="AS39" s="9"/>
      <c r="AT39" s="2"/>
    </row>
    <row r="40" spans="1:46" s="16" customFormat="1" ht="32.25" customHeight="1">
      <c r="A40" s="42"/>
      <c r="B40" s="43"/>
      <c r="C40" s="44"/>
      <c r="D40" s="6" t="s">
        <v>52</v>
      </c>
      <c r="E40" s="5">
        <f t="shared" si="5"/>
        <v>0</v>
      </c>
      <c r="F40" s="5">
        <f t="shared" ref="F40:F46" si="6">I40+L40+O40+R40+U40+X40+AA40+AD40+AG40+AJ40+AM40+AP40</f>
        <v>0</v>
      </c>
      <c r="G40" s="5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9"/>
      <c r="AS40" s="9"/>
      <c r="AT40" s="2"/>
    </row>
    <row r="41" spans="1:46" s="16" customFormat="1" ht="41.25" customHeight="1">
      <c r="A41" s="42"/>
      <c r="B41" s="43"/>
      <c r="C41" s="44"/>
      <c r="D41" s="6" t="s">
        <v>53</v>
      </c>
      <c r="E41" s="5">
        <f t="shared" si="5"/>
        <v>0</v>
      </c>
      <c r="F41" s="5">
        <f t="shared" si="6"/>
        <v>0</v>
      </c>
      <c r="G41" s="5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9"/>
      <c r="AS41" s="9"/>
      <c r="AT41" s="2"/>
    </row>
    <row r="42" spans="1:46" s="16" customFormat="1" ht="17.25" customHeight="1">
      <c r="A42" s="39" t="s">
        <v>48</v>
      </c>
      <c r="B42" s="40"/>
      <c r="C42" s="41"/>
      <c r="D42" s="7" t="s">
        <v>23</v>
      </c>
      <c r="E42" s="5">
        <f t="shared" si="5"/>
        <v>0</v>
      </c>
      <c r="F42" s="5">
        <f t="shared" si="6"/>
        <v>0</v>
      </c>
      <c r="G42" s="5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9"/>
      <c r="AS42" s="9"/>
      <c r="AT42" s="2"/>
    </row>
    <row r="43" spans="1:46" s="16" customFormat="1" ht="30.75" customHeight="1">
      <c r="A43" s="42"/>
      <c r="B43" s="43"/>
      <c r="C43" s="44"/>
      <c r="D43" s="7" t="s">
        <v>51</v>
      </c>
      <c r="E43" s="5">
        <f t="shared" si="5"/>
        <v>0</v>
      </c>
      <c r="F43" s="5">
        <f t="shared" si="6"/>
        <v>0</v>
      </c>
      <c r="G43" s="5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9"/>
      <c r="AS43" s="9"/>
      <c r="AT43" s="2"/>
    </row>
    <row r="44" spans="1:46" s="16" customFormat="1" ht="30.75" customHeight="1">
      <c r="A44" s="42"/>
      <c r="B44" s="43"/>
      <c r="C44" s="44"/>
      <c r="D44" s="6" t="s">
        <v>24</v>
      </c>
      <c r="E44" s="5">
        <f t="shared" si="5"/>
        <v>0</v>
      </c>
      <c r="F44" s="5">
        <f t="shared" si="6"/>
        <v>0</v>
      </c>
      <c r="G44" s="5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9"/>
      <c r="AS44" s="9"/>
      <c r="AT44" s="2"/>
    </row>
    <row r="45" spans="1:46" s="16" customFormat="1" ht="30.75" customHeight="1">
      <c r="A45" s="42"/>
      <c r="B45" s="43"/>
      <c r="C45" s="44"/>
      <c r="D45" s="6" t="s">
        <v>52</v>
      </c>
      <c r="E45" s="5">
        <f t="shared" si="5"/>
        <v>0</v>
      </c>
      <c r="F45" s="5">
        <f t="shared" si="6"/>
        <v>0</v>
      </c>
      <c r="G45" s="5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9"/>
      <c r="AS45" s="9"/>
      <c r="AT45" s="2"/>
    </row>
    <row r="46" spans="1:46" s="16" customFormat="1" ht="33.75" customHeight="1">
      <c r="A46" s="55"/>
      <c r="B46" s="56"/>
      <c r="C46" s="57"/>
      <c r="D46" s="6" t="s">
        <v>53</v>
      </c>
      <c r="E46" s="5">
        <f t="shared" si="5"/>
        <v>0</v>
      </c>
      <c r="F46" s="5">
        <f t="shared" si="6"/>
        <v>0</v>
      </c>
      <c r="G46" s="5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9"/>
      <c r="AS46" s="9"/>
      <c r="AT46" s="2"/>
    </row>
    <row r="47" spans="1:46" s="16" customFormat="1" ht="17.25" customHeight="1">
      <c r="A47" s="24"/>
      <c r="B47" s="24"/>
      <c r="C47" s="24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6" s="16" customFormat="1">
      <c r="A48" s="48" t="s">
        <v>56</v>
      </c>
      <c r="B48" s="35"/>
      <c r="C48" s="35"/>
      <c r="D48" s="35"/>
      <c r="E48" s="35"/>
      <c r="F48" s="35"/>
      <c r="G48" s="2"/>
      <c r="H48" s="45" t="s">
        <v>55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16" customFormat="1" ht="18" customHeight="1">
      <c r="A49" s="26" t="s">
        <v>61</v>
      </c>
      <c r="B49" s="27"/>
      <c r="C49" s="27"/>
      <c r="D49" s="26"/>
      <c r="E49" s="2"/>
      <c r="F49" s="2"/>
      <c r="G49" s="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s="16" customFormat="1" ht="16.5" customHeight="1">
      <c r="A50" s="28"/>
      <c r="B50" s="28"/>
      <c r="C50" s="27"/>
      <c r="D50" s="26"/>
      <c r="E50" s="2"/>
      <c r="F50" s="2"/>
      <c r="G50" s="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s="16" customFormat="1" ht="12.75" customHeight="1">
      <c r="A51" s="47" t="s">
        <v>62</v>
      </c>
      <c r="B51" s="47"/>
      <c r="C51" s="35"/>
      <c r="D51" s="35"/>
      <c r="E51" s="2"/>
      <c r="F51" s="2"/>
      <c r="G51" s="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s="16" customFormat="1" ht="37.5" customHeight="1">
      <c r="A52" s="26" t="s">
        <v>45</v>
      </c>
      <c r="B52" s="27"/>
      <c r="C52" s="27"/>
      <c r="D52" s="26"/>
      <c r="E52" s="2"/>
      <c r="F52" s="2"/>
      <c r="G52" s="2"/>
      <c r="H52" s="29" t="s">
        <v>54</v>
      </c>
      <c r="I52" s="29"/>
      <c r="J52" s="29"/>
      <c r="K52" s="29"/>
      <c r="L52" s="29"/>
      <c r="M52" s="29"/>
      <c r="N52" s="26"/>
      <c r="O52" s="26"/>
      <c r="P52" s="29"/>
      <c r="S52" s="2"/>
      <c r="T52" s="2"/>
      <c r="U52" s="2"/>
      <c r="V52" s="2"/>
      <c r="W52" s="2"/>
    </row>
    <row r="53" spans="1:33" s="16" customFormat="1" ht="10.5" customHeight="1">
      <c r="A53" s="26"/>
      <c r="B53" s="27"/>
      <c r="C53" s="27"/>
      <c r="D53" s="26"/>
      <c r="E53" s="2"/>
      <c r="F53" s="2"/>
      <c r="G53" s="2"/>
      <c r="N53" s="2"/>
      <c r="O53" s="2"/>
      <c r="P53" s="2"/>
      <c r="Q53" s="2"/>
      <c r="R53" s="2"/>
      <c r="S53" s="2"/>
      <c r="T53" s="2"/>
    </row>
    <row r="54" spans="1:33" s="16" customFormat="1" ht="3" hidden="1" customHeight="1">
      <c r="A54" s="26"/>
      <c r="B54" s="27"/>
      <c r="C54" s="27"/>
      <c r="D54" s="26"/>
      <c r="E54" s="2"/>
      <c r="F54" s="2"/>
      <c r="G54" s="2"/>
      <c r="N54" s="2"/>
      <c r="O54" s="2"/>
      <c r="P54" s="2"/>
      <c r="Q54" s="2"/>
      <c r="R54" s="2"/>
      <c r="S54" s="2"/>
      <c r="T54" s="2"/>
    </row>
    <row r="55" spans="1:33" s="16" customFormat="1" ht="21" customHeight="1">
      <c r="A55" s="36"/>
      <c r="B55" s="36"/>
      <c r="C55" s="36"/>
      <c r="D55" s="37"/>
    </row>
    <row r="56" spans="1:33" s="16" customFormat="1">
      <c r="A56" s="34" t="s">
        <v>63</v>
      </c>
      <c r="B56" s="34"/>
      <c r="C56" s="34"/>
      <c r="D56" s="35"/>
    </row>
    <row r="57" spans="1:33" s="16" customFormat="1" ht="12.75">
      <c r="A57" s="29"/>
      <c r="B57" s="30"/>
      <c r="C57" s="30"/>
      <c r="D57" s="29"/>
    </row>
    <row r="58" spans="1:33" s="16" customFormat="1" ht="12.75">
      <c r="A58" s="29"/>
      <c r="B58" s="30"/>
      <c r="C58" s="30"/>
      <c r="D58" s="29"/>
    </row>
    <row r="59" spans="1:33" s="16" customFormat="1" ht="12.75">
      <c r="B59" s="25"/>
      <c r="C59" s="25"/>
    </row>
    <row r="60" spans="1:33" s="16" customFormat="1" ht="12.75">
      <c r="B60" s="25"/>
      <c r="C60" s="25"/>
    </row>
    <row r="61" spans="1:33" s="16" customFormat="1" ht="12.75">
      <c r="B61" s="25"/>
      <c r="C61" s="25"/>
    </row>
    <row r="62" spans="1:33" s="16" customFormat="1" ht="12.75">
      <c r="B62" s="25"/>
      <c r="C62" s="25"/>
    </row>
    <row r="63" spans="1:33" s="16" customFormat="1" ht="12.75">
      <c r="B63" s="25"/>
      <c r="C63" s="25"/>
    </row>
    <row r="64" spans="1:33" s="16" customFormat="1" ht="12.75">
      <c r="B64" s="25"/>
      <c r="C64" s="25"/>
    </row>
    <row r="65" spans="2:3" s="16" customFormat="1" ht="12.75">
      <c r="B65" s="25"/>
      <c r="C65" s="25"/>
    </row>
    <row r="66" spans="2:3" s="16" customFormat="1" ht="12.75">
      <c r="B66" s="25"/>
      <c r="C66" s="25"/>
    </row>
    <row r="67" spans="2:3" s="16" customFormat="1" ht="12.75">
      <c r="B67" s="25"/>
      <c r="C67" s="25"/>
    </row>
    <row r="68" spans="2:3" s="16" customFormat="1" ht="12.75">
      <c r="B68" s="25"/>
      <c r="C68" s="25"/>
    </row>
    <row r="69" spans="2:3" s="16" customFormat="1" ht="12.75">
      <c r="B69" s="25"/>
      <c r="C69" s="25"/>
    </row>
    <row r="70" spans="2:3" s="16" customFormat="1" ht="12.75">
      <c r="B70" s="25"/>
      <c r="C70" s="25"/>
    </row>
    <row r="71" spans="2:3" s="16" customFormat="1" ht="12.75">
      <c r="B71" s="25"/>
      <c r="C71" s="25"/>
    </row>
    <row r="72" spans="2:3" s="16" customFormat="1" ht="12.75">
      <c r="B72" s="25"/>
      <c r="C72" s="25"/>
    </row>
    <row r="73" spans="2:3" s="16" customFormat="1" ht="12.75">
      <c r="B73" s="25"/>
      <c r="C73" s="25"/>
    </row>
    <row r="74" spans="2:3" s="16" customFormat="1" ht="12.75">
      <c r="B74" s="25"/>
      <c r="C74" s="25"/>
    </row>
    <row r="75" spans="2:3" s="16" customFormat="1" ht="12.75">
      <c r="B75" s="25"/>
      <c r="C75" s="25"/>
    </row>
    <row r="76" spans="2:3" s="16" customFormat="1" ht="12.75">
      <c r="B76" s="25"/>
      <c r="C76" s="25"/>
    </row>
    <row r="77" spans="2:3" s="16" customFormat="1" ht="12.75">
      <c r="B77" s="25"/>
      <c r="C77" s="25"/>
    </row>
    <row r="78" spans="2:3" s="16" customFormat="1" ht="12.75">
      <c r="B78" s="25"/>
      <c r="C78" s="25"/>
    </row>
    <row r="79" spans="2:3" s="16" customFormat="1" ht="12.75">
      <c r="B79" s="25"/>
      <c r="C79" s="25"/>
    </row>
    <row r="80" spans="2:3" s="16" customFormat="1" ht="12.75">
      <c r="B80" s="25"/>
      <c r="C80" s="25"/>
    </row>
    <row r="81" spans="2:3" s="16" customFormat="1" ht="12.75">
      <c r="B81" s="25"/>
      <c r="C81" s="25"/>
    </row>
    <row r="82" spans="2:3" s="16" customFormat="1" ht="12.75">
      <c r="B82" s="25"/>
      <c r="C82" s="25"/>
    </row>
    <row r="83" spans="2:3" s="16" customFormat="1" ht="12.75">
      <c r="B83" s="25"/>
      <c r="C83" s="25"/>
    </row>
    <row r="84" spans="2:3" s="16" customFormat="1" ht="12.75">
      <c r="B84" s="25"/>
      <c r="C84" s="25"/>
    </row>
    <row r="85" spans="2:3" s="16" customFormat="1" ht="12.75">
      <c r="B85" s="25"/>
      <c r="C85" s="25"/>
    </row>
    <row r="86" spans="2:3" s="16" customFormat="1" ht="12.75">
      <c r="B86" s="25"/>
      <c r="C86" s="25"/>
    </row>
    <row r="87" spans="2:3" s="16" customFormat="1" ht="12.75">
      <c r="B87" s="25"/>
      <c r="C87" s="25"/>
    </row>
    <row r="88" spans="2:3" s="16" customFormat="1" ht="12.75">
      <c r="B88" s="25"/>
      <c r="C88" s="25"/>
    </row>
    <row r="89" spans="2:3" s="16" customFormat="1" ht="12.75">
      <c r="B89" s="25"/>
      <c r="C89" s="25"/>
    </row>
    <row r="90" spans="2:3" s="16" customFormat="1" ht="12.75">
      <c r="B90" s="25"/>
      <c r="C90" s="25"/>
    </row>
    <row r="91" spans="2:3" s="16" customFormat="1" ht="12.75">
      <c r="B91" s="25"/>
      <c r="C91" s="25"/>
    </row>
    <row r="92" spans="2:3" s="16" customFormat="1" ht="12.75">
      <c r="B92" s="25"/>
      <c r="C92" s="25"/>
    </row>
    <row r="93" spans="2:3" s="16" customFormat="1" ht="12.75">
      <c r="B93" s="25"/>
      <c r="C93" s="25"/>
    </row>
    <row r="94" spans="2:3" s="16" customFormat="1" ht="12.75">
      <c r="B94" s="25"/>
      <c r="C94" s="25"/>
    </row>
    <row r="95" spans="2:3" s="16" customFormat="1" ht="12.75">
      <c r="B95" s="25"/>
      <c r="C95" s="25"/>
    </row>
    <row r="96" spans="2:3" s="16" customFormat="1" ht="12.75">
      <c r="B96" s="25"/>
      <c r="C96" s="25"/>
    </row>
    <row r="97" spans="2:3" s="16" customFormat="1" ht="12.75">
      <c r="B97" s="25"/>
      <c r="C97" s="25"/>
    </row>
    <row r="98" spans="2:3" s="16" customFormat="1" ht="12.75">
      <c r="B98" s="25"/>
      <c r="C98" s="25"/>
    </row>
    <row r="99" spans="2:3" s="16" customFormat="1" ht="12.75">
      <c r="B99" s="25"/>
      <c r="C99" s="25"/>
    </row>
    <row r="100" spans="2:3" s="16" customFormat="1" ht="12.75">
      <c r="B100" s="25"/>
      <c r="C100" s="25"/>
    </row>
    <row r="101" spans="2:3" s="16" customFormat="1" ht="12.75">
      <c r="B101" s="25"/>
      <c r="C101" s="25"/>
    </row>
    <row r="102" spans="2:3" s="16" customFormat="1" ht="12.75">
      <c r="B102" s="25"/>
      <c r="C102" s="25"/>
    </row>
    <row r="103" spans="2:3" s="16" customFormat="1" ht="12.75">
      <c r="B103" s="25"/>
      <c r="C103" s="25"/>
    </row>
    <row r="104" spans="2:3" s="16" customFormat="1" ht="12.75">
      <c r="B104" s="25"/>
      <c r="C104" s="25"/>
    </row>
    <row r="105" spans="2:3" s="16" customFormat="1" ht="12.75">
      <c r="B105" s="25"/>
      <c r="C105" s="25"/>
    </row>
    <row r="106" spans="2:3" s="16" customFormat="1" ht="12.75">
      <c r="B106" s="25"/>
      <c r="C106" s="25"/>
    </row>
    <row r="107" spans="2:3" s="16" customFormat="1" ht="12.75">
      <c r="B107" s="25"/>
      <c r="C107" s="25"/>
    </row>
    <row r="108" spans="2:3" s="16" customFormat="1" ht="12.75">
      <c r="B108" s="25"/>
      <c r="C108" s="25"/>
    </row>
    <row r="109" spans="2:3" s="16" customFormat="1" ht="12.75">
      <c r="B109" s="25"/>
      <c r="C109" s="25"/>
    </row>
    <row r="110" spans="2:3" s="16" customFormat="1" ht="12.75">
      <c r="B110" s="25"/>
      <c r="C110" s="25"/>
    </row>
    <row r="111" spans="2:3" s="16" customFormat="1" ht="12.75">
      <c r="B111" s="25"/>
      <c r="C111" s="25"/>
    </row>
    <row r="112" spans="2:3" s="16" customFormat="1" ht="12.75">
      <c r="B112" s="25"/>
      <c r="C112" s="25"/>
    </row>
    <row r="113" spans="2:3" s="16" customFormat="1" ht="12.75">
      <c r="B113" s="25"/>
      <c r="C113" s="25"/>
    </row>
    <row r="114" spans="2:3" s="16" customFormat="1" ht="12.75">
      <c r="B114" s="25"/>
      <c r="C114" s="25"/>
    </row>
    <row r="115" spans="2:3" s="16" customFormat="1" ht="12.75">
      <c r="B115" s="25"/>
      <c r="C115" s="25"/>
    </row>
    <row r="116" spans="2:3" s="16" customFormat="1" ht="12.75">
      <c r="B116" s="25"/>
      <c r="C116" s="25"/>
    </row>
    <row r="117" spans="2:3" s="16" customFormat="1" ht="12.75">
      <c r="B117" s="25"/>
      <c r="C117" s="25"/>
    </row>
    <row r="118" spans="2:3" s="16" customFormat="1" ht="12.75">
      <c r="B118" s="25"/>
      <c r="C118" s="25"/>
    </row>
    <row r="119" spans="2:3" s="16" customFormat="1" ht="12.75">
      <c r="B119" s="25"/>
      <c r="C119" s="25"/>
    </row>
    <row r="120" spans="2:3" s="16" customFormat="1" ht="12.75">
      <c r="B120" s="25"/>
      <c r="C120" s="25"/>
    </row>
    <row r="121" spans="2:3" s="16" customFormat="1" ht="12.75">
      <c r="B121" s="25"/>
      <c r="C121" s="25"/>
    </row>
    <row r="122" spans="2:3" s="16" customFormat="1" ht="12.75">
      <c r="B122" s="25"/>
      <c r="C122" s="25"/>
    </row>
    <row r="123" spans="2:3" s="16" customFormat="1" ht="12.75">
      <c r="B123" s="25"/>
      <c r="C123" s="25"/>
    </row>
    <row r="124" spans="2:3" s="16" customFormat="1" ht="12.75">
      <c r="B124" s="25"/>
      <c r="C124" s="25"/>
    </row>
    <row r="125" spans="2:3" s="16" customFormat="1" ht="12.75">
      <c r="B125" s="25"/>
      <c r="C125" s="25"/>
    </row>
    <row r="126" spans="2:3" s="16" customFormat="1" ht="12.75">
      <c r="B126" s="25"/>
      <c r="C126" s="25"/>
    </row>
    <row r="127" spans="2:3" s="16" customFormat="1" ht="12.75">
      <c r="B127" s="25"/>
      <c r="C127" s="25"/>
    </row>
    <row r="128" spans="2:3" s="16" customFormat="1" ht="12.75">
      <c r="B128" s="25"/>
      <c r="C128" s="25"/>
    </row>
    <row r="129" spans="2:3" s="16" customFormat="1" ht="12.75">
      <c r="B129" s="25"/>
      <c r="C129" s="25"/>
    </row>
    <row r="130" spans="2:3" s="16" customFormat="1" ht="12.75">
      <c r="B130" s="25"/>
      <c r="C130" s="25"/>
    </row>
    <row r="131" spans="2:3" s="16" customFormat="1" ht="12.75">
      <c r="B131" s="25"/>
      <c r="C131" s="25"/>
    </row>
    <row r="132" spans="2:3" s="16" customFormat="1" ht="12.75">
      <c r="B132" s="25"/>
      <c r="C132" s="25"/>
    </row>
    <row r="133" spans="2:3" s="16" customFormat="1" ht="12.75">
      <c r="B133" s="25"/>
      <c r="C133" s="25"/>
    </row>
    <row r="134" spans="2:3" s="16" customFormat="1" ht="12.75">
      <c r="B134" s="25"/>
      <c r="C134" s="25"/>
    </row>
    <row r="135" spans="2:3" s="16" customFormat="1" ht="12.75">
      <c r="B135" s="25"/>
      <c r="C135" s="25"/>
    </row>
    <row r="136" spans="2:3" s="16" customFormat="1" ht="12.75">
      <c r="B136" s="25"/>
      <c r="C136" s="25"/>
    </row>
    <row r="137" spans="2:3" s="16" customFormat="1" ht="12.75">
      <c r="B137" s="25"/>
      <c r="C137" s="25"/>
    </row>
    <row r="138" spans="2:3" s="16" customFormat="1" ht="12.75">
      <c r="B138" s="25"/>
      <c r="C138" s="25"/>
    </row>
    <row r="139" spans="2:3" s="16" customFormat="1" ht="12.75">
      <c r="B139" s="25"/>
      <c r="C139" s="25"/>
    </row>
    <row r="140" spans="2:3" s="16" customFormat="1" ht="12.75">
      <c r="B140" s="25"/>
      <c r="C140" s="25"/>
    </row>
    <row r="141" spans="2:3" s="16" customFormat="1" ht="12.75">
      <c r="B141" s="25"/>
      <c r="C141" s="25"/>
    </row>
    <row r="142" spans="2:3" s="16" customFormat="1" ht="12.75">
      <c r="B142" s="25"/>
      <c r="C142" s="25"/>
    </row>
  </sheetData>
  <mergeCells count="42">
    <mergeCell ref="N4:P4"/>
    <mergeCell ref="AI4:AK4"/>
    <mergeCell ref="AC4:AE4"/>
    <mergeCell ref="AL4:AN4"/>
    <mergeCell ref="AO4:AQ4"/>
    <mergeCell ref="A1:K1"/>
    <mergeCell ref="A2:AS2"/>
    <mergeCell ref="AS7:AS11"/>
    <mergeCell ref="AS3:AS5"/>
    <mergeCell ref="AR3:AR5"/>
    <mergeCell ref="AO1:AS1"/>
    <mergeCell ref="W4:Y4"/>
    <mergeCell ref="Z4:AB4"/>
    <mergeCell ref="A3:A5"/>
    <mergeCell ref="H4:J4"/>
    <mergeCell ref="K4:M4"/>
    <mergeCell ref="T4:V4"/>
    <mergeCell ref="E3:G4"/>
    <mergeCell ref="B3:B5"/>
    <mergeCell ref="H3:AQ3"/>
    <mergeCell ref="C3:C5"/>
    <mergeCell ref="A7:A11"/>
    <mergeCell ref="C7:C11"/>
    <mergeCell ref="A37:C41"/>
    <mergeCell ref="A32:C36"/>
    <mergeCell ref="A26:C30"/>
    <mergeCell ref="AT8:AT11"/>
    <mergeCell ref="A56:D56"/>
    <mergeCell ref="A55:D55"/>
    <mergeCell ref="Q4:S4"/>
    <mergeCell ref="D3:D5"/>
    <mergeCell ref="AF4:AH4"/>
    <mergeCell ref="A21:C25"/>
    <mergeCell ref="H48:AG51"/>
    <mergeCell ref="A51:D51"/>
    <mergeCell ref="A48:F48"/>
    <mergeCell ref="D31:AS31"/>
    <mergeCell ref="AR7:AR11"/>
    <mergeCell ref="A42:C46"/>
    <mergeCell ref="A31:C31"/>
    <mergeCell ref="A15:C20"/>
    <mergeCell ref="B7:B11"/>
  </mergeCells>
  <pageMargins left="0.70866141732283472" right="0.51181102362204722" top="0.35433070866141736" bottom="0.55118110236220474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2023-10-11T05:48:48Z</dcterms:modified>
</cp:coreProperties>
</file>