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3" activeTab="3"/>
  </bookViews>
  <sheets>
    <sheet name="ФСГС МКУ УГЗиП" sheetId="5" state="hidden" r:id="rId1"/>
    <sheet name="ФСГС МКУ УЖКХ" sheetId="6" state="hidden" r:id="rId2"/>
    <sheet name="ФСГС МКУ УКС" sheetId="7" state="hidden" r:id="rId3"/>
    <sheet name="отчет" sheetId="9" r:id="rId4"/>
  </sheets>
  <calcPr calcId="144525" iterate="1"/>
</workbook>
</file>

<file path=xl/calcChain.xml><?xml version="1.0" encoding="utf-8"?>
<calcChain xmlns="http://schemas.openxmlformats.org/spreadsheetml/2006/main">
  <c r="AO52" i="9" l="1"/>
  <c r="AO35" i="9"/>
  <c r="AO17" i="9"/>
  <c r="O33" i="6" l="1"/>
  <c r="AO19" i="9" l="1"/>
  <c r="AF19" i="9"/>
  <c r="AP48" i="9"/>
  <c r="AO48" i="9"/>
  <c r="AM48" i="9"/>
  <c r="AL48" i="9"/>
  <c r="AJ48" i="9"/>
  <c r="AI48" i="9"/>
  <c r="AG48" i="9"/>
  <c r="AF48" i="9"/>
  <c r="AD48" i="9"/>
  <c r="AC48" i="9"/>
  <c r="AA48" i="9"/>
  <c r="Z48" i="9"/>
  <c r="X48" i="9"/>
  <c r="W48" i="9"/>
  <c r="U48" i="9"/>
  <c r="T48" i="9"/>
  <c r="R48" i="9"/>
  <c r="Q48" i="9"/>
  <c r="O48" i="9"/>
  <c r="N48" i="9"/>
  <c r="L48" i="9"/>
  <c r="K48" i="9"/>
  <c r="I48" i="9"/>
  <c r="H48" i="9"/>
  <c r="F48" i="9"/>
  <c r="E48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AP31" i="9"/>
  <c r="AM31" i="9"/>
  <c r="AL31" i="9"/>
  <c r="AJ31" i="9"/>
  <c r="AI31" i="9"/>
  <c r="AG31" i="9"/>
  <c r="AD31" i="9"/>
  <c r="AC31" i="9"/>
  <c r="AA31" i="9"/>
  <c r="Z31" i="9"/>
  <c r="X31" i="9"/>
  <c r="W31" i="9"/>
  <c r="U31" i="9"/>
  <c r="T31" i="9"/>
  <c r="R31" i="9"/>
  <c r="Q31" i="9"/>
  <c r="O31" i="9"/>
  <c r="I31" i="9"/>
  <c r="H31" i="9"/>
  <c r="F19" i="9"/>
  <c r="E19" i="9"/>
  <c r="AP13" i="9"/>
  <c r="AP25" i="9" s="1"/>
  <c r="AO13" i="9"/>
  <c r="AO25" i="9" s="1"/>
  <c r="AO31" i="9" s="1"/>
  <c r="AM13" i="9"/>
  <c r="AM25" i="9" s="1"/>
  <c r="AL13" i="9"/>
  <c r="AL25" i="9" s="1"/>
  <c r="AJ13" i="9"/>
  <c r="AJ25" i="9" s="1"/>
  <c r="AI13" i="9"/>
  <c r="AI25" i="9" s="1"/>
  <c r="AG13" i="9"/>
  <c r="AG25" i="9" s="1"/>
  <c r="AF13" i="9"/>
  <c r="AF25" i="9" s="1"/>
  <c r="AF31" i="9" s="1"/>
  <c r="AD13" i="9"/>
  <c r="AD25" i="9" s="1"/>
  <c r="AC13" i="9"/>
  <c r="AC25" i="9" s="1"/>
  <c r="AA13" i="9"/>
  <c r="AA25" i="9" s="1"/>
  <c r="Z13" i="9"/>
  <c r="Z25" i="9" s="1"/>
  <c r="X13" i="9"/>
  <c r="X25" i="9" s="1"/>
  <c r="W13" i="9"/>
  <c r="W25" i="9" s="1"/>
  <c r="U13" i="9"/>
  <c r="U25" i="9" s="1"/>
  <c r="T13" i="9"/>
  <c r="T25" i="9" s="1"/>
  <c r="R13" i="9"/>
  <c r="R25" i="9" s="1"/>
  <c r="Q13" i="9"/>
  <c r="Q25" i="9" s="1"/>
  <c r="O13" i="9"/>
  <c r="O25" i="9" s="1"/>
  <c r="N13" i="9"/>
  <c r="N25" i="9" s="1"/>
  <c r="L13" i="9"/>
  <c r="L25" i="9" s="1"/>
  <c r="K13" i="9"/>
  <c r="K25" i="9" s="1"/>
  <c r="I13" i="9"/>
  <c r="I25" i="9" s="1"/>
  <c r="F25" i="9" s="1"/>
  <c r="F42" i="9" s="1"/>
  <c r="H13" i="9"/>
  <c r="H25" i="9" s="1"/>
  <c r="E25" i="9" s="1"/>
  <c r="F13" i="9"/>
  <c r="E13" i="9"/>
  <c r="E42" i="9" l="1"/>
  <c r="F61" i="7"/>
  <c r="G49" i="7"/>
  <c r="F49" i="7"/>
  <c r="AG16" i="7" l="1"/>
  <c r="AG49" i="9" l="1"/>
  <c r="F36" i="9" l="1"/>
  <c r="E36" i="9"/>
  <c r="U30" i="9"/>
  <c r="T30" i="9"/>
  <c r="AC28" i="9"/>
  <c r="AP27" i="9"/>
  <c r="AO27" i="9"/>
  <c r="AM27" i="9"/>
  <c r="AL27" i="9"/>
  <c r="AJ27" i="9"/>
  <c r="AI27" i="9"/>
  <c r="AG27" i="9"/>
  <c r="AF27" i="9"/>
  <c r="AD27" i="9"/>
  <c r="AC27" i="9"/>
  <c r="AA27" i="9"/>
  <c r="Z27" i="9"/>
  <c r="X27" i="9"/>
  <c r="W27" i="9"/>
  <c r="U27" i="9"/>
  <c r="T27" i="9"/>
  <c r="R27" i="9"/>
  <c r="Q27" i="9"/>
  <c r="O27" i="9"/>
  <c r="N27" i="9"/>
  <c r="L27" i="9"/>
  <c r="K27" i="9"/>
  <c r="I27" i="9"/>
  <c r="H27" i="9"/>
  <c r="V34" i="9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F13" i="6"/>
  <c r="G13" i="6"/>
  <c r="F14" i="6"/>
  <c r="G14" i="6"/>
  <c r="I16" i="6"/>
  <c r="J16" i="6"/>
  <c r="K16" i="6"/>
  <c r="L16" i="6"/>
  <c r="M16" i="6"/>
  <c r="N16" i="6"/>
  <c r="O16" i="6"/>
  <c r="P16" i="6"/>
  <c r="Q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O16" i="6"/>
  <c r="AQ16" i="6"/>
  <c r="AR16" i="6"/>
  <c r="AS16" i="6"/>
  <c r="AT16" i="6"/>
  <c r="AU16" i="6"/>
  <c r="AV16" i="6"/>
  <c r="AW16" i="6"/>
  <c r="AX16" i="6"/>
  <c r="AY16" i="6"/>
  <c r="AZ16" i="6"/>
  <c r="BA16" i="6"/>
  <c r="F17" i="6"/>
  <c r="R17" i="6"/>
  <c r="R16" i="6" s="1"/>
  <c r="S17" i="6"/>
  <c r="S16" i="6" s="1"/>
  <c r="AM17" i="6"/>
  <c r="AM16" i="6" s="1"/>
  <c r="AN17" i="6"/>
  <c r="AN16" i="6" s="1"/>
  <c r="AP18" i="6"/>
  <c r="AP16" i="6" s="1"/>
  <c r="F19" i="6"/>
  <c r="G19" i="6"/>
  <c r="F20" i="6"/>
  <c r="G20" i="6"/>
  <c r="F21" i="6"/>
  <c r="G21" i="6"/>
  <c r="G18" i="6" s="1"/>
  <c r="H22" i="6"/>
  <c r="T22" i="6"/>
  <c r="X22" i="6"/>
  <c r="F22" i="6" s="1"/>
  <c r="AA22" i="6"/>
  <c r="AB22" i="6"/>
  <c r="AC22" i="6"/>
  <c r="AK22" i="6"/>
  <c r="G22" i="6" s="1"/>
  <c r="AS22" i="6"/>
  <c r="F23" i="6"/>
  <c r="G23" i="6"/>
  <c r="T23" i="6"/>
  <c r="T24" i="6"/>
  <c r="AP17" i="9"/>
  <c r="AM17" i="9"/>
  <c r="AL17" i="9"/>
  <c r="AJ17" i="9"/>
  <c r="AI17" i="9"/>
  <c r="AG17" i="9"/>
  <c r="AF17" i="9"/>
  <c r="AD17" i="9"/>
  <c r="AC17" i="9"/>
  <c r="AA17" i="9"/>
  <c r="Z17" i="9"/>
  <c r="X17" i="9"/>
  <c r="W17" i="9"/>
  <c r="U17" i="9"/>
  <c r="T17" i="9"/>
  <c r="R17" i="9"/>
  <c r="Q17" i="9"/>
  <c r="AP11" i="9"/>
  <c r="AO11" i="9"/>
  <c r="AM11" i="9"/>
  <c r="AL11" i="9"/>
  <c r="AJ11" i="9"/>
  <c r="AI11" i="9"/>
  <c r="AG11" i="9"/>
  <c r="AF11" i="9"/>
  <c r="AD11" i="9"/>
  <c r="AC11" i="9"/>
  <c r="AA11" i="9"/>
  <c r="Z11" i="9"/>
  <c r="X11" i="9"/>
  <c r="W11" i="9"/>
  <c r="U11" i="9"/>
  <c r="T11" i="9"/>
  <c r="R11" i="9"/>
  <c r="Q11" i="9"/>
  <c r="O11" i="9"/>
  <c r="N11" i="9"/>
  <c r="L11" i="9"/>
  <c r="K11" i="9"/>
  <c r="I11" i="9"/>
  <c r="H11" i="9"/>
  <c r="AP10" i="9"/>
  <c r="AO10" i="9"/>
  <c r="AM10" i="9"/>
  <c r="AL10" i="9"/>
  <c r="AJ10" i="9"/>
  <c r="AI10" i="9"/>
  <c r="AG10" i="9"/>
  <c r="AF10" i="9"/>
  <c r="AD10" i="9"/>
  <c r="AC10" i="9"/>
  <c r="AA10" i="9"/>
  <c r="Z10" i="9"/>
  <c r="X10" i="9"/>
  <c r="W10" i="9"/>
  <c r="U10" i="9"/>
  <c r="T10" i="9"/>
  <c r="R10" i="9"/>
  <c r="Q10" i="9"/>
  <c r="O10" i="9"/>
  <c r="N10" i="9"/>
  <c r="L10" i="9"/>
  <c r="K10" i="9"/>
  <c r="I10" i="9"/>
  <c r="H10" i="9"/>
  <c r="O17" i="9"/>
  <c r="N17" i="9"/>
  <c r="L17" i="9"/>
  <c r="M17" i="9" s="1"/>
  <c r="K17" i="9"/>
  <c r="I17" i="9"/>
  <c r="H17" i="9"/>
  <c r="AC16" i="9"/>
  <c r="Z16" i="9"/>
  <c r="W16" i="9"/>
  <c r="T16" i="9"/>
  <c r="Q16" i="9"/>
  <c r="N16" i="9"/>
  <c r="K16" i="9"/>
  <c r="H16" i="9"/>
  <c r="AP9" i="9"/>
  <c r="AO9" i="9"/>
  <c r="AM9" i="9"/>
  <c r="AL9" i="9"/>
  <c r="AJ9" i="9"/>
  <c r="AI9" i="9"/>
  <c r="AG9" i="9"/>
  <c r="AF9" i="9"/>
  <c r="AD9" i="9"/>
  <c r="AC9" i="9"/>
  <c r="AA9" i="9"/>
  <c r="Z9" i="9"/>
  <c r="X9" i="9"/>
  <c r="W9" i="9"/>
  <c r="U9" i="9"/>
  <c r="T9" i="9"/>
  <c r="R9" i="9"/>
  <c r="Q9" i="9"/>
  <c r="O9" i="9"/>
  <c r="N9" i="9"/>
  <c r="L9" i="9"/>
  <c r="K9" i="9"/>
  <c r="I9" i="9"/>
  <c r="H9" i="9"/>
  <c r="AK39" i="9"/>
  <c r="AK37" i="9"/>
  <c r="AB37" i="9"/>
  <c r="Y37" i="9"/>
  <c r="AQ35" i="9"/>
  <c r="AN35" i="9"/>
  <c r="AK35" i="9"/>
  <c r="AH35" i="9"/>
  <c r="AE35" i="9"/>
  <c r="Y35" i="9"/>
  <c r="S35" i="9"/>
  <c r="S32" i="9" s="1"/>
  <c r="P35" i="9"/>
  <c r="M35" i="9"/>
  <c r="J35" i="9"/>
  <c r="AQ34" i="9"/>
  <c r="AN34" i="9"/>
  <c r="AK34" i="9"/>
  <c r="AH34" i="9"/>
  <c r="AB34" i="9"/>
  <c r="Y34" i="9"/>
  <c r="S34" i="9"/>
  <c r="P34" i="9"/>
  <c r="M34" i="9"/>
  <c r="J34" i="9"/>
  <c r="AQ33" i="9"/>
  <c r="AN33" i="9"/>
  <c r="AK33" i="9"/>
  <c r="AH33" i="9"/>
  <c r="AE33" i="9"/>
  <c r="AB33" i="9"/>
  <c r="Y33" i="9"/>
  <c r="V33" i="9"/>
  <c r="S33" i="9"/>
  <c r="P33" i="9"/>
  <c r="M33" i="9"/>
  <c r="J33" i="9"/>
  <c r="AE37" i="9"/>
  <c r="S37" i="9"/>
  <c r="P37" i="9"/>
  <c r="J37" i="9"/>
  <c r="F18" i="9"/>
  <c r="E18" i="9"/>
  <c r="AQ39" i="9"/>
  <c r="AQ41" i="9"/>
  <c r="G17" i="6" l="1"/>
  <c r="F12" i="6"/>
  <c r="H14" i="6"/>
  <c r="H22" i="9"/>
  <c r="T22" i="9"/>
  <c r="H23" i="9"/>
  <c r="N22" i="9"/>
  <c r="N23" i="9"/>
  <c r="K22" i="9"/>
  <c r="Q22" i="9"/>
  <c r="AC22" i="9"/>
  <c r="Q23" i="9"/>
  <c r="AI23" i="9"/>
  <c r="AO23" i="9"/>
  <c r="T23" i="9"/>
  <c r="Z23" i="9"/>
  <c r="AF23" i="9"/>
  <c r="AL23" i="9"/>
  <c r="Z22" i="9"/>
  <c r="L23" i="9"/>
  <c r="O23" i="9"/>
  <c r="U23" i="9"/>
  <c r="AG23" i="9"/>
  <c r="AM23" i="9"/>
  <c r="R23" i="9"/>
  <c r="X23" i="9"/>
  <c r="AD23" i="9"/>
  <c r="AJ23" i="9"/>
  <c r="AP23" i="9"/>
  <c r="I23" i="9"/>
  <c r="K23" i="9"/>
  <c r="AC23" i="9"/>
  <c r="AA23" i="9"/>
  <c r="W22" i="9"/>
  <c r="W23" i="9"/>
  <c r="F27" i="9"/>
  <c r="E27" i="9"/>
  <c r="G12" i="6"/>
  <c r="H12" i="6" s="1"/>
  <c r="G16" i="6"/>
  <c r="F18" i="6"/>
  <c r="F16" i="6" s="1"/>
  <c r="F17" i="9"/>
  <c r="E9" i="9"/>
  <c r="V35" i="9"/>
  <c r="F11" i="9"/>
  <c r="F10" i="9"/>
  <c r="F9" i="9"/>
  <c r="AQ37" i="9"/>
  <c r="E17" i="9"/>
  <c r="G17" i="9" s="1"/>
  <c r="E10" i="9"/>
  <c r="AQ38" i="9"/>
  <c r="E11" i="9"/>
  <c r="J32" i="9"/>
  <c r="F23" i="9" l="1"/>
  <c r="E23" i="9"/>
  <c r="AN39" i="9"/>
  <c r="G10" i="9"/>
  <c r="AN37" i="9"/>
  <c r="AN41" i="9"/>
  <c r="G9" i="9"/>
  <c r="AH39" i="9"/>
  <c r="AN38" i="9"/>
  <c r="G11" i="9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J48" i="6"/>
  <c r="AI48" i="6"/>
  <c r="AH48" i="6"/>
  <c r="AG48" i="6"/>
  <c r="AF48" i="6"/>
  <c r="AD48" i="6"/>
  <c r="AC48" i="6"/>
  <c r="AB48" i="6"/>
  <c r="Z48" i="6"/>
  <c r="Y48" i="6"/>
  <c r="W48" i="6"/>
  <c r="V48" i="6"/>
  <c r="U48" i="6"/>
  <c r="S48" i="6"/>
  <c r="R48" i="6"/>
  <c r="Q48" i="6"/>
  <c r="P48" i="6"/>
  <c r="N48" i="6"/>
  <c r="M48" i="6"/>
  <c r="L48" i="6"/>
  <c r="K48" i="6"/>
  <c r="J48" i="6"/>
  <c r="I48" i="6"/>
  <c r="H48" i="6"/>
  <c r="AX47" i="6"/>
  <c r="AU47" i="6"/>
  <c r="AL52" i="9" s="1"/>
  <c r="AL49" i="9" s="1"/>
  <c r="AJ47" i="6"/>
  <c r="AF52" i="9" s="1"/>
  <c r="AF49" i="9" s="1"/>
  <c r="AF47" i="6"/>
  <c r="AD47" i="6"/>
  <c r="Z52" i="9" s="1"/>
  <c r="Z49" i="9" s="1"/>
  <c r="Q47" i="6"/>
  <c r="BC46" i="6"/>
  <c r="BB46" i="6"/>
  <c r="AJ46" i="6"/>
  <c r="AX45" i="6"/>
  <c r="AU45" i="6"/>
  <c r="AJ45" i="6"/>
  <c r="AF45" i="6"/>
  <c r="AD45" i="6"/>
  <c r="Q45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J43" i="6"/>
  <c r="AI43" i="6"/>
  <c r="AH43" i="6"/>
  <c r="AG43" i="6"/>
  <c r="AF43" i="6"/>
  <c r="AD43" i="6"/>
  <c r="AC43" i="6"/>
  <c r="AB43" i="6"/>
  <c r="Z43" i="6"/>
  <c r="Y43" i="6"/>
  <c r="W43" i="6"/>
  <c r="V43" i="6"/>
  <c r="U43" i="6"/>
  <c r="S43" i="6"/>
  <c r="R43" i="6"/>
  <c r="Q43" i="6"/>
  <c r="P43" i="6"/>
  <c r="N43" i="6"/>
  <c r="M43" i="6"/>
  <c r="L43" i="6"/>
  <c r="K43" i="6"/>
  <c r="J43" i="6"/>
  <c r="I43" i="6"/>
  <c r="H43" i="6"/>
  <c r="AX42" i="6"/>
  <c r="AU42" i="6"/>
  <c r="AJ42" i="6"/>
  <c r="AF42" i="6"/>
  <c r="AD42" i="6"/>
  <c r="AB42" i="6"/>
  <c r="Q42" i="6"/>
  <c r="AJ41" i="6"/>
  <c r="AX40" i="6"/>
  <c r="AU40" i="6"/>
  <c r="AJ40" i="6"/>
  <c r="AF40" i="6"/>
  <c r="AD40" i="6"/>
  <c r="Q40" i="6"/>
  <c r="G39" i="6"/>
  <c r="F39" i="6"/>
  <c r="G38" i="6"/>
  <c r="F38" i="6"/>
  <c r="G37" i="6"/>
  <c r="F37" i="6"/>
  <c r="AL36" i="6"/>
  <c r="AK36" i="6"/>
  <c r="AE36" i="6"/>
  <c r="AA36" i="6"/>
  <c r="X36" i="6"/>
  <c r="O36" i="6"/>
  <c r="T36" i="6" s="1"/>
  <c r="AY35" i="6"/>
  <c r="AW35" i="6"/>
  <c r="AV35" i="6"/>
  <c r="AM35" i="6"/>
  <c r="AL35" i="6"/>
  <c r="AK35" i="6"/>
  <c r="AK33" i="6" s="1"/>
  <c r="AK45" i="6" s="1"/>
  <c r="AI35" i="6"/>
  <c r="AH35" i="6"/>
  <c r="AG35" i="6"/>
  <c r="AE35" i="6"/>
  <c r="AE47" i="6" s="1"/>
  <c r="AA52" i="9" s="1"/>
  <c r="AA49" i="9" s="1"/>
  <c r="AB35" i="6"/>
  <c r="AA35" i="6"/>
  <c r="Z35" i="6"/>
  <c r="Z47" i="6" s="1"/>
  <c r="Y35" i="6"/>
  <c r="X35" i="6"/>
  <c r="X47" i="6" s="1"/>
  <c r="T52" i="9" s="1"/>
  <c r="T49" i="9" s="1"/>
  <c r="W35" i="6"/>
  <c r="V35" i="6"/>
  <c r="V47" i="6" s="1"/>
  <c r="R52" i="9" s="1"/>
  <c r="R49" i="9" s="1"/>
  <c r="U35" i="6"/>
  <c r="U47" i="6" s="1"/>
  <c r="Q52" i="9" s="1"/>
  <c r="Q49" i="9" s="1"/>
  <c r="S35" i="6"/>
  <c r="S47" i="6" s="1"/>
  <c r="R35" i="6"/>
  <c r="R47" i="6" s="1"/>
  <c r="P35" i="6"/>
  <c r="P47" i="6" s="1"/>
  <c r="O52" i="9" s="1"/>
  <c r="N35" i="6"/>
  <c r="N47" i="6" s="1"/>
  <c r="M35" i="6"/>
  <c r="M47" i="6" s="1"/>
  <c r="L52" i="9" s="1"/>
  <c r="L49" i="9" s="1"/>
  <c r="L35" i="6"/>
  <c r="L47" i="6" s="1"/>
  <c r="K52" i="9" s="1"/>
  <c r="K49" i="9" s="1"/>
  <c r="K35" i="6"/>
  <c r="K47" i="6" s="1"/>
  <c r="J35" i="6"/>
  <c r="J47" i="6" s="1"/>
  <c r="I52" i="9" s="1"/>
  <c r="I35" i="6"/>
  <c r="I47" i="6" s="1"/>
  <c r="H52" i="9" s="1"/>
  <c r="AC34" i="6"/>
  <c r="AC46" i="6" s="1"/>
  <c r="AB34" i="6"/>
  <c r="AB46" i="6" s="1"/>
  <c r="AA34" i="6"/>
  <c r="AA46" i="6" s="1"/>
  <c r="Z34" i="6"/>
  <c r="Z46" i="6" s="1"/>
  <c r="Y34" i="6"/>
  <c r="Y46" i="6" s="1"/>
  <c r="X34" i="6"/>
  <c r="X46" i="6" s="1"/>
  <c r="W34" i="6"/>
  <c r="W46" i="6" s="1"/>
  <c r="V34" i="6"/>
  <c r="V46" i="6" s="1"/>
  <c r="U34" i="6"/>
  <c r="U46" i="6" s="1"/>
  <c r="Q34" i="6"/>
  <c r="Q46" i="6" s="1"/>
  <c r="P34" i="6"/>
  <c r="P46" i="6" s="1"/>
  <c r="O34" i="6"/>
  <c r="O46" i="6" s="1"/>
  <c r="N34" i="6"/>
  <c r="N46" i="6" s="1"/>
  <c r="M34" i="6"/>
  <c r="M46" i="6" s="1"/>
  <c r="L34" i="6"/>
  <c r="L46" i="6" s="1"/>
  <c r="K34" i="6"/>
  <c r="K46" i="6" s="1"/>
  <c r="J34" i="6"/>
  <c r="J46" i="6" s="1"/>
  <c r="I34" i="6"/>
  <c r="I46" i="6" s="1"/>
  <c r="H34" i="6"/>
  <c r="H46" i="6" s="1"/>
  <c r="AW33" i="6"/>
  <c r="AW45" i="6" s="1"/>
  <c r="AL33" i="6"/>
  <c r="AL45" i="6" s="1"/>
  <c r="AE33" i="6"/>
  <c r="AE45" i="6" s="1"/>
  <c r="P33" i="6"/>
  <c r="P45" i="6" s="1"/>
  <c r="O45" i="6"/>
  <c r="L33" i="6"/>
  <c r="L45" i="6" s="1"/>
  <c r="T32" i="6"/>
  <c r="G32" i="6"/>
  <c r="F32" i="6"/>
  <c r="BC31" i="6"/>
  <c r="BC35" i="6" s="1"/>
  <c r="BC42" i="6" s="1"/>
  <c r="BB31" i="6"/>
  <c r="BB35" i="6" s="1"/>
  <c r="BB42" i="6" s="1"/>
  <c r="BA31" i="6"/>
  <c r="BA35" i="6" s="1"/>
  <c r="AZ31" i="6"/>
  <c r="AZ35" i="6" s="1"/>
  <c r="AX31" i="6"/>
  <c r="AW31" i="6"/>
  <c r="AT31" i="6"/>
  <c r="AT35" i="6" s="1"/>
  <c r="AS31" i="6"/>
  <c r="G31" i="6" s="1"/>
  <c r="AR31" i="6"/>
  <c r="AR35" i="6" s="1"/>
  <c r="AQ31" i="6"/>
  <c r="AQ35" i="6" s="1"/>
  <c r="AO31" i="6"/>
  <c r="AO35" i="6" s="1"/>
  <c r="AN31" i="6"/>
  <c r="AN35" i="6" s="1"/>
  <c r="T31" i="6"/>
  <c r="F31" i="6"/>
  <c r="BC30" i="6"/>
  <c r="BC34" i="6" s="1"/>
  <c r="BB30" i="6"/>
  <c r="BB34" i="6" s="1"/>
  <c r="BA30" i="6"/>
  <c r="BA34" i="6" s="1"/>
  <c r="AZ30" i="6"/>
  <c r="AZ34" i="6" s="1"/>
  <c r="AY30" i="6"/>
  <c r="AY34" i="6" s="1"/>
  <c r="AX30" i="6"/>
  <c r="AX34" i="6" s="1"/>
  <c r="AW30" i="6"/>
  <c r="AW34" i="6" s="1"/>
  <c r="AV30" i="6"/>
  <c r="AV34" i="6" s="1"/>
  <c r="AU30" i="6"/>
  <c r="AU34" i="6" s="1"/>
  <c r="AT30" i="6"/>
  <c r="AT34" i="6" s="1"/>
  <c r="AS30" i="6"/>
  <c r="AS34" i="6" s="1"/>
  <c r="AR30" i="6"/>
  <c r="AR34" i="6" s="1"/>
  <c r="AQ30" i="6"/>
  <c r="AQ34" i="6" s="1"/>
  <c r="AP30" i="6"/>
  <c r="AP34" i="6" s="1"/>
  <c r="AO30" i="6"/>
  <c r="AO34" i="6" s="1"/>
  <c r="AL30" i="6"/>
  <c r="AL34" i="6" s="1"/>
  <c r="AK30" i="6"/>
  <c r="AK34" i="6" s="1"/>
  <c r="AI30" i="6"/>
  <c r="AI34" i="6" s="1"/>
  <c r="AH30" i="6"/>
  <c r="AH34" i="6" s="1"/>
  <c r="AG30" i="6"/>
  <c r="AG34" i="6" s="1"/>
  <c r="AF30" i="6"/>
  <c r="AF34" i="6" s="1"/>
  <c r="AE30" i="6"/>
  <c r="AD30" i="6"/>
  <c r="AD34" i="6" s="1"/>
  <c r="T30" i="6"/>
  <c r="AY29" i="6"/>
  <c r="AX29" i="6"/>
  <c r="AW29" i="6"/>
  <c r="AU29" i="6"/>
  <c r="AQ29" i="6"/>
  <c r="AQ33" i="6" s="1"/>
  <c r="AP29" i="6"/>
  <c r="AP33" i="6" s="1"/>
  <c r="AE29" i="6"/>
  <c r="AD29" i="6"/>
  <c r="T29" i="6"/>
  <c r="T28" i="6"/>
  <c r="F28" i="6"/>
  <c r="T27" i="6"/>
  <c r="G27" i="6"/>
  <c r="F27" i="6"/>
  <c r="T26" i="6"/>
  <c r="G26" i="6"/>
  <c r="F26" i="6"/>
  <c r="AY25" i="6"/>
  <c r="AY33" i="6" s="1"/>
  <c r="P25" i="6"/>
  <c r="O25" i="6"/>
  <c r="N25" i="6"/>
  <c r="N33" i="6" s="1"/>
  <c r="M25" i="6"/>
  <c r="M33" i="6" s="1"/>
  <c r="L25" i="6"/>
  <c r="AS35" i="6"/>
  <c r="AB33" i="6"/>
  <c r="X33" i="6"/>
  <c r="AP35" i="6"/>
  <c r="AN30" i="6"/>
  <c r="AM30" i="6"/>
  <c r="S34" i="6"/>
  <c r="R34" i="6"/>
  <c r="AV33" i="6"/>
  <c r="AI33" i="6"/>
  <c r="AH33" i="6"/>
  <c r="AG33" i="6"/>
  <c r="Z33" i="6"/>
  <c r="Y33" i="6"/>
  <c r="W33" i="6"/>
  <c r="V33" i="6"/>
  <c r="U33" i="6"/>
  <c r="S33" i="6"/>
  <c r="R33" i="6"/>
  <c r="K33" i="6"/>
  <c r="J33" i="6"/>
  <c r="I33" i="6"/>
  <c r="BC11" i="6"/>
  <c r="BB11" i="6"/>
  <c r="AI79" i="7"/>
  <c r="AR77" i="7"/>
  <c r="AQ77" i="7"/>
  <c r="AP46" i="9" s="1"/>
  <c r="AP77" i="7"/>
  <c r="AO46" i="9" s="1"/>
  <c r="AO77" i="7"/>
  <c r="AN77" i="7"/>
  <c r="AM46" i="9" s="1"/>
  <c r="AM77" i="7"/>
  <c r="AL46" i="9" s="1"/>
  <c r="AL77" i="7"/>
  <c r="AK77" i="7"/>
  <c r="AJ46" i="9" s="1"/>
  <c r="AJ77" i="7"/>
  <c r="AI46" i="9" s="1"/>
  <c r="AI77" i="7"/>
  <c r="AH77" i="7"/>
  <c r="AG46" i="9" s="1"/>
  <c r="AG77" i="7"/>
  <c r="AF46" i="9" s="1"/>
  <c r="AF77" i="7"/>
  <c r="AE77" i="7"/>
  <c r="AD46" i="9" s="1"/>
  <c r="AD77" i="7"/>
  <c r="AC46" i="9" s="1"/>
  <c r="AC77" i="7"/>
  <c r="AB77" i="7"/>
  <c r="AA46" i="9" s="1"/>
  <c r="AA77" i="7"/>
  <c r="Z46" i="9" s="1"/>
  <c r="Z77" i="7"/>
  <c r="Y77" i="7"/>
  <c r="X46" i="9" s="1"/>
  <c r="X77" i="7"/>
  <c r="W46" i="9" s="1"/>
  <c r="W77" i="7"/>
  <c r="V77" i="7"/>
  <c r="U46" i="9" s="1"/>
  <c r="U77" i="7"/>
  <c r="T46" i="9" s="1"/>
  <c r="T77" i="7"/>
  <c r="S77" i="7"/>
  <c r="R46" i="9" s="1"/>
  <c r="R77" i="7"/>
  <c r="Q46" i="9" s="1"/>
  <c r="Q77" i="7"/>
  <c r="P77" i="7"/>
  <c r="O46" i="9" s="1"/>
  <c r="O77" i="7"/>
  <c r="N46" i="9" s="1"/>
  <c r="N77" i="7"/>
  <c r="M77" i="7"/>
  <c r="L46" i="9" s="1"/>
  <c r="L77" i="7"/>
  <c r="K46" i="9" s="1"/>
  <c r="K77" i="7"/>
  <c r="J77" i="7"/>
  <c r="I46" i="9" s="1"/>
  <c r="I77" i="7"/>
  <c r="H46" i="9" s="1"/>
  <c r="AL76" i="7"/>
  <c r="AJ76" i="7"/>
  <c r="AI45" i="9" s="1"/>
  <c r="AL74" i="7"/>
  <c r="Z74" i="7"/>
  <c r="W73" i="7"/>
  <c r="V73" i="7"/>
  <c r="U73" i="7"/>
  <c r="G72" i="7"/>
  <c r="F72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T71" i="7"/>
  <c r="S71" i="7"/>
  <c r="R71" i="7"/>
  <c r="Q71" i="7"/>
  <c r="P71" i="7"/>
  <c r="O71" i="7"/>
  <c r="N71" i="7"/>
  <c r="M71" i="7"/>
  <c r="L71" i="7"/>
  <c r="K71" i="7"/>
  <c r="J71" i="7"/>
  <c r="I71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AQ68" i="7"/>
  <c r="AP68" i="7"/>
  <c r="AN68" i="7"/>
  <c r="AM68" i="7"/>
  <c r="AK68" i="7"/>
  <c r="AJ68" i="7"/>
  <c r="AH68" i="7"/>
  <c r="AG68" i="7"/>
  <c r="AI68" i="7" s="1"/>
  <c r="AE68" i="7"/>
  <c r="AD68" i="7"/>
  <c r="AB68" i="7"/>
  <c r="AA68" i="7"/>
  <c r="Y68" i="7"/>
  <c r="X68" i="7"/>
  <c r="T68" i="7"/>
  <c r="S68" i="7"/>
  <c r="R68" i="7"/>
  <c r="O68" i="7"/>
  <c r="M68" i="7"/>
  <c r="L68" i="7"/>
  <c r="K68" i="7"/>
  <c r="J68" i="7"/>
  <c r="I68" i="7"/>
  <c r="G68" i="7"/>
  <c r="AR67" i="7"/>
  <c r="AQ67" i="7"/>
  <c r="AP67" i="7"/>
  <c r="AO67" i="7"/>
  <c r="AN67" i="7"/>
  <c r="AM67" i="7"/>
  <c r="AL67" i="7"/>
  <c r="AK67" i="7"/>
  <c r="AJ67" i="7"/>
  <c r="AI67" i="7"/>
  <c r="AH67" i="7"/>
  <c r="AF67" i="7"/>
  <c r="AE67" i="7"/>
  <c r="AE73" i="7" s="1"/>
  <c r="G73" i="7" s="1"/>
  <c r="AD67" i="7"/>
  <c r="AD73" i="7" s="1"/>
  <c r="F73" i="7" s="1"/>
  <c r="Z67" i="7"/>
  <c r="Y67" i="7"/>
  <c r="T67" i="7"/>
  <c r="S67" i="7"/>
  <c r="R67" i="7"/>
  <c r="Q67" i="7"/>
  <c r="P67" i="7"/>
  <c r="N67" i="7"/>
  <c r="M67" i="7"/>
  <c r="L67" i="7"/>
  <c r="K67" i="7"/>
  <c r="J67" i="7"/>
  <c r="I67" i="7"/>
  <c r="G67" i="7"/>
  <c r="F67" i="7"/>
  <c r="G66" i="7"/>
  <c r="F66" i="7"/>
  <c r="AR65" i="7"/>
  <c r="AQ65" i="7"/>
  <c r="AP30" i="9" s="1"/>
  <c r="AP65" i="7"/>
  <c r="AO30" i="9" s="1"/>
  <c r="AO65" i="7"/>
  <c r="AN65" i="7"/>
  <c r="AM30" i="9" s="1"/>
  <c r="AM65" i="7"/>
  <c r="AL30" i="9" s="1"/>
  <c r="AL65" i="7"/>
  <c r="AK65" i="7"/>
  <c r="AJ30" i="9" s="1"/>
  <c r="AJ65" i="7"/>
  <c r="AI30" i="9" s="1"/>
  <c r="AI65" i="7"/>
  <c r="AH65" i="7"/>
  <c r="AG30" i="9" s="1"/>
  <c r="AG65" i="7"/>
  <c r="AF65" i="7"/>
  <c r="AE65" i="7"/>
  <c r="AD65" i="7"/>
  <c r="AC65" i="7"/>
  <c r="AB65" i="7"/>
  <c r="AA65" i="7"/>
  <c r="Z65" i="7"/>
  <c r="Y65" i="7"/>
  <c r="X30" i="9" s="1"/>
  <c r="X65" i="7"/>
  <c r="W30" i="9" s="1"/>
  <c r="W65" i="7"/>
  <c r="T65" i="7"/>
  <c r="S65" i="7"/>
  <c r="R30" i="9" s="1"/>
  <c r="R65" i="7"/>
  <c r="Q30" i="9" s="1"/>
  <c r="Q65" i="7"/>
  <c r="P65" i="7"/>
  <c r="O30" i="9" s="1"/>
  <c r="O65" i="7"/>
  <c r="N65" i="7"/>
  <c r="M65" i="7"/>
  <c r="L30" i="9" s="1"/>
  <c r="L65" i="7"/>
  <c r="K30" i="9" s="1"/>
  <c r="K65" i="7"/>
  <c r="J65" i="7"/>
  <c r="I30" i="9" s="1"/>
  <c r="I65" i="7"/>
  <c r="H30" i="9" s="1"/>
  <c r="AR64" i="7"/>
  <c r="AQ64" i="7"/>
  <c r="AQ62" i="7" s="1"/>
  <c r="AP64" i="7"/>
  <c r="AP62" i="7" s="1"/>
  <c r="AO64" i="7"/>
  <c r="AN64" i="7"/>
  <c r="AM64" i="7"/>
  <c r="AL64" i="7"/>
  <c r="AK64" i="7"/>
  <c r="AJ64" i="7"/>
  <c r="AI64" i="7"/>
  <c r="AH64" i="7"/>
  <c r="AH62" i="7" s="1"/>
  <c r="AG64" i="7"/>
  <c r="AF64" i="7"/>
  <c r="AE64" i="7"/>
  <c r="AE62" i="7" s="1"/>
  <c r="AC64" i="7"/>
  <c r="AB64" i="7"/>
  <c r="AB62" i="7" s="1"/>
  <c r="AA64" i="7"/>
  <c r="Z64" i="7"/>
  <c r="Y64" i="7"/>
  <c r="X64" i="7"/>
  <c r="W64" i="7"/>
  <c r="V64" i="7"/>
  <c r="V62" i="7" s="1"/>
  <c r="U64" i="7"/>
  <c r="T64" i="7"/>
  <c r="S64" i="7"/>
  <c r="R64" i="7"/>
  <c r="R62" i="7" s="1"/>
  <c r="Q64" i="7"/>
  <c r="P64" i="7"/>
  <c r="O64" i="7"/>
  <c r="N64" i="7"/>
  <c r="M64" i="7"/>
  <c r="L64" i="7"/>
  <c r="K64" i="7"/>
  <c r="J64" i="7"/>
  <c r="I64" i="7"/>
  <c r="G63" i="7"/>
  <c r="F63" i="7"/>
  <c r="AN62" i="7"/>
  <c r="AM62" i="7"/>
  <c r="AK62" i="7"/>
  <c r="AJ62" i="7"/>
  <c r="AG62" i="7"/>
  <c r="AA62" i="7"/>
  <c r="Y62" i="7"/>
  <c r="X62" i="7"/>
  <c r="U62" i="7"/>
  <c r="S62" i="7"/>
  <c r="AR61" i="7"/>
  <c r="AR79" i="7" s="1"/>
  <c r="AQ61" i="7"/>
  <c r="AQ79" i="7" s="1"/>
  <c r="AP79" i="7"/>
  <c r="AO61" i="7"/>
  <c r="AO79" i="7" s="1"/>
  <c r="AN61" i="7"/>
  <c r="AN79" i="7" s="1"/>
  <c r="AM61" i="7"/>
  <c r="AM79" i="7" s="1"/>
  <c r="AL61" i="7"/>
  <c r="AL79" i="7" s="1"/>
  <c r="AK61" i="7"/>
  <c r="AK79" i="7" s="1"/>
  <c r="AJ61" i="7"/>
  <c r="AJ79" i="7" s="1"/>
  <c r="AH61" i="7"/>
  <c r="AH79" i="7" s="1"/>
  <c r="AG79" i="7"/>
  <c r="AF61" i="7"/>
  <c r="AF79" i="7" s="1"/>
  <c r="AE61" i="7"/>
  <c r="AE79" i="7" s="1"/>
  <c r="AD61" i="7"/>
  <c r="AD79" i="7" s="1"/>
  <c r="AC61" i="7"/>
  <c r="AC79" i="7" s="1"/>
  <c r="AB61" i="7"/>
  <c r="AB79" i="7" s="1"/>
  <c r="AA61" i="7"/>
  <c r="AA79" i="7" s="1"/>
  <c r="Z61" i="7"/>
  <c r="Z79" i="7" s="1"/>
  <c r="Y61" i="7"/>
  <c r="Y79" i="7" s="1"/>
  <c r="X61" i="7"/>
  <c r="X79" i="7" s="1"/>
  <c r="W61" i="7"/>
  <c r="W79" i="7" s="1"/>
  <c r="V61" i="7"/>
  <c r="V79" i="7" s="1"/>
  <c r="U61" i="7"/>
  <c r="U79" i="7" s="1"/>
  <c r="T61" i="7"/>
  <c r="T79" i="7" s="1"/>
  <c r="S61" i="7"/>
  <c r="S79" i="7" s="1"/>
  <c r="R61" i="7"/>
  <c r="R79" i="7" s="1"/>
  <c r="Q61" i="7"/>
  <c r="Q79" i="7" s="1"/>
  <c r="P61" i="7"/>
  <c r="P79" i="7" s="1"/>
  <c r="O61" i="7"/>
  <c r="O79" i="7" s="1"/>
  <c r="N61" i="7"/>
  <c r="N79" i="7" s="1"/>
  <c r="M61" i="7"/>
  <c r="M79" i="7" s="1"/>
  <c r="L61" i="7"/>
  <c r="L79" i="7" s="1"/>
  <c r="K61" i="7"/>
  <c r="K79" i="7" s="1"/>
  <c r="J61" i="7"/>
  <c r="J79" i="7" s="1"/>
  <c r="I61" i="7"/>
  <c r="I79" i="7" s="1"/>
  <c r="AR59" i="7"/>
  <c r="AQ59" i="7"/>
  <c r="AP59" i="7"/>
  <c r="AO59" i="7"/>
  <c r="AN59" i="7"/>
  <c r="AM59" i="7"/>
  <c r="AK59" i="7"/>
  <c r="AJ59" i="7"/>
  <c r="AI59" i="7"/>
  <c r="AH59" i="7"/>
  <c r="AG59" i="7"/>
  <c r="AF59" i="7"/>
  <c r="AE59" i="7"/>
  <c r="AD59" i="7"/>
  <c r="AB59" i="7"/>
  <c r="AA59" i="7"/>
  <c r="Z59" i="7"/>
  <c r="Y59" i="7"/>
  <c r="X59" i="7"/>
  <c r="W59" i="7"/>
  <c r="V59" i="7"/>
  <c r="V71" i="7" s="1"/>
  <c r="G71" i="7" s="1"/>
  <c r="U59" i="7"/>
  <c r="U71" i="7" s="1"/>
  <c r="T59" i="7"/>
  <c r="S59" i="7"/>
  <c r="R59" i="7"/>
  <c r="Q59" i="7"/>
  <c r="P59" i="7"/>
  <c r="O59" i="7"/>
  <c r="N59" i="7"/>
  <c r="M59" i="7"/>
  <c r="L59" i="7"/>
  <c r="K59" i="7"/>
  <c r="J59" i="7"/>
  <c r="I59" i="7"/>
  <c r="AG58" i="7"/>
  <c r="AG76" i="7" s="1"/>
  <c r="AF45" i="9" s="1"/>
  <c r="AD58" i="7"/>
  <c r="AD76" i="7" s="1"/>
  <c r="AC45" i="9" s="1"/>
  <c r="AC58" i="7"/>
  <c r="AC76" i="7" s="1"/>
  <c r="AA58" i="7"/>
  <c r="AA76" i="7" s="1"/>
  <c r="Z45" i="9" s="1"/>
  <c r="X58" i="7"/>
  <c r="X76" i="7" s="1"/>
  <c r="W45" i="9" s="1"/>
  <c r="U58" i="7"/>
  <c r="U76" i="7" s="1"/>
  <c r="T45" i="9" s="1"/>
  <c r="R58" i="7"/>
  <c r="R76" i="7" s="1"/>
  <c r="Q45" i="9" s="1"/>
  <c r="O58" i="7"/>
  <c r="O76" i="7" s="1"/>
  <c r="N45" i="9" s="1"/>
  <c r="L58" i="7"/>
  <c r="L76" i="7" s="1"/>
  <c r="K45" i="9" s="1"/>
  <c r="I58" i="7"/>
  <c r="I76" i="7" s="1"/>
  <c r="H45" i="9" s="1"/>
  <c r="AC57" i="7"/>
  <c r="AC75" i="7" s="1"/>
  <c r="AF56" i="7"/>
  <c r="AF74" i="7" s="1"/>
  <c r="W56" i="7"/>
  <c r="W74" i="7" s="1"/>
  <c r="T56" i="7"/>
  <c r="T74" i="7" s="1"/>
  <c r="Q56" i="7"/>
  <c r="Q74" i="7" s="1"/>
  <c r="N56" i="7"/>
  <c r="N74" i="7" s="1"/>
  <c r="K56" i="7"/>
  <c r="K74" i="7" s="1"/>
  <c r="G55" i="7"/>
  <c r="G54" i="7"/>
  <c r="F54" i="7"/>
  <c r="G53" i="7"/>
  <c r="F53" i="7"/>
  <c r="G52" i="7"/>
  <c r="F52" i="7"/>
  <c r="G51" i="7"/>
  <c r="F51" i="7"/>
  <c r="AQ50" i="7"/>
  <c r="AP50" i="7"/>
  <c r="AN50" i="7"/>
  <c r="AM50" i="7"/>
  <c r="AK50" i="7"/>
  <c r="AJ50" i="7"/>
  <c r="AH50" i="7"/>
  <c r="AG50" i="7"/>
  <c r="AE50" i="7"/>
  <c r="AD50" i="7"/>
  <c r="AB50" i="7"/>
  <c r="AA50" i="7"/>
  <c r="Z50" i="7"/>
  <c r="Y50" i="7"/>
  <c r="X50" i="7"/>
  <c r="V50" i="7"/>
  <c r="U50" i="7"/>
  <c r="S50" i="7"/>
  <c r="R50" i="7"/>
  <c r="P50" i="7"/>
  <c r="O50" i="7"/>
  <c r="M50" i="7"/>
  <c r="L50" i="7"/>
  <c r="J50" i="7"/>
  <c r="I50" i="7"/>
  <c r="G47" i="7"/>
  <c r="F47" i="7"/>
  <c r="G46" i="7"/>
  <c r="F46" i="7"/>
  <c r="G45" i="7"/>
  <c r="F45" i="7"/>
  <c r="AR44" i="7"/>
  <c r="AR58" i="7" s="1"/>
  <c r="AR76" i="7" s="1"/>
  <c r="AQ44" i="7"/>
  <c r="AQ58" i="7" s="1"/>
  <c r="AQ76" i="7" s="1"/>
  <c r="AP45" i="9" s="1"/>
  <c r="AP44" i="7"/>
  <c r="AP58" i="7" s="1"/>
  <c r="AP76" i="7" s="1"/>
  <c r="AO45" i="9" s="1"/>
  <c r="AN44" i="7"/>
  <c r="AN58" i="7" s="1"/>
  <c r="AN76" i="7" s="1"/>
  <c r="AM45" i="9" s="1"/>
  <c r="AR43" i="7"/>
  <c r="AR57" i="7" s="1"/>
  <c r="AR75" i="7" s="1"/>
  <c r="AQ43" i="7"/>
  <c r="AQ57" i="7" s="1"/>
  <c r="AQ75" i="7" s="1"/>
  <c r="AP44" i="9" s="1"/>
  <c r="AP43" i="7"/>
  <c r="AP57" i="7" s="1"/>
  <c r="AP75" i="7" s="1"/>
  <c r="AO44" i="9" s="1"/>
  <c r="AO43" i="7"/>
  <c r="AO57" i="7" s="1"/>
  <c r="AO75" i="7" s="1"/>
  <c r="AM43" i="7"/>
  <c r="AM57" i="7" s="1"/>
  <c r="AM75" i="7" s="1"/>
  <c r="AL44" i="9" s="1"/>
  <c r="AQ42" i="7"/>
  <c r="AP42" i="7"/>
  <c r="AO42" i="7"/>
  <c r="AN42" i="7"/>
  <c r="AM42" i="7"/>
  <c r="Y42" i="7"/>
  <c r="X42" i="7"/>
  <c r="G41" i="7"/>
  <c r="F41" i="7"/>
  <c r="G40" i="7"/>
  <c r="F40" i="7"/>
  <c r="G39" i="7"/>
  <c r="F39" i="7"/>
  <c r="G38" i="7"/>
  <c r="F38" i="7"/>
  <c r="AQ37" i="7"/>
  <c r="AP37" i="7"/>
  <c r="AN37" i="7"/>
  <c r="AM37" i="7"/>
  <c r="AK37" i="7"/>
  <c r="AJ37" i="7"/>
  <c r="AH37" i="7"/>
  <c r="AG37" i="7"/>
  <c r="AE37" i="7"/>
  <c r="AD37" i="7"/>
  <c r="AB37" i="7"/>
  <c r="AA37" i="7"/>
  <c r="Y37" i="7"/>
  <c r="X37" i="7"/>
  <c r="V37" i="7"/>
  <c r="U37" i="7"/>
  <c r="S37" i="7"/>
  <c r="R37" i="7"/>
  <c r="P37" i="7"/>
  <c r="O37" i="7"/>
  <c r="M37" i="7"/>
  <c r="L37" i="7"/>
  <c r="J37" i="7"/>
  <c r="I37" i="7"/>
  <c r="G37" i="7"/>
  <c r="F37" i="7"/>
  <c r="G35" i="7"/>
  <c r="F35" i="7"/>
  <c r="G34" i="7"/>
  <c r="F34" i="7"/>
  <c r="G33" i="7"/>
  <c r="F33" i="7"/>
  <c r="G32" i="7"/>
  <c r="F32" i="7"/>
  <c r="AQ31" i="7"/>
  <c r="AP31" i="7"/>
  <c r="AN31" i="7"/>
  <c r="AM31" i="7"/>
  <c r="AK31" i="7"/>
  <c r="AJ31" i="7"/>
  <c r="AH31" i="7"/>
  <c r="AG31" i="7"/>
  <c r="AE31" i="7"/>
  <c r="AD31" i="7"/>
  <c r="AB31" i="7"/>
  <c r="AA31" i="7"/>
  <c r="Y31" i="7"/>
  <c r="X31" i="7"/>
  <c r="V31" i="7"/>
  <c r="U31" i="7"/>
  <c r="S31" i="7"/>
  <c r="R31" i="7"/>
  <c r="P31" i="7"/>
  <c r="O31" i="7"/>
  <c r="M31" i="7"/>
  <c r="L31" i="7"/>
  <c r="J31" i="7"/>
  <c r="G31" i="7" s="1"/>
  <c r="I31" i="7"/>
  <c r="F31" i="7"/>
  <c r="G29" i="7"/>
  <c r="F29" i="7"/>
  <c r="G28" i="7"/>
  <c r="F28" i="7"/>
  <c r="G27" i="7"/>
  <c r="F27" i="7"/>
  <c r="G26" i="7"/>
  <c r="F26" i="7"/>
  <c r="AQ25" i="7"/>
  <c r="AP25" i="7"/>
  <c r="AN25" i="7"/>
  <c r="AM25" i="7"/>
  <c r="AK25" i="7"/>
  <c r="AJ25" i="7"/>
  <c r="AH25" i="7"/>
  <c r="AG25" i="7"/>
  <c r="AE25" i="7"/>
  <c r="AD25" i="7"/>
  <c r="AB25" i="7"/>
  <c r="AA25" i="7"/>
  <c r="Y25" i="7"/>
  <c r="X25" i="7"/>
  <c r="V25" i="7"/>
  <c r="U25" i="7"/>
  <c r="S25" i="7"/>
  <c r="R25" i="7"/>
  <c r="P25" i="7"/>
  <c r="O25" i="7"/>
  <c r="M25" i="7"/>
  <c r="L25" i="7"/>
  <c r="J25" i="7"/>
  <c r="I25" i="7"/>
  <c r="G25" i="7"/>
  <c r="F25" i="7"/>
  <c r="G18" i="7"/>
  <c r="G61" i="7" s="1"/>
  <c r="G79" i="7" s="1"/>
  <c r="F18" i="7"/>
  <c r="F79" i="7" s="1"/>
  <c r="AR17" i="7"/>
  <c r="AR60" i="7" s="1"/>
  <c r="AR78" i="7" s="1"/>
  <c r="AQ17" i="7"/>
  <c r="AQ60" i="7" s="1"/>
  <c r="AQ78" i="7" s="1"/>
  <c r="AP47" i="9" s="1"/>
  <c r="AP17" i="7"/>
  <c r="AP60" i="7" s="1"/>
  <c r="AP78" i="7" s="1"/>
  <c r="AO47" i="9" s="1"/>
  <c r="AO17" i="7"/>
  <c r="AO60" i="7" s="1"/>
  <c r="AO78" i="7" s="1"/>
  <c r="G16" i="7"/>
  <c r="F16" i="7"/>
  <c r="G15" i="7"/>
  <c r="F15" i="7"/>
  <c r="G14" i="7"/>
  <c r="F14" i="7"/>
  <c r="AR13" i="7"/>
  <c r="AR56" i="7" s="1"/>
  <c r="AR74" i="7" s="1"/>
  <c r="AE13" i="7"/>
  <c r="F46" i="9" l="1"/>
  <c r="AB46" i="9"/>
  <c r="E46" i="9"/>
  <c r="G46" i="9" s="1"/>
  <c r="AP13" i="7"/>
  <c r="AP56" i="7" s="1"/>
  <c r="AP74" i="7" s="1"/>
  <c r="AM17" i="7"/>
  <c r="AM60" i="7" s="1"/>
  <c r="AM78" i="7" s="1"/>
  <c r="AL47" i="9" s="1"/>
  <c r="AH46" i="9"/>
  <c r="AO43" i="9"/>
  <c r="O62" i="7"/>
  <c r="N30" i="9"/>
  <c r="F65" i="7"/>
  <c r="Z30" i="9"/>
  <c r="G65" i="7"/>
  <c r="AD30" i="9"/>
  <c r="I49" i="9"/>
  <c r="AB47" i="6"/>
  <c r="X52" i="9" s="1"/>
  <c r="X49" i="9" s="1"/>
  <c r="AA35" i="9"/>
  <c r="AP43" i="9"/>
  <c r="G50" i="7"/>
  <c r="F64" i="7"/>
  <c r="F62" i="7" s="1"/>
  <c r="AA30" i="9"/>
  <c r="AA29" i="9"/>
  <c r="AD62" i="7"/>
  <c r="Y46" i="9"/>
  <c r="AE46" i="9"/>
  <c r="H49" i="9"/>
  <c r="O49" i="9"/>
  <c r="G23" i="9"/>
  <c r="G64" i="7"/>
  <c r="F50" i="7"/>
  <c r="F29" i="6"/>
  <c r="AF29" i="6"/>
  <c r="H27" i="6"/>
  <c r="AT29" i="6"/>
  <c r="AT33" i="6" s="1"/>
  <c r="AT40" i="6" s="1"/>
  <c r="T25" i="6"/>
  <c r="AS29" i="6"/>
  <c r="G36" i="6"/>
  <c r="AZ29" i="6"/>
  <c r="AZ33" i="6" s="1"/>
  <c r="AZ40" i="6" s="1"/>
  <c r="G25" i="6"/>
  <c r="AO29" i="6"/>
  <c r="AO33" i="6" s="1"/>
  <c r="AO40" i="6" s="1"/>
  <c r="F30" i="6"/>
  <c r="AR29" i="6"/>
  <c r="AR33" i="6" s="1"/>
  <c r="AR40" i="6" s="1"/>
  <c r="BA29" i="6"/>
  <c r="BA33" i="6" s="1"/>
  <c r="BA40" i="6" s="1"/>
  <c r="G30" i="6"/>
  <c r="AK41" i="9"/>
  <c r="AK38" i="9"/>
  <c r="AB39" i="9"/>
  <c r="I45" i="6"/>
  <c r="I40" i="6"/>
  <c r="T33" i="6"/>
  <c r="K45" i="6"/>
  <c r="K40" i="6"/>
  <c r="S45" i="6"/>
  <c r="S40" i="6"/>
  <c r="U45" i="6"/>
  <c r="U40" i="6"/>
  <c r="W45" i="6"/>
  <c r="W40" i="6"/>
  <c r="Y45" i="6"/>
  <c r="Y40" i="6"/>
  <c r="AG45" i="6"/>
  <c r="AG40" i="6"/>
  <c r="AI45" i="6"/>
  <c r="AI40" i="6"/>
  <c r="AQ45" i="6"/>
  <c r="AQ40" i="6"/>
  <c r="S46" i="6"/>
  <c r="S41" i="6"/>
  <c r="AN29" i="6"/>
  <c r="AN33" i="6" s="1"/>
  <c r="AN34" i="6"/>
  <c r="AS47" i="6"/>
  <c r="AS42" i="6"/>
  <c r="G35" i="6"/>
  <c r="N45" i="6"/>
  <c r="N40" i="6"/>
  <c r="AG46" i="6"/>
  <c r="AG41" i="6"/>
  <c r="AI46" i="6"/>
  <c r="AI41" i="6"/>
  <c r="AL46" i="6"/>
  <c r="AL41" i="6"/>
  <c r="AP46" i="6"/>
  <c r="AP41" i="6"/>
  <c r="AR46" i="6"/>
  <c r="AR41" i="6"/>
  <c r="AT46" i="6"/>
  <c r="AT41" i="6"/>
  <c r="AV46" i="6"/>
  <c r="AV41" i="6"/>
  <c r="AX46" i="6"/>
  <c r="AX41" i="6"/>
  <c r="AZ46" i="6"/>
  <c r="AZ41" i="6"/>
  <c r="AO47" i="6"/>
  <c r="AO42" i="6"/>
  <c r="AR47" i="6"/>
  <c r="AR42" i="6"/>
  <c r="AT47" i="6"/>
  <c r="AT42" i="6"/>
  <c r="BA47" i="6"/>
  <c r="BA42" i="6"/>
  <c r="J45" i="6"/>
  <c r="J40" i="6"/>
  <c r="R45" i="6"/>
  <c r="R40" i="6"/>
  <c r="V45" i="6"/>
  <c r="V40" i="6"/>
  <c r="Z45" i="6"/>
  <c r="Z40" i="6"/>
  <c r="AH45" i="6"/>
  <c r="AH40" i="6"/>
  <c r="AP45" i="6"/>
  <c r="AP40" i="6"/>
  <c r="AV45" i="6"/>
  <c r="AV40" i="6"/>
  <c r="AZ45" i="6"/>
  <c r="R46" i="6"/>
  <c r="R41" i="6"/>
  <c r="AM34" i="6"/>
  <c r="AM29" i="6"/>
  <c r="AM33" i="6" s="1"/>
  <c r="AP47" i="6"/>
  <c r="AI52" i="9" s="1"/>
  <c r="AI49" i="9" s="1"/>
  <c r="AP42" i="6"/>
  <c r="X45" i="6"/>
  <c r="X40" i="6"/>
  <c r="M45" i="6"/>
  <c r="M40" i="6"/>
  <c r="F31" i="9" s="1"/>
  <c r="AY45" i="6"/>
  <c r="AY40" i="6"/>
  <c r="AD46" i="6"/>
  <c r="AD41" i="6"/>
  <c r="AF46" i="6"/>
  <c r="AF41" i="6"/>
  <c r="AH46" i="6"/>
  <c r="AH41" i="6"/>
  <c r="AK46" i="6"/>
  <c r="AK41" i="6"/>
  <c r="AO46" i="6"/>
  <c r="AO41" i="6"/>
  <c r="AQ46" i="6"/>
  <c r="AQ41" i="6"/>
  <c r="AS46" i="6"/>
  <c r="AS41" i="6"/>
  <c r="AU46" i="6"/>
  <c r="AU41" i="6"/>
  <c r="AW46" i="6"/>
  <c r="AW41" i="6"/>
  <c r="AY46" i="6"/>
  <c r="AY41" i="6"/>
  <c r="BA46" i="6"/>
  <c r="BA41" i="6"/>
  <c r="AN47" i="6"/>
  <c r="AN42" i="6"/>
  <c r="AQ47" i="6"/>
  <c r="AJ52" i="9" s="1"/>
  <c r="AJ49" i="9" s="1"/>
  <c r="AQ42" i="6"/>
  <c r="AZ47" i="6"/>
  <c r="AP52" i="9" s="1"/>
  <c r="AZ42" i="6"/>
  <c r="AA33" i="6"/>
  <c r="AS33" i="6"/>
  <c r="AE34" i="6"/>
  <c r="W47" i="6"/>
  <c r="W42" i="6"/>
  <c r="Y47" i="6"/>
  <c r="U52" i="9" s="1"/>
  <c r="U49" i="9" s="1"/>
  <c r="Y42" i="6"/>
  <c r="AA47" i="6"/>
  <c r="W52" i="9" s="1"/>
  <c r="W49" i="9" s="1"/>
  <c r="AA42" i="6"/>
  <c r="Z35" i="9" s="1"/>
  <c r="AH47" i="6"/>
  <c r="AD52" i="9" s="1"/>
  <c r="AD49" i="9" s="1"/>
  <c r="AH42" i="6"/>
  <c r="AK47" i="6"/>
  <c r="AK42" i="6"/>
  <c r="AM47" i="6"/>
  <c r="AM42" i="6"/>
  <c r="AV47" i="6"/>
  <c r="AM52" i="9" s="1"/>
  <c r="AM49" i="9" s="1"/>
  <c r="AV42" i="6"/>
  <c r="AY47" i="6"/>
  <c r="AO49" i="9" s="1"/>
  <c r="AY42" i="6"/>
  <c r="T48" i="6"/>
  <c r="T43" i="6"/>
  <c r="AA48" i="6"/>
  <c r="AA43" i="6"/>
  <c r="AK48" i="6"/>
  <c r="AK43" i="6"/>
  <c r="L40" i="6"/>
  <c r="P40" i="6"/>
  <c r="AB40" i="6"/>
  <c r="AB45" i="6" s="1"/>
  <c r="AE40" i="6"/>
  <c r="AK40" i="6"/>
  <c r="AW40" i="6"/>
  <c r="I41" i="6"/>
  <c r="K41" i="6"/>
  <c r="M41" i="6"/>
  <c r="O41" i="6"/>
  <c r="Q41" i="6"/>
  <c r="U41" i="6"/>
  <c r="W41" i="6"/>
  <c r="Y41" i="6"/>
  <c r="AA41" i="6"/>
  <c r="AC41" i="6"/>
  <c r="I42" i="6"/>
  <c r="K42" i="6"/>
  <c r="M42" i="6"/>
  <c r="S42" i="6"/>
  <c r="U42" i="6"/>
  <c r="X42" i="6"/>
  <c r="AE42" i="6"/>
  <c r="F25" i="6"/>
  <c r="F33" i="6" s="1"/>
  <c r="F34" i="6"/>
  <c r="T34" i="6"/>
  <c r="T35" i="6"/>
  <c r="AG47" i="6"/>
  <c r="AC52" i="9" s="1"/>
  <c r="AC49" i="9" s="1"/>
  <c r="AG42" i="6"/>
  <c r="AI47" i="6"/>
  <c r="AI42" i="6"/>
  <c r="AL47" i="6"/>
  <c r="AL42" i="6"/>
  <c r="AW47" i="6"/>
  <c r="AW42" i="6"/>
  <c r="F36" i="6"/>
  <c r="O48" i="6"/>
  <c r="O43" i="6"/>
  <c r="X48" i="6"/>
  <c r="X43" i="6"/>
  <c r="AE48" i="6"/>
  <c r="G48" i="6" s="1"/>
  <c r="AE43" i="6"/>
  <c r="AL48" i="6"/>
  <c r="AL43" i="6"/>
  <c r="O40" i="6"/>
  <c r="N31" i="9" s="1"/>
  <c r="AL40" i="6"/>
  <c r="H41" i="6"/>
  <c r="J41" i="6"/>
  <c r="L41" i="6"/>
  <c r="N41" i="6"/>
  <c r="P41" i="6"/>
  <c r="V41" i="6"/>
  <c r="X41" i="6"/>
  <c r="Z41" i="6"/>
  <c r="AB41" i="6"/>
  <c r="J42" i="6"/>
  <c r="L42" i="6"/>
  <c r="N42" i="6"/>
  <c r="P42" i="6"/>
  <c r="R42" i="6"/>
  <c r="V42" i="6"/>
  <c r="Z42" i="6"/>
  <c r="G69" i="7"/>
  <c r="G77" i="7"/>
  <c r="G59" i="7"/>
  <c r="J62" i="7"/>
  <c r="M62" i="7"/>
  <c r="P62" i="7"/>
  <c r="H73" i="7"/>
  <c r="G70" i="7"/>
  <c r="AM13" i="7"/>
  <c r="AM56" i="7" s="1"/>
  <c r="AM74" i="7" s="1"/>
  <c r="AO13" i="7"/>
  <c r="AO56" i="7" s="1"/>
  <c r="AO74" i="7" s="1"/>
  <c r="AQ13" i="7"/>
  <c r="AQ56" i="7" s="1"/>
  <c r="AQ74" i="7" s="1"/>
  <c r="F69" i="7"/>
  <c r="F70" i="7"/>
  <c r="F77" i="7"/>
  <c r="F59" i="7"/>
  <c r="AJ17" i="7"/>
  <c r="AL17" i="7"/>
  <c r="AN17" i="7"/>
  <c r="AJ43" i="7"/>
  <c r="AL43" i="7"/>
  <c r="AN43" i="7"/>
  <c r="AK44" i="7"/>
  <c r="AM44" i="7"/>
  <c r="AO44" i="7"/>
  <c r="I62" i="7"/>
  <c r="L62" i="7"/>
  <c r="U68" i="7"/>
  <c r="F68" i="7" s="1"/>
  <c r="F71" i="7"/>
  <c r="E31" i="9" l="1"/>
  <c r="F30" i="9"/>
  <c r="E30" i="9"/>
  <c r="G29" i="6"/>
  <c r="F52" i="9"/>
  <c r="AP49" i="9"/>
  <c r="AQ49" i="9" s="1"/>
  <c r="AQ52" i="9"/>
  <c r="F46" i="6"/>
  <c r="BA45" i="6"/>
  <c r="AO45" i="6"/>
  <c r="AT45" i="6"/>
  <c r="G43" i="6"/>
  <c r="F43" i="6"/>
  <c r="G47" i="6"/>
  <c r="AR45" i="6"/>
  <c r="G42" i="6"/>
  <c r="AH41" i="9"/>
  <c r="Y39" i="9"/>
  <c r="AH38" i="9"/>
  <c r="T47" i="6"/>
  <c r="T42" i="6"/>
  <c r="AM45" i="6"/>
  <c r="AM40" i="6"/>
  <c r="F48" i="6"/>
  <c r="F41" i="6"/>
  <c r="AE46" i="6"/>
  <c r="G46" i="6" s="1"/>
  <c r="AE41" i="6"/>
  <c r="G41" i="6" s="1"/>
  <c r="G34" i="6"/>
  <c r="AS45" i="6"/>
  <c r="G45" i="6" s="1"/>
  <c r="AS40" i="6"/>
  <c r="H25" i="6"/>
  <c r="AM46" i="6"/>
  <c r="AM41" i="6"/>
  <c r="G40" i="6"/>
  <c r="AN46" i="6"/>
  <c r="AN41" i="6"/>
  <c r="O47" i="6"/>
  <c r="O42" i="6"/>
  <c r="F42" i="6" s="1"/>
  <c r="F35" i="6"/>
  <c r="H35" i="6" s="1"/>
  <c r="T46" i="6"/>
  <c r="T41" i="6"/>
  <c r="AA45" i="6"/>
  <c r="AA40" i="6"/>
  <c r="F40" i="6" s="1"/>
  <c r="AN45" i="6"/>
  <c r="AN40" i="6"/>
  <c r="G33" i="6"/>
  <c r="T45" i="6"/>
  <c r="T40" i="6"/>
  <c r="F45" i="6"/>
  <c r="AO58" i="7"/>
  <c r="AO76" i="7" s="1"/>
  <c r="AL44" i="7"/>
  <c r="AI44" i="7" s="1"/>
  <c r="AK58" i="7"/>
  <c r="AK76" i="7" s="1"/>
  <c r="AJ45" i="9" s="1"/>
  <c r="AH44" i="7"/>
  <c r="AL57" i="7"/>
  <c r="AL75" i="7" s="1"/>
  <c r="AI43" i="7"/>
  <c r="AN60" i="7"/>
  <c r="AN78" i="7" s="1"/>
  <c r="AM47" i="9" s="1"/>
  <c r="AN13" i="7"/>
  <c r="AN56" i="7" s="1"/>
  <c r="AN74" i="7" s="1"/>
  <c r="AK17" i="7"/>
  <c r="AJ60" i="7"/>
  <c r="AJ78" i="7" s="1"/>
  <c r="AI47" i="9" s="1"/>
  <c r="AJ13" i="7"/>
  <c r="AG17" i="7"/>
  <c r="AM58" i="7"/>
  <c r="AM76" i="7" s="1"/>
  <c r="AL45" i="9" s="1"/>
  <c r="AJ44" i="7"/>
  <c r="F44" i="7" s="1"/>
  <c r="F58" i="7" s="1"/>
  <c r="F76" i="7" s="1"/>
  <c r="AN57" i="7"/>
  <c r="AN75" i="7" s="1"/>
  <c r="AM44" i="9" s="1"/>
  <c r="AM43" i="9" s="1"/>
  <c r="AK43" i="7"/>
  <c r="AJ57" i="7"/>
  <c r="AJ75" i="7" s="1"/>
  <c r="AI44" i="9" s="1"/>
  <c r="AJ42" i="7"/>
  <c r="AG43" i="7"/>
  <c r="AL60" i="7"/>
  <c r="AL78" i="7" s="1"/>
  <c r="AI17" i="7"/>
  <c r="AI43" i="9" l="1"/>
  <c r="AL43" i="9"/>
  <c r="E45" i="9"/>
  <c r="F47" i="6"/>
  <c r="N52" i="9"/>
  <c r="F49" i="9"/>
  <c r="AE41" i="9"/>
  <c r="AE38" i="9"/>
  <c r="V39" i="9"/>
  <c r="H47" i="6"/>
  <c r="H42" i="6"/>
  <c r="H33" i="6"/>
  <c r="AG60" i="7"/>
  <c r="AG78" i="7" s="1"/>
  <c r="AF47" i="9" s="1"/>
  <c r="AD17" i="7"/>
  <c r="AG13" i="7"/>
  <c r="AI57" i="7"/>
  <c r="AI75" i="7" s="1"/>
  <c r="AF43" i="7"/>
  <c r="AH58" i="7"/>
  <c r="AH76" i="7" s="1"/>
  <c r="AG45" i="9" s="1"/>
  <c r="AH45" i="9" s="1"/>
  <c r="AE44" i="7"/>
  <c r="AI58" i="7"/>
  <c r="AI76" i="7" s="1"/>
  <c r="AF44" i="7"/>
  <c r="Z44" i="7" s="1"/>
  <c r="AK57" i="7"/>
  <c r="AK75" i="7" s="1"/>
  <c r="AJ44" i="9" s="1"/>
  <c r="AH43" i="7"/>
  <c r="AK42" i="7"/>
  <c r="AI60" i="7"/>
  <c r="AI78" i="7" s="1"/>
  <c r="AF17" i="7"/>
  <c r="AG57" i="7"/>
  <c r="AD43" i="7"/>
  <c r="AG42" i="7"/>
  <c r="AJ56" i="7"/>
  <c r="AJ74" i="7" s="1"/>
  <c r="AK60" i="7"/>
  <c r="AK78" i="7" s="1"/>
  <c r="AJ47" i="9" s="1"/>
  <c r="AH17" i="7"/>
  <c r="AK13" i="7"/>
  <c r="AK56" i="7" s="1"/>
  <c r="AK74" i="7" s="1"/>
  <c r="AJ43" i="9" l="1"/>
  <c r="N49" i="9"/>
  <c r="E52" i="9"/>
  <c r="AG75" i="7"/>
  <c r="AF44" i="9" s="1"/>
  <c r="AF43" i="9" s="1"/>
  <c r="AB41" i="9"/>
  <c r="S39" i="9"/>
  <c r="AB38" i="9"/>
  <c r="H45" i="6"/>
  <c r="H40" i="6"/>
  <c r="AH60" i="7"/>
  <c r="AH78" i="7" s="1"/>
  <c r="AG47" i="9" s="1"/>
  <c r="AH13" i="7"/>
  <c r="AE17" i="7"/>
  <c r="AD57" i="7"/>
  <c r="AA43" i="7"/>
  <c r="AD42" i="7"/>
  <c r="AF60" i="7"/>
  <c r="AF78" i="7" s="1"/>
  <c r="AC17" i="7"/>
  <c r="AD60" i="7"/>
  <c r="AD78" i="7" s="1"/>
  <c r="AC47" i="9" s="1"/>
  <c r="AD13" i="7"/>
  <c r="AA17" i="7"/>
  <c r="AH57" i="7"/>
  <c r="AH75" i="7" s="1"/>
  <c r="AG44" i="9" s="1"/>
  <c r="AE43" i="7"/>
  <c r="AH42" i="7"/>
  <c r="Z58" i="7"/>
  <c r="Z76" i="7" s="1"/>
  <c r="W44" i="7"/>
  <c r="AE58" i="7"/>
  <c r="AE76" i="7" s="1"/>
  <c r="AD45" i="9" s="1"/>
  <c r="AE45" i="9" s="1"/>
  <c r="AB44" i="7"/>
  <c r="AF57" i="7"/>
  <c r="AF75" i="7" s="1"/>
  <c r="Z43" i="7"/>
  <c r="AG56" i="7"/>
  <c r="AG74" i="7" s="1"/>
  <c r="AD56" i="7" l="1"/>
  <c r="AD74" i="7" s="1"/>
  <c r="E49" i="9"/>
  <c r="G49" i="9" s="1"/>
  <c r="G52" i="9"/>
  <c r="AH44" i="9"/>
  <c r="AG43" i="9"/>
  <c r="AH43" i="9" s="1"/>
  <c r="AD75" i="7"/>
  <c r="AC44" i="9" s="1"/>
  <c r="AC43" i="9" s="1"/>
  <c r="Y41" i="9"/>
  <c r="P39" i="9"/>
  <c r="Y38" i="9"/>
  <c r="Z57" i="7"/>
  <c r="Z75" i="7" s="1"/>
  <c r="W43" i="7"/>
  <c r="AB58" i="7"/>
  <c r="AB76" i="7" s="1"/>
  <c r="AA45" i="9" s="1"/>
  <c r="AB45" i="9" s="1"/>
  <c r="Y44" i="7"/>
  <c r="W58" i="7"/>
  <c r="W76" i="7" s="1"/>
  <c r="T44" i="7"/>
  <c r="AC60" i="7"/>
  <c r="AC78" i="7" s="1"/>
  <c r="Z17" i="7"/>
  <c r="AH56" i="7"/>
  <c r="AH74" i="7" s="1"/>
  <c r="AI74" i="7" s="1"/>
  <c r="AE57" i="7"/>
  <c r="AE75" i="7" s="1"/>
  <c r="AD44" i="9" s="1"/>
  <c r="AB43" i="7"/>
  <c r="AE42" i="7"/>
  <c r="AE56" i="7" s="1"/>
  <c r="AE74" i="7" s="1"/>
  <c r="AA60" i="7"/>
  <c r="AA78" i="7" s="1"/>
  <c r="Z47" i="9" s="1"/>
  <c r="X17" i="7"/>
  <c r="AA13" i="7"/>
  <c r="AA57" i="7"/>
  <c r="AA42" i="7"/>
  <c r="X43" i="7"/>
  <c r="AE60" i="7"/>
  <c r="AE78" i="7" s="1"/>
  <c r="AD47" i="9" s="1"/>
  <c r="AB17" i="7"/>
  <c r="AD43" i="9" l="1"/>
  <c r="AE43" i="9" s="1"/>
  <c r="AE44" i="9"/>
  <c r="AA75" i="7"/>
  <c r="Z44" i="9" s="1"/>
  <c r="Z43" i="9" s="1"/>
  <c r="V41" i="9"/>
  <c r="M39" i="9"/>
  <c r="V38" i="9"/>
  <c r="AB60" i="7"/>
  <c r="AB78" i="7" s="1"/>
  <c r="AA47" i="9" s="1"/>
  <c r="Y17" i="7"/>
  <c r="AB13" i="7"/>
  <c r="X60" i="7"/>
  <c r="X78" i="7" s="1"/>
  <c r="W47" i="9" s="1"/>
  <c r="X13" i="7"/>
  <c r="X56" i="7" s="1"/>
  <c r="X74" i="7" s="1"/>
  <c r="U17" i="7"/>
  <c r="Z60" i="7"/>
  <c r="Z78" i="7" s="1"/>
  <c r="W17" i="7"/>
  <c r="Z13" i="7"/>
  <c r="T58" i="7"/>
  <c r="T76" i="7" s="1"/>
  <c r="Q44" i="7"/>
  <c r="Y58" i="7"/>
  <c r="Y76" i="7" s="1"/>
  <c r="X45" i="9" s="1"/>
  <c r="Y45" i="9" s="1"/>
  <c r="V44" i="7"/>
  <c r="W57" i="7"/>
  <c r="W75" i="7" s="1"/>
  <c r="T43" i="7"/>
  <c r="X57" i="7"/>
  <c r="U43" i="7"/>
  <c r="AA56" i="7"/>
  <c r="AA74" i="7" s="1"/>
  <c r="AB57" i="7"/>
  <c r="AB75" i="7" s="1"/>
  <c r="AA44" i="9" s="1"/>
  <c r="Y43" i="7"/>
  <c r="AB42" i="7"/>
  <c r="G42" i="7" s="1"/>
  <c r="G62" i="7" s="1"/>
  <c r="AB44" i="9" l="1"/>
  <c r="AA43" i="9"/>
  <c r="AB43" i="9" s="1"/>
  <c r="X75" i="7"/>
  <c r="W44" i="9" s="1"/>
  <c r="W43" i="9" s="1"/>
  <c r="S41" i="9"/>
  <c r="S38" i="9"/>
  <c r="J39" i="9"/>
  <c r="V37" i="9"/>
  <c r="Y57" i="7"/>
  <c r="Y75" i="7" s="1"/>
  <c r="X44" i="9" s="1"/>
  <c r="V43" i="7"/>
  <c r="W60" i="7"/>
  <c r="W78" i="7" s="1"/>
  <c r="T17" i="7"/>
  <c r="U60" i="7"/>
  <c r="U78" i="7" s="1"/>
  <c r="T47" i="9" s="1"/>
  <c r="R17" i="7"/>
  <c r="U13" i="7"/>
  <c r="Y60" i="7"/>
  <c r="Y78" i="7" s="1"/>
  <c r="X47" i="9" s="1"/>
  <c r="V17" i="7"/>
  <c r="Y13" i="7"/>
  <c r="Y56" i="7" s="1"/>
  <c r="Y74" i="7" s="1"/>
  <c r="U57" i="7"/>
  <c r="U75" i="7" s="1"/>
  <c r="T44" i="9" s="1"/>
  <c r="T43" i="9" s="1"/>
  <c r="R43" i="7"/>
  <c r="U42" i="7"/>
  <c r="F42" i="7" s="1"/>
  <c r="T57" i="7"/>
  <c r="T75" i="7" s="1"/>
  <c r="Q43" i="7"/>
  <c r="V58" i="7"/>
  <c r="V76" i="7" s="1"/>
  <c r="U45" i="9" s="1"/>
  <c r="S44" i="7"/>
  <c r="Q58" i="7"/>
  <c r="Q76" i="7" s="1"/>
  <c r="N44" i="7"/>
  <c r="AB56" i="7"/>
  <c r="AB74" i="7" s="1"/>
  <c r="Y44" i="9" l="1"/>
  <c r="X43" i="9"/>
  <c r="Y43" i="9" s="1"/>
  <c r="P41" i="9"/>
  <c r="P38" i="9"/>
  <c r="R57" i="7"/>
  <c r="R75" i="7" s="1"/>
  <c r="Q44" i="9" s="1"/>
  <c r="O43" i="7"/>
  <c r="R60" i="7"/>
  <c r="R78" i="7" s="1"/>
  <c r="Q47" i="9" s="1"/>
  <c r="O17" i="7"/>
  <c r="R13" i="7"/>
  <c r="R56" i="7" s="1"/>
  <c r="R74" i="7" s="1"/>
  <c r="T60" i="7"/>
  <c r="T78" i="7" s="1"/>
  <c r="Q17" i="7"/>
  <c r="V57" i="7"/>
  <c r="V75" i="7" s="1"/>
  <c r="U44" i="9" s="1"/>
  <c r="S43" i="7"/>
  <c r="N58" i="7"/>
  <c r="N76" i="7" s="1"/>
  <c r="K44" i="7"/>
  <c r="S58" i="7"/>
  <c r="S76" i="7" s="1"/>
  <c r="R45" i="9" s="1"/>
  <c r="P44" i="7"/>
  <c r="Q57" i="7"/>
  <c r="Q75" i="7" s="1"/>
  <c r="N43" i="7"/>
  <c r="V60" i="7"/>
  <c r="V78" i="7" s="1"/>
  <c r="U47" i="9" s="1"/>
  <c r="V13" i="7"/>
  <c r="V56" i="7" s="1"/>
  <c r="V74" i="7" s="1"/>
  <c r="S17" i="7"/>
  <c r="U56" i="7"/>
  <c r="U74" i="7" s="1"/>
  <c r="U43" i="9" l="1"/>
  <c r="Q43" i="9"/>
  <c r="M41" i="9"/>
  <c r="M38" i="9"/>
  <c r="S60" i="7"/>
  <c r="S78" i="7" s="1"/>
  <c r="R47" i="9" s="1"/>
  <c r="P17" i="7"/>
  <c r="S13" i="7"/>
  <c r="S56" i="7" s="1"/>
  <c r="S74" i="7" s="1"/>
  <c r="O60" i="7"/>
  <c r="O78" i="7" s="1"/>
  <c r="N47" i="9" s="1"/>
  <c r="L17" i="7"/>
  <c r="O13" i="7"/>
  <c r="O56" i="7" s="1"/>
  <c r="O74" i="7" s="1"/>
  <c r="O57" i="7"/>
  <c r="O75" i="7" s="1"/>
  <c r="N44" i="9" s="1"/>
  <c r="L43" i="7"/>
  <c r="N57" i="7"/>
  <c r="N75" i="7" s="1"/>
  <c r="K43" i="7"/>
  <c r="P58" i="7"/>
  <c r="P76" i="7" s="1"/>
  <c r="O45" i="9" s="1"/>
  <c r="M44" i="7"/>
  <c r="K58" i="7"/>
  <c r="K76" i="7" s="1"/>
  <c r="H44" i="7"/>
  <c r="S57" i="7"/>
  <c r="S75" i="7" s="1"/>
  <c r="R44" i="9" s="1"/>
  <c r="R43" i="9" s="1"/>
  <c r="P43" i="7"/>
  <c r="Q60" i="7"/>
  <c r="Q78" i="7" s="1"/>
  <c r="N17" i="7"/>
  <c r="N43" i="9" l="1"/>
  <c r="J41" i="9"/>
  <c r="G41" i="9"/>
  <c r="J38" i="9"/>
  <c r="N60" i="7"/>
  <c r="N78" i="7" s="1"/>
  <c r="K17" i="7"/>
  <c r="P57" i="7"/>
  <c r="P75" i="7" s="1"/>
  <c r="O44" i="9" s="1"/>
  <c r="M43" i="7"/>
  <c r="M58" i="7"/>
  <c r="M76" i="7" s="1"/>
  <c r="L45" i="9" s="1"/>
  <c r="J44" i="7"/>
  <c r="K57" i="7"/>
  <c r="K75" i="7" s="1"/>
  <c r="H43" i="7"/>
  <c r="L57" i="7"/>
  <c r="L75" i="7" s="1"/>
  <c r="K44" i="9" s="1"/>
  <c r="I43" i="7"/>
  <c r="P60" i="7"/>
  <c r="P78" i="7" s="1"/>
  <c r="O47" i="9" s="1"/>
  <c r="P13" i="7"/>
  <c r="P56" i="7" s="1"/>
  <c r="P74" i="7" s="1"/>
  <c r="M17" i="7"/>
  <c r="L60" i="7"/>
  <c r="L78" i="7" s="1"/>
  <c r="K47" i="9" s="1"/>
  <c r="I17" i="7"/>
  <c r="L13" i="7"/>
  <c r="L56" i="7" s="1"/>
  <c r="L74" i="7" s="1"/>
  <c r="K43" i="9" l="1"/>
  <c r="O43" i="9"/>
  <c r="I57" i="7"/>
  <c r="I75" i="7" s="1"/>
  <c r="H44" i="9" s="1"/>
  <c r="F43" i="7"/>
  <c r="F57" i="7" s="1"/>
  <c r="F75" i="7" s="1"/>
  <c r="J58" i="7"/>
  <c r="J76" i="7" s="1"/>
  <c r="I45" i="9" s="1"/>
  <c r="F45" i="9" s="1"/>
  <c r="G45" i="9" s="1"/>
  <c r="G44" i="7"/>
  <c r="G58" i="7" s="1"/>
  <c r="G76" i="7" s="1"/>
  <c r="M57" i="7"/>
  <c r="M75" i="7" s="1"/>
  <c r="L44" i="9" s="1"/>
  <c r="J43" i="7"/>
  <c r="K60" i="7"/>
  <c r="K78" i="7" s="1"/>
  <c r="H17" i="7"/>
  <c r="H60" i="7" s="1"/>
  <c r="H78" i="7" s="1"/>
  <c r="I60" i="7"/>
  <c r="I78" i="7" s="1"/>
  <c r="H47" i="9" s="1"/>
  <c r="E47" i="9" s="1"/>
  <c r="F17" i="7"/>
  <c r="F60" i="7" s="1"/>
  <c r="F78" i="7" s="1"/>
  <c r="I13" i="7"/>
  <c r="M60" i="7"/>
  <c r="M78" i="7" s="1"/>
  <c r="L47" i="9" s="1"/>
  <c r="J17" i="7"/>
  <c r="M13" i="7"/>
  <c r="M56" i="7" s="1"/>
  <c r="M74" i="7" s="1"/>
  <c r="L43" i="9" l="1"/>
  <c r="H43" i="9"/>
  <c r="E44" i="9"/>
  <c r="E43" i="9" s="1"/>
  <c r="J57" i="7"/>
  <c r="J75" i="7" s="1"/>
  <c r="I44" i="9" s="1"/>
  <c r="G43" i="7"/>
  <c r="G57" i="7" s="1"/>
  <c r="G75" i="7" s="1"/>
  <c r="J60" i="7"/>
  <c r="J78" i="7" s="1"/>
  <c r="I47" i="9" s="1"/>
  <c r="F47" i="9" s="1"/>
  <c r="J13" i="7"/>
  <c r="G17" i="7"/>
  <c r="G60" i="7" s="1"/>
  <c r="G78" i="7" s="1"/>
  <c r="I56" i="7"/>
  <c r="I74" i="7" s="1"/>
  <c r="F13" i="7"/>
  <c r="F56" i="7" s="1"/>
  <c r="F74" i="7" s="1"/>
  <c r="I43" i="9" l="1"/>
  <c r="F44" i="9"/>
  <c r="G13" i="7"/>
  <c r="G56" i="7" s="1"/>
  <c r="G74" i="7" s="1"/>
  <c r="J56" i="7"/>
  <c r="J74" i="7" s="1"/>
  <c r="F43" i="9" l="1"/>
  <c r="G43" i="9" s="1"/>
  <c r="G44" i="9"/>
  <c r="F13" i="5"/>
  <c r="W13" i="5"/>
  <c r="W67" i="5" s="1"/>
  <c r="AR74" i="5"/>
  <c r="AQ74" i="5"/>
  <c r="AP40" i="9" s="1"/>
  <c r="AP74" i="5"/>
  <c r="AO40" i="9" s="1"/>
  <c r="AO74" i="5"/>
  <c r="AN74" i="5"/>
  <c r="AM40" i="9" s="1"/>
  <c r="AM74" i="5"/>
  <c r="AL40" i="9" s="1"/>
  <c r="AL74" i="5"/>
  <c r="AK74" i="5"/>
  <c r="AJ40" i="9" s="1"/>
  <c r="AJ74" i="5"/>
  <c r="AI40" i="9" s="1"/>
  <c r="AI74" i="5"/>
  <c r="AH74" i="5"/>
  <c r="AG40" i="9" s="1"/>
  <c r="AG74" i="5"/>
  <c r="AF40" i="9" s="1"/>
  <c r="AF74" i="5"/>
  <c r="AE74" i="5"/>
  <c r="AD40" i="9" s="1"/>
  <c r="AD74" i="5"/>
  <c r="AC40" i="9" s="1"/>
  <c r="AC74" i="5"/>
  <c r="AB74" i="5"/>
  <c r="AA40" i="9" s="1"/>
  <c r="AA74" i="5"/>
  <c r="Z40" i="9" s="1"/>
  <c r="Z74" i="5"/>
  <c r="Y74" i="5"/>
  <c r="X40" i="9" s="1"/>
  <c r="X74" i="5"/>
  <c r="W40" i="9" s="1"/>
  <c r="W74" i="5"/>
  <c r="V74" i="5"/>
  <c r="U40" i="9" s="1"/>
  <c r="U74" i="5"/>
  <c r="T40" i="9" s="1"/>
  <c r="T74" i="5"/>
  <c r="S74" i="5"/>
  <c r="R40" i="9" s="1"/>
  <c r="R74" i="5"/>
  <c r="Q40" i="9" s="1"/>
  <c r="Q74" i="5"/>
  <c r="P74" i="5"/>
  <c r="O40" i="9" s="1"/>
  <c r="O74" i="5"/>
  <c r="N40" i="9" s="1"/>
  <c r="N74" i="5"/>
  <c r="M74" i="5"/>
  <c r="L40" i="9" s="1"/>
  <c r="L74" i="5"/>
  <c r="K40" i="9" s="1"/>
  <c r="K74" i="5"/>
  <c r="J74" i="5"/>
  <c r="I40" i="9" s="1"/>
  <c r="I74" i="5"/>
  <c r="H40" i="9" s="1"/>
  <c r="E40" i="9" s="1"/>
  <c r="AL73" i="5"/>
  <c r="AJ73" i="5"/>
  <c r="AI39" i="9" s="1"/>
  <c r="AL71" i="5"/>
  <c r="AC71" i="5"/>
  <c r="G70" i="5"/>
  <c r="F70" i="5"/>
  <c r="G68" i="5"/>
  <c r="F68" i="5"/>
  <c r="AR67" i="5"/>
  <c r="AQ67" i="5"/>
  <c r="AP35" i="9" s="1"/>
  <c r="AP67" i="5"/>
  <c r="AO67" i="5"/>
  <c r="AN67" i="5"/>
  <c r="AM35" i="9" s="1"/>
  <c r="AM67" i="5"/>
  <c r="AL35" i="9" s="1"/>
  <c r="AL67" i="5"/>
  <c r="AK67" i="5"/>
  <c r="AJ35" i="9" s="1"/>
  <c r="AJ67" i="5"/>
  <c r="AI35" i="9" s="1"/>
  <c r="AI67" i="5"/>
  <c r="AH67" i="5"/>
  <c r="AG35" i="9" s="1"/>
  <c r="AG67" i="5"/>
  <c r="AF35" i="9" s="1"/>
  <c r="AF67" i="5"/>
  <c r="AE67" i="5"/>
  <c r="AD35" i="9" s="1"/>
  <c r="AD67" i="5"/>
  <c r="AC35" i="9" s="1"/>
  <c r="Z67" i="5"/>
  <c r="Y67" i="5"/>
  <c r="X67" i="5"/>
  <c r="W35" i="9" s="1"/>
  <c r="V67" i="5"/>
  <c r="U35" i="9" s="1"/>
  <c r="U67" i="5"/>
  <c r="T35" i="9" s="1"/>
  <c r="T67" i="5"/>
  <c r="T64" i="5" s="1"/>
  <c r="S67" i="5"/>
  <c r="R67" i="5"/>
  <c r="Q35" i="9" s="1"/>
  <c r="Q67" i="5"/>
  <c r="P67" i="5"/>
  <c r="O35" i="9" s="1"/>
  <c r="O67" i="5"/>
  <c r="N35" i="9" s="1"/>
  <c r="N67" i="5"/>
  <c r="M67" i="5"/>
  <c r="L35" i="9" s="1"/>
  <c r="L67" i="5"/>
  <c r="K67" i="5"/>
  <c r="J67" i="5"/>
  <c r="I35" i="9" s="1"/>
  <c r="I67" i="5"/>
  <c r="H35" i="9" s="1"/>
  <c r="AR66" i="5"/>
  <c r="AQ66" i="5"/>
  <c r="AP34" i="9" s="1"/>
  <c r="AP66" i="5"/>
  <c r="AO34" i="9" s="1"/>
  <c r="AO66" i="5"/>
  <c r="AN66" i="5"/>
  <c r="AM66" i="5"/>
  <c r="AL34" i="9" s="1"/>
  <c r="AL66" i="5"/>
  <c r="AK66" i="5"/>
  <c r="AJ34" i="9" s="1"/>
  <c r="AJ66" i="5"/>
  <c r="AI34" i="9" s="1"/>
  <c r="AI66" i="5"/>
  <c r="AH66" i="5"/>
  <c r="AG34" i="9" s="1"/>
  <c r="AG66" i="5"/>
  <c r="AF34" i="9" s="1"/>
  <c r="AE66" i="5"/>
  <c r="AD34" i="9" s="1"/>
  <c r="AD66" i="5"/>
  <c r="AC34" i="9" s="1"/>
  <c r="AC66" i="5"/>
  <c r="AB66" i="5"/>
  <c r="AA34" i="9" s="1"/>
  <c r="AA66" i="5"/>
  <c r="Z34" i="9" s="1"/>
  <c r="Z66" i="5"/>
  <c r="Y66" i="5"/>
  <c r="X34" i="9" s="1"/>
  <c r="X66" i="5"/>
  <c r="W34" i="9" s="1"/>
  <c r="W66" i="5"/>
  <c r="V66" i="5"/>
  <c r="U34" i="9" s="1"/>
  <c r="U66" i="5"/>
  <c r="T34" i="9" s="1"/>
  <c r="T66" i="5"/>
  <c r="S66" i="5"/>
  <c r="R34" i="9" s="1"/>
  <c r="R66" i="5"/>
  <c r="Q34" i="9" s="1"/>
  <c r="Q66" i="5"/>
  <c r="P66" i="5"/>
  <c r="O34" i="9" s="1"/>
  <c r="O66" i="5"/>
  <c r="N34" i="9" s="1"/>
  <c r="N66" i="5"/>
  <c r="M66" i="5"/>
  <c r="L34" i="9" s="1"/>
  <c r="L66" i="5"/>
  <c r="K34" i="9" s="1"/>
  <c r="K66" i="5"/>
  <c r="J66" i="5"/>
  <c r="I34" i="9" s="1"/>
  <c r="I66" i="5"/>
  <c r="H34" i="9" s="1"/>
  <c r="AR65" i="5"/>
  <c r="AQ65" i="5"/>
  <c r="AP65" i="5"/>
  <c r="AO65" i="5"/>
  <c r="AN65" i="5"/>
  <c r="AM33" i="9" s="1"/>
  <c r="AM65" i="5"/>
  <c r="AL33" i="9" s="1"/>
  <c r="AL65" i="5"/>
  <c r="AK65" i="5"/>
  <c r="AJ33" i="9" s="1"/>
  <c r="AJ65" i="5"/>
  <c r="AI33" i="9" s="1"/>
  <c r="AI32" i="9" s="1"/>
  <c r="AI65" i="5"/>
  <c r="AH65" i="5"/>
  <c r="AG65" i="5"/>
  <c r="AF33" i="9" s="1"/>
  <c r="AF65" i="5"/>
  <c r="AE65" i="5"/>
  <c r="AD65" i="5"/>
  <c r="AC65" i="5"/>
  <c r="AB65" i="5"/>
  <c r="AA65" i="5"/>
  <c r="Z65" i="5"/>
  <c r="Y65" i="5"/>
  <c r="X33" i="9" s="1"/>
  <c r="X65" i="5"/>
  <c r="W33" i="9" s="1"/>
  <c r="W32" i="9" s="1"/>
  <c r="W65" i="5"/>
  <c r="V65" i="5"/>
  <c r="U33" i="9" s="1"/>
  <c r="U32" i="9" s="1"/>
  <c r="U65" i="5"/>
  <c r="T33" i="9" s="1"/>
  <c r="T65" i="5"/>
  <c r="S65" i="5"/>
  <c r="R33" i="9" s="1"/>
  <c r="R65" i="5"/>
  <c r="Q65" i="5"/>
  <c r="P65" i="5"/>
  <c r="O33" i="9" s="1"/>
  <c r="O32" i="9" s="1"/>
  <c r="O65" i="5"/>
  <c r="N65" i="5"/>
  <c r="M65" i="5"/>
  <c r="L33" i="9" s="1"/>
  <c r="L65" i="5"/>
  <c r="K33" i="9" s="1"/>
  <c r="K65" i="5"/>
  <c r="J65" i="5"/>
  <c r="I65" i="5"/>
  <c r="H33" i="9" s="1"/>
  <c r="AK64" i="5"/>
  <c r="U64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W63" i="5"/>
  <c r="V63" i="5"/>
  <c r="U63" i="5"/>
  <c r="T63" i="5"/>
  <c r="S63" i="5"/>
  <c r="R63" i="5"/>
  <c r="Q63" i="5"/>
  <c r="P63" i="5"/>
  <c r="N63" i="5"/>
  <c r="M63" i="5"/>
  <c r="L63" i="5"/>
  <c r="K63" i="5"/>
  <c r="J63" i="5"/>
  <c r="I63" i="5"/>
  <c r="G62" i="5"/>
  <c r="F62" i="5"/>
  <c r="AR61" i="5"/>
  <c r="AQ61" i="5"/>
  <c r="AP29" i="9" s="1"/>
  <c r="AP61" i="5"/>
  <c r="AO29" i="9" s="1"/>
  <c r="AO61" i="5"/>
  <c r="AN61" i="5"/>
  <c r="AM29" i="9" s="1"/>
  <c r="AM61" i="5"/>
  <c r="AL29" i="9" s="1"/>
  <c r="AL61" i="5"/>
  <c r="AK61" i="5"/>
  <c r="AJ29" i="9" s="1"/>
  <c r="AJ61" i="5"/>
  <c r="AI29" i="9" s="1"/>
  <c r="AI61" i="5"/>
  <c r="AH61" i="5"/>
  <c r="AG29" i="9" s="1"/>
  <c r="AG61" i="5"/>
  <c r="AF29" i="9" s="1"/>
  <c r="AF61" i="5"/>
  <c r="AE61" i="5"/>
  <c r="AD61" i="5"/>
  <c r="AA61" i="5"/>
  <c r="Z29" i="9" s="1"/>
  <c r="Z61" i="5"/>
  <c r="Y61" i="5"/>
  <c r="X29" i="9" s="1"/>
  <c r="X61" i="5"/>
  <c r="W29" i="9" s="1"/>
  <c r="W61" i="5"/>
  <c r="V61" i="5"/>
  <c r="U29" i="9" s="1"/>
  <c r="U61" i="5"/>
  <c r="T61" i="5"/>
  <c r="S61" i="5"/>
  <c r="R29" i="9" s="1"/>
  <c r="R61" i="5"/>
  <c r="Q29" i="9" s="1"/>
  <c r="Q61" i="5"/>
  <c r="P61" i="5"/>
  <c r="O29" i="9" s="1"/>
  <c r="O61" i="5"/>
  <c r="N29" i="9" s="1"/>
  <c r="N61" i="5"/>
  <c r="M61" i="5"/>
  <c r="L29" i="9" s="1"/>
  <c r="L61" i="5"/>
  <c r="K29" i="9" s="1"/>
  <c r="K61" i="5"/>
  <c r="J61" i="5"/>
  <c r="I29" i="9" s="1"/>
  <c r="I61" i="5"/>
  <c r="H29" i="9" s="1"/>
  <c r="AR60" i="5"/>
  <c r="AQ60" i="5"/>
  <c r="AP28" i="9" s="1"/>
  <c r="AP60" i="5"/>
  <c r="AO60" i="5"/>
  <c r="AN60" i="5"/>
  <c r="AM28" i="9" s="1"/>
  <c r="AM60" i="5"/>
  <c r="AL28" i="9" s="1"/>
  <c r="AL60" i="5"/>
  <c r="AK60" i="5"/>
  <c r="AJ60" i="5"/>
  <c r="AI28" i="9" s="1"/>
  <c r="AI60" i="5"/>
  <c r="AH60" i="5"/>
  <c r="AG60" i="5"/>
  <c r="AF60" i="5"/>
  <c r="AE60" i="5"/>
  <c r="AD28" i="9" s="1"/>
  <c r="AC60" i="5"/>
  <c r="AB60" i="5"/>
  <c r="AA28" i="9" s="1"/>
  <c r="AA26" i="9" s="1"/>
  <c r="AA60" i="5"/>
  <c r="Z28" i="9" s="1"/>
  <c r="Z26" i="9" s="1"/>
  <c r="Z60" i="5"/>
  <c r="Y60" i="5"/>
  <c r="X60" i="5"/>
  <c r="W60" i="5"/>
  <c r="V60" i="5"/>
  <c r="U28" i="9" s="1"/>
  <c r="U60" i="5"/>
  <c r="T28" i="9" s="1"/>
  <c r="T60" i="5"/>
  <c r="S60" i="5"/>
  <c r="R28" i="9" s="1"/>
  <c r="R26" i="9" s="1"/>
  <c r="R60" i="5"/>
  <c r="Q60" i="5"/>
  <c r="P60" i="5"/>
  <c r="O28" i="9" s="1"/>
  <c r="O60" i="5"/>
  <c r="N28" i="9" s="1"/>
  <c r="N26" i="9" s="1"/>
  <c r="N60" i="5"/>
  <c r="M60" i="5"/>
  <c r="L60" i="5"/>
  <c r="K28" i="9" s="1"/>
  <c r="K60" i="5"/>
  <c r="J60" i="5"/>
  <c r="I28" i="9" s="1"/>
  <c r="I60" i="5"/>
  <c r="H28" i="9" s="1"/>
  <c r="G59" i="5"/>
  <c r="F59" i="5"/>
  <c r="V58" i="5"/>
  <c r="O58" i="5"/>
  <c r="AR57" i="5"/>
  <c r="AR76" i="5" s="1"/>
  <c r="AQ57" i="5"/>
  <c r="AQ76" i="5" s="1"/>
  <c r="AP57" i="5"/>
  <c r="AP76" i="5" s="1"/>
  <c r="AO57" i="5"/>
  <c r="AO76" i="5" s="1"/>
  <c r="AN57" i="5"/>
  <c r="AN76" i="5" s="1"/>
  <c r="AM57" i="5"/>
  <c r="AM76" i="5" s="1"/>
  <c r="AL57" i="5"/>
  <c r="AL76" i="5" s="1"/>
  <c r="AK57" i="5"/>
  <c r="AK76" i="5" s="1"/>
  <c r="AJ57" i="5"/>
  <c r="AJ76" i="5" s="1"/>
  <c r="AH57" i="5"/>
  <c r="AH76" i="5" s="1"/>
  <c r="AG57" i="5"/>
  <c r="AG76" i="5" s="1"/>
  <c r="AF57" i="5"/>
  <c r="AF76" i="5" s="1"/>
  <c r="AE57" i="5"/>
  <c r="AE76" i="5" s="1"/>
  <c r="AD57" i="5"/>
  <c r="AD76" i="5" s="1"/>
  <c r="AC57" i="5"/>
  <c r="AC76" i="5" s="1"/>
  <c r="AB57" i="5"/>
  <c r="AB76" i="5" s="1"/>
  <c r="AA57" i="5"/>
  <c r="AA76" i="5" s="1"/>
  <c r="Z57" i="5"/>
  <c r="Z76" i="5" s="1"/>
  <c r="Y57" i="5"/>
  <c r="Y76" i="5" s="1"/>
  <c r="X57" i="5"/>
  <c r="X76" i="5" s="1"/>
  <c r="W57" i="5"/>
  <c r="W76" i="5" s="1"/>
  <c r="V57" i="5"/>
  <c r="V76" i="5" s="1"/>
  <c r="U57" i="5"/>
  <c r="U76" i="5" s="1"/>
  <c r="T57" i="5"/>
  <c r="T76" i="5" s="1"/>
  <c r="S57" i="5"/>
  <c r="S76" i="5" s="1"/>
  <c r="R57" i="5"/>
  <c r="R76" i="5" s="1"/>
  <c r="Q57" i="5"/>
  <c r="Q76" i="5" s="1"/>
  <c r="P57" i="5"/>
  <c r="P76" i="5" s="1"/>
  <c r="O57" i="5"/>
  <c r="O76" i="5" s="1"/>
  <c r="N57" i="5"/>
  <c r="N76" i="5" s="1"/>
  <c r="M57" i="5"/>
  <c r="M76" i="5" s="1"/>
  <c r="L57" i="5"/>
  <c r="L76" i="5" s="1"/>
  <c r="K57" i="5"/>
  <c r="K76" i="5" s="1"/>
  <c r="J57" i="5"/>
  <c r="J76" i="5" s="1"/>
  <c r="I57" i="5"/>
  <c r="I76" i="5" s="1"/>
  <c r="AR55" i="5"/>
  <c r="AQ55" i="5"/>
  <c r="AP55" i="5"/>
  <c r="AO55" i="5"/>
  <c r="AN55" i="5"/>
  <c r="AM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AD54" i="5"/>
  <c r="AD73" i="5" s="1"/>
  <c r="AC39" i="9" s="1"/>
  <c r="AA54" i="5"/>
  <c r="AA73" i="5" s="1"/>
  <c r="Z39" i="9" s="1"/>
  <c r="X54" i="5"/>
  <c r="X73" i="5" s="1"/>
  <c r="W39" i="9" s="1"/>
  <c r="U54" i="5"/>
  <c r="U73" i="5" s="1"/>
  <c r="T39" i="9" s="1"/>
  <c r="R54" i="5"/>
  <c r="R73" i="5" s="1"/>
  <c r="Q39" i="9" s="1"/>
  <c r="O54" i="5"/>
  <c r="O73" i="5" s="1"/>
  <c r="N39" i="9" s="1"/>
  <c r="L54" i="5"/>
  <c r="L73" i="5" s="1"/>
  <c r="K39" i="9" s="1"/>
  <c r="I54" i="5"/>
  <c r="I73" i="5" s="1"/>
  <c r="H39" i="9" s="1"/>
  <c r="AF52" i="5"/>
  <c r="AF71" i="5" s="1"/>
  <c r="T52" i="5"/>
  <c r="T71" i="5" s="1"/>
  <c r="Q52" i="5"/>
  <c r="Q71" i="5" s="1"/>
  <c r="N52" i="5"/>
  <c r="N71" i="5" s="1"/>
  <c r="K52" i="5"/>
  <c r="K71" i="5" s="1"/>
  <c r="G51" i="5"/>
  <c r="G50" i="5"/>
  <c r="F50" i="5"/>
  <c r="G49" i="5"/>
  <c r="F49" i="5"/>
  <c r="G48" i="5"/>
  <c r="F48" i="5"/>
  <c r="G47" i="5"/>
  <c r="F47" i="5"/>
  <c r="AQ46" i="5"/>
  <c r="AP46" i="5"/>
  <c r="AN46" i="5"/>
  <c r="AM46" i="5"/>
  <c r="AK46" i="5"/>
  <c r="AJ46" i="5"/>
  <c r="AH46" i="5"/>
  <c r="AG46" i="5"/>
  <c r="AE46" i="5"/>
  <c r="AD46" i="5"/>
  <c r="AB46" i="5"/>
  <c r="AA46" i="5"/>
  <c r="Z46" i="5"/>
  <c r="Y46" i="5"/>
  <c r="X46" i="5"/>
  <c r="V46" i="5"/>
  <c r="U46" i="5"/>
  <c r="S46" i="5"/>
  <c r="R46" i="5"/>
  <c r="P46" i="5"/>
  <c r="O46" i="5"/>
  <c r="M46" i="5"/>
  <c r="L46" i="5"/>
  <c r="J46" i="5"/>
  <c r="I46" i="5"/>
  <c r="G44" i="5"/>
  <c r="F44" i="5"/>
  <c r="G43" i="5"/>
  <c r="F43" i="5"/>
  <c r="G42" i="5"/>
  <c r="F42" i="5"/>
  <c r="AR41" i="5"/>
  <c r="AR54" i="5" s="1"/>
  <c r="AR73" i="5" s="1"/>
  <c r="AQ41" i="5"/>
  <c r="AP41" i="5"/>
  <c r="AR40" i="5"/>
  <c r="AR53" i="5" s="1"/>
  <c r="AR72" i="5" s="1"/>
  <c r="AQ40" i="5"/>
  <c r="AP40" i="5"/>
  <c r="AQ39" i="5"/>
  <c r="AP39" i="5"/>
  <c r="AO39" i="5"/>
  <c r="AN39" i="5"/>
  <c r="AM39" i="5"/>
  <c r="Y39" i="5"/>
  <c r="X39" i="5"/>
  <c r="G38" i="5"/>
  <c r="F38" i="5"/>
  <c r="G37" i="5"/>
  <c r="F37" i="5"/>
  <c r="G36" i="5"/>
  <c r="F36" i="5"/>
  <c r="G35" i="5"/>
  <c r="F35" i="5"/>
  <c r="AQ34" i="5"/>
  <c r="AP34" i="5"/>
  <c r="AN34" i="5"/>
  <c r="AM34" i="5"/>
  <c r="AK34" i="5"/>
  <c r="AJ34" i="5"/>
  <c r="AH34" i="5"/>
  <c r="AG34" i="5"/>
  <c r="AE34" i="5"/>
  <c r="AD34" i="5"/>
  <c r="AB34" i="5"/>
  <c r="AA34" i="5"/>
  <c r="Y34" i="5"/>
  <c r="X34" i="5"/>
  <c r="V34" i="5"/>
  <c r="U34" i="5"/>
  <c r="S34" i="5"/>
  <c r="R34" i="5"/>
  <c r="P34" i="5"/>
  <c r="O34" i="5"/>
  <c r="M34" i="5"/>
  <c r="L34" i="5"/>
  <c r="J34" i="5"/>
  <c r="I34" i="5"/>
  <c r="F34" i="5" s="1"/>
  <c r="G34" i="5"/>
  <c r="G32" i="5"/>
  <c r="F32" i="5"/>
  <c r="G31" i="5"/>
  <c r="F31" i="5"/>
  <c r="G30" i="5"/>
  <c r="F30" i="5"/>
  <c r="G29" i="5"/>
  <c r="F29" i="5"/>
  <c r="AQ28" i="5"/>
  <c r="AP28" i="5"/>
  <c r="AN28" i="5"/>
  <c r="AM28" i="5"/>
  <c r="AK28" i="5"/>
  <c r="AJ28" i="5"/>
  <c r="AH28" i="5"/>
  <c r="AG28" i="5"/>
  <c r="AE28" i="5"/>
  <c r="AD28" i="5"/>
  <c r="AB28" i="5"/>
  <c r="AA28" i="5"/>
  <c r="Y28" i="5"/>
  <c r="X28" i="5"/>
  <c r="V28" i="5"/>
  <c r="U28" i="5"/>
  <c r="S28" i="5"/>
  <c r="R28" i="5"/>
  <c r="P28" i="5"/>
  <c r="O28" i="5"/>
  <c r="M28" i="5"/>
  <c r="L28" i="5"/>
  <c r="J28" i="5"/>
  <c r="G28" i="5" s="1"/>
  <c r="I28" i="5"/>
  <c r="F28" i="5" s="1"/>
  <c r="G26" i="5"/>
  <c r="F26" i="5"/>
  <c r="G25" i="5"/>
  <c r="F25" i="5"/>
  <c r="G24" i="5"/>
  <c r="F24" i="5"/>
  <c r="G23" i="5"/>
  <c r="F23" i="5"/>
  <c r="AQ22" i="5"/>
  <c r="AP22" i="5"/>
  <c r="AN22" i="5"/>
  <c r="AM22" i="5"/>
  <c r="AK22" i="5"/>
  <c r="AJ22" i="5"/>
  <c r="AH22" i="5"/>
  <c r="AG22" i="5"/>
  <c r="AE22" i="5"/>
  <c r="AD22" i="5"/>
  <c r="AB22" i="5"/>
  <c r="AA22" i="5"/>
  <c r="Y22" i="5"/>
  <c r="X22" i="5"/>
  <c r="V22" i="5"/>
  <c r="U22" i="5"/>
  <c r="S22" i="5"/>
  <c r="R22" i="5"/>
  <c r="P22" i="5"/>
  <c r="O22" i="5"/>
  <c r="M22" i="5"/>
  <c r="L22" i="5"/>
  <c r="J22" i="5"/>
  <c r="I22" i="5"/>
  <c r="F22" i="5" s="1"/>
  <c r="G15" i="5"/>
  <c r="F15" i="5"/>
  <c r="AR14" i="5"/>
  <c r="AR56" i="5" s="1"/>
  <c r="AR75" i="5" s="1"/>
  <c r="AQ14" i="5"/>
  <c r="AP14" i="5"/>
  <c r="AM14" i="5" s="1"/>
  <c r="G13" i="5"/>
  <c r="G12" i="5"/>
  <c r="F12" i="5"/>
  <c r="G11" i="5"/>
  <c r="F11" i="5"/>
  <c r="L32" i="9" l="1"/>
  <c r="T32" i="9"/>
  <c r="AJ32" i="9"/>
  <c r="AL32" i="9"/>
  <c r="F40" i="9"/>
  <c r="V40" i="9"/>
  <c r="G40" i="9"/>
  <c r="AF32" i="9"/>
  <c r="J64" i="5"/>
  <c r="I33" i="9"/>
  <c r="R64" i="5"/>
  <c r="Q33" i="9"/>
  <c r="Q32" i="9" s="1"/>
  <c r="AB64" i="5"/>
  <c r="AA33" i="9"/>
  <c r="AA32" i="9" s="1"/>
  <c r="AD64" i="5"/>
  <c r="AC33" i="9"/>
  <c r="AC32" i="9" s="1"/>
  <c r="AH64" i="5"/>
  <c r="AG33" i="9"/>
  <c r="AG32" i="9" s="1"/>
  <c r="AP64" i="5"/>
  <c r="AO33" i="9"/>
  <c r="AO32" i="9" s="1"/>
  <c r="S64" i="5"/>
  <c r="R35" i="9"/>
  <c r="H32" i="9"/>
  <c r="O64" i="5"/>
  <c r="N33" i="9"/>
  <c r="N32" i="9" s="1"/>
  <c r="R32" i="9"/>
  <c r="AA64" i="5"/>
  <c r="Z33" i="9"/>
  <c r="Z32" i="9" s="1"/>
  <c r="AE64" i="5"/>
  <c r="AD33" i="9"/>
  <c r="AD32" i="9" s="1"/>
  <c r="AQ64" i="5"/>
  <c r="AP33" i="9"/>
  <c r="AP32" i="9" s="1"/>
  <c r="E34" i="9"/>
  <c r="AN64" i="5"/>
  <c r="AM34" i="9"/>
  <c r="AM32" i="9" s="1"/>
  <c r="L64" i="5"/>
  <c r="K35" i="9"/>
  <c r="E35" i="9" s="1"/>
  <c r="Y64" i="5"/>
  <c r="X35" i="9"/>
  <c r="X32" i="9" s="1"/>
  <c r="K26" i="9"/>
  <c r="O26" i="9"/>
  <c r="G46" i="5"/>
  <c r="G22" i="5"/>
  <c r="AM26" i="9"/>
  <c r="AJ58" i="5"/>
  <c r="U26" i="9"/>
  <c r="AM56" i="5"/>
  <c r="AM75" i="5" s="1"/>
  <c r="AL41" i="9" s="1"/>
  <c r="AL12" i="9"/>
  <c r="AQ54" i="5"/>
  <c r="AQ73" i="5" s="1"/>
  <c r="AP39" i="9" s="1"/>
  <c r="AP16" i="9"/>
  <c r="AP22" i="9" s="1"/>
  <c r="X58" i="5"/>
  <c r="W28" i="9"/>
  <c r="W26" i="9" s="1"/>
  <c r="AG58" i="5"/>
  <c r="AF28" i="9"/>
  <c r="AF26" i="9" s="1"/>
  <c r="AK58" i="5"/>
  <c r="AJ28" i="9"/>
  <c r="AJ26" i="9" s="1"/>
  <c r="AP54" i="5"/>
  <c r="AP73" i="5" s="1"/>
  <c r="AO39" i="9" s="1"/>
  <c r="AO16" i="9"/>
  <c r="AO22" i="9" s="1"/>
  <c r="AP56" i="5"/>
  <c r="AP75" i="5" s="1"/>
  <c r="AO41" i="9" s="1"/>
  <c r="AO12" i="9"/>
  <c r="I26" i="9"/>
  <c r="R58" i="5"/>
  <c r="Q28" i="9"/>
  <c r="Q26" i="9" s="1"/>
  <c r="AB58" i="5"/>
  <c r="AR10" i="5"/>
  <c r="AR52" i="5" s="1"/>
  <c r="AR71" i="5" s="1"/>
  <c r="AN41" i="5"/>
  <c r="AQ58" i="5"/>
  <c r="AL26" i="9"/>
  <c r="AP26" i="9"/>
  <c r="AQ53" i="5"/>
  <c r="AQ72" i="5" s="1"/>
  <c r="AP38" i="9" s="1"/>
  <c r="AP15" i="9"/>
  <c r="F61" i="5"/>
  <c r="T29" i="9"/>
  <c r="T26" i="9" s="1"/>
  <c r="AE58" i="5"/>
  <c r="AD29" i="9"/>
  <c r="F29" i="9" s="1"/>
  <c r="AQ56" i="5"/>
  <c r="AQ75" i="5" s="1"/>
  <c r="AP41" i="9" s="1"/>
  <c r="AP12" i="9"/>
  <c r="AP53" i="5"/>
  <c r="AP72" i="5" s="1"/>
  <c r="AO38" i="9" s="1"/>
  <c r="AO15" i="9"/>
  <c r="AD58" i="5"/>
  <c r="AC29" i="9"/>
  <c r="AC26" i="9" s="1"/>
  <c r="H26" i="9"/>
  <c r="G60" i="5"/>
  <c r="L28" i="9"/>
  <c r="L26" i="9" s="1"/>
  <c r="Y58" i="5"/>
  <c r="X28" i="9"/>
  <c r="X26" i="9" s="1"/>
  <c r="AH58" i="5"/>
  <c r="AG28" i="9"/>
  <c r="AG26" i="9" s="1"/>
  <c r="AP58" i="5"/>
  <c r="AO28" i="9"/>
  <c r="AO26" i="9" s="1"/>
  <c r="AQ10" i="5"/>
  <c r="AQ52" i="5" s="1"/>
  <c r="AQ71" i="5" s="1"/>
  <c r="AO14" i="5"/>
  <c r="AO56" i="5" s="1"/>
  <c r="AO75" i="5" s="1"/>
  <c r="S58" i="5"/>
  <c r="AN58" i="5"/>
  <c r="AI26" i="9"/>
  <c r="X64" i="5"/>
  <c r="AJ64" i="5"/>
  <c r="F60" i="5"/>
  <c r="F58" i="5" s="1"/>
  <c r="AM58" i="5"/>
  <c r="U58" i="5"/>
  <c r="AA58" i="5"/>
  <c r="G61" i="5"/>
  <c r="H31" i="5"/>
  <c r="AM40" i="5"/>
  <c r="F46" i="5"/>
  <c r="AG64" i="5"/>
  <c r="AM64" i="5"/>
  <c r="I64" i="5"/>
  <c r="K64" i="5"/>
  <c r="M64" i="5"/>
  <c r="G64" i="5" s="1"/>
  <c r="H28" i="5"/>
  <c r="AO10" i="5"/>
  <c r="AO52" i="5" s="1"/>
  <c r="AO71" i="5" s="1"/>
  <c r="G57" i="5"/>
  <c r="AO40" i="5"/>
  <c r="AO53" i="5" s="1"/>
  <c r="AO72" i="5" s="1"/>
  <c r="W55" i="5"/>
  <c r="AM10" i="5"/>
  <c r="AM52" i="5" s="1"/>
  <c r="AM71" i="5" s="1"/>
  <c r="AP10" i="5"/>
  <c r="AP52" i="5" s="1"/>
  <c r="AP71" i="5" s="1"/>
  <c r="F57" i="5"/>
  <c r="F76" i="5" s="1"/>
  <c r="F65" i="5"/>
  <c r="H11" i="5"/>
  <c r="G66" i="5"/>
  <c r="F74" i="5"/>
  <c r="F67" i="5"/>
  <c r="F55" i="5"/>
  <c r="H13" i="5"/>
  <c r="H67" i="5" s="1"/>
  <c r="G63" i="5"/>
  <c r="J58" i="5"/>
  <c r="M58" i="5"/>
  <c r="P58" i="5"/>
  <c r="G65" i="5"/>
  <c r="F66" i="5"/>
  <c r="H12" i="5"/>
  <c r="G74" i="5"/>
  <c r="G55" i="5"/>
  <c r="G67" i="5"/>
  <c r="AJ14" i="5"/>
  <c r="AI12" i="9" s="1"/>
  <c r="AL14" i="5"/>
  <c r="AN14" i="5"/>
  <c r="AM12" i="9" s="1"/>
  <c r="AJ40" i="5"/>
  <c r="AI15" i="9" s="1"/>
  <c r="AL40" i="5"/>
  <c r="AN40" i="5"/>
  <c r="AM15" i="9" s="1"/>
  <c r="AM41" i="5"/>
  <c r="AL16" i="9" s="1"/>
  <c r="AL22" i="9" s="1"/>
  <c r="AO41" i="5"/>
  <c r="I58" i="5"/>
  <c r="L58" i="5"/>
  <c r="AI57" i="5"/>
  <c r="AI76" i="5" s="1"/>
  <c r="AO37" i="9" l="1"/>
  <c r="H57" i="5"/>
  <c r="F35" i="9"/>
  <c r="G35" i="9" s="1"/>
  <c r="E33" i="9"/>
  <c r="E32" i="9" s="1"/>
  <c r="F34" i="9"/>
  <c r="G34" i="9" s="1"/>
  <c r="K32" i="9"/>
  <c r="F64" i="5"/>
  <c r="AP37" i="9"/>
  <c r="I32" i="9"/>
  <c r="F33" i="9"/>
  <c r="AM53" i="5"/>
  <c r="AM72" i="5" s="1"/>
  <c r="AL38" i="9" s="1"/>
  <c r="AL15" i="9"/>
  <c r="AP24" i="9"/>
  <c r="AP8" i="9"/>
  <c r="AN54" i="5"/>
  <c r="AN73" i="5" s="1"/>
  <c r="AM39" i="9" s="1"/>
  <c r="AM16" i="9"/>
  <c r="AM22" i="9" s="1"/>
  <c r="AI24" i="9"/>
  <c r="AI8" i="9"/>
  <c r="AM21" i="9"/>
  <c r="AO21" i="9"/>
  <c r="AO14" i="9"/>
  <c r="AP14" i="9"/>
  <c r="AP21" i="9"/>
  <c r="AO24" i="9"/>
  <c r="AO8" i="9"/>
  <c r="AL24" i="9"/>
  <c r="AL8" i="9"/>
  <c r="AM24" i="9"/>
  <c r="AM8" i="9"/>
  <c r="F28" i="9"/>
  <c r="F26" i="9" s="1"/>
  <c r="E29" i="9"/>
  <c r="H64" i="5"/>
  <c r="AD26" i="9"/>
  <c r="AK41" i="5"/>
  <c r="AJ16" i="9" s="1"/>
  <c r="AJ22" i="9" s="1"/>
  <c r="H55" i="5"/>
  <c r="E28" i="9"/>
  <c r="AI21" i="9"/>
  <c r="G76" i="5"/>
  <c r="H76" i="5" s="1"/>
  <c r="H74" i="5"/>
  <c r="AM54" i="5"/>
  <c r="AM73" i="5" s="1"/>
  <c r="AL39" i="9" s="1"/>
  <c r="AL37" i="9" s="1"/>
  <c r="AJ41" i="5"/>
  <c r="AN53" i="5"/>
  <c r="AN72" i="5" s="1"/>
  <c r="AM38" i="9" s="1"/>
  <c r="AK40" i="5"/>
  <c r="AJ15" i="9" s="1"/>
  <c r="AJ53" i="5"/>
  <c r="AJ72" i="5" s="1"/>
  <c r="AI38" i="9" s="1"/>
  <c r="AG40" i="5"/>
  <c r="AF15" i="9" s="1"/>
  <c r="AL56" i="5"/>
  <c r="AL75" i="5" s="1"/>
  <c r="AI14" i="5"/>
  <c r="AO54" i="5"/>
  <c r="AO73" i="5" s="1"/>
  <c r="AL41" i="5"/>
  <c r="AI41" i="5" s="1"/>
  <c r="AL53" i="5"/>
  <c r="AL72" i="5" s="1"/>
  <c r="AI40" i="5"/>
  <c r="AN56" i="5"/>
  <c r="AN75" i="5" s="1"/>
  <c r="AM41" i="9" s="1"/>
  <c r="AN10" i="5"/>
  <c r="AN52" i="5" s="1"/>
  <c r="AN71" i="5" s="1"/>
  <c r="AK14" i="5"/>
  <c r="AJ12" i="9" s="1"/>
  <c r="AJ56" i="5"/>
  <c r="AJ75" i="5" s="1"/>
  <c r="AI41" i="9" s="1"/>
  <c r="AJ10" i="5"/>
  <c r="AG14" i="5"/>
  <c r="AF12" i="9" s="1"/>
  <c r="H63" i="5"/>
  <c r="AI37" i="9" l="1"/>
  <c r="AM37" i="9"/>
  <c r="F32" i="9"/>
  <c r="G32" i="9" s="1"/>
  <c r="G33" i="9"/>
  <c r="AM14" i="9"/>
  <c r="AJ24" i="9"/>
  <c r="AJ8" i="9"/>
  <c r="AP20" i="9"/>
  <c r="AL21" i="9"/>
  <c r="AL14" i="9"/>
  <c r="AF21" i="9"/>
  <c r="AG41" i="5"/>
  <c r="AF16" i="9" s="1"/>
  <c r="AF14" i="9" s="1"/>
  <c r="AI16" i="9"/>
  <c r="AO20" i="9"/>
  <c r="AF24" i="9"/>
  <c r="AF8" i="9"/>
  <c r="AJ21" i="9"/>
  <c r="AJ14" i="9"/>
  <c r="AM20" i="9"/>
  <c r="AK54" i="5"/>
  <c r="AK73" i="5" s="1"/>
  <c r="AJ39" i="9" s="1"/>
  <c r="AH41" i="5"/>
  <c r="AG16" i="9" s="1"/>
  <c r="AG22" i="9" s="1"/>
  <c r="E26" i="9"/>
  <c r="AJ39" i="5"/>
  <c r="AJ52" i="5" s="1"/>
  <c r="AJ71" i="5" s="1"/>
  <c r="AK56" i="5"/>
  <c r="AK75" i="5" s="1"/>
  <c r="AJ41" i="9" s="1"/>
  <c r="AH14" i="5"/>
  <c r="AG12" i="9" s="1"/>
  <c r="AK10" i="5"/>
  <c r="AG53" i="5"/>
  <c r="AG72" i="5" s="1"/>
  <c r="AF38" i="9" s="1"/>
  <c r="AD40" i="5"/>
  <c r="AC15" i="9" s="1"/>
  <c r="AG39" i="5"/>
  <c r="AK53" i="5"/>
  <c r="AK72" i="5" s="1"/>
  <c r="AJ38" i="9" s="1"/>
  <c r="AH40" i="5"/>
  <c r="AG15" i="9" s="1"/>
  <c r="AK39" i="5"/>
  <c r="AG54" i="5"/>
  <c r="AG73" i="5" s="1"/>
  <c r="AF39" i="9" s="1"/>
  <c r="F41" i="5"/>
  <c r="F54" i="5" s="1"/>
  <c r="F73" i="5" s="1"/>
  <c r="AG56" i="5"/>
  <c r="AG75" i="5" s="1"/>
  <c r="AF41" i="9" s="1"/>
  <c r="AD14" i="5"/>
  <c r="AC12" i="9" s="1"/>
  <c r="AG10" i="5"/>
  <c r="AI53" i="5"/>
  <c r="AI72" i="5" s="1"/>
  <c r="AF40" i="5"/>
  <c r="AH54" i="5"/>
  <c r="AH73" i="5" s="1"/>
  <c r="AG39" i="9" s="1"/>
  <c r="AI54" i="5"/>
  <c r="AI73" i="5" s="1"/>
  <c r="AF41" i="5"/>
  <c r="AC41" i="5" s="1"/>
  <c r="AI56" i="5"/>
  <c r="AI75" i="5" s="1"/>
  <c r="AF14" i="5"/>
  <c r="AF37" i="9" l="1"/>
  <c r="E39" i="9"/>
  <c r="AJ37" i="9"/>
  <c r="AC24" i="9"/>
  <c r="AC8" i="9"/>
  <c r="AC14" i="9"/>
  <c r="AC21" i="9"/>
  <c r="AI22" i="9"/>
  <c r="AI14" i="9"/>
  <c r="AG24" i="9"/>
  <c r="AG8" i="9"/>
  <c r="AG21" i="9"/>
  <c r="AG14" i="9"/>
  <c r="AJ20" i="9"/>
  <c r="AF22" i="9"/>
  <c r="E16" i="9"/>
  <c r="AL20" i="9"/>
  <c r="AE41" i="5"/>
  <c r="AD16" i="9" s="1"/>
  <c r="AD22" i="9" s="1"/>
  <c r="AG52" i="5"/>
  <c r="AG71" i="5" s="1"/>
  <c r="AC54" i="5"/>
  <c r="AC73" i="5" s="1"/>
  <c r="Z41" i="5"/>
  <c r="AF53" i="5"/>
  <c r="AF72" i="5" s="1"/>
  <c r="AC40" i="5"/>
  <c r="AH53" i="5"/>
  <c r="AH72" i="5" s="1"/>
  <c r="AG38" i="9" s="1"/>
  <c r="AH39" i="5"/>
  <c r="AE40" i="5"/>
  <c r="AD15" i="9" s="1"/>
  <c r="AH56" i="5"/>
  <c r="AH75" i="5" s="1"/>
  <c r="AG41" i="9" s="1"/>
  <c r="AH10" i="5"/>
  <c r="AE14" i="5"/>
  <c r="AD12" i="9" s="1"/>
  <c r="AF56" i="5"/>
  <c r="AF75" i="5" s="1"/>
  <c r="AC14" i="5"/>
  <c r="AD56" i="5"/>
  <c r="AD75" i="5" s="1"/>
  <c r="AC41" i="9" s="1"/>
  <c r="AD10" i="5"/>
  <c r="AA14" i="5"/>
  <c r="Z12" i="9" s="1"/>
  <c r="AD53" i="5"/>
  <c r="AD72" i="5" s="1"/>
  <c r="AC38" i="9" s="1"/>
  <c r="AA40" i="5"/>
  <c r="Z15" i="9" s="1"/>
  <c r="AD39" i="5"/>
  <c r="AK52" i="5"/>
  <c r="AK71" i="5" s="1"/>
  <c r="AG37" i="9" l="1"/>
  <c r="E22" i="9"/>
  <c r="AC37" i="9"/>
  <c r="AC20" i="9"/>
  <c r="AE54" i="5"/>
  <c r="AE73" i="5" s="1"/>
  <c r="AD39" i="9" s="1"/>
  <c r="AF20" i="9"/>
  <c r="AB41" i="5"/>
  <c r="AA16" i="9" s="1"/>
  <c r="AA22" i="9" s="1"/>
  <c r="Z21" i="9"/>
  <c r="Z14" i="9"/>
  <c r="AD24" i="9"/>
  <c r="AD8" i="9"/>
  <c r="Z24" i="9"/>
  <c r="Z8" i="9"/>
  <c r="AD14" i="9"/>
  <c r="AD21" i="9"/>
  <c r="AG20" i="9"/>
  <c r="AI20" i="9"/>
  <c r="AD52" i="5"/>
  <c r="AD71" i="5" s="1"/>
  <c r="AC56" i="5"/>
  <c r="AC75" i="5" s="1"/>
  <c r="Z14" i="5"/>
  <c r="AE56" i="5"/>
  <c r="AE75" i="5" s="1"/>
  <c r="AD41" i="9" s="1"/>
  <c r="AB14" i="5"/>
  <c r="AA12" i="9" s="1"/>
  <c r="AC53" i="5"/>
  <c r="AC72" i="5" s="1"/>
  <c r="Z40" i="5"/>
  <c r="AB54" i="5"/>
  <c r="AB73" i="5" s="1"/>
  <c r="AA39" i="9" s="1"/>
  <c r="Y41" i="5"/>
  <c r="X16" i="9" s="1"/>
  <c r="X22" i="9" s="1"/>
  <c r="Z54" i="5"/>
  <c r="Z73" i="5" s="1"/>
  <c r="W41" i="5"/>
  <c r="AA53" i="5"/>
  <c r="AA72" i="5" s="1"/>
  <c r="Z38" i="9" s="1"/>
  <c r="X40" i="5"/>
  <c r="W15" i="9" s="1"/>
  <c r="AA39" i="5"/>
  <c r="AA56" i="5"/>
  <c r="AA75" i="5" s="1"/>
  <c r="Z41" i="9" s="1"/>
  <c r="X14" i="5"/>
  <c r="W12" i="9" s="1"/>
  <c r="AA10" i="5"/>
  <c r="AH52" i="5"/>
  <c r="AE53" i="5"/>
  <c r="AE72" i="5" s="1"/>
  <c r="AD38" i="9" s="1"/>
  <c r="AB40" i="5"/>
  <c r="AA15" i="9" s="1"/>
  <c r="AE39" i="5"/>
  <c r="AD37" i="9" l="1"/>
  <c r="Z37" i="9"/>
  <c r="AA14" i="9"/>
  <c r="AA21" i="9"/>
  <c r="W24" i="9"/>
  <c r="W8" i="9"/>
  <c r="AD20" i="9"/>
  <c r="W14" i="9"/>
  <c r="W21" i="9"/>
  <c r="AA24" i="9"/>
  <c r="AA8" i="9"/>
  <c r="Z20" i="9"/>
  <c r="AA52" i="5"/>
  <c r="AA71" i="5" s="1"/>
  <c r="AB53" i="5"/>
  <c r="AB72" i="5" s="1"/>
  <c r="AA38" i="9" s="1"/>
  <c r="Y40" i="5"/>
  <c r="X15" i="9" s="1"/>
  <c r="AH71" i="5"/>
  <c r="X56" i="5"/>
  <c r="X75" i="5" s="1"/>
  <c r="W41" i="9" s="1"/>
  <c r="U14" i="5"/>
  <c r="T12" i="9" s="1"/>
  <c r="X10" i="5"/>
  <c r="X52" i="5" s="1"/>
  <c r="X71" i="5" s="1"/>
  <c r="AE52" i="5"/>
  <c r="AE71" i="5" s="1"/>
  <c r="G39" i="5"/>
  <c r="G58" i="5" s="1"/>
  <c r="X53" i="5"/>
  <c r="X72" i="5" s="1"/>
  <c r="W38" i="9" s="1"/>
  <c r="U40" i="5"/>
  <c r="T15" i="9" s="1"/>
  <c r="W54" i="5"/>
  <c r="W73" i="5" s="1"/>
  <c r="T41" i="5"/>
  <c r="Y54" i="5"/>
  <c r="Y73" i="5" s="1"/>
  <c r="X39" i="9" s="1"/>
  <c r="V41" i="5"/>
  <c r="U16" i="9" s="1"/>
  <c r="U22" i="9" s="1"/>
  <c r="Z53" i="5"/>
  <c r="Z72" i="5" s="1"/>
  <c r="W40" i="5"/>
  <c r="AB56" i="5"/>
  <c r="AB75" i="5" s="1"/>
  <c r="AA41" i="9" s="1"/>
  <c r="Y14" i="5"/>
  <c r="X12" i="9" s="1"/>
  <c r="AB10" i="5"/>
  <c r="AB52" i="5" s="1"/>
  <c r="AB71" i="5" s="1"/>
  <c r="Z56" i="5"/>
  <c r="Z75" i="5" s="1"/>
  <c r="Z10" i="5"/>
  <c r="Z71" i="5" s="1"/>
  <c r="W14" i="5"/>
  <c r="W37" i="9" l="1"/>
  <c r="AA37" i="9"/>
  <c r="X24" i="9"/>
  <c r="X8" i="9"/>
  <c r="T21" i="9"/>
  <c r="T14" i="9"/>
  <c r="X21" i="9"/>
  <c r="X14" i="9"/>
  <c r="AA20" i="9"/>
  <c r="T24" i="9"/>
  <c r="T8" i="9"/>
  <c r="W20" i="9"/>
  <c r="U56" i="5"/>
  <c r="U75" i="5" s="1"/>
  <c r="T41" i="9" s="1"/>
  <c r="R14" i="5"/>
  <c r="Q12" i="9" s="1"/>
  <c r="U10" i="5"/>
  <c r="Y53" i="5"/>
  <c r="Y72" i="5" s="1"/>
  <c r="X38" i="9" s="1"/>
  <c r="V40" i="5"/>
  <c r="U15" i="9" s="1"/>
  <c r="W56" i="5"/>
  <c r="W75" i="5" s="1"/>
  <c r="T14" i="5"/>
  <c r="Y56" i="5"/>
  <c r="Y75" i="5" s="1"/>
  <c r="X41" i="9" s="1"/>
  <c r="V14" i="5"/>
  <c r="U12" i="9" s="1"/>
  <c r="Y10" i="5"/>
  <c r="Y52" i="5" s="1"/>
  <c r="Y71" i="5" s="1"/>
  <c r="W53" i="5"/>
  <c r="W72" i="5" s="1"/>
  <c r="T40" i="5"/>
  <c r="V54" i="5"/>
  <c r="V73" i="5" s="1"/>
  <c r="U39" i="9" s="1"/>
  <c r="S41" i="5"/>
  <c r="R16" i="9" s="1"/>
  <c r="R22" i="9" s="1"/>
  <c r="T54" i="5"/>
  <c r="T73" i="5" s="1"/>
  <c r="Q41" i="5"/>
  <c r="U53" i="5"/>
  <c r="U72" i="5" s="1"/>
  <c r="T38" i="9" s="1"/>
  <c r="T37" i="9" s="1"/>
  <c r="R40" i="5"/>
  <c r="Q15" i="9" s="1"/>
  <c r="U39" i="5"/>
  <c r="F39" i="5" s="1"/>
  <c r="X37" i="9" l="1"/>
  <c r="T20" i="9"/>
  <c r="U24" i="9"/>
  <c r="U8" i="9"/>
  <c r="U21" i="9"/>
  <c r="U14" i="9"/>
  <c r="Q21" i="9"/>
  <c r="Q14" i="9"/>
  <c r="Q24" i="9"/>
  <c r="Q8" i="9"/>
  <c r="X20" i="9"/>
  <c r="R53" i="5"/>
  <c r="R72" i="5" s="1"/>
  <c r="Q38" i="9" s="1"/>
  <c r="O40" i="5"/>
  <c r="N15" i="9" s="1"/>
  <c r="Q54" i="5"/>
  <c r="Q73" i="5" s="1"/>
  <c r="N41" i="5"/>
  <c r="S54" i="5"/>
  <c r="S73" i="5" s="1"/>
  <c r="R39" i="9" s="1"/>
  <c r="P41" i="5"/>
  <c r="O16" i="9" s="1"/>
  <c r="O22" i="9" s="1"/>
  <c r="T53" i="5"/>
  <c r="T72" i="5" s="1"/>
  <c r="Q40" i="5"/>
  <c r="R56" i="5"/>
  <c r="R75" i="5" s="1"/>
  <c r="Q41" i="9" s="1"/>
  <c r="O14" i="5"/>
  <c r="N12" i="9" s="1"/>
  <c r="R10" i="5"/>
  <c r="R52" i="5" s="1"/>
  <c r="R71" i="5" s="1"/>
  <c r="V56" i="5"/>
  <c r="V75" i="5" s="1"/>
  <c r="U41" i="9" s="1"/>
  <c r="V10" i="5"/>
  <c r="S14" i="5"/>
  <c r="R12" i="9" s="1"/>
  <c r="T56" i="5"/>
  <c r="T75" i="5" s="1"/>
  <c r="Q14" i="5"/>
  <c r="V53" i="5"/>
  <c r="V72" i="5" s="1"/>
  <c r="U38" i="9" s="1"/>
  <c r="S40" i="5"/>
  <c r="R15" i="9" s="1"/>
  <c r="U52" i="5"/>
  <c r="U71" i="5" s="1"/>
  <c r="U37" i="9" l="1"/>
  <c r="Q37" i="9"/>
  <c r="R21" i="9"/>
  <c r="R14" i="9"/>
  <c r="R24" i="9"/>
  <c r="R8" i="9"/>
  <c r="N24" i="9"/>
  <c r="N8" i="9"/>
  <c r="E12" i="9"/>
  <c r="N14" i="9"/>
  <c r="N21" i="9"/>
  <c r="Q20" i="9"/>
  <c r="U20" i="9"/>
  <c r="V52" i="5"/>
  <c r="V71" i="5" s="1"/>
  <c r="W10" i="5"/>
  <c r="W52" i="5" s="1"/>
  <c r="W71" i="5" s="1"/>
  <c r="S53" i="5"/>
  <c r="S72" i="5" s="1"/>
  <c r="R38" i="9" s="1"/>
  <c r="P40" i="5"/>
  <c r="O15" i="9" s="1"/>
  <c r="Q56" i="5"/>
  <c r="Q75" i="5" s="1"/>
  <c r="N14" i="5"/>
  <c r="O56" i="5"/>
  <c r="O75" i="5" s="1"/>
  <c r="N41" i="9" s="1"/>
  <c r="L14" i="5"/>
  <c r="K12" i="9" s="1"/>
  <c r="O10" i="5"/>
  <c r="O52" i="5" s="1"/>
  <c r="O71" i="5" s="1"/>
  <c r="Q53" i="5"/>
  <c r="Q72" i="5" s="1"/>
  <c r="N40" i="5"/>
  <c r="P54" i="5"/>
  <c r="P73" i="5" s="1"/>
  <c r="O39" i="9" s="1"/>
  <c r="M41" i="5"/>
  <c r="L16" i="9" s="1"/>
  <c r="L22" i="9" s="1"/>
  <c r="N54" i="5"/>
  <c r="N73" i="5" s="1"/>
  <c r="K41" i="5"/>
  <c r="O53" i="5"/>
  <c r="O72" i="5" s="1"/>
  <c r="N38" i="9" s="1"/>
  <c r="L40" i="5"/>
  <c r="K15" i="9" s="1"/>
  <c r="S56" i="5"/>
  <c r="S75" i="5" s="1"/>
  <c r="R41" i="9" s="1"/>
  <c r="P14" i="5"/>
  <c r="O12" i="9" s="1"/>
  <c r="S10" i="5"/>
  <c r="S52" i="5" s="1"/>
  <c r="S71" i="5" s="1"/>
  <c r="N37" i="9" l="1"/>
  <c r="R37" i="9"/>
  <c r="K14" i="9"/>
  <c r="K21" i="9"/>
  <c r="O24" i="9"/>
  <c r="O8" i="9"/>
  <c r="K24" i="9"/>
  <c r="K8" i="9"/>
  <c r="O21" i="9"/>
  <c r="O14" i="9"/>
  <c r="N20" i="9"/>
  <c r="R20" i="9"/>
  <c r="L56" i="5"/>
  <c r="L75" i="5" s="1"/>
  <c r="K41" i="9" s="1"/>
  <c r="I14" i="5"/>
  <c r="H12" i="9" s="1"/>
  <c r="L10" i="5"/>
  <c r="L52" i="5" s="1"/>
  <c r="L71" i="5" s="1"/>
  <c r="N56" i="5"/>
  <c r="N75" i="5" s="1"/>
  <c r="K14" i="5"/>
  <c r="P53" i="5"/>
  <c r="P72" i="5" s="1"/>
  <c r="O38" i="9" s="1"/>
  <c r="M40" i="5"/>
  <c r="L15" i="9" s="1"/>
  <c r="P56" i="5"/>
  <c r="P75" i="5" s="1"/>
  <c r="O41" i="9" s="1"/>
  <c r="P10" i="5"/>
  <c r="P52" i="5" s="1"/>
  <c r="P71" i="5" s="1"/>
  <c r="M14" i="5"/>
  <c r="L12" i="9" s="1"/>
  <c r="L53" i="5"/>
  <c r="L72" i="5" s="1"/>
  <c r="K38" i="9" s="1"/>
  <c r="K37" i="9" s="1"/>
  <c r="I40" i="5"/>
  <c r="H15" i="9" s="1"/>
  <c r="K54" i="5"/>
  <c r="K73" i="5" s="1"/>
  <c r="H41" i="5"/>
  <c r="M54" i="5"/>
  <c r="M73" i="5" s="1"/>
  <c r="L39" i="9" s="1"/>
  <c r="J41" i="5"/>
  <c r="I16" i="9" s="1"/>
  <c r="F16" i="9" s="1"/>
  <c r="N53" i="5"/>
  <c r="N72" i="5" s="1"/>
  <c r="K40" i="5"/>
  <c r="O37" i="9" l="1"/>
  <c r="L24" i="9"/>
  <c r="L8" i="9"/>
  <c r="H24" i="9"/>
  <c r="H8" i="9"/>
  <c r="E8" i="9" s="1"/>
  <c r="K20" i="9"/>
  <c r="L21" i="9"/>
  <c r="L14" i="9"/>
  <c r="O20" i="9"/>
  <c r="I22" i="9"/>
  <c r="H14" i="9"/>
  <c r="E14" i="9" s="1"/>
  <c r="H21" i="9"/>
  <c r="E15" i="9"/>
  <c r="K53" i="5"/>
  <c r="K72" i="5" s="1"/>
  <c r="H40" i="5"/>
  <c r="J54" i="5"/>
  <c r="J73" i="5" s="1"/>
  <c r="I39" i="9" s="1"/>
  <c r="G41" i="5"/>
  <c r="G54" i="5" s="1"/>
  <c r="I53" i="5"/>
  <c r="I72" i="5" s="1"/>
  <c r="H38" i="9" s="1"/>
  <c r="F40" i="5"/>
  <c r="F53" i="5" s="1"/>
  <c r="F72" i="5" s="1"/>
  <c r="M56" i="5"/>
  <c r="M75" i="5" s="1"/>
  <c r="L41" i="9" s="1"/>
  <c r="J14" i="5"/>
  <c r="I12" i="9" s="1"/>
  <c r="M10" i="5"/>
  <c r="M52" i="5" s="1"/>
  <c r="M71" i="5" s="1"/>
  <c r="I56" i="5"/>
  <c r="I75" i="5" s="1"/>
  <c r="H41" i="9" s="1"/>
  <c r="E41" i="9" s="1"/>
  <c r="F14" i="5"/>
  <c r="F56" i="5" s="1"/>
  <c r="F75" i="5" s="1"/>
  <c r="I10" i="5"/>
  <c r="M53" i="5"/>
  <c r="M72" i="5" s="1"/>
  <c r="L38" i="9" s="1"/>
  <c r="L37" i="9" s="1"/>
  <c r="J40" i="5"/>
  <c r="I15" i="9" s="1"/>
  <c r="K56" i="5"/>
  <c r="K75" i="5" s="1"/>
  <c r="H14" i="5"/>
  <c r="H56" i="5" s="1"/>
  <c r="H75" i="5" s="1"/>
  <c r="E38" i="9" l="1"/>
  <c r="E37" i="9" s="1"/>
  <c r="H37" i="9"/>
  <c r="H20" i="9"/>
  <c r="E21" i="9"/>
  <c r="I24" i="9"/>
  <c r="F12" i="9"/>
  <c r="I8" i="9"/>
  <c r="F8" i="9" s="1"/>
  <c r="G8" i="9" s="1"/>
  <c r="F22" i="9"/>
  <c r="L20" i="9"/>
  <c r="E24" i="9"/>
  <c r="I21" i="9"/>
  <c r="I14" i="9"/>
  <c r="F14" i="9" s="1"/>
  <c r="G14" i="9" s="1"/>
  <c r="F15" i="9"/>
  <c r="J53" i="5"/>
  <c r="J72" i="5" s="1"/>
  <c r="I38" i="9" s="1"/>
  <c r="G40" i="5"/>
  <c r="G53" i="5" s="1"/>
  <c r="F10" i="5"/>
  <c r="F52" i="5" s="1"/>
  <c r="F71" i="5" s="1"/>
  <c r="I52" i="5"/>
  <c r="I71" i="5" s="1"/>
  <c r="J56" i="5"/>
  <c r="J75" i="5" s="1"/>
  <c r="I41" i="9" s="1"/>
  <c r="J10" i="5"/>
  <c r="G14" i="5"/>
  <c r="G56" i="5" s="1"/>
  <c r="G75" i="5" s="1"/>
  <c r="G73" i="5"/>
  <c r="H54" i="5"/>
  <c r="I37" i="9" l="1"/>
  <c r="E20" i="9"/>
  <c r="G22" i="9"/>
  <c r="F39" i="9"/>
  <c r="F24" i="9"/>
  <c r="F41" i="9" s="1"/>
  <c r="I20" i="9"/>
  <c r="F21" i="9"/>
  <c r="J52" i="5"/>
  <c r="J71" i="5" s="1"/>
  <c r="G10" i="5"/>
  <c r="G72" i="5"/>
  <c r="H53" i="5"/>
  <c r="F20" i="9" l="1"/>
  <c r="G21" i="9"/>
  <c r="F38" i="9"/>
  <c r="F37" i="9" s="1"/>
  <c r="H10" i="5"/>
  <c r="G52" i="5"/>
  <c r="G20" i="9" l="1"/>
  <c r="G37" i="9" s="1"/>
  <c r="G71" i="5"/>
  <c r="H52" i="5"/>
  <c r="H71" i="5" s="1"/>
</calcChain>
</file>

<file path=xl/sharedStrings.xml><?xml version="1.0" encoding="utf-8"?>
<sst xmlns="http://schemas.openxmlformats.org/spreadsheetml/2006/main" count="543" uniqueCount="154">
  <si>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</si>
  <si>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</si>
  <si>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№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</si>
  <si>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</si>
  <si>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</t>
  </si>
  <si>
    <t>Источники финансирования</t>
  </si>
  <si>
    <t>Финансовые затраты на реализацию (тыс.рублей)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</si>
  <si>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</si>
  <si>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</si>
  <si>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</si>
  <si>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</si>
  <si>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</si>
  <si>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</si>
  <si>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</si>
  <si>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</si>
  <si>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</si>
  <si>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</si>
  <si>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</si>
  <si>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</si>
  <si>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</si>
  <si>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</si>
  <si>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</si>
  <si>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</si>
  <si>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</si>
  <si>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</si>
  <si>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</si>
  <si>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1.</t>
  </si>
  <si>
    <t>Цель 1. Повышение качества и комфорта городской среды на территории муниципального образования город Урай</t>
  </si>
  <si>
    <t>1.1.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</si>
  <si>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</si>
  <si>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 xml:space="preserve">Реализация основных мероприятий проекта «Формирование комфортной городской среды»     </t>
  </si>
  <si>
    <t>ИТОГО:</t>
  </si>
  <si>
    <t>Федеральный бюджет</t>
  </si>
  <si>
    <t>Бюджет ХМАО-Югры</t>
  </si>
  <si>
    <t>Бюджет городского округа город Урай</t>
  </si>
  <si>
    <t>Иные источники финансирования (внебюджетные источники)</t>
  </si>
  <si>
    <t>кроме того за счет средств остатков местного бюджета предыдущих лет в рамках реализации МП</t>
  </si>
  <si>
    <r>
      <rPr>
        <b/>
        <sz val="11"/>
        <rFont val="Times New Roman"/>
        <family val="1"/>
        <charset val="204"/>
      </rPr>
      <t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"Благоустройство Площади Первооткрывателей"</t>
    </r>
    <r>
      <rPr>
        <sz val="11"/>
        <rFont val="Times New Roman"/>
        <family val="1"/>
        <charset val="204"/>
      </rPr>
      <t xml:space="preserve"> в сумме 849,9 тыс. руб. Заключены договора на геологические изыскания со сроком исполнения в 1 квартале 2022 года и на разработку ПСД со сроком исполнения во 2 квартале 2022 года;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"Сквер Романтаков"</t>
    </r>
    <r>
      <rPr>
        <sz val="11"/>
        <rFont val="Times New Roman"/>
        <family val="1"/>
        <charset val="204"/>
      </rPr>
      <t xml:space="preserve"> в сумме 599,4 тыс. руб. Заключен договор на разработку ПСД, со сроком испонения во 2 квартале 2022 года;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"Благоустройство территории в районе мкр. 1 вдоль улицы Ленина, Бульвар "Содружества" </t>
    </r>
    <r>
      <rPr>
        <sz val="11"/>
        <rFont val="Times New Roman"/>
        <family val="1"/>
        <charset val="204"/>
      </rPr>
      <t xml:space="preserve">в сумме 801,2 тыс.руб. Заключен контракт на поставку малых архитектурных форм со сроком исполнения во 2 квартале 2022 г. и заключен договор на тех. присоединение к сетям видеонаблюдения и освещения со сроком исполнения в 3 квартале 2022 года;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"Набережная реки Конда имени А. Петрова" </t>
    </r>
    <r>
      <rPr>
        <sz val="11"/>
        <rFont val="Times New Roman"/>
        <family val="1"/>
        <charset val="204"/>
      </rPr>
      <t xml:space="preserve">в сумме 1 384,5 тыс. руб. Заключен контракт на выполнение работ по благоустройству территории вокруг входного павильона со сроком исполнения во 2 квартале 2022 года;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"Благоустройство общественных и дворовых территорий"</t>
    </r>
    <r>
      <rPr>
        <sz val="11"/>
        <rFont val="Times New Roman"/>
        <family val="1"/>
        <charset val="204"/>
      </rPr>
      <t xml:space="preserve"> в сумме 867,7 тыс. руб. Заключен договор на выполнение проектных работ по объекту "Благоустройство дворовой территории в районе жилых домов №№ 11,12 мкр. Западный" со сроком исполнения во 2 квартале 2022 года.                                                                                                                                                   </t>
    </r>
  </si>
  <si>
    <r>
      <t xml:space="preserve">По итогам 1 квартала отклонения составили 250,0 тыс.руб. По объекту </t>
    </r>
    <r>
      <rPr>
        <b/>
        <sz val="11"/>
        <rFont val="Times New Roman"/>
        <family val="1"/>
        <charset val="204"/>
      </rPr>
      <t xml:space="preserve">"Благоустройство Площади Первооткрывателей" </t>
    </r>
    <r>
      <rPr>
        <sz val="11"/>
        <rFont val="Times New Roman"/>
        <family val="1"/>
        <charset val="204"/>
      </rPr>
      <t>договор на выполнение геодезических изысканий в сумме 250,0 тыс. руб. невозможно выполнить из-за высокого снежного покрова. Выполнение работ будет осуществлено во 2 квартале 2022 года.</t>
    </r>
  </si>
  <si>
    <t>3.</t>
  </si>
  <si>
    <t>2.</t>
  </si>
  <si>
    <t xml:space="preserve">Благоустройство территорий муниципального образования </t>
  </si>
  <si>
    <t xml:space="preserve">Изготовление и установка объектов внешнего благоустройства  на общественных территориях </t>
  </si>
  <si>
    <t>Всего по муниципальной программе</t>
  </si>
  <si>
    <t>ВСЕГО:</t>
  </si>
  <si>
    <t>Инвестиции в объекты муниципальной собственности</t>
  </si>
  <si>
    <t>Прочие расходы</t>
  </si>
  <si>
    <t>Исполнитель: Близнюк Л.Э., тел.2-65-88, доб.448</t>
  </si>
  <si>
    <t xml:space="preserve">Ддиректора МКУ "УГЗиПг.Урай" __________________ Л.В.Фильченко </t>
  </si>
  <si>
    <t>Соисполнитель 1 (МКУ "УГЗиП г.Урай")</t>
  </si>
  <si>
    <t xml:space="preserve">
МКУ 
«УГЗиП г.Урай»
</t>
  </si>
  <si>
    <t xml:space="preserve">
МКУ 
«УГЗиПг.Урай»
</t>
  </si>
  <si>
    <t xml:space="preserve">«19» декабря 2022 г. </t>
  </si>
  <si>
    <t>Приложение
к 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</si>
  <si>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</si>
  <si>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 xml:space="preserve">
МКУ 
«УКС г.Урай»
</t>
  </si>
  <si>
    <t>Соисполнитель 1 (МКУ "УКС г.Урай")</t>
  </si>
  <si>
    <t>Директор МКУ "УКС г.Урай" __________________В.А. Гробовец</t>
  </si>
  <si>
    <t xml:space="preserve">«12» декабря  2022 год </t>
  </si>
  <si>
    <t>Исполнитель: Семенюк Ю.Л., тел.2-65-88, доб.449</t>
  </si>
  <si>
    <t xml:space="preserve">                                                                      Приложение 2</t>
  </si>
  <si>
    <t xml:space="preserve">к Порядку принятия решения о разработке </t>
  </si>
  <si>
    <t>муниципальных программ муниципального</t>
  </si>
  <si>
    <t>образования городской округ город Урай, их</t>
  </si>
  <si>
    <t xml:space="preserve">формирования, утверждения, корректировки и </t>
  </si>
  <si>
    <t xml:space="preserve">реализации </t>
  </si>
  <si>
    <t>Наименование программных мероприятий</t>
  </si>
  <si>
    <t>Исполнитель</t>
  </si>
  <si>
    <t>Целевой показатель  №</t>
  </si>
  <si>
    <t xml:space="preserve"> Объем финансирования на 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</si>
  <si>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</si>
  <si>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</si>
  <si>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</si>
  <si>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</si>
  <si>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</si>
  <si>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</si>
  <si>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</si>
  <si>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</si>
  <si>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</si>
  <si>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</si>
  <si>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</si>
  <si>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</si>
  <si>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</si>
  <si>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</si>
  <si>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20178год (проверка)</t>
  </si>
  <si>
    <t xml:space="preserve">Исполнение мероприятия </t>
  </si>
  <si>
    <t>Причина отклонения фактически исполненных расходных обязательств от запланированных</t>
  </si>
  <si>
    <t>План</t>
  </si>
  <si>
    <t>Исп-е в %</t>
  </si>
  <si>
    <t>план</t>
  </si>
  <si>
    <t>факт</t>
  </si>
  <si>
    <t>исп-е, %</t>
  </si>
  <si>
    <t>исп-е,%</t>
  </si>
  <si>
    <t>касса</t>
  </si>
  <si>
    <t>МКУ "Управление  ЖКХ"</t>
  </si>
  <si>
    <t>1.1.1.</t>
  </si>
  <si>
    <t>"Благоустройство дворовых территорий муниципального образования"</t>
  </si>
  <si>
    <t>МКУ "УЖКХг.Урай"</t>
  </si>
  <si>
    <t>1.1.1; 1.1.2; 1.1.3; 1.2.1.</t>
  </si>
  <si>
    <t>всего:</t>
  </si>
  <si>
    <t>бюджет ХМАО-Югры</t>
  </si>
  <si>
    <t>Бюджет городского округа г.Урай</t>
  </si>
  <si>
    <t>1.1.1.1</t>
  </si>
  <si>
    <t>Установка воркаутов</t>
  </si>
  <si>
    <t>1.2.1 .</t>
  </si>
  <si>
    <t>«Благоустройство общественных мест муниципального образования»</t>
  </si>
  <si>
    <t>1.3.1.;1.3.2.; 1.3.3.</t>
  </si>
  <si>
    <t>1.2.1.1.</t>
  </si>
  <si>
    <t>Приобретение новогодней иллюминации и оборудования</t>
  </si>
  <si>
    <t>1.3.1.;1.3.2.;  1.3.3.</t>
  </si>
  <si>
    <t>1.2.1.2.</t>
  </si>
  <si>
    <t>На обустройство,изготовление эскиза снежного городка,ледового катка,их содержание и охрана</t>
  </si>
  <si>
    <t>1.2.1.3.</t>
  </si>
  <si>
    <t>Реализация основных мероприятий проекта «Формирование комфортной городской среды» (1;2;3;4;5;6;7)</t>
  </si>
  <si>
    <t>Благоустройство территорий муниципального образования (1;2;6;7)</t>
  </si>
  <si>
    <t xml:space="preserve">1.1.1.
1.1.2.
1.1.6.
1.1.7.
</t>
  </si>
  <si>
    <t>кроме того за счет остатков прошлых лет</t>
  </si>
  <si>
    <t>4.</t>
  </si>
  <si>
    <t xml:space="preserve"> Проведение конкурсов по благоустройству территорий города Урай, участие в конкурсах 
(9)
</t>
  </si>
  <si>
    <t>1.1.9.</t>
  </si>
  <si>
    <t>1.2.3.1.</t>
  </si>
  <si>
    <t>Конкурс "Город цветов"</t>
  </si>
  <si>
    <t>1.3.5.</t>
  </si>
  <si>
    <t>Итого по программе:</t>
  </si>
  <si>
    <t>В том числе:</t>
  </si>
  <si>
    <t>Соисполнитель 2 – (МКУ «УЖКХ г.Урай»)</t>
  </si>
  <si>
    <t>Соисполнитель</t>
  </si>
  <si>
    <t>муниципальной программы:</t>
  </si>
  <si>
    <t>Начальник  МКУ "Управление ЖКХ"</t>
  </si>
  <si>
    <t>_____________________________</t>
  </si>
  <si>
    <t xml:space="preserve">О.А. Лаушкин </t>
  </si>
  <si>
    <t>"_______"_______________________ 20     г.</t>
  </si>
  <si>
    <t>Исполнитель: Волокитина А.С. тел. 2-84-61</t>
  </si>
  <si>
    <t>Ответственный исполнитель  (МКУ "УГЗиП г.Урай")</t>
  </si>
  <si>
    <t>Соисполнитель 1 (МКУ УКС г.Урай)</t>
  </si>
  <si>
    <t>Соисполнитель2 (МКУ УЖКХ г.Урай)</t>
  </si>
  <si>
    <t xml:space="preserve">
МКУ 
«УГЗиП г.Урай», МКУ «УКС г.Урай»
</t>
  </si>
  <si>
    <t xml:space="preserve">
МКУ 
«УГЗиП г.Урай», МКУ «УКС г.Урай», МКУ «УЖКХ г.Урай»
</t>
  </si>
  <si>
    <r>
      <t xml:space="preserve"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на 2018-2022 годы», </t>
    </r>
    <r>
      <rPr>
        <b/>
        <u/>
        <sz val="16"/>
        <rFont val="Times New Roman"/>
        <family val="1"/>
        <charset val="204"/>
      </rPr>
      <t>на 01.03.2023 г.</t>
    </r>
  </si>
  <si>
    <t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" на  2023год-2030год  на 01.03.2023г.</t>
  </si>
  <si>
    <t xml:space="preserve">Отчет о хлде исполнения комплексного плана (сетевого графика) по реализации </t>
  </si>
  <si>
    <t xml:space="preserve"> муниципальной программы "Формирование современной городской среды муниципального образования город Урай"  на 2023-2030 годы на 01.03.2023г.</t>
  </si>
  <si>
    <t xml:space="preserve"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37,2тыс.руб. предусмотрены на тех.присоединение.                                  "Обустройство кладбища №2" в семме 2002,0тыс.руб. предусмотрены на ПИР.                                                   "Благоустройство дворовых территорий" в сумме 0,69тыс.руб.   "Реконструкция Площади Первооткрывателей"  в сумме 75,2тыс.руб.                                                                          "Установка бордюров (Установка гранитного бордюра на ул.Ленина)" в сумме 231,3тыс.руб.
</t>
  </si>
  <si>
    <t xml:space="preserve"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 города Урай" территория победитель рейтингового голосования 2022 года.                                                                                                                                                  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</si>
  <si>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</si>
  <si>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Директор  МКУ "УГЗиПг.Урай"</t>
  </si>
  <si>
    <t>__________________________________Л.В. Фильченко</t>
  </si>
  <si>
    <t>"_______"_______________________ 2023 г.</t>
  </si>
  <si>
    <t>"________"____________________________2023г.</t>
  </si>
  <si>
    <t>Исполнитель: экономист Семенюк Ю.Л. 2-48-06 вн.431</t>
  </si>
  <si>
    <t>Ответственный исполнитель (соисполнитель) муниципальной программы:</t>
  </si>
  <si>
    <t xml:space="preserve"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 города Урай" территория победитель рейтингового голосования 2022 года.  Заключен контракт на выполнение СМР со сроком исполнения 3 квартал 2023 года.   Сумма средств предусмотрена в размере 17 312,7 тыс. руб.                                                                                   Средства в сумме 23,4 тыс. руб. предусмотрены на изготовление агитационной продукции для проведения в 2023 году рейтингового голосования. </t>
  </si>
  <si>
    <t xml:space="preserve">В рамках данного мероприятия финансируется объекты                                                                                                                                                                                                 "Благоустройство дворовых территорий" в сумме 45 000,00 тыс.руб.                                                                                      "Создание сейт парка" в сумме 4 300,00 тыс.руб.     Денежные средства в размере 3 125,9 тыс. руб. предусмотрены на выполнение работ по обустройству и содержанию снежных городков.                                                                                                     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 тыс.руб. предусмотрены на тех.присоединение.                                  "Обустройство кладбища №2" в семме 2002,0 тыс.руб. предусмотрены на ПИР.                                                   "Благоустройство дворовых территорий" в сумме 0,69 тыс.руб.   "Реконструкция Площади Первооткрывателей"  в сумме 75,2 тыс.руб.                                                                          "Установка бордюров (Установка гранитного бордюра на ул.Ленина)" в сумме 231,3 тыс.руб.                                            в 1 квартале оплачены работы по демонтажу  новогодней ели в сумме 25,0 тыс.руб.
</t>
  </si>
  <si>
    <t>Отчет о ходе исполнения комплексного плана (сетевого графика) по  реализации мероприятий муниципальной программы  «Формирование современной городской среды муниципального образования город Урай " на 31.03.2023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</si>
</sst>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" fillId="0" borderId="0"/>
  </cellStyleXfs>
  <cellXfs count="777">
    <xf numFmtId="0" fontId="0" fillId="0" borderId="0" xfId="0"/>
    <xf numFmtId="164" fontId="2" fillId="2" borderId="0" xfId="0" applyNumberFormat="1" applyFont="1" applyFill="1" applyAlignment="1">
      <alignment horizontal="right" indent="15"/>
    </xf>
    <xf numFmtId="4" fontId="3" fillId="2" borderId="0" xfId="0" applyNumberFormat="1" applyFont="1" applyFill="1"/>
    <xf numFmtId="4" fontId="5" fillId="2" borderId="0" xfId="0" applyNumberFormat="1" applyFont="1" applyFill="1"/>
    <xf numFmtId="4" fontId="4" fillId="2" borderId="0" xfId="0" applyNumberFormat="1" applyFont="1" applyFill="1" applyAlignment="1">
      <alignment wrapText="1"/>
    </xf>
    <xf numFmtId="4" fontId="3" fillId="0" borderId="0" xfId="0" applyNumberFormat="1" applyFont="1"/>
    <xf numFmtId="4" fontId="2" fillId="2" borderId="0" xfId="0" applyNumberFormat="1" applyFont="1" applyFill="1"/>
    <xf numFmtId="164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/>
    <xf numFmtId="4" fontId="11" fillId="2" borderId="2" xfId="0" applyNumberFormat="1" applyFont="1" applyFill="1" applyBorder="1" applyAlignment="1">
      <alignment horizontal="left" vertical="top"/>
    </xf>
    <xf numFmtId="4" fontId="11" fillId="2" borderId="11" xfId="0" applyNumberFormat="1" applyFont="1" applyFill="1" applyBorder="1" applyAlignment="1">
      <alignment horizontal="left" vertical="top"/>
    </xf>
    <xf numFmtId="4" fontId="11" fillId="2" borderId="3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wrapText="1"/>
    </xf>
    <xf numFmtId="4" fontId="5" fillId="2" borderId="4" xfId="0" applyNumberFormat="1" applyFont="1" applyFill="1" applyBorder="1"/>
    <xf numFmtId="4" fontId="5" fillId="2" borderId="5" xfId="0" applyNumberFormat="1" applyFont="1" applyFill="1" applyBorder="1"/>
    <xf numFmtId="4" fontId="12" fillId="2" borderId="14" xfId="0" applyNumberFormat="1" applyFont="1" applyFill="1" applyBorder="1" applyAlignment="1">
      <alignment horizontal="left" vertical="top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horizontal="left" vertical="top" wrapText="1"/>
    </xf>
    <xf numFmtId="164" fontId="11" fillId="2" borderId="24" xfId="0" applyNumberFormat="1" applyFont="1" applyFill="1" applyBorder="1" applyAlignment="1">
      <alignment horizontal="center" vertical="center" wrapText="1"/>
    </xf>
    <xf numFmtId="164" fontId="11" fillId="2" borderId="25" xfId="0" applyNumberFormat="1" applyFont="1" applyFill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vertical="top" wrapText="1"/>
    </xf>
    <xf numFmtId="0" fontId="0" fillId="2" borderId="2" xfId="0" applyFill="1" applyBorder="1"/>
    <xf numFmtId="4" fontId="9" fillId="2" borderId="0" xfId="0" applyNumberFormat="1" applyFont="1" applyFill="1"/>
    <xf numFmtId="164" fontId="9" fillId="2" borderId="0" xfId="0" applyNumberFormat="1" applyFont="1" applyFill="1"/>
    <xf numFmtId="164" fontId="9" fillId="2" borderId="4" xfId="0" applyNumberFormat="1" applyFont="1" applyFill="1" applyBorder="1"/>
    <xf numFmtId="164" fontId="5" fillId="2" borderId="0" xfId="0" applyNumberFormat="1" applyFont="1" applyFill="1"/>
    <xf numFmtId="49" fontId="9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horizontal="justify"/>
    </xf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/>
    </xf>
    <xf numFmtId="4" fontId="3" fillId="2" borderId="19" xfId="0" applyNumberFormat="1" applyFont="1" applyFill="1" applyBorder="1" applyAlignment="1">
      <alignment horizontal="center"/>
    </xf>
    <xf numFmtId="0" fontId="0" fillId="2" borderId="19" xfId="0" applyFill="1" applyBorder="1"/>
    <xf numFmtId="4" fontId="12" fillId="3" borderId="11" xfId="0" applyNumberFormat="1" applyFont="1" applyFill="1" applyBorder="1" applyAlignment="1">
      <alignment horizontal="left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right"/>
    </xf>
    <xf numFmtId="4" fontId="9" fillId="2" borderId="2" xfId="0" applyNumberFormat="1" applyFont="1" applyFill="1" applyBorder="1" applyAlignment="1">
      <alignment vertical="top" wrapText="1"/>
    </xf>
    <xf numFmtId="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left"/>
    </xf>
    <xf numFmtId="4" fontId="11" fillId="2" borderId="19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/>
    </xf>
    <xf numFmtId="4" fontId="3" fillId="4" borderId="0" xfId="0" applyNumberFormat="1" applyFont="1" applyFill="1"/>
    <xf numFmtId="4" fontId="6" fillId="2" borderId="0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4" fontId="11" fillId="4" borderId="4" xfId="0" applyNumberFormat="1" applyFont="1" applyFill="1" applyBorder="1" applyAlignment="1">
      <alignment wrapText="1"/>
    </xf>
    <xf numFmtId="4" fontId="12" fillId="5" borderId="14" xfId="0" applyNumberFormat="1" applyFont="1" applyFill="1" applyBorder="1" applyAlignment="1">
      <alignment horizontal="left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>
      <alignment horizontal="center" vertical="center" wrapText="1"/>
    </xf>
    <xf numFmtId="164" fontId="11" fillId="6" borderId="16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left" vertical="top" wrapText="1"/>
    </xf>
    <xf numFmtId="164" fontId="11" fillId="7" borderId="15" xfId="0" applyNumberFormat="1" applyFont="1" applyFill="1" applyBorder="1" applyAlignment="1">
      <alignment horizontal="center" vertical="center" wrapText="1"/>
    </xf>
    <xf numFmtId="164" fontId="11" fillId="7" borderId="16" xfId="0" applyNumberFormat="1" applyFont="1" applyFill="1" applyBorder="1" applyAlignment="1">
      <alignment horizontal="center" vertical="center" wrapText="1"/>
    </xf>
    <xf numFmtId="164" fontId="11" fillId="7" borderId="14" xfId="0" applyNumberFormat="1" applyFont="1" applyFill="1" applyBorder="1" applyAlignment="1">
      <alignment horizontal="center" vertical="center" wrapText="1"/>
    </xf>
    <xf numFmtId="164" fontId="11" fillId="8" borderId="16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left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/>
    <xf numFmtId="4" fontId="12" fillId="5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/>
    <xf numFmtId="164" fontId="9" fillId="4" borderId="0" xfId="0" applyNumberFormat="1" applyFont="1" applyFill="1"/>
    <xf numFmtId="4" fontId="9" fillId="4" borderId="0" xfId="0" applyNumberFormat="1" applyFont="1" applyFill="1"/>
    <xf numFmtId="4" fontId="2" fillId="4" borderId="0" xfId="0" applyNumberFormat="1" applyFont="1" applyFill="1"/>
    <xf numFmtId="0" fontId="20" fillId="4" borderId="0" xfId="0" applyFont="1" applyFill="1"/>
    <xf numFmtId="0" fontId="21" fillId="0" borderId="0" xfId="0" applyFont="1" applyBorder="1"/>
    <xf numFmtId="0" fontId="13" fillId="0" borderId="0" xfId="0" applyFont="1"/>
    <xf numFmtId="0" fontId="21" fillId="0" borderId="0" xfId="0" applyFont="1"/>
    <xf numFmtId="0" fontId="9" fillId="0" borderId="0" xfId="0" applyFont="1"/>
    <xf numFmtId="0" fontId="21" fillId="0" borderId="0" xfId="0" applyFont="1" applyBorder="1" applyAlignment="1">
      <alignment horizontal="center"/>
    </xf>
    <xf numFmtId="4" fontId="11" fillId="9" borderId="0" xfId="0" applyNumberFormat="1" applyFont="1" applyFill="1" applyBorder="1" applyAlignment="1">
      <alignment horizontal="center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41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43" xfId="0" applyFont="1" applyFill="1" applyBorder="1" applyAlignment="1">
      <alignment horizontal="center" vertical="center"/>
    </xf>
    <xf numFmtId="0" fontId="21" fillId="0" borderId="21" xfId="0" applyFont="1" applyBorder="1"/>
    <xf numFmtId="49" fontId="23" fillId="9" borderId="17" xfId="0" applyNumberFormat="1" applyFont="1" applyFill="1" applyBorder="1" applyAlignment="1">
      <alignment horizontal="left" vertical="center" indent="1"/>
    </xf>
    <xf numFmtId="0" fontId="24" fillId="9" borderId="17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164" fontId="26" fillId="10" borderId="17" xfId="0" applyNumberFormat="1" applyFont="1" applyFill="1" applyBorder="1" applyAlignment="1">
      <alignment horizontal="center" vertical="center"/>
    </xf>
    <xf numFmtId="164" fontId="26" fillId="10" borderId="37" xfId="0" applyNumberFormat="1" applyFont="1" applyFill="1" applyBorder="1" applyAlignment="1">
      <alignment horizontal="center" vertical="center"/>
    </xf>
    <xf numFmtId="164" fontId="26" fillId="9" borderId="12" xfId="0" applyNumberFormat="1" applyFont="1" applyFill="1" applyBorder="1" applyAlignment="1">
      <alignment horizontal="center" vertical="center"/>
    </xf>
    <xf numFmtId="164" fontId="26" fillId="9" borderId="13" xfId="0" applyNumberFormat="1" applyFont="1" applyFill="1" applyBorder="1" applyAlignment="1">
      <alignment horizontal="center" vertical="center"/>
    </xf>
    <xf numFmtId="164" fontId="26" fillId="9" borderId="44" xfId="0" applyNumberFormat="1" applyFont="1" applyFill="1" applyBorder="1" applyAlignment="1">
      <alignment horizontal="center" vertical="center"/>
    </xf>
    <xf numFmtId="164" fontId="26" fillId="10" borderId="45" xfId="0" applyNumberFormat="1" applyFont="1" applyFill="1" applyBorder="1" applyAlignment="1">
      <alignment horizontal="center" vertical="center"/>
    </xf>
    <xf numFmtId="164" fontId="26" fillId="10" borderId="44" xfId="0" applyNumberFormat="1" applyFont="1" applyFill="1" applyBorder="1" applyAlignment="1">
      <alignment horizontal="center" vertical="center"/>
    </xf>
    <xf numFmtId="164" fontId="26" fillId="4" borderId="18" xfId="0" applyNumberFormat="1" applyFont="1" applyFill="1" applyBorder="1" applyAlignment="1">
      <alignment horizontal="center" vertical="center"/>
    </xf>
    <xf numFmtId="164" fontId="26" fillId="4" borderId="19" xfId="0" applyNumberFormat="1" applyFont="1" applyFill="1" applyBorder="1" applyAlignment="1">
      <alignment horizontal="center" vertical="center"/>
    </xf>
    <xf numFmtId="164" fontId="26" fillId="9" borderId="26" xfId="0" applyNumberFormat="1" applyFont="1" applyFill="1" applyBorder="1" applyAlignment="1">
      <alignment horizontal="center" vertical="center"/>
    </xf>
    <xf numFmtId="164" fontId="26" fillId="9" borderId="43" xfId="0" applyNumberFormat="1" applyFont="1" applyFill="1" applyBorder="1" applyAlignment="1">
      <alignment horizontal="center" vertical="center"/>
    </xf>
    <xf numFmtId="164" fontId="26" fillId="9" borderId="32" xfId="0" applyNumberFormat="1" applyFont="1" applyFill="1" applyBorder="1" applyAlignment="1">
      <alignment horizontal="center" vertical="center"/>
    </xf>
    <xf numFmtId="164" fontId="26" fillId="9" borderId="46" xfId="0" applyNumberFormat="1" applyFont="1" applyFill="1" applyBorder="1" applyAlignment="1">
      <alignment horizontal="center" vertical="center"/>
    </xf>
    <xf numFmtId="164" fontId="26" fillId="4" borderId="46" xfId="0" applyNumberFormat="1" applyFont="1" applyFill="1" applyBorder="1" applyAlignment="1">
      <alignment horizontal="center" vertical="center"/>
    </xf>
    <xf numFmtId="164" fontId="26" fillId="10" borderId="32" xfId="0" applyNumberFormat="1" applyFont="1" applyFill="1" applyBorder="1" applyAlignment="1">
      <alignment horizontal="center" vertical="center"/>
    </xf>
    <xf numFmtId="164" fontId="26" fillId="10" borderId="43" xfId="0" applyNumberFormat="1" applyFont="1" applyFill="1" applyBorder="1" applyAlignment="1">
      <alignment horizontal="center" vertical="center"/>
    </xf>
    <xf numFmtId="164" fontId="26" fillId="10" borderId="0" xfId="0" applyNumberFormat="1" applyFont="1" applyFill="1" applyBorder="1" applyAlignment="1">
      <alignment horizontal="center" vertical="center"/>
    </xf>
    <xf numFmtId="0" fontId="27" fillId="0" borderId="17" xfId="0" applyFont="1" applyBorder="1"/>
    <xf numFmtId="164" fontId="27" fillId="0" borderId="17" xfId="0" applyNumberFormat="1" applyFont="1" applyBorder="1"/>
    <xf numFmtId="0" fontId="2" fillId="0" borderId="47" xfId="0" applyFont="1" applyBorder="1" applyAlignment="1">
      <alignment vertical="center" wrapText="1"/>
    </xf>
    <xf numFmtId="164" fontId="28" fillId="10" borderId="48" xfId="0" applyNumberFormat="1" applyFont="1" applyFill="1" applyBorder="1" applyAlignment="1">
      <alignment horizontal="center" vertical="center"/>
    </xf>
    <xf numFmtId="164" fontId="28" fillId="10" borderId="49" xfId="0" applyNumberFormat="1" applyFont="1" applyFill="1" applyBorder="1" applyAlignment="1">
      <alignment horizontal="center" vertical="center"/>
    </xf>
    <xf numFmtId="164" fontId="28" fillId="11" borderId="47" xfId="0" applyNumberFormat="1" applyFont="1" applyFill="1" applyBorder="1" applyAlignment="1">
      <alignment horizontal="center" vertical="center"/>
    </xf>
    <xf numFmtId="164" fontId="28" fillId="11" borderId="48" xfId="0" applyNumberFormat="1" applyFont="1" applyFill="1" applyBorder="1" applyAlignment="1">
      <alignment horizontal="center" vertical="center"/>
    </xf>
    <xf numFmtId="164" fontId="28" fillId="11" borderId="49" xfId="0" applyNumberFormat="1" applyFont="1" applyFill="1" applyBorder="1" applyAlignment="1">
      <alignment horizontal="center" vertical="center"/>
    </xf>
    <xf numFmtId="164" fontId="28" fillId="11" borderId="50" xfId="0" applyNumberFormat="1" applyFont="1" applyFill="1" applyBorder="1" applyAlignment="1">
      <alignment horizontal="center" vertical="center"/>
    </xf>
    <xf numFmtId="164" fontId="28" fillId="11" borderId="5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4" fontId="28" fillId="10" borderId="2" xfId="0" applyNumberFormat="1" applyFont="1" applyFill="1" applyBorder="1" applyAlignment="1">
      <alignment horizontal="center" vertical="center"/>
    </xf>
    <xf numFmtId="164" fontId="28" fillId="10" borderId="54" xfId="0" applyNumberFormat="1" applyFont="1" applyFill="1" applyBorder="1" applyAlignment="1">
      <alignment horizontal="center" vertical="center"/>
    </xf>
    <xf numFmtId="164" fontId="28" fillId="9" borderId="53" xfId="0" applyNumberFormat="1" applyFont="1" applyFill="1" applyBorder="1" applyAlignment="1">
      <alignment horizontal="center" vertical="center"/>
    </xf>
    <xf numFmtId="164" fontId="28" fillId="4" borderId="2" xfId="0" applyNumberFormat="1" applyFont="1" applyFill="1" applyBorder="1" applyAlignment="1">
      <alignment horizontal="center" vertical="center"/>
    </xf>
    <xf numFmtId="164" fontId="28" fillId="4" borderId="54" xfId="0" applyNumberFormat="1" applyFont="1" applyFill="1" applyBorder="1" applyAlignment="1">
      <alignment horizontal="center" vertical="center"/>
    </xf>
    <xf numFmtId="164" fontId="28" fillId="10" borderId="10" xfId="0" applyNumberFormat="1" applyFont="1" applyFill="1" applyBorder="1" applyAlignment="1">
      <alignment horizontal="center" vertical="center"/>
    </xf>
    <xf numFmtId="164" fontId="28" fillId="10" borderId="8" xfId="0" applyNumberFormat="1" applyFont="1" applyFill="1" applyBorder="1" applyAlignment="1">
      <alignment horizontal="center" vertical="center"/>
    </xf>
    <xf numFmtId="164" fontId="28" fillId="4" borderId="53" xfId="0" applyNumberFormat="1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8" fillId="9" borderId="55" xfId="0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164" fontId="28" fillId="10" borderId="57" xfId="0" applyNumberFormat="1" applyFont="1" applyFill="1" applyBorder="1" applyAlignment="1">
      <alignment horizontal="center" vertical="center"/>
    </xf>
    <xf numFmtId="164" fontId="28" fillId="10" borderId="58" xfId="0" applyNumberFormat="1" applyFont="1" applyFill="1" applyBorder="1" applyAlignment="1">
      <alignment horizontal="center" vertical="center"/>
    </xf>
    <xf numFmtId="164" fontId="28" fillId="9" borderId="59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60" xfId="0" applyNumberFormat="1" applyFont="1" applyFill="1" applyBorder="1" applyAlignment="1">
      <alignment horizontal="center" vertical="center"/>
    </xf>
    <xf numFmtId="164" fontId="28" fillId="10" borderId="5" xfId="0" applyNumberFormat="1" applyFont="1" applyFill="1" applyBorder="1" applyAlignment="1">
      <alignment horizontal="center" vertical="center"/>
    </xf>
    <xf numFmtId="164" fontId="28" fillId="10" borderId="11" xfId="0" applyNumberFormat="1" applyFont="1" applyFill="1" applyBorder="1" applyAlignment="1">
      <alignment horizontal="center" vertical="center"/>
    </xf>
    <xf numFmtId="164" fontId="28" fillId="10" borderId="3" xfId="0" applyNumberFormat="1" applyFont="1" applyFill="1" applyBorder="1" applyAlignment="1">
      <alignment horizontal="center" vertical="center"/>
    </xf>
    <xf numFmtId="164" fontId="28" fillId="4" borderId="59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27" fillId="0" borderId="39" xfId="0" applyNumberFormat="1" applyFont="1" applyBorder="1" applyAlignment="1">
      <alignment horizontal="center"/>
    </xf>
    <xf numFmtId="165" fontId="2" fillId="10" borderId="48" xfId="0" applyNumberFormat="1" applyFont="1" applyFill="1" applyBorder="1" applyAlignment="1">
      <alignment horizontal="center" vertical="center"/>
    </xf>
    <xf numFmtId="165" fontId="2" fillId="10" borderId="49" xfId="0" applyNumberFormat="1" applyFont="1" applyFill="1" applyBorder="1" applyAlignment="1">
      <alignment horizontal="center" vertical="center"/>
    </xf>
    <xf numFmtId="165" fontId="2" fillId="10" borderId="47" xfId="0" applyNumberFormat="1" applyFont="1" applyFill="1" applyBorder="1" applyAlignment="1">
      <alignment horizontal="center" vertical="center"/>
    </xf>
    <xf numFmtId="165" fontId="2" fillId="10" borderId="50" xfId="0" applyNumberFormat="1" applyFont="1" applyFill="1" applyBorder="1" applyAlignment="1">
      <alignment horizontal="center" vertical="center"/>
    </xf>
    <xf numFmtId="165" fontId="2" fillId="10" borderId="5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165" fontId="2" fillId="10" borderId="2" xfId="0" applyNumberFormat="1" applyFont="1" applyFill="1" applyBorder="1" applyAlignment="1">
      <alignment horizontal="center" vertical="center"/>
    </xf>
    <xf numFmtId="165" fontId="28" fillId="10" borderId="54" xfId="0" applyNumberFormat="1" applyFont="1" applyFill="1" applyBorder="1" applyAlignment="1">
      <alignment horizontal="center" vertical="center"/>
    </xf>
    <xf numFmtId="165" fontId="2" fillId="9" borderId="53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9" borderId="54" xfId="0" applyNumberFormat="1" applyFont="1" applyFill="1" applyBorder="1" applyAlignment="1">
      <alignment horizontal="center" vertical="center"/>
    </xf>
    <xf numFmtId="165" fontId="2" fillId="10" borderId="10" xfId="0" applyNumberFormat="1" applyFont="1" applyFill="1" applyBorder="1" applyAlignment="1">
      <alignment horizontal="center" vertical="center"/>
    </xf>
    <xf numFmtId="165" fontId="2" fillId="10" borderId="8" xfId="0" applyNumberFormat="1" applyFont="1" applyFill="1" applyBorder="1" applyAlignment="1">
      <alignment horizontal="center" vertical="center"/>
    </xf>
    <xf numFmtId="165" fontId="28" fillId="10" borderId="2" xfId="0" applyNumberFormat="1" applyFont="1" applyFill="1" applyBorder="1" applyAlignment="1">
      <alignment horizontal="center" vertical="center"/>
    </xf>
    <xf numFmtId="165" fontId="28" fillId="10" borderId="8" xfId="0" applyNumberFormat="1" applyFont="1" applyFill="1" applyBorder="1" applyAlignment="1">
      <alignment horizontal="center" vertical="center"/>
    </xf>
    <xf numFmtId="165" fontId="2" fillId="9" borderId="10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54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1" xfId="0" applyFont="1" applyBorder="1" applyAlignment="1">
      <alignment horizontal="center" vertical="center"/>
    </xf>
    <xf numFmtId="49" fontId="28" fillId="9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5" fontId="2" fillId="10" borderId="11" xfId="0" applyNumberFormat="1" applyFont="1" applyFill="1" applyBorder="1" applyAlignment="1">
      <alignment horizontal="center" vertical="center"/>
    </xf>
    <xf numFmtId="165" fontId="28" fillId="10" borderId="60" xfId="0" applyNumberFormat="1" applyFont="1" applyFill="1" applyBorder="1" applyAlignment="1">
      <alignment horizontal="center" vertical="center"/>
    </xf>
    <xf numFmtId="165" fontId="2" fillId="4" borderId="59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165" fontId="2" fillId="4" borderId="60" xfId="0" applyNumberFormat="1" applyFont="1" applyFill="1" applyBorder="1" applyAlignment="1">
      <alignment horizontal="center" vertical="center"/>
    </xf>
    <xf numFmtId="165" fontId="2" fillId="10" borderId="5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 vertical="center"/>
    </xf>
    <xf numFmtId="165" fontId="28" fillId="10" borderId="11" xfId="0" applyNumberFormat="1" applyFont="1" applyFill="1" applyBorder="1" applyAlignment="1">
      <alignment horizontal="center" vertical="center"/>
    </xf>
    <xf numFmtId="165" fontId="28" fillId="10" borderId="3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165" fontId="28" fillId="10" borderId="49" xfId="0" applyNumberFormat="1" applyFont="1" applyFill="1" applyBorder="1" applyAlignment="1">
      <alignment horizontal="center" vertical="center"/>
    </xf>
    <xf numFmtId="165" fontId="2" fillId="4" borderId="47" xfId="0" applyNumberFormat="1" applyFont="1" applyFill="1" applyBorder="1" applyAlignment="1">
      <alignment horizontal="center"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9" xfId="0" applyNumberFormat="1" applyFont="1" applyFill="1" applyBorder="1" applyAlignment="1">
      <alignment horizontal="center" vertical="center"/>
    </xf>
    <xf numFmtId="165" fontId="2" fillId="12" borderId="8" xfId="0" applyNumberFormat="1" applyFont="1" applyFill="1" applyBorder="1" applyAlignment="1">
      <alignment horizontal="center" vertical="center"/>
    </xf>
    <xf numFmtId="165" fontId="2" fillId="4" borderId="50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165" fontId="2" fillId="4" borderId="53" xfId="0" applyNumberFormat="1" applyFont="1" applyFill="1" applyBorder="1" applyAlignment="1">
      <alignment horizontal="center" vertical="center"/>
    </xf>
    <xf numFmtId="165" fontId="2" fillId="4" borderId="10" xfId="0" applyNumberFormat="1" applyFont="1" applyFill="1" applyBorder="1" applyAlignment="1">
      <alignment horizontal="center" vertical="center"/>
    </xf>
    <xf numFmtId="165" fontId="28" fillId="10" borderId="58" xfId="0" applyNumberFormat="1" applyFont="1" applyFill="1" applyBorder="1" applyAlignment="1">
      <alignment horizontal="center" vertical="center"/>
    </xf>
    <xf numFmtId="165" fontId="2" fillId="4" borderId="56" xfId="0" applyNumberFormat="1" applyFont="1" applyFill="1" applyBorder="1" applyAlignment="1">
      <alignment horizontal="center" vertical="center"/>
    </xf>
    <xf numFmtId="165" fontId="2" fillId="4" borderId="57" xfId="0" applyNumberFormat="1" applyFont="1" applyFill="1" applyBorder="1" applyAlignment="1">
      <alignment horizontal="center" vertical="center"/>
    </xf>
    <xf numFmtId="165" fontId="2" fillId="4" borderId="58" xfId="0" applyNumberFormat="1" applyFont="1" applyFill="1" applyBorder="1" applyAlignment="1">
      <alignment horizontal="center" vertical="center"/>
    </xf>
    <xf numFmtId="165" fontId="2" fillId="4" borderId="66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165" fontId="2" fillId="4" borderId="67" xfId="0" applyNumberFormat="1" applyFont="1" applyFill="1" applyBorder="1" applyAlignment="1">
      <alignment horizontal="center" vertical="center"/>
    </xf>
    <xf numFmtId="165" fontId="2" fillId="4" borderId="29" xfId="0" applyNumberFormat="1" applyFont="1" applyFill="1" applyBorder="1" applyAlignment="1">
      <alignment horizontal="center" vertical="center"/>
    </xf>
    <xf numFmtId="165" fontId="2" fillId="10" borderId="20" xfId="0" applyNumberFormat="1" applyFont="1" applyFill="1" applyBorder="1" applyAlignment="1">
      <alignment horizontal="center" vertical="center"/>
    </xf>
    <xf numFmtId="165" fontId="28" fillId="10" borderId="20" xfId="0" applyNumberFormat="1" applyFont="1" applyFill="1" applyBorder="1" applyAlignment="1">
      <alignment horizontal="center" vertical="center"/>
    </xf>
    <xf numFmtId="165" fontId="2" fillId="10" borderId="53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2" fillId="0" borderId="61" xfId="0" applyFont="1" applyBorder="1" applyAlignment="1">
      <alignment horizontal="center" wrapText="1"/>
    </xf>
    <xf numFmtId="0" fontId="2" fillId="0" borderId="20" xfId="0" applyFont="1" applyBorder="1" applyAlignment="1">
      <alignment vertical="center" wrapText="1"/>
    </xf>
    <xf numFmtId="164" fontId="30" fillId="4" borderId="29" xfId="0" applyNumberFormat="1" applyFont="1" applyFill="1" applyBorder="1" applyAlignment="1">
      <alignment horizontal="center" vertical="center" wrapText="1"/>
    </xf>
    <xf numFmtId="164" fontId="30" fillId="4" borderId="20" xfId="0" applyNumberFormat="1" applyFont="1" applyFill="1" applyBorder="1" applyAlignment="1">
      <alignment horizontal="center" vertical="center" wrapText="1"/>
    </xf>
    <xf numFmtId="164" fontId="30" fillId="4" borderId="67" xfId="0" applyNumberFormat="1" applyFont="1" applyFill="1" applyBorder="1" applyAlignment="1">
      <alignment horizontal="center" vertical="center" wrapText="1"/>
    </xf>
    <xf numFmtId="164" fontId="31" fillId="4" borderId="7" xfId="0" applyNumberFormat="1" applyFont="1" applyFill="1" applyBorder="1" applyAlignment="1">
      <alignment horizontal="center" vertical="center" wrapText="1"/>
    </xf>
    <xf numFmtId="164" fontId="31" fillId="4" borderId="20" xfId="0" applyNumberFormat="1" applyFont="1" applyFill="1" applyBorder="1" applyAlignment="1">
      <alignment horizontal="center" vertical="center" wrapText="1"/>
    </xf>
    <xf numFmtId="164" fontId="31" fillId="4" borderId="6" xfId="0" applyNumberFormat="1" applyFont="1" applyFill="1" applyBorder="1" applyAlignment="1">
      <alignment horizontal="center" vertical="center" wrapText="1"/>
    </xf>
    <xf numFmtId="164" fontId="31" fillId="4" borderId="29" xfId="0" applyNumberFormat="1" applyFont="1" applyFill="1" applyBorder="1" applyAlignment="1">
      <alignment horizontal="center" vertical="center" wrapText="1"/>
    </xf>
    <xf numFmtId="164" fontId="31" fillId="4" borderId="67" xfId="0" applyNumberFormat="1" applyFont="1" applyFill="1" applyBorder="1" applyAlignment="1">
      <alignment horizontal="center" vertical="center" wrapText="1"/>
    </xf>
    <xf numFmtId="0" fontId="29" fillId="0" borderId="36" xfId="0" applyFont="1" applyBorder="1"/>
    <xf numFmtId="0" fontId="2" fillId="0" borderId="2" xfId="0" applyFont="1" applyBorder="1" applyAlignment="1">
      <alignment vertical="center" wrapText="1"/>
    </xf>
    <xf numFmtId="164" fontId="30" fillId="4" borderId="53" xfId="0" applyNumberFormat="1" applyFont="1" applyFill="1" applyBorder="1" applyAlignment="1">
      <alignment horizontal="center" vertical="center" wrapText="1"/>
    </xf>
    <xf numFmtId="164" fontId="30" fillId="4" borderId="2" xfId="0" applyNumberFormat="1" applyFont="1" applyFill="1" applyBorder="1" applyAlignment="1">
      <alignment horizontal="center" vertical="center" wrapText="1"/>
    </xf>
    <xf numFmtId="164" fontId="30" fillId="4" borderId="54" xfId="0" applyNumberFormat="1" applyFont="1" applyFill="1" applyBorder="1" applyAlignment="1">
      <alignment horizontal="center" vertical="center" wrapText="1"/>
    </xf>
    <xf numFmtId="164" fontId="31" fillId="4" borderId="10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 wrapText="1"/>
    </xf>
    <xf numFmtId="164" fontId="31" fillId="4" borderId="8" xfId="0" applyNumberFormat="1" applyFont="1" applyFill="1" applyBorder="1" applyAlignment="1">
      <alignment horizontal="center" vertical="center" wrapText="1"/>
    </xf>
    <xf numFmtId="164" fontId="31" fillId="4" borderId="53" xfId="0" applyNumberFormat="1" applyFont="1" applyFill="1" applyBorder="1" applyAlignment="1">
      <alignment horizontal="center" vertical="center" wrapText="1"/>
    </xf>
    <xf numFmtId="164" fontId="31" fillId="4" borderId="54" xfId="0" applyNumberFormat="1" applyFont="1" applyFill="1" applyBorder="1" applyAlignment="1">
      <alignment horizontal="center" vertical="center" wrapText="1"/>
    </xf>
    <xf numFmtId="164" fontId="31" fillId="11" borderId="66" xfId="0" applyNumberFormat="1" applyFont="1" applyFill="1" applyBorder="1" applyAlignment="1">
      <alignment horizontal="center" vertical="center" wrapText="1"/>
    </xf>
    <xf numFmtId="164" fontId="31" fillId="11" borderId="56" xfId="0" applyNumberFormat="1" applyFont="1" applyFill="1" applyBorder="1" applyAlignment="1">
      <alignment horizontal="center" vertical="center" wrapText="1"/>
    </xf>
    <xf numFmtId="164" fontId="31" fillId="11" borderId="23" xfId="0" applyNumberFormat="1" applyFont="1" applyFill="1" applyBorder="1" applyAlignment="1">
      <alignment horizontal="center" vertical="center" wrapText="1"/>
    </xf>
    <xf numFmtId="164" fontId="31" fillId="11" borderId="2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65" fontId="2" fillId="12" borderId="3" xfId="0" applyNumberFormat="1" applyFont="1" applyFill="1" applyBorder="1" applyAlignment="1">
      <alignment horizontal="center" vertical="center"/>
    </xf>
    <xf numFmtId="164" fontId="30" fillId="4" borderId="59" xfId="0" applyNumberFormat="1" applyFont="1" applyFill="1" applyBorder="1" applyAlignment="1">
      <alignment horizontal="center" vertical="center" wrapText="1"/>
    </xf>
    <xf numFmtId="164" fontId="30" fillId="4" borderId="11" xfId="0" applyNumberFormat="1" applyFont="1" applyFill="1" applyBorder="1" applyAlignment="1">
      <alignment horizontal="center" vertical="center" wrapText="1"/>
    </xf>
    <xf numFmtId="164" fontId="30" fillId="4" borderId="60" xfId="0" applyNumberFormat="1" applyFont="1" applyFill="1" applyBorder="1" applyAlignment="1">
      <alignment horizontal="center" vertical="center" wrapText="1"/>
    </xf>
    <xf numFmtId="164" fontId="31" fillId="4" borderId="59" xfId="0" applyNumberFormat="1" applyFont="1" applyFill="1" applyBorder="1" applyAlignment="1">
      <alignment horizontal="center" vertical="center" wrapText="1"/>
    </xf>
    <xf numFmtId="164" fontId="31" fillId="4" borderId="11" xfId="0" applyNumberFormat="1" applyFont="1" applyFill="1" applyBorder="1" applyAlignment="1">
      <alignment horizontal="center" vertical="center" wrapText="1"/>
    </xf>
    <xf numFmtId="164" fontId="31" fillId="4" borderId="60" xfId="0" applyNumberFormat="1" applyFont="1" applyFill="1" applyBorder="1" applyAlignment="1">
      <alignment horizontal="center" vertical="center" wrapText="1"/>
    </xf>
    <xf numFmtId="164" fontId="31" fillId="4" borderId="5" xfId="0" applyNumberFormat="1" applyFont="1" applyFill="1" applyBorder="1" applyAlignment="1">
      <alignment horizontal="center" vertical="center" wrapText="1"/>
    </xf>
    <xf numFmtId="164" fontId="31" fillId="4" borderId="3" xfId="0" applyNumberFormat="1" applyFont="1" applyFill="1" applyBorder="1" applyAlignment="1">
      <alignment horizontal="center" vertical="center" wrapText="1"/>
    </xf>
    <xf numFmtId="164" fontId="31" fillId="11" borderId="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164" fontId="31" fillId="11" borderId="49" xfId="0" applyNumberFormat="1" applyFont="1" applyFill="1" applyBorder="1" applyAlignment="1">
      <alignment horizontal="center" vertical="center" wrapText="1"/>
    </xf>
    <xf numFmtId="164" fontId="31" fillId="11" borderId="50" xfId="0" applyNumberFormat="1" applyFont="1" applyFill="1" applyBorder="1" applyAlignment="1">
      <alignment horizontal="center" vertical="center" wrapText="1"/>
    </xf>
    <xf numFmtId="164" fontId="31" fillId="11" borderId="48" xfId="0" applyNumberFormat="1" applyFont="1" applyFill="1" applyBorder="1" applyAlignment="1">
      <alignment horizontal="center" vertical="center" wrapText="1"/>
    </xf>
    <xf numFmtId="164" fontId="31" fillId="11" borderId="47" xfId="0" applyNumberFormat="1" applyFont="1" applyFill="1" applyBorder="1" applyAlignment="1">
      <alignment horizontal="center" vertical="center" wrapText="1"/>
    </xf>
    <xf numFmtId="164" fontId="31" fillId="11" borderId="10" xfId="0" applyNumberFormat="1" applyFont="1" applyFill="1" applyBorder="1" applyAlignment="1">
      <alignment horizontal="center" vertical="center" wrapText="1"/>
    </xf>
    <xf numFmtId="164" fontId="31" fillId="11" borderId="2" xfId="0" applyNumberFormat="1" applyFont="1" applyFill="1" applyBorder="1" applyAlignment="1">
      <alignment horizontal="center" vertical="center" wrapText="1"/>
    </xf>
    <xf numFmtId="164" fontId="31" fillId="11" borderId="8" xfId="0" applyNumberFormat="1" applyFont="1" applyFill="1" applyBorder="1" applyAlignment="1">
      <alignment horizontal="center" vertical="center" wrapText="1"/>
    </xf>
    <xf numFmtId="164" fontId="31" fillId="11" borderId="54" xfId="0" applyNumberFormat="1" applyFont="1" applyFill="1" applyBorder="1" applyAlignment="1">
      <alignment horizontal="center" vertical="center" wrapText="1"/>
    </xf>
    <xf numFmtId="164" fontId="31" fillId="11" borderId="5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2" fillId="10" borderId="59" xfId="0" applyNumberFormat="1" applyFont="1" applyFill="1" applyBorder="1" applyAlignment="1">
      <alignment horizontal="center" vertical="center"/>
    </xf>
    <xf numFmtId="164" fontId="31" fillId="11" borderId="60" xfId="0" applyNumberFormat="1" applyFont="1" applyFill="1" applyBorder="1" applyAlignment="1">
      <alignment horizontal="center" vertical="center" wrapText="1"/>
    </xf>
    <xf numFmtId="164" fontId="31" fillId="11" borderId="57" xfId="0" applyNumberFormat="1" applyFont="1" applyFill="1" applyBorder="1" applyAlignment="1">
      <alignment horizontal="center" vertical="center" wrapText="1"/>
    </xf>
    <xf numFmtId="164" fontId="31" fillId="11" borderId="58" xfId="0" applyNumberFormat="1" applyFont="1" applyFill="1" applyBorder="1" applyAlignment="1">
      <alignment horizontal="center" vertical="center" wrapText="1"/>
    </xf>
    <xf numFmtId="164" fontId="31" fillId="11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33" fillId="0" borderId="41" xfId="0" applyFont="1" applyBorder="1" applyAlignment="1">
      <alignment horizontal="center"/>
    </xf>
    <xf numFmtId="164" fontId="30" fillId="4" borderId="49" xfId="0" applyNumberFormat="1" applyFont="1" applyFill="1" applyBorder="1" applyAlignment="1">
      <alignment horizontal="center" vertical="center" wrapText="1"/>
    </xf>
    <xf numFmtId="164" fontId="30" fillId="4" borderId="7" xfId="0" applyNumberFormat="1" applyFont="1" applyFill="1" applyBorder="1" applyAlignment="1">
      <alignment horizontal="center" vertical="center" wrapText="1"/>
    </xf>
    <xf numFmtId="164" fontId="30" fillId="4" borderId="6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6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4" fontId="30" fillId="4" borderId="10" xfId="0" applyNumberFormat="1" applyFont="1" applyFill="1" applyBorder="1" applyAlignment="1">
      <alignment horizontal="center" vertical="center" wrapText="1"/>
    </xf>
    <xf numFmtId="164" fontId="30" fillId="4" borderId="8" xfId="0" applyNumberFormat="1" applyFont="1" applyFill="1" applyBorder="1" applyAlignment="1">
      <alignment horizontal="center" vertical="center" wrapText="1"/>
    </xf>
    <xf numFmtId="165" fontId="2" fillId="0" borderId="5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30" fillId="4" borderId="58" xfId="0" applyNumberFormat="1" applyFont="1" applyFill="1" applyBorder="1" applyAlignment="1">
      <alignment horizontal="center" vertical="center" wrapText="1"/>
    </xf>
    <xf numFmtId="164" fontId="30" fillId="4" borderId="5" xfId="0" applyNumberFormat="1" applyFont="1" applyFill="1" applyBorder="1" applyAlignment="1">
      <alignment horizontal="center" vertical="center" wrapText="1"/>
    </xf>
    <xf numFmtId="164" fontId="30" fillId="4" borderId="3" xfId="0" applyNumberFormat="1" applyFont="1" applyFill="1" applyBorder="1" applyAlignment="1">
      <alignment horizontal="center" vertical="center" wrapText="1"/>
    </xf>
    <xf numFmtId="165" fontId="2" fillId="0" borderId="59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60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30" fillId="4" borderId="50" xfId="0" applyNumberFormat="1" applyFont="1" applyFill="1" applyBorder="1" applyAlignment="1">
      <alignment horizontal="center" vertical="center" wrapText="1"/>
    </xf>
    <xf numFmtId="164" fontId="30" fillId="4" borderId="48" xfId="0" applyNumberFormat="1" applyFont="1" applyFill="1" applyBorder="1" applyAlignment="1">
      <alignment horizontal="center" vertical="center" wrapText="1"/>
    </xf>
    <xf numFmtId="164" fontId="30" fillId="4" borderId="47" xfId="0" applyNumberFormat="1" applyFont="1" applyFill="1" applyBorder="1" applyAlignment="1">
      <alignment horizontal="center" vertical="center" wrapText="1"/>
    </xf>
    <xf numFmtId="164" fontId="30" fillId="4" borderId="66" xfId="0" applyNumberFormat="1" applyFont="1" applyFill="1" applyBorder="1" applyAlignment="1">
      <alignment horizontal="center" vertical="center" wrapText="1"/>
    </xf>
    <xf numFmtId="164" fontId="30" fillId="4" borderId="68" xfId="0" applyNumberFormat="1" applyFont="1" applyFill="1" applyBorder="1" applyAlignment="1">
      <alignment horizontal="center" vertical="center" wrapText="1"/>
    </xf>
    <xf numFmtId="164" fontId="30" fillId="4" borderId="57" xfId="0" applyNumberFormat="1" applyFont="1" applyFill="1" applyBorder="1" applyAlignment="1">
      <alignment horizontal="center" vertical="center" wrapText="1"/>
    </xf>
    <xf numFmtId="164" fontId="30" fillId="4" borderId="5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50" xfId="0" applyBorder="1"/>
    <xf numFmtId="0" fontId="0" fillId="0" borderId="51" xfId="0" applyBorder="1"/>
    <xf numFmtId="164" fontId="30" fillId="4" borderId="6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0" xfId="0" applyBorder="1" applyAlignment="1">
      <alignment vertical="top" wrapText="1"/>
    </xf>
    <xf numFmtId="165" fontId="2" fillId="4" borderId="0" xfId="0" applyNumberFormat="1" applyFont="1" applyFill="1" applyBorder="1" applyAlignment="1">
      <alignment horizontal="center" vertical="center" wrapText="1"/>
    </xf>
    <xf numFmtId="164" fontId="30" fillId="4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 applyBorder="1" applyAlignment="1">
      <alignment wrapText="1"/>
    </xf>
    <xf numFmtId="0" fontId="2" fillId="0" borderId="0" xfId="0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2" fontId="2" fillId="0" borderId="0" xfId="0" applyNumberFormat="1" applyFont="1" applyBorder="1"/>
    <xf numFmtId="164" fontId="0" fillId="0" borderId="0" xfId="0" applyNumberFormat="1"/>
    <xf numFmtId="167" fontId="2" fillId="0" borderId="0" xfId="0" applyNumberFormat="1" applyFont="1" applyBorder="1"/>
    <xf numFmtId="164" fontId="2" fillId="0" borderId="0" xfId="0" applyNumberFormat="1" applyFont="1" applyBorder="1"/>
    <xf numFmtId="0" fontId="35" fillId="0" borderId="0" xfId="0" applyFont="1" applyBorder="1"/>
    <xf numFmtId="0" fontId="35" fillId="0" borderId="0" xfId="0" applyFont="1" applyBorder="1" applyAlignment="1">
      <alignment wrapText="1"/>
    </xf>
    <xf numFmtId="165" fontId="21" fillId="0" borderId="0" xfId="0" applyNumberFormat="1" applyFont="1" applyBorder="1"/>
    <xf numFmtId="164" fontId="35" fillId="0" borderId="0" xfId="0" applyNumberFormat="1" applyFont="1" applyBorder="1" applyAlignment="1">
      <alignment wrapText="1"/>
    </xf>
    <xf numFmtId="165" fontId="36" fillId="0" borderId="0" xfId="0" applyNumberFormat="1" applyFont="1" applyFill="1" applyBorder="1"/>
    <xf numFmtId="164" fontId="21" fillId="0" borderId="0" xfId="0" applyNumberFormat="1" applyFont="1" applyBorder="1"/>
    <xf numFmtId="165" fontId="21" fillId="0" borderId="0" xfId="0" applyNumberFormat="1" applyFont="1" applyFill="1" applyBorder="1"/>
    <xf numFmtId="165" fontId="35" fillId="0" borderId="0" xfId="0" applyNumberFormat="1" applyFont="1" applyBorder="1"/>
    <xf numFmtId="0" fontId="37" fillId="0" borderId="0" xfId="0" applyFont="1" applyBorder="1"/>
    <xf numFmtId="0" fontId="21" fillId="9" borderId="0" xfId="0" applyFont="1" applyFill="1" applyBorder="1" applyAlignment="1">
      <alignment horizontal="center" vertical="center" wrapText="1"/>
    </xf>
    <xf numFmtId="165" fontId="21" fillId="9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36" fillId="0" borderId="0" xfId="0" applyNumberFormat="1" applyFont="1" applyBorder="1"/>
    <xf numFmtId="164" fontId="21" fillId="9" borderId="0" xfId="0" applyNumberFormat="1" applyFont="1" applyFill="1" applyBorder="1" applyAlignment="1">
      <alignment horizontal="right" vertical="center"/>
    </xf>
    <xf numFmtId="3" fontId="21" fillId="9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wrapText="1"/>
    </xf>
    <xf numFmtId="0" fontId="37" fillId="0" borderId="0" xfId="0" applyFont="1"/>
    <xf numFmtId="0" fontId="36" fillId="0" borderId="0" xfId="0" applyFont="1" applyAlignment="1">
      <alignment wrapText="1"/>
    </xf>
    <xf numFmtId="0" fontId="36" fillId="0" borderId="0" xfId="0" applyFont="1"/>
    <xf numFmtId="164" fontId="5" fillId="2" borderId="2" xfId="0" applyNumberFormat="1" applyFont="1" applyFill="1" applyBorder="1"/>
    <xf numFmtId="164" fontId="9" fillId="2" borderId="0" xfId="0" applyNumberFormat="1" applyFont="1" applyFill="1" applyAlignment="1">
      <alignment horizontal="left"/>
    </xf>
    <xf numFmtId="4" fontId="10" fillId="2" borderId="2" xfId="0" applyNumberFormat="1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/>
    <xf numFmtId="0" fontId="2" fillId="13" borderId="30" xfId="0" applyFont="1" applyFill="1" applyBorder="1" applyAlignment="1">
      <alignment vertical="center" wrapText="1"/>
    </xf>
    <xf numFmtId="165" fontId="2" fillId="13" borderId="12" xfId="0" applyNumberFormat="1" applyFont="1" applyFill="1" applyBorder="1" applyAlignment="1">
      <alignment horizontal="center" vertical="center"/>
    </xf>
    <xf numFmtId="165" fontId="2" fillId="13" borderId="13" xfId="0" applyNumberFormat="1" applyFont="1" applyFill="1" applyBorder="1" applyAlignment="1">
      <alignment horizontal="center" vertical="center"/>
    </xf>
    <xf numFmtId="165" fontId="28" fillId="13" borderId="44" xfId="0" applyNumberFormat="1" applyFont="1" applyFill="1" applyBorder="1" applyAlignment="1">
      <alignment horizontal="center" vertical="center"/>
    </xf>
    <xf numFmtId="165" fontId="2" fillId="13" borderId="7" xfId="0" applyNumberFormat="1" applyFont="1" applyFill="1" applyBorder="1" applyAlignment="1">
      <alignment horizontal="center" vertical="center"/>
    </xf>
    <xf numFmtId="165" fontId="2" fillId="13" borderId="20" xfId="0" applyNumberFormat="1" applyFont="1" applyFill="1" applyBorder="1" applyAlignment="1">
      <alignment horizontal="center" vertical="center"/>
    </xf>
    <xf numFmtId="165" fontId="2" fillId="13" borderId="67" xfId="0" applyNumberFormat="1" applyFont="1" applyFill="1" applyBorder="1" applyAlignment="1">
      <alignment horizontal="center" vertical="center"/>
    </xf>
    <xf numFmtId="165" fontId="2" fillId="13" borderId="29" xfId="0" applyNumberFormat="1" applyFont="1" applyFill="1" applyBorder="1" applyAlignment="1">
      <alignment horizontal="center" vertical="center"/>
    </xf>
    <xf numFmtId="165" fontId="2" fillId="13" borderId="22" xfId="0" applyNumberFormat="1" applyFont="1" applyFill="1" applyBorder="1" applyAlignment="1">
      <alignment horizontal="center" vertical="center"/>
    </xf>
    <xf numFmtId="165" fontId="2" fillId="13" borderId="8" xfId="0" applyNumberFormat="1" applyFont="1" applyFill="1" applyBorder="1" applyAlignment="1">
      <alignment horizontal="center" vertical="center"/>
    </xf>
    <xf numFmtId="165" fontId="28" fillId="13" borderId="20" xfId="0" applyNumberFormat="1" applyFont="1" applyFill="1" applyBorder="1" applyAlignment="1">
      <alignment horizontal="center" vertical="center"/>
    </xf>
    <xf numFmtId="165" fontId="28" fillId="13" borderId="6" xfId="0" applyNumberFormat="1" applyFont="1" applyFill="1" applyBorder="1" applyAlignment="1">
      <alignment horizontal="center" vertical="center"/>
    </xf>
    <xf numFmtId="0" fontId="2" fillId="13" borderId="65" xfId="0" applyFont="1" applyFill="1" applyBorder="1" applyAlignment="1">
      <alignment vertical="center" wrapText="1"/>
    </xf>
    <xf numFmtId="165" fontId="2" fillId="13" borderId="53" xfId="0" applyNumberFormat="1" applyFont="1" applyFill="1" applyBorder="1" applyAlignment="1">
      <alignment horizontal="center" vertical="center"/>
    </xf>
    <xf numFmtId="165" fontId="2" fillId="13" borderId="2" xfId="0" applyNumberFormat="1" applyFont="1" applyFill="1" applyBorder="1" applyAlignment="1">
      <alignment horizontal="center" vertical="center"/>
    </xf>
    <xf numFmtId="165" fontId="28" fillId="13" borderId="54" xfId="0" applyNumberFormat="1" applyFont="1" applyFill="1" applyBorder="1" applyAlignment="1">
      <alignment horizontal="center" vertical="center"/>
    </xf>
    <xf numFmtId="165" fontId="2" fillId="13" borderId="10" xfId="0" applyNumberFormat="1" applyFont="1" applyFill="1" applyBorder="1" applyAlignment="1">
      <alignment horizontal="center" vertical="center"/>
    </xf>
    <xf numFmtId="165" fontId="2" fillId="13" borderId="54" xfId="0" applyNumberFormat="1" applyFont="1" applyFill="1" applyBorder="1" applyAlignment="1">
      <alignment horizontal="center" vertical="center"/>
    </xf>
    <xf numFmtId="165" fontId="28" fillId="13" borderId="2" xfId="0" applyNumberFormat="1" applyFont="1" applyFill="1" applyBorder="1" applyAlignment="1">
      <alignment horizontal="center" vertical="center"/>
    </xf>
    <xf numFmtId="165" fontId="28" fillId="13" borderId="8" xfId="0" applyNumberFormat="1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vertical="center" wrapText="1"/>
    </xf>
    <xf numFmtId="165" fontId="2" fillId="13" borderId="56" xfId="0" applyNumberFormat="1" applyFont="1" applyFill="1" applyBorder="1" applyAlignment="1">
      <alignment horizontal="center" vertical="center"/>
    </xf>
    <xf numFmtId="165" fontId="2" fillId="13" borderId="57" xfId="0" applyNumberFormat="1" applyFont="1" applyFill="1" applyBorder="1" applyAlignment="1">
      <alignment horizontal="center" vertical="center"/>
    </xf>
    <xf numFmtId="165" fontId="28" fillId="13" borderId="58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vertical="center" wrapText="1"/>
    </xf>
    <xf numFmtId="165" fontId="2" fillId="13" borderId="24" xfId="0" applyNumberFormat="1" applyFont="1" applyFill="1" applyBorder="1" applyAlignment="1">
      <alignment horizontal="center" vertical="center"/>
    </xf>
    <xf numFmtId="165" fontId="28" fillId="13" borderId="70" xfId="0" applyNumberFormat="1" applyFont="1" applyFill="1" applyBorder="1" applyAlignment="1">
      <alignment horizontal="center" vertical="center"/>
    </xf>
    <xf numFmtId="165" fontId="2" fillId="13" borderId="23" xfId="0" applyNumberFormat="1" applyFont="1" applyFill="1" applyBorder="1" applyAlignment="1">
      <alignment horizontal="center" vertical="center"/>
    </xf>
    <xf numFmtId="165" fontId="2" fillId="13" borderId="70" xfId="0" applyNumberFormat="1" applyFont="1" applyFill="1" applyBorder="1" applyAlignment="1">
      <alignment horizontal="center" vertical="center"/>
    </xf>
    <xf numFmtId="165" fontId="2" fillId="13" borderId="27" xfId="0" applyNumberFormat="1" applyFont="1" applyFill="1" applyBorder="1" applyAlignment="1">
      <alignment horizontal="center" vertical="center"/>
    </xf>
    <xf numFmtId="165" fontId="2" fillId="13" borderId="58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top" wrapText="1"/>
    </xf>
    <xf numFmtId="164" fontId="2" fillId="2" borderId="24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164" fontId="11" fillId="2" borderId="24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center"/>
    </xf>
    <xf numFmtId="0" fontId="1" fillId="4" borderId="0" xfId="2" applyFont="1" applyFill="1"/>
    <xf numFmtId="0" fontId="38" fillId="4" borderId="0" xfId="2" applyFont="1" applyFill="1"/>
    <xf numFmtId="0" fontId="15" fillId="4" borderId="0" xfId="2" applyFont="1" applyFill="1"/>
    <xf numFmtId="0" fontId="15" fillId="4" borderId="0" xfId="2" applyFont="1" applyFill="1" applyAlignment="1">
      <alignment wrapText="1"/>
    </xf>
    <xf numFmtId="0" fontId="15" fillId="4" borderId="0" xfId="2" applyFont="1" applyFill="1" applyAlignment="1"/>
    <xf numFmtId="0" fontId="30" fillId="4" borderId="0" xfId="2" applyFont="1" applyFill="1"/>
    <xf numFmtId="0" fontId="30" fillId="4" borderId="0" xfId="2" applyFont="1" applyFill="1" applyAlignment="1">
      <alignment wrapText="1"/>
    </xf>
    <xf numFmtId="0" fontId="15" fillId="4" borderId="0" xfId="2" applyFont="1" applyFill="1" applyAlignment="1">
      <alignment vertical="top"/>
    </xf>
    <xf numFmtId="0" fontId="15" fillId="4" borderId="0" xfId="2" applyFont="1" applyFill="1" applyAlignment="1">
      <alignment vertical="top" wrapText="1"/>
    </xf>
    <xf numFmtId="0" fontId="41" fillId="4" borderId="0" xfId="2" applyFont="1" applyFill="1"/>
    <xf numFmtId="4" fontId="42" fillId="2" borderId="0" xfId="0" applyNumberFormat="1" applyFont="1" applyFill="1"/>
    <xf numFmtId="4" fontId="9" fillId="2" borderId="0" xfId="0" applyNumberFormat="1" applyFont="1" applyFill="1" applyAlignment="1">
      <alignment horizontal="justify" wrapText="1"/>
    </xf>
    <xf numFmtId="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justify" wrapText="1"/>
    </xf>
    <xf numFmtId="16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left" vertical="top" wrapText="1"/>
    </xf>
    <xf numFmtId="164" fontId="9" fillId="2" borderId="0" xfId="0" applyNumberFormat="1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 vertical="top"/>
    </xf>
    <xf numFmtId="4" fontId="9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left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4" fontId="11" fillId="2" borderId="11" xfId="0" applyNumberFormat="1" applyFont="1" applyFill="1" applyBorder="1" applyAlignment="1">
      <alignment vertical="top" wrapText="1"/>
    </xf>
    <xf numFmtId="4" fontId="11" fillId="2" borderId="19" xfId="0" applyNumberFormat="1" applyFont="1" applyFill="1" applyBorder="1" applyAlignment="1">
      <alignment vertical="top" wrapText="1"/>
    </xf>
    <xf numFmtId="0" fontId="0" fillId="2" borderId="20" xfId="0" applyFill="1" applyBorder="1"/>
    <xf numFmtId="4" fontId="3" fillId="2" borderId="11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 vertical="top" wrapText="1"/>
    </xf>
    <xf numFmtId="4" fontId="11" fillId="2" borderId="9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9" xfId="0" applyFill="1" applyBorder="1"/>
    <xf numFmtId="4" fontId="9" fillId="2" borderId="17" xfId="0" applyNumberFormat="1" applyFont="1" applyFill="1" applyBorder="1" applyAlignment="1">
      <alignment horizontal="left" vertical="top" wrapText="1"/>
    </xf>
    <xf numFmtId="4" fontId="9" fillId="2" borderId="21" xfId="0" applyNumberFormat="1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4" fontId="11" fillId="2" borderId="18" xfId="0" applyNumberFormat="1" applyFont="1" applyFill="1" applyBorder="1" applyAlignment="1">
      <alignment horizontal="center" vertical="top" wrapText="1"/>
    </xf>
    <xf numFmtId="4" fontId="11" fillId="2" borderId="27" xfId="0" applyNumberFormat="1" applyFont="1" applyFill="1" applyBorder="1" applyAlignment="1">
      <alignment horizontal="center" vertical="top" wrapText="1"/>
    </xf>
    <xf numFmtId="4" fontId="11" fillId="2" borderId="19" xfId="0" applyNumberFormat="1" applyFont="1" applyFill="1" applyBorder="1" applyAlignment="1">
      <alignment horizontal="left" vertical="top" wrapText="1"/>
    </xf>
    <xf numFmtId="4" fontId="11" fillId="2" borderId="24" xfId="0" applyNumberFormat="1" applyFont="1" applyFill="1" applyBorder="1" applyAlignment="1">
      <alignment horizontal="left" vertical="top" wrapText="1"/>
    </xf>
    <xf numFmtId="4" fontId="11" fillId="2" borderId="19" xfId="0" applyNumberFormat="1" applyFont="1" applyFill="1" applyBorder="1" applyAlignment="1">
      <alignment horizontal="center" vertical="top" wrapText="1"/>
    </xf>
    <xf numFmtId="4" fontId="11" fillId="2" borderId="20" xfId="0" applyNumberFormat="1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164" fontId="2" fillId="3" borderId="11" xfId="0" applyNumberFormat="1" applyFont="1" applyFill="1" applyBorder="1" applyAlignment="1">
      <alignment horizontal="center" vertical="top" wrapText="1"/>
    </xf>
    <xf numFmtId="164" fontId="2" fillId="3" borderId="24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top" wrapText="1"/>
    </xf>
    <xf numFmtId="4" fontId="9" fillId="2" borderId="19" xfId="0" applyNumberFormat="1" applyFont="1" applyFill="1" applyBorder="1" applyAlignment="1">
      <alignment horizontal="center" vertical="top" wrapText="1"/>
    </xf>
    <xf numFmtId="4" fontId="9" fillId="2" borderId="20" xfId="0" applyNumberFormat="1" applyFont="1" applyFill="1" applyBorder="1" applyAlignment="1">
      <alignment horizontal="center" vertical="top" wrapText="1"/>
    </xf>
    <xf numFmtId="4" fontId="12" fillId="3" borderId="11" xfId="0" applyNumberFormat="1" applyFont="1" applyFill="1" applyBorder="1" applyAlignment="1">
      <alignment horizontal="left" vertical="top" wrapText="1"/>
    </xf>
    <xf numFmtId="4" fontId="12" fillId="3" borderId="24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8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left" vertical="top" wrapText="1"/>
    </xf>
    <xf numFmtId="4" fontId="11" fillId="2" borderId="11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4" fontId="14" fillId="2" borderId="11" xfId="0" applyNumberFormat="1" applyFont="1" applyFill="1" applyBorder="1" applyAlignment="1">
      <alignment horizontal="left" vertical="top" wrapText="1"/>
    </xf>
    <xf numFmtId="4" fontId="14" fillId="2" borderId="19" xfId="0" applyNumberFormat="1" applyFont="1" applyFill="1" applyBorder="1" applyAlignment="1">
      <alignment horizontal="left" vertical="top" wrapText="1"/>
    </xf>
    <xf numFmtId="4" fontId="14" fillId="2" borderId="24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19" xfId="0" applyNumberFormat="1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19" xfId="0" applyNumberFormat="1" applyFont="1" applyFill="1" applyBorder="1" applyAlignment="1">
      <alignment horizontal="center" vertical="top" wrapText="1"/>
    </xf>
    <xf numFmtId="49" fontId="11" fillId="2" borderId="24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left" vertical="top" wrapText="1"/>
    </xf>
    <xf numFmtId="49" fontId="11" fillId="2" borderId="20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left" vertical="top" wrapText="1"/>
    </xf>
    <xf numFmtId="4" fontId="2" fillId="2" borderId="19" xfId="0" applyNumberFormat="1" applyFont="1" applyFill="1" applyBorder="1" applyAlignment="1">
      <alignment horizontal="left" vertical="top" wrapText="1"/>
    </xf>
    <xf numFmtId="4" fontId="2" fillId="2" borderId="20" xfId="0" applyNumberFormat="1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49" fontId="11" fillId="2" borderId="29" xfId="0" applyNumberFormat="1" applyFont="1" applyFill="1" applyBorder="1" applyAlignment="1">
      <alignment horizontal="center" vertical="top" wrapText="1"/>
    </xf>
    <xf numFmtId="4" fontId="11" fillId="2" borderId="20" xfId="0" applyNumberFormat="1" applyFont="1" applyFill="1" applyBorder="1" applyAlignment="1">
      <alignment horizontal="left" vertical="top" wrapText="1"/>
    </xf>
    <xf numFmtId="4" fontId="11" fillId="2" borderId="13" xfId="0" applyNumberFormat="1" applyFont="1" applyFill="1" applyBorder="1" applyAlignment="1">
      <alignment horizontal="center" vertical="top" wrapText="1"/>
    </xf>
    <xf numFmtId="49" fontId="11" fillId="2" borderId="28" xfId="0" applyNumberFormat="1" applyFont="1" applyFill="1" applyBorder="1" applyAlignment="1">
      <alignment horizontal="center" vertical="top" wrapText="1"/>
    </xf>
    <xf numFmtId="49" fontId="11" fillId="2" borderId="26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24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4" fontId="11" fillId="2" borderId="25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left" vertical="center"/>
    </xf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11" fillId="2" borderId="12" xfId="0" applyNumberFormat="1" applyFont="1" applyFill="1" applyBorder="1" applyAlignment="1">
      <alignment horizontal="center" vertical="top" wrapText="1"/>
    </xf>
    <xf numFmtId="4" fontId="11" fillId="2" borderId="24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/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28" fillId="9" borderId="17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center" vertical="center" wrapText="1"/>
    </xf>
    <xf numFmtId="49" fontId="28" fillId="9" borderId="2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8" fillId="9" borderId="39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left"/>
    </xf>
    <xf numFmtId="165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13" borderId="17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49" fontId="28" fillId="13" borderId="17" xfId="0" applyNumberFormat="1" applyFont="1" applyFill="1" applyBorder="1" applyAlignment="1">
      <alignment horizontal="center" vertical="center" wrapText="1"/>
    </xf>
    <xf numFmtId="49" fontId="28" fillId="13" borderId="21" xfId="0" applyNumberFormat="1" applyFont="1" applyFill="1" applyBorder="1" applyAlignment="1">
      <alignment horizontal="center" vertical="center" wrapText="1"/>
    </xf>
    <xf numFmtId="49" fontId="28" fillId="13" borderId="39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69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10" borderId="14" xfId="0" applyFont="1" applyFill="1" applyBorder="1" applyAlignment="1">
      <alignment horizontal="center" wrapText="1"/>
    </xf>
    <xf numFmtId="0" fontId="13" fillId="10" borderId="38" xfId="0" applyFont="1" applyFill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/>
    </xf>
    <xf numFmtId="164" fontId="27" fillId="0" borderId="21" xfId="0" applyNumberFormat="1" applyFont="1" applyBorder="1" applyAlignment="1">
      <alignment horizontal="center"/>
    </xf>
    <xf numFmtId="0" fontId="13" fillId="10" borderId="36" xfId="0" applyFont="1" applyFill="1" applyBorder="1" applyAlignment="1">
      <alignment horizontal="center" wrapText="1"/>
    </xf>
    <xf numFmtId="166" fontId="13" fillId="4" borderId="0" xfId="1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3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3" fillId="10" borderId="3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20" fillId="2" borderId="6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20" xfId="0" applyFont="1" applyFill="1" applyBorder="1"/>
    <xf numFmtId="0" fontId="20" fillId="2" borderId="2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9" xfId="0" applyFont="1" applyFill="1" applyBorder="1"/>
    <xf numFmtId="0" fontId="9" fillId="2" borderId="13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horizontal="left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left" vertical="top" wrapText="1"/>
    </xf>
    <xf numFmtId="4" fontId="9" fillId="2" borderId="20" xfId="0" applyNumberFormat="1" applyFont="1" applyFill="1" applyBorder="1" applyAlignment="1">
      <alignment horizontal="left"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4" fontId="12" fillId="2" borderId="24" xfId="0" applyNumberFormat="1" applyFont="1" applyFill="1" applyBorder="1" applyAlignment="1">
      <alignment horizontal="left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1" fillId="2" borderId="24" xfId="0" applyNumberFormat="1" applyFont="1" applyFill="1" applyBorder="1" applyAlignment="1">
      <alignment horizontal="center" vertical="top" wrapText="1"/>
    </xf>
    <xf numFmtId="49" fontId="11" fillId="2" borderId="27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4" fontId="5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19" fillId="2" borderId="0" xfId="0" applyFont="1" applyFill="1"/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5" fillId="4" borderId="0" xfId="2" applyFont="1" applyFill="1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39" fillId="4" borderId="0" xfId="2" applyFont="1" applyFill="1" applyAlignment="1">
      <alignment horizontal="left"/>
    </xf>
    <xf numFmtId="0" fontId="40" fillId="0" borderId="0" xfId="0" applyFont="1" applyAlignment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4" borderId="0" xfId="2" applyFont="1" applyFill="1" applyAlignment="1">
      <alignment horizontal="center"/>
    </xf>
    <xf numFmtId="0" fontId="1" fillId="0" borderId="0" xfId="2" applyAlignment="1"/>
    <xf numFmtId="0" fontId="0" fillId="0" borderId="0" xfId="0" applyAlignment="1"/>
    <xf numFmtId="0" fontId="0" fillId="2" borderId="2" xfId="0" applyFont="1" applyFill="1" applyBorder="1"/>
    <xf numFmtId="4" fontId="3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vertical="top" wrapText="1"/>
    </xf>
    <xf numFmtId="4" fontId="2" fillId="2" borderId="19" xfId="0" applyNumberFormat="1" applyFont="1" applyFill="1" applyBorder="1" applyAlignment="1">
      <alignment vertical="top" wrapText="1"/>
    </xf>
    <xf numFmtId="0" fontId="0" fillId="2" borderId="19" xfId="0" applyFont="1" applyFill="1" applyBorder="1" applyAlignment="1"/>
    <xf numFmtId="0" fontId="0" fillId="0" borderId="20" xfId="0" applyBorder="1" applyAlignment="1"/>
    <xf numFmtId="0" fontId="15" fillId="2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opLeftCell="A58" zoomScale="90" zoomScaleNormal="90" workbookViewId="0">
      <selection activeCell="J43" sqref="J43"/>
    </sheetView>
  </sheetViews>
  <sheetFormatPr defaultRowHeight="15" x14ac:dyDescent="0.25"/>
  <cols>
    <col min="45" max="45" width="35.5703125" customWidth="1"/>
    <col min="46" max="46" width="45.42578125" customWidth="1"/>
  </cols>
  <sheetData>
    <row r="1" spans="1:49" s="5" customFormat="1" ht="9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75"/>
      <c r="W1" s="575"/>
      <c r="X1" s="2"/>
      <c r="Y1" s="2"/>
      <c r="Z1" s="6"/>
      <c r="AA1" s="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8" t="s">
        <v>1</v>
      </c>
    </row>
    <row r="2" spans="1:49" s="5" customFormat="1" ht="27.75" customHeight="1" x14ac:dyDescent="0.3">
      <c r="A2" s="9"/>
      <c r="B2" s="576" t="s">
        <v>139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</row>
    <row r="3" spans="1:49" s="5" customFormat="1" ht="41.25" customHeight="1" x14ac:dyDescent="0.2">
      <c r="A3" s="580" t="s">
        <v>2</v>
      </c>
      <c r="B3" s="580" t="s">
        <v>3</v>
      </c>
      <c r="C3" s="580" t="s">
        <v>4</v>
      </c>
      <c r="D3" s="580"/>
      <c r="E3" s="580" t="s">
        <v>5</v>
      </c>
      <c r="F3" s="582" t="s">
        <v>6</v>
      </c>
      <c r="G3" s="583"/>
      <c r="H3" s="584"/>
      <c r="I3" s="580" t="s">
        <v>7</v>
      </c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78" t="s">
        <v>8</v>
      </c>
      <c r="AT3" s="579" t="s">
        <v>9</v>
      </c>
    </row>
    <row r="4" spans="1:49" s="2" customFormat="1" ht="41.25" customHeight="1" x14ac:dyDescent="0.2">
      <c r="A4" s="580"/>
      <c r="B4" s="581"/>
      <c r="C4" s="580"/>
      <c r="D4" s="580"/>
      <c r="E4" s="581"/>
      <c r="F4" s="585"/>
      <c r="G4" s="586"/>
      <c r="H4" s="587"/>
      <c r="I4" s="580" t="s">
        <v>10</v>
      </c>
      <c r="J4" s="580"/>
      <c r="K4" s="580"/>
      <c r="L4" s="580" t="s">
        <v>11</v>
      </c>
      <c r="M4" s="580"/>
      <c r="N4" s="580"/>
      <c r="O4" s="580" t="s">
        <v>12</v>
      </c>
      <c r="P4" s="580"/>
      <c r="Q4" s="580"/>
      <c r="R4" s="580" t="s">
        <v>13</v>
      </c>
      <c r="S4" s="580"/>
      <c r="T4" s="580"/>
      <c r="U4" s="580" t="s">
        <v>14</v>
      </c>
      <c r="V4" s="580"/>
      <c r="W4" s="580"/>
      <c r="X4" s="580" t="s">
        <v>15</v>
      </c>
      <c r="Y4" s="580"/>
      <c r="Z4" s="580"/>
      <c r="AA4" s="580" t="s">
        <v>16</v>
      </c>
      <c r="AB4" s="580"/>
      <c r="AC4" s="580"/>
      <c r="AD4" s="580" t="s">
        <v>17</v>
      </c>
      <c r="AE4" s="580"/>
      <c r="AF4" s="580"/>
      <c r="AG4" s="580" t="s">
        <v>18</v>
      </c>
      <c r="AH4" s="580"/>
      <c r="AI4" s="580"/>
      <c r="AJ4" s="580" t="s">
        <v>19</v>
      </c>
      <c r="AK4" s="580"/>
      <c r="AL4" s="580"/>
      <c r="AM4" s="580" t="s">
        <v>20</v>
      </c>
      <c r="AN4" s="580"/>
      <c r="AO4" s="580"/>
      <c r="AP4" s="580" t="s">
        <v>21</v>
      </c>
      <c r="AQ4" s="580"/>
      <c r="AR4" s="580"/>
      <c r="AS4" s="578"/>
      <c r="AT4" s="579"/>
    </row>
    <row r="5" spans="1:49" s="2" customFormat="1" ht="30.75" customHeight="1" x14ac:dyDescent="0.2">
      <c r="A5" s="580"/>
      <c r="B5" s="581"/>
      <c r="C5" s="580"/>
      <c r="D5" s="580"/>
      <c r="E5" s="581"/>
      <c r="F5" s="573" t="s">
        <v>22</v>
      </c>
      <c r="G5" s="573" t="s">
        <v>23</v>
      </c>
      <c r="H5" s="574" t="s">
        <v>24</v>
      </c>
      <c r="I5" s="573" t="s">
        <v>22</v>
      </c>
      <c r="J5" s="573" t="s">
        <v>25</v>
      </c>
      <c r="K5" s="574" t="s">
        <v>24</v>
      </c>
      <c r="L5" s="573" t="s">
        <v>22</v>
      </c>
      <c r="M5" s="573" t="s">
        <v>25</v>
      </c>
      <c r="N5" s="574" t="s">
        <v>24</v>
      </c>
      <c r="O5" s="573" t="s">
        <v>22</v>
      </c>
      <c r="P5" s="573" t="s">
        <v>25</v>
      </c>
      <c r="Q5" s="574" t="s">
        <v>24</v>
      </c>
      <c r="R5" s="573" t="s">
        <v>22</v>
      </c>
      <c r="S5" s="573" t="s">
        <v>25</v>
      </c>
      <c r="T5" s="574" t="s">
        <v>24</v>
      </c>
      <c r="U5" s="573" t="s">
        <v>22</v>
      </c>
      <c r="V5" s="573" t="s">
        <v>25</v>
      </c>
      <c r="W5" s="574" t="s">
        <v>24</v>
      </c>
      <c r="X5" s="573" t="s">
        <v>22</v>
      </c>
      <c r="Y5" s="573" t="s">
        <v>25</v>
      </c>
      <c r="Z5" s="574" t="s">
        <v>24</v>
      </c>
      <c r="AA5" s="573" t="s">
        <v>22</v>
      </c>
      <c r="AB5" s="573" t="s">
        <v>25</v>
      </c>
      <c r="AC5" s="574" t="s">
        <v>24</v>
      </c>
      <c r="AD5" s="573" t="s">
        <v>22</v>
      </c>
      <c r="AE5" s="573" t="s">
        <v>25</v>
      </c>
      <c r="AF5" s="574" t="s">
        <v>24</v>
      </c>
      <c r="AG5" s="573" t="s">
        <v>22</v>
      </c>
      <c r="AH5" s="573" t="s">
        <v>25</v>
      </c>
      <c r="AI5" s="574" t="s">
        <v>24</v>
      </c>
      <c r="AJ5" s="573" t="s">
        <v>22</v>
      </c>
      <c r="AK5" s="573" t="s">
        <v>25</v>
      </c>
      <c r="AL5" s="574" t="s">
        <v>24</v>
      </c>
      <c r="AM5" s="573" t="s">
        <v>22</v>
      </c>
      <c r="AN5" s="573" t="s">
        <v>25</v>
      </c>
      <c r="AO5" s="574" t="s">
        <v>24</v>
      </c>
      <c r="AP5" s="573" t="s">
        <v>22</v>
      </c>
      <c r="AQ5" s="573" t="s">
        <v>25</v>
      </c>
      <c r="AR5" s="574" t="s">
        <v>24</v>
      </c>
      <c r="AS5" s="578"/>
      <c r="AT5" s="579"/>
    </row>
    <row r="6" spans="1:49" s="2" customFormat="1" ht="6.75" customHeight="1" x14ac:dyDescent="0.2">
      <c r="A6" s="580"/>
      <c r="B6" s="581"/>
      <c r="C6" s="580"/>
      <c r="D6" s="580"/>
      <c r="E6" s="581"/>
      <c r="F6" s="573"/>
      <c r="G6" s="573"/>
      <c r="H6" s="574"/>
      <c r="I6" s="573"/>
      <c r="J6" s="573"/>
      <c r="K6" s="574"/>
      <c r="L6" s="573"/>
      <c r="M6" s="573"/>
      <c r="N6" s="574"/>
      <c r="O6" s="573"/>
      <c r="P6" s="573"/>
      <c r="Q6" s="574"/>
      <c r="R6" s="573"/>
      <c r="S6" s="573"/>
      <c r="T6" s="574"/>
      <c r="U6" s="573"/>
      <c r="V6" s="573"/>
      <c r="W6" s="574"/>
      <c r="X6" s="573"/>
      <c r="Y6" s="573"/>
      <c r="Z6" s="574"/>
      <c r="AA6" s="573"/>
      <c r="AB6" s="573"/>
      <c r="AC6" s="574"/>
      <c r="AD6" s="573"/>
      <c r="AE6" s="573"/>
      <c r="AF6" s="574"/>
      <c r="AG6" s="573"/>
      <c r="AH6" s="573"/>
      <c r="AI6" s="574"/>
      <c r="AJ6" s="573"/>
      <c r="AK6" s="573"/>
      <c r="AL6" s="574"/>
      <c r="AM6" s="573"/>
      <c r="AN6" s="573"/>
      <c r="AO6" s="574"/>
      <c r="AP6" s="573"/>
      <c r="AQ6" s="573"/>
      <c r="AR6" s="574"/>
      <c r="AS6" s="578"/>
      <c r="AT6" s="579"/>
    </row>
    <row r="7" spans="1:49" s="13" customFormat="1" ht="17.25" customHeight="1" thickBot="1" x14ac:dyDescent="0.25">
      <c r="A7" s="12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</row>
    <row r="8" spans="1:49" s="2" customFormat="1" ht="41.25" hidden="1" customHeight="1" x14ac:dyDescent="0.25">
      <c r="A8" s="14" t="s">
        <v>26</v>
      </c>
      <c r="B8" s="565" t="s">
        <v>27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7"/>
      <c r="AT8" s="568"/>
    </row>
    <row r="9" spans="1:49" s="2" customFormat="1" ht="41.25" hidden="1" customHeight="1" thickBot="1" x14ac:dyDescent="0.3">
      <c r="A9" s="15" t="s">
        <v>28</v>
      </c>
      <c r="B9" s="16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T9" s="20"/>
    </row>
    <row r="10" spans="1:49" s="2" customFormat="1" ht="16.5" customHeight="1" thickBot="1" x14ac:dyDescent="0.25">
      <c r="A10" s="569" t="s">
        <v>26</v>
      </c>
      <c r="B10" s="554" t="s">
        <v>30</v>
      </c>
      <c r="C10" s="534" t="s">
        <v>51</v>
      </c>
      <c r="D10" s="534"/>
      <c r="E10" s="21" t="s">
        <v>31</v>
      </c>
      <c r="F10" s="22">
        <f>I10+L10+O10+R10+U10+X10+AA10+AD10+AG10+AJ10+AM10+AP10</f>
        <v>23.4</v>
      </c>
      <c r="G10" s="22">
        <f t="shared" ref="G10:G11" si="0">J10+M10+P10+S10+V10+Y10+AB10+AE10+AH10+AK10+AN10+AQ10</f>
        <v>0</v>
      </c>
      <c r="H10" s="22">
        <f t="shared" ref="H10:H55" si="1">G10/F10*100</f>
        <v>0</v>
      </c>
      <c r="I10" s="22">
        <f>I11+I12+I13+I14</f>
        <v>0</v>
      </c>
      <c r="J10" s="23">
        <f>J11+J12+J13+J14</f>
        <v>0</v>
      </c>
      <c r="K10" s="22">
        <v>0</v>
      </c>
      <c r="L10" s="24">
        <f>L11+L12+L13+L14</f>
        <v>0</v>
      </c>
      <c r="M10" s="23">
        <f>M11+M12+M13+M14</f>
        <v>0</v>
      </c>
      <c r="N10" s="22">
        <v>0</v>
      </c>
      <c r="O10" s="24">
        <f>O11+O12+O13+O14</f>
        <v>0</v>
      </c>
      <c r="P10" s="23">
        <f>P11+P12+P13+P14</f>
        <v>0</v>
      </c>
      <c r="Q10" s="22">
        <v>0</v>
      </c>
      <c r="R10" s="24">
        <f>R11+R12+R13+R14</f>
        <v>0</v>
      </c>
      <c r="S10" s="23">
        <f>S11+S12+S13+S14</f>
        <v>0</v>
      </c>
      <c r="T10" s="22">
        <v>0</v>
      </c>
      <c r="U10" s="24">
        <f>U11+U12+U13+U14</f>
        <v>23.4</v>
      </c>
      <c r="V10" s="23">
        <f>V11+V12+V13+V14</f>
        <v>0</v>
      </c>
      <c r="W10" s="22">
        <f>V10/U10*100</f>
        <v>0</v>
      </c>
      <c r="X10" s="24">
        <f>X11+X12+X13+X14</f>
        <v>0</v>
      </c>
      <c r="Y10" s="23">
        <f>Y11+Y12+Y13+Y14</f>
        <v>0</v>
      </c>
      <c r="Z10" s="22">
        <f>Z11+Z12+Z13+Z14+Z15</f>
        <v>0</v>
      </c>
      <c r="AA10" s="24">
        <f>AA11+AA12+AA13+AA14</f>
        <v>0</v>
      </c>
      <c r="AB10" s="23">
        <f>AB11+AB12+AB13+AB14</f>
        <v>0</v>
      </c>
      <c r="AC10" s="22">
        <v>0</v>
      </c>
      <c r="AD10" s="24">
        <f>AD11+AD12+AD13+AD14</f>
        <v>0</v>
      </c>
      <c r="AE10" s="23">
        <v>0</v>
      </c>
      <c r="AF10" s="22">
        <v>0</v>
      </c>
      <c r="AG10" s="24">
        <f>AG11+AG12+AG13+AG14</f>
        <v>0</v>
      </c>
      <c r="AH10" s="23">
        <f>AH11+AH12+AH13+AH14</f>
        <v>0</v>
      </c>
      <c r="AI10" s="22">
        <v>0</v>
      </c>
      <c r="AJ10" s="24">
        <f>AJ11+AJ12+AJ13+AJ14</f>
        <v>0</v>
      </c>
      <c r="AK10" s="23">
        <f>AK11+AK12+AK13+AK14</f>
        <v>0</v>
      </c>
      <c r="AL10" s="22">
        <v>0</v>
      </c>
      <c r="AM10" s="24">
        <f t="shared" ref="AM10:AR10" si="2">AM11+AM12+AM13+AM14</f>
        <v>0</v>
      </c>
      <c r="AN10" s="23">
        <f t="shared" si="2"/>
        <v>0</v>
      </c>
      <c r="AO10" s="23">
        <f t="shared" si="2"/>
        <v>0</v>
      </c>
      <c r="AP10" s="24">
        <f t="shared" si="2"/>
        <v>0</v>
      </c>
      <c r="AQ10" s="23">
        <f t="shared" si="2"/>
        <v>0</v>
      </c>
      <c r="AR10" s="23">
        <f t="shared" si="2"/>
        <v>0</v>
      </c>
      <c r="AS10" s="571"/>
      <c r="AT10" s="510"/>
      <c r="AV10" s="7"/>
      <c r="AW10" s="7"/>
    </row>
    <row r="11" spans="1:49" s="2" customFormat="1" ht="37.5" customHeight="1" x14ac:dyDescent="0.2">
      <c r="A11" s="514"/>
      <c r="B11" s="518"/>
      <c r="C11" s="518"/>
      <c r="D11" s="518"/>
      <c r="E11" s="25" t="s">
        <v>32</v>
      </c>
      <c r="F11" s="26">
        <f t="shared" ref="F11:U50" si="3">I11+L11+O11+R11+U11+X11+AA11+AD11+AG11+AJ11+AM11+AP11</f>
        <v>0</v>
      </c>
      <c r="G11" s="26">
        <f t="shared" si="0"/>
        <v>0</v>
      </c>
      <c r="H11" s="27" t="e">
        <f t="shared" si="1"/>
        <v>#DIV/0!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8">
        <v>0</v>
      </c>
      <c r="V11" s="29">
        <v>0</v>
      </c>
      <c r="W11" s="29">
        <v>0</v>
      </c>
      <c r="X11" s="29">
        <v>0</v>
      </c>
      <c r="Y11" s="29">
        <v>0</v>
      </c>
      <c r="Z11" s="26">
        <v>0</v>
      </c>
      <c r="AA11" s="29">
        <v>0</v>
      </c>
      <c r="AB11" s="29">
        <v>0</v>
      </c>
      <c r="AC11" s="26">
        <v>0</v>
      </c>
      <c r="AD11" s="28">
        <v>0</v>
      </c>
      <c r="AE11" s="29">
        <v>0</v>
      </c>
      <c r="AF11" s="26">
        <v>0</v>
      </c>
      <c r="AG11" s="28">
        <v>0</v>
      </c>
      <c r="AH11" s="29">
        <v>0</v>
      </c>
      <c r="AI11" s="26">
        <v>0</v>
      </c>
      <c r="AJ11" s="28">
        <v>0</v>
      </c>
      <c r="AK11" s="29">
        <v>0</v>
      </c>
      <c r="AL11" s="26">
        <v>0</v>
      </c>
      <c r="AM11" s="28">
        <v>0</v>
      </c>
      <c r="AN11" s="29">
        <v>0</v>
      </c>
      <c r="AO11" s="26">
        <v>0</v>
      </c>
      <c r="AP11" s="28">
        <v>0</v>
      </c>
      <c r="AQ11" s="29">
        <v>0</v>
      </c>
      <c r="AR11" s="29">
        <v>0</v>
      </c>
      <c r="AS11" s="572"/>
      <c r="AT11" s="511"/>
    </row>
    <row r="12" spans="1:49" s="2" customFormat="1" ht="36" customHeight="1" x14ac:dyDescent="0.2">
      <c r="A12" s="514"/>
      <c r="B12" s="518"/>
      <c r="C12" s="518"/>
      <c r="D12" s="518"/>
      <c r="E12" s="30" t="s">
        <v>33</v>
      </c>
      <c r="F12" s="31">
        <f t="shared" si="3"/>
        <v>0</v>
      </c>
      <c r="G12" s="32">
        <f>J12+M12+P12+S12+V12+Y12+AB12+AE12+AH12+AK12+AN12+AQ12</f>
        <v>0</v>
      </c>
      <c r="H12" s="31" t="e">
        <f t="shared" si="1"/>
        <v>#DIV/0!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1">
        <v>0</v>
      </c>
      <c r="AD12" s="33">
        <v>0</v>
      </c>
      <c r="AE12" s="32">
        <v>0</v>
      </c>
      <c r="AF12" s="31">
        <v>0</v>
      </c>
      <c r="AG12" s="33">
        <v>0</v>
      </c>
      <c r="AH12" s="32">
        <v>0</v>
      </c>
      <c r="AI12" s="26">
        <v>0</v>
      </c>
      <c r="AJ12" s="33">
        <v>0</v>
      </c>
      <c r="AK12" s="32">
        <v>0</v>
      </c>
      <c r="AL12" s="31">
        <v>0</v>
      </c>
      <c r="AM12" s="33">
        <v>0</v>
      </c>
      <c r="AN12" s="32">
        <v>0</v>
      </c>
      <c r="AO12" s="31">
        <v>0</v>
      </c>
      <c r="AP12" s="33">
        <v>0</v>
      </c>
      <c r="AQ12" s="32">
        <v>0</v>
      </c>
      <c r="AR12" s="32">
        <v>0</v>
      </c>
      <c r="AS12" s="572"/>
      <c r="AT12" s="511"/>
    </row>
    <row r="13" spans="1:49" s="2" customFormat="1" ht="36" customHeight="1" x14ac:dyDescent="0.2">
      <c r="A13" s="514"/>
      <c r="B13" s="518"/>
      <c r="C13" s="518"/>
      <c r="D13" s="518"/>
      <c r="E13" s="34" t="s">
        <v>34</v>
      </c>
      <c r="F13" s="31">
        <f>O13+R13+AD13+AG13+AJ13+AM13+AP13+AA13+U13</f>
        <v>23.4</v>
      </c>
      <c r="G13" s="32">
        <f>J13+M13+P13+S13+V13+Y13+AB13+AE13+AH13+AK13+AN13+AQ13</f>
        <v>0</v>
      </c>
      <c r="H13" s="31">
        <f t="shared" si="1"/>
        <v>0</v>
      </c>
      <c r="I13" s="33">
        <v>0</v>
      </c>
      <c r="J13" s="33">
        <v>0</v>
      </c>
      <c r="K13" s="33">
        <v>0</v>
      </c>
      <c r="L13" s="33">
        <v>0</v>
      </c>
      <c r="M13" s="32">
        <v>0</v>
      </c>
      <c r="N13" s="31">
        <v>0</v>
      </c>
      <c r="O13" s="33">
        <v>0</v>
      </c>
      <c r="P13" s="35">
        <v>0</v>
      </c>
      <c r="Q13" s="31">
        <v>0</v>
      </c>
      <c r="R13" s="35">
        <v>0</v>
      </c>
      <c r="S13" s="32">
        <v>0</v>
      </c>
      <c r="T13" s="31">
        <v>0</v>
      </c>
      <c r="U13" s="33">
        <v>23.4</v>
      </c>
      <c r="V13" s="33">
        <v>0</v>
      </c>
      <c r="W13" s="33">
        <f>V13/U13*100</f>
        <v>0</v>
      </c>
      <c r="X13" s="33">
        <v>0</v>
      </c>
      <c r="Y13" s="33">
        <v>0</v>
      </c>
      <c r="Z13" s="33">
        <v>0</v>
      </c>
      <c r="AA13" s="31">
        <v>0</v>
      </c>
      <c r="AB13" s="35">
        <v>0</v>
      </c>
      <c r="AC13" s="31">
        <v>0</v>
      </c>
      <c r="AD13" s="35">
        <v>0</v>
      </c>
      <c r="AE13" s="32">
        <v>0</v>
      </c>
      <c r="AF13" s="31">
        <v>0</v>
      </c>
      <c r="AG13" s="33">
        <v>0</v>
      </c>
      <c r="AH13" s="35">
        <v>0</v>
      </c>
      <c r="AI13" s="26">
        <v>0</v>
      </c>
      <c r="AJ13" s="35">
        <v>0</v>
      </c>
      <c r="AK13" s="32">
        <v>0</v>
      </c>
      <c r="AL13" s="31">
        <v>0</v>
      </c>
      <c r="AM13" s="33">
        <v>0</v>
      </c>
      <c r="AN13" s="35">
        <v>0</v>
      </c>
      <c r="AO13" s="31">
        <v>0</v>
      </c>
      <c r="AP13" s="35">
        <v>0</v>
      </c>
      <c r="AQ13" s="32">
        <v>0</v>
      </c>
      <c r="AR13" s="32">
        <v>0</v>
      </c>
      <c r="AS13" s="572"/>
      <c r="AT13" s="511"/>
    </row>
    <row r="14" spans="1:49" s="2" customFormat="1" ht="49.5" customHeight="1" x14ac:dyDescent="0.2">
      <c r="A14" s="514"/>
      <c r="B14" s="518"/>
      <c r="C14" s="518"/>
      <c r="D14" s="518"/>
      <c r="E14" s="36" t="s">
        <v>35</v>
      </c>
      <c r="F14" s="37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>P14+S14+V14+Y14+AB14+AE14+AH14+AK14+AN14+AQ14+AT14+AW14</f>
        <v>0</v>
      </c>
      <c r="N14" s="38">
        <f t="shared" ref="N14:AR14" si="4">Q14+T14+W14+Z14+AC14+AF14+AI14+AL14+AO14+AR14+AU14+AX14</f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1">
        <f t="shared" si="4"/>
        <v>0</v>
      </c>
      <c r="AA14" s="31">
        <f t="shared" si="4"/>
        <v>0</v>
      </c>
      <c r="AB14" s="31">
        <f t="shared" si="4"/>
        <v>0</v>
      </c>
      <c r="AC14" s="31">
        <f t="shared" si="4"/>
        <v>0</v>
      </c>
      <c r="AD14" s="31">
        <f t="shared" si="4"/>
        <v>0</v>
      </c>
      <c r="AE14" s="31">
        <f t="shared" si="4"/>
        <v>0</v>
      </c>
      <c r="AF14" s="31">
        <f t="shared" si="4"/>
        <v>0</v>
      </c>
      <c r="AG14" s="31">
        <f t="shared" si="4"/>
        <v>0</v>
      </c>
      <c r="AH14" s="31">
        <f t="shared" si="4"/>
        <v>0</v>
      </c>
      <c r="AI14" s="31">
        <f t="shared" si="4"/>
        <v>0</v>
      </c>
      <c r="AJ14" s="31">
        <f t="shared" si="4"/>
        <v>0</v>
      </c>
      <c r="AK14" s="31">
        <f t="shared" si="4"/>
        <v>0</v>
      </c>
      <c r="AL14" s="31">
        <f t="shared" si="4"/>
        <v>0</v>
      </c>
      <c r="AM14" s="31">
        <f t="shared" si="4"/>
        <v>0</v>
      </c>
      <c r="AN14" s="31">
        <f t="shared" si="4"/>
        <v>0</v>
      </c>
      <c r="AO14" s="31">
        <f t="shared" si="4"/>
        <v>0</v>
      </c>
      <c r="AP14" s="31">
        <f t="shared" si="4"/>
        <v>0</v>
      </c>
      <c r="AQ14" s="31">
        <f t="shared" si="4"/>
        <v>0</v>
      </c>
      <c r="AR14" s="32">
        <f t="shared" si="4"/>
        <v>0</v>
      </c>
      <c r="AS14" s="572"/>
      <c r="AT14" s="511"/>
    </row>
    <row r="15" spans="1:49" s="2" customFormat="1" ht="41.25" hidden="1" customHeight="1" x14ac:dyDescent="0.2">
      <c r="A15" s="514"/>
      <c r="B15" s="518"/>
      <c r="C15" s="518"/>
      <c r="D15" s="519"/>
      <c r="E15" s="563"/>
      <c r="F15" s="558">
        <f t="shared" si="3"/>
        <v>0</v>
      </c>
      <c r="G15" s="558">
        <f>J15+M15+P15+S15+V15+Y15+AB15+AE15+AH15+AK15+AN15+AQ15</f>
        <v>0</v>
      </c>
      <c r="H15" s="558">
        <v>0</v>
      </c>
      <c r="I15" s="558">
        <v>0</v>
      </c>
      <c r="J15" s="558">
        <v>0</v>
      </c>
      <c r="K15" s="558">
        <v>0</v>
      </c>
      <c r="L15" s="558">
        <v>0</v>
      </c>
      <c r="M15" s="558">
        <v>0</v>
      </c>
      <c r="N15" s="558">
        <v>0</v>
      </c>
      <c r="O15" s="558">
        <v>0</v>
      </c>
      <c r="P15" s="558">
        <v>0</v>
      </c>
      <c r="Q15" s="558">
        <v>0</v>
      </c>
      <c r="R15" s="558">
        <v>0</v>
      </c>
      <c r="S15" s="558">
        <v>0</v>
      </c>
      <c r="T15" s="558">
        <v>0</v>
      </c>
      <c r="U15" s="558">
        <v>0</v>
      </c>
      <c r="V15" s="558">
        <v>0</v>
      </c>
      <c r="W15" s="558">
        <v>0</v>
      </c>
      <c r="X15" s="558">
        <v>0</v>
      </c>
      <c r="Y15" s="558">
        <v>0</v>
      </c>
      <c r="Z15" s="558">
        <v>0</v>
      </c>
      <c r="AA15" s="558">
        <v>0</v>
      </c>
      <c r="AB15" s="558">
        <v>0</v>
      </c>
      <c r="AC15" s="558">
        <v>0</v>
      </c>
      <c r="AD15" s="558">
        <v>0</v>
      </c>
      <c r="AE15" s="558">
        <v>0</v>
      </c>
      <c r="AF15" s="558">
        <v>0</v>
      </c>
      <c r="AG15" s="558">
        <v>0</v>
      </c>
      <c r="AH15" s="558">
        <v>0</v>
      </c>
      <c r="AI15" s="558">
        <v>0</v>
      </c>
      <c r="AJ15" s="558">
        <v>0</v>
      </c>
      <c r="AK15" s="558">
        <v>0</v>
      </c>
      <c r="AL15" s="558">
        <v>0</v>
      </c>
      <c r="AM15" s="558">
        <v>0</v>
      </c>
      <c r="AN15" s="558">
        <v>0</v>
      </c>
      <c r="AO15" s="558">
        <v>0</v>
      </c>
      <c r="AP15" s="558">
        <v>0</v>
      </c>
      <c r="AQ15" s="558">
        <v>0</v>
      </c>
      <c r="AR15" s="560">
        <v>0</v>
      </c>
      <c r="AS15" s="81"/>
      <c r="AT15" s="511"/>
    </row>
    <row r="16" spans="1:49" s="2" customFormat="1" ht="41.25" hidden="1" customHeight="1" thickBot="1" x14ac:dyDescent="0.25">
      <c r="A16" s="514"/>
      <c r="B16" s="518"/>
      <c r="C16" s="518"/>
      <c r="D16" s="535"/>
      <c r="E16" s="564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61"/>
      <c r="AS16" s="551" t="s">
        <v>37</v>
      </c>
      <c r="AT16" s="551" t="s">
        <v>38</v>
      </c>
    </row>
    <row r="17" spans="1:46" s="2" customFormat="1" ht="0.75" hidden="1" customHeight="1" x14ac:dyDescent="0.2">
      <c r="A17" s="514"/>
      <c r="B17" s="518"/>
      <c r="C17" s="518"/>
      <c r="D17" s="536"/>
      <c r="E17" s="39"/>
      <c r="F17" s="26"/>
      <c r="G17" s="29"/>
      <c r="H17" s="26"/>
      <c r="I17" s="40"/>
      <c r="J17" s="29"/>
      <c r="K17" s="26"/>
      <c r="L17" s="28"/>
      <c r="M17" s="40"/>
      <c r="N17" s="26"/>
      <c r="O17" s="40"/>
      <c r="P17" s="29"/>
      <c r="Q17" s="26"/>
      <c r="R17" s="28"/>
      <c r="S17" s="40"/>
      <c r="T17" s="26"/>
      <c r="U17" s="40"/>
      <c r="V17" s="29"/>
      <c r="W17" s="26"/>
      <c r="X17" s="28"/>
      <c r="Y17" s="40"/>
      <c r="Z17" s="26"/>
      <c r="AA17" s="40"/>
      <c r="AB17" s="29"/>
      <c r="AC17" s="26"/>
      <c r="AD17" s="28"/>
      <c r="AE17" s="29"/>
      <c r="AF17" s="26"/>
      <c r="AG17" s="28"/>
      <c r="AH17" s="40"/>
      <c r="AI17" s="26"/>
      <c r="AJ17" s="40"/>
      <c r="AK17" s="29"/>
      <c r="AL17" s="26"/>
      <c r="AM17" s="28"/>
      <c r="AN17" s="40"/>
      <c r="AO17" s="26"/>
      <c r="AP17" s="40"/>
      <c r="AQ17" s="29"/>
      <c r="AR17" s="29"/>
      <c r="AS17" s="551"/>
      <c r="AT17" s="551"/>
    </row>
    <row r="18" spans="1:46" s="2" customFormat="1" ht="0.75" hidden="1" customHeight="1" x14ac:dyDescent="0.2">
      <c r="A18" s="514"/>
      <c r="B18" s="518"/>
      <c r="C18" s="518"/>
      <c r="D18" s="536"/>
      <c r="E18" s="41"/>
      <c r="F18" s="31"/>
      <c r="G18" s="32"/>
      <c r="H18" s="31"/>
      <c r="I18" s="35"/>
      <c r="J18" s="32"/>
      <c r="K18" s="31"/>
      <c r="L18" s="33"/>
      <c r="M18" s="35"/>
      <c r="N18" s="31"/>
      <c r="O18" s="35"/>
      <c r="P18" s="32"/>
      <c r="Q18" s="31"/>
      <c r="R18" s="33"/>
      <c r="S18" s="35"/>
      <c r="T18" s="31"/>
      <c r="U18" s="35"/>
      <c r="V18" s="32"/>
      <c r="W18" s="31"/>
      <c r="X18" s="33"/>
      <c r="Y18" s="35"/>
      <c r="Z18" s="31"/>
      <c r="AA18" s="35"/>
      <c r="AB18" s="32"/>
      <c r="AC18" s="31"/>
      <c r="AD18" s="33"/>
      <c r="AE18" s="32"/>
      <c r="AF18" s="31"/>
      <c r="AG18" s="33"/>
      <c r="AH18" s="35"/>
      <c r="AI18" s="31"/>
      <c r="AJ18" s="35"/>
      <c r="AK18" s="32"/>
      <c r="AL18" s="31"/>
      <c r="AM18" s="33"/>
      <c r="AN18" s="35"/>
      <c r="AO18" s="31"/>
      <c r="AP18" s="35"/>
      <c r="AQ18" s="32"/>
      <c r="AR18" s="32"/>
      <c r="AS18" s="551"/>
      <c r="AT18" s="551"/>
    </row>
    <row r="19" spans="1:46" s="2" customFormat="1" ht="41.25" hidden="1" customHeight="1" x14ac:dyDescent="0.2">
      <c r="A19" s="514"/>
      <c r="B19" s="518"/>
      <c r="C19" s="518"/>
      <c r="D19" s="536"/>
      <c r="E19" s="42"/>
      <c r="F19" s="31"/>
      <c r="G19" s="32"/>
      <c r="H19" s="31"/>
      <c r="I19" s="35"/>
      <c r="J19" s="32"/>
      <c r="K19" s="31"/>
      <c r="L19" s="33"/>
      <c r="M19" s="35"/>
      <c r="N19" s="31"/>
      <c r="O19" s="35"/>
      <c r="P19" s="32"/>
      <c r="Q19" s="31"/>
      <c r="R19" s="33"/>
      <c r="S19" s="35"/>
      <c r="T19" s="31"/>
      <c r="U19" s="35"/>
      <c r="V19" s="32"/>
      <c r="W19" s="31"/>
      <c r="X19" s="33"/>
      <c r="Y19" s="35"/>
      <c r="Z19" s="31"/>
      <c r="AA19" s="35"/>
      <c r="AB19" s="32"/>
      <c r="AC19" s="31"/>
      <c r="AD19" s="33"/>
      <c r="AE19" s="32"/>
      <c r="AF19" s="31"/>
      <c r="AG19" s="33"/>
      <c r="AH19" s="35"/>
      <c r="AI19" s="31"/>
      <c r="AJ19" s="35"/>
      <c r="AK19" s="32"/>
      <c r="AL19" s="31"/>
      <c r="AM19" s="33"/>
      <c r="AN19" s="35"/>
      <c r="AO19" s="31"/>
      <c r="AP19" s="35"/>
      <c r="AQ19" s="32"/>
      <c r="AR19" s="32"/>
      <c r="AS19" s="551"/>
      <c r="AT19" s="551"/>
    </row>
    <row r="20" spans="1:46" s="2" customFormat="1" ht="41.25" hidden="1" customHeight="1" x14ac:dyDescent="0.2">
      <c r="A20" s="514"/>
      <c r="B20" s="518"/>
      <c r="C20" s="518"/>
      <c r="D20" s="536"/>
      <c r="E20" s="43"/>
      <c r="F20" s="37"/>
      <c r="G20" s="38"/>
      <c r="H20" s="37"/>
      <c r="I20" s="44"/>
      <c r="J20" s="38"/>
      <c r="K20" s="37"/>
      <c r="L20" s="44"/>
      <c r="M20" s="38"/>
      <c r="N20" s="37"/>
      <c r="O20" s="44"/>
      <c r="P20" s="38"/>
      <c r="Q20" s="37"/>
      <c r="R20" s="44"/>
      <c r="S20" s="38"/>
      <c r="T20" s="37"/>
      <c r="U20" s="44"/>
      <c r="V20" s="38"/>
      <c r="W20" s="37"/>
      <c r="X20" s="44"/>
      <c r="Y20" s="38"/>
      <c r="Z20" s="37"/>
      <c r="AA20" s="44"/>
      <c r="AB20" s="38"/>
      <c r="AC20" s="37"/>
      <c r="AD20" s="44"/>
      <c r="AE20" s="38"/>
      <c r="AF20" s="37"/>
      <c r="AG20" s="44"/>
      <c r="AH20" s="38"/>
      <c r="AI20" s="37"/>
      <c r="AJ20" s="44"/>
      <c r="AK20" s="38"/>
      <c r="AL20" s="37"/>
      <c r="AM20" s="44"/>
      <c r="AN20" s="38"/>
      <c r="AO20" s="37"/>
      <c r="AP20" s="44"/>
      <c r="AQ20" s="38"/>
      <c r="AR20" s="38"/>
      <c r="AS20" s="551"/>
      <c r="AT20" s="551"/>
    </row>
    <row r="21" spans="1:46" s="2" customFormat="1" ht="41.25" hidden="1" customHeight="1" thickBot="1" x14ac:dyDescent="0.25">
      <c r="A21" s="515"/>
      <c r="B21" s="570"/>
      <c r="C21" s="570"/>
      <c r="D21" s="562"/>
      <c r="E21" s="42"/>
      <c r="F21" s="31"/>
      <c r="G21" s="32"/>
      <c r="H21" s="31"/>
      <c r="I21" s="33"/>
      <c r="J21" s="32"/>
      <c r="K21" s="31"/>
      <c r="L21" s="33"/>
      <c r="M21" s="32"/>
      <c r="N21" s="31"/>
      <c r="O21" s="33"/>
      <c r="P21" s="32"/>
      <c r="Q21" s="31"/>
      <c r="R21" s="33"/>
      <c r="S21" s="32"/>
      <c r="T21" s="31"/>
      <c r="U21" s="33"/>
      <c r="V21" s="32"/>
      <c r="W21" s="31"/>
      <c r="X21" s="33"/>
      <c r="Y21" s="32"/>
      <c r="Z21" s="31"/>
      <c r="AA21" s="33"/>
      <c r="AB21" s="32"/>
      <c r="AC21" s="31"/>
      <c r="AD21" s="33"/>
      <c r="AE21" s="32"/>
      <c r="AF21" s="31"/>
      <c r="AG21" s="33"/>
      <c r="AH21" s="32"/>
      <c r="AI21" s="31"/>
      <c r="AJ21" s="33"/>
      <c r="AK21" s="32"/>
      <c r="AL21" s="31"/>
      <c r="AM21" s="33"/>
      <c r="AN21" s="32"/>
      <c r="AO21" s="31"/>
      <c r="AP21" s="33"/>
      <c r="AQ21" s="32"/>
      <c r="AR21" s="32"/>
      <c r="AS21" s="551"/>
      <c r="AT21" s="551"/>
    </row>
    <row r="22" spans="1:46" s="2" customFormat="1" ht="41.25" hidden="1" customHeight="1" thickBot="1" x14ac:dyDescent="0.25">
      <c r="A22" s="531"/>
      <c r="B22" s="533"/>
      <c r="C22" s="554"/>
      <c r="D22" s="555"/>
      <c r="E22" s="45" t="s">
        <v>31</v>
      </c>
      <c r="F22" s="46">
        <f t="shared" si="3"/>
        <v>0</v>
      </c>
      <c r="G22" s="47">
        <f t="shared" si="3"/>
        <v>0</v>
      </c>
      <c r="H22" s="46">
        <v>0</v>
      </c>
      <c r="I22" s="48">
        <f>I23+I24+I25+I26</f>
        <v>0</v>
      </c>
      <c r="J22" s="47">
        <f>J23+J24+J25+J26</f>
        <v>0</v>
      </c>
      <c r="K22" s="46">
        <v>0</v>
      </c>
      <c r="L22" s="48">
        <f>L23+L24+L25+L26</f>
        <v>0</v>
      </c>
      <c r="M22" s="47">
        <f>M23+M24+M25+M26</f>
        <v>0</v>
      </c>
      <c r="N22" s="46">
        <v>0</v>
      </c>
      <c r="O22" s="48">
        <f>O23+O24+O25+O26</f>
        <v>0</v>
      </c>
      <c r="P22" s="47">
        <f>P23+P24+P25+P26</f>
        <v>0</v>
      </c>
      <c r="Q22" s="46">
        <v>0</v>
      </c>
      <c r="R22" s="48">
        <f>R23+R24+R25+R26</f>
        <v>0</v>
      </c>
      <c r="S22" s="47">
        <f>S23+S24+S25+S26</f>
        <v>0</v>
      </c>
      <c r="T22" s="46">
        <v>0</v>
      </c>
      <c r="U22" s="48">
        <f>U23+U24+U25+U26</f>
        <v>0</v>
      </c>
      <c r="V22" s="47">
        <f>V23+V24+V25+V26</f>
        <v>0</v>
      </c>
      <c r="W22" s="46">
        <v>0</v>
      </c>
      <c r="X22" s="48">
        <f>X23+X24+X25+X26</f>
        <v>0</v>
      </c>
      <c r="Y22" s="47">
        <f>Y23+Y24+Y25+Y26</f>
        <v>0</v>
      </c>
      <c r="Z22" s="46">
        <v>0</v>
      </c>
      <c r="AA22" s="48">
        <f>AA23+AA24+AA25+AA26</f>
        <v>0</v>
      </c>
      <c r="AB22" s="47">
        <f>AB23+AB24+AB25+AB26</f>
        <v>0</v>
      </c>
      <c r="AC22" s="46">
        <v>0</v>
      </c>
      <c r="AD22" s="48">
        <f>AD23+AD24+AD25+AD26</f>
        <v>0</v>
      </c>
      <c r="AE22" s="47">
        <f>AE23+AE24+AE25+AE26</f>
        <v>0</v>
      </c>
      <c r="AF22" s="46">
        <v>0</v>
      </c>
      <c r="AG22" s="48">
        <f>AG23+AG24+AG25+AG26</f>
        <v>0</v>
      </c>
      <c r="AH22" s="47">
        <f>AH23+AH24+AH25+AH26</f>
        <v>0</v>
      </c>
      <c r="AI22" s="46">
        <v>0</v>
      </c>
      <c r="AJ22" s="48">
        <f>AJ23+AJ24+AJ25+AJ26</f>
        <v>0</v>
      </c>
      <c r="AK22" s="47">
        <f>AK23+AK24+AK25+AK26</f>
        <v>0</v>
      </c>
      <c r="AL22" s="46">
        <v>0</v>
      </c>
      <c r="AM22" s="48">
        <f>AM23+AM24+AM25+AM26</f>
        <v>0</v>
      </c>
      <c r="AN22" s="47">
        <f>AN23+AN24+AN25+AN26</f>
        <v>0</v>
      </c>
      <c r="AO22" s="46">
        <v>0</v>
      </c>
      <c r="AP22" s="48">
        <f>AP23+AP24+AP25+AP26</f>
        <v>0</v>
      </c>
      <c r="AQ22" s="47">
        <f>AQ23+AQ24+AQ25+AQ26</f>
        <v>0</v>
      </c>
      <c r="AR22" s="46">
        <v>0</v>
      </c>
      <c r="AS22" s="541"/>
      <c r="AT22" s="541"/>
    </row>
    <row r="23" spans="1:46" s="2" customFormat="1" ht="41.25" hidden="1" customHeight="1" x14ac:dyDescent="0.2">
      <c r="A23" s="532"/>
      <c r="B23" s="516"/>
      <c r="C23" s="518"/>
      <c r="D23" s="556"/>
      <c r="E23" s="39"/>
      <c r="F23" s="49">
        <f t="shared" si="3"/>
        <v>0</v>
      </c>
      <c r="G23" s="50">
        <f t="shared" si="3"/>
        <v>0</v>
      </c>
      <c r="H23" s="49">
        <v>0</v>
      </c>
      <c r="I23" s="51"/>
      <c r="J23" s="50">
        <v>0</v>
      </c>
      <c r="K23" s="49">
        <v>0</v>
      </c>
      <c r="L23" s="52">
        <v>0</v>
      </c>
      <c r="M23" s="51">
        <v>0</v>
      </c>
      <c r="N23" s="49">
        <v>0</v>
      </c>
      <c r="O23" s="51">
        <v>0</v>
      </c>
      <c r="P23" s="50"/>
      <c r="Q23" s="49">
        <v>0</v>
      </c>
      <c r="R23" s="52">
        <v>0</v>
      </c>
      <c r="S23" s="51">
        <v>0</v>
      </c>
      <c r="T23" s="49">
        <v>0</v>
      </c>
      <c r="U23" s="51">
        <v>0</v>
      </c>
      <c r="V23" s="50">
        <v>0</v>
      </c>
      <c r="W23" s="49">
        <v>0</v>
      </c>
      <c r="X23" s="52">
        <v>0</v>
      </c>
      <c r="Y23" s="51">
        <v>0</v>
      </c>
      <c r="Z23" s="49">
        <v>0</v>
      </c>
      <c r="AA23" s="51">
        <v>0</v>
      </c>
      <c r="AB23" s="50">
        <v>0</v>
      </c>
      <c r="AC23" s="49">
        <v>0</v>
      </c>
      <c r="AD23" s="52">
        <v>0</v>
      </c>
      <c r="AE23" s="50">
        <v>0</v>
      </c>
      <c r="AF23" s="49">
        <v>0</v>
      </c>
      <c r="AG23" s="52">
        <v>0</v>
      </c>
      <c r="AH23" s="51">
        <v>0</v>
      </c>
      <c r="AI23" s="49">
        <v>0</v>
      </c>
      <c r="AJ23" s="51">
        <v>0</v>
      </c>
      <c r="AK23" s="50">
        <v>0</v>
      </c>
      <c r="AL23" s="49">
        <v>0</v>
      </c>
      <c r="AM23" s="52">
        <v>0</v>
      </c>
      <c r="AN23" s="51">
        <v>0</v>
      </c>
      <c r="AO23" s="49">
        <v>0</v>
      </c>
      <c r="AP23" s="51">
        <v>0</v>
      </c>
      <c r="AQ23" s="50">
        <v>0</v>
      </c>
      <c r="AR23" s="49">
        <v>0</v>
      </c>
      <c r="AS23" s="541"/>
      <c r="AT23" s="541"/>
    </row>
    <row r="24" spans="1:46" s="2" customFormat="1" ht="41.25" hidden="1" customHeight="1" x14ac:dyDescent="0.2">
      <c r="A24" s="532"/>
      <c r="B24" s="516"/>
      <c r="C24" s="518"/>
      <c r="D24" s="556"/>
      <c r="E24" s="41"/>
      <c r="F24" s="53">
        <f t="shared" si="3"/>
        <v>0</v>
      </c>
      <c r="G24" s="54">
        <f t="shared" si="3"/>
        <v>0</v>
      </c>
      <c r="H24" s="53">
        <v>0</v>
      </c>
      <c r="I24" s="55">
        <v>0</v>
      </c>
      <c r="J24" s="54">
        <v>0</v>
      </c>
      <c r="K24" s="53">
        <v>0</v>
      </c>
      <c r="L24" s="56">
        <v>0</v>
      </c>
      <c r="M24" s="55">
        <v>0</v>
      </c>
      <c r="N24" s="53">
        <v>0</v>
      </c>
      <c r="O24" s="55">
        <v>0</v>
      </c>
      <c r="P24" s="54">
        <v>0</v>
      </c>
      <c r="Q24" s="53">
        <v>0</v>
      </c>
      <c r="R24" s="56">
        <v>0</v>
      </c>
      <c r="S24" s="55">
        <v>0</v>
      </c>
      <c r="T24" s="53">
        <v>0</v>
      </c>
      <c r="U24" s="55">
        <v>0</v>
      </c>
      <c r="V24" s="54">
        <v>0</v>
      </c>
      <c r="W24" s="53">
        <v>0</v>
      </c>
      <c r="X24" s="56">
        <v>0</v>
      </c>
      <c r="Y24" s="55">
        <v>0</v>
      </c>
      <c r="Z24" s="53">
        <v>0</v>
      </c>
      <c r="AA24" s="55">
        <v>0</v>
      </c>
      <c r="AB24" s="54">
        <v>0</v>
      </c>
      <c r="AC24" s="53">
        <v>0</v>
      </c>
      <c r="AD24" s="56">
        <v>0</v>
      </c>
      <c r="AE24" s="54">
        <v>0</v>
      </c>
      <c r="AF24" s="53">
        <v>0</v>
      </c>
      <c r="AG24" s="56">
        <v>0</v>
      </c>
      <c r="AH24" s="55">
        <v>0</v>
      </c>
      <c r="AI24" s="53">
        <v>0</v>
      </c>
      <c r="AJ24" s="55">
        <v>0</v>
      </c>
      <c r="AK24" s="54">
        <v>0</v>
      </c>
      <c r="AL24" s="53">
        <v>0</v>
      </c>
      <c r="AM24" s="56">
        <v>0</v>
      </c>
      <c r="AN24" s="55">
        <v>0</v>
      </c>
      <c r="AO24" s="53">
        <v>0</v>
      </c>
      <c r="AP24" s="55">
        <v>0</v>
      </c>
      <c r="AQ24" s="54">
        <v>0</v>
      </c>
      <c r="AR24" s="53">
        <v>0</v>
      </c>
      <c r="AS24" s="541"/>
      <c r="AT24" s="541"/>
    </row>
    <row r="25" spans="1:46" s="2" customFormat="1" ht="1.5" hidden="1" customHeight="1" x14ac:dyDescent="0.2">
      <c r="A25" s="532"/>
      <c r="B25" s="516"/>
      <c r="C25" s="518"/>
      <c r="D25" s="556"/>
      <c r="E25" s="42"/>
      <c r="F25" s="53">
        <f t="shared" si="3"/>
        <v>0</v>
      </c>
      <c r="G25" s="54">
        <f t="shared" si="3"/>
        <v>0</v>
      </c>
      <c r="H25" s="53">
        <v>0</v>
      </c>
      <c r="I25" s="35">
        <v>0</v>
      </c>
      <c r="J25" s="32">
        <v>0</v>
      </c>
      <c r="K25" s="53">
        <v>0</v>
      </c>
      <c r="L25" s="56">
        <v>0</v>
      </c>
      <c r="M25" s="35">
        <v>0</v>
      </c>
      <c r="N25" s="53">
        <v>0</v>
      </c>
      <c r="O25" s="35">
        <v>0</v>
      </c>
      <c r="P25" s="32">
        <v>0</v>
      </c>
      <c r="Q25" s="53">
        <v>0</v>
      </c>
      <c r="R25" s="33">
        <v>0</v>
      </c>
      <c r="S25" s="35">
        <v>0</v>
      </c>
      <c r="T25" s="53">
        <v>0</v>
      </c>
      <c r="U25" s="35">
        <v>0</v>
      </c>
      <c r="V25" s="32">
        <v>0</v>
      </c>
      <c r="W25" s="53">
        <v>0</v>
      </c>
      <c r="X25" s="33">
        <v>0</v>
      </c>
      <c r="Y25" s="35">
        <v>0</v>
      </c>
      <c r="Z25" s="53">
        <v>0</v>
      </c>
      <c r="AA25" s="35">
        <v>0</v>
      </c>
      <c r="AB25" s="32">
        <v>0</v>
      </c>
      <c r="AC25" s="53">
        <v>0</v>
      </c>
      <c r="AD25" s="33">
        <v>0</v>
      </c>
      <c r="AE25" s="32">
        <v>0</v>
      </c>
      <c r="AF25" s="53">
        <v>0</v>
      </c>
      <c r="AG25" s="33">
        <v>0</v>
      </c>
      <c r="AH25" s="35">
        <v>0</v>
      </c>
      <c r="AI25" s="53">
        <v>0</v>
      </c>
      <c r="AJ25" s="35">
        <v>0</v>
      </c>
      <c r="AK25" s="32">
        <v>0</v>
      </c>
      <c r="AL25" s="53">
        <v>0</v>
      </c>
      <c r="AM25" s="33">
        <v>0</v>
      </c>
      <c r="AN25" s="35">
        <v>0</v>
      </c>
      <c r="AO25" s="53">
        <v>0</v>
      </c>
      <c r="AP25" s="35">
        <v>0</v>
      </c>
      <c r="AQ25" s="32">
        <v>0</v>
      </c>
      <c r="AR25" s="53">
        <v>0</v>
      </c>
      <c r="AS25" s="541"/>
      <c r="AT25" s="541"/>
    </row>
    <row r="26" spans="1:46" s="2" customFormat="1" ht="41.25" hidden="1" customHeight="1" x14ac:dyDescent="0.2">
      <c r="A26" s="532"/>
      <c r="B26" s="516"/>
      <c r="C26" s="518"/>
      <c r="D26" s="556"/>
      <c r="E26" s="43"/>
      <c r="F26" s="57">
        <f t="shared" si="3"/>
        <v>0</v>
      </c>
      <c r="G26" s="58">
        <f t="shared" si="3"/>
        <v>0</v>
      </c>
      <c r="H26" s="57">
        <v>0</v>
      </c>
      <c r="I26" s="44">
        <v>0</v>
      </c>
      <c r="J26" s="38">
        <v>0</v>
      </c>
      <c r="K26" s="57">
        <v>0</v>
      </c>
      <c r="L26" s="44">
        <v>0</v>
      </c>
      <c r="M26" s="38">
        <v>0</v>
      </c>
      <c r="N26" s="57">
        <v>0</v>
      </c>
      <c r="O26" s="44">
        <v>0</v>
      </c>
      <c r="P26" s="38">
        <v>0</v>
      </c>
      <c r="Q26" s="57">
        <v>0</v>
      </c>
      <c r="R26" s="44">
        <v>0</v>
      </c>
      <c r="S26" s="38">
        <v>0</v>
      </c>
      <c r="T26" s="57">
        <v>0</v>
      </c>
      <c r="U26" s="44">
        <v>0</v>
      </c>
      <c r="V26" s="38">
        <v>0</v>
      </c>
      <c r="W26" s="57">
        <v>0</v>
      </c>
      <c r="X26" s="44">
        <v>0</v>
      </c>
      <c r="Y26" s="38">
        <v>0</v>
      </c>
      <c r="Z26" s="57">
        <v>0</v>
      </c>
      <c r="AA26" s="44">
        <v>0</v>
      </c>
      <c r="AB26" s="38">
        <v>0</v>
      </c>
      <c r="AC26" s="57">
        <v>0</v>
      </c>
      <c r="AD26" s="44">
        <v>0</v>
      </c>
      <c r="AE26" s="38">
        <v>0</v>
      </c>
      <c r="AF26" s="57">
        <v>0</v>
      </c>
      <c r="AG26" s="44">
        <v>0</v>
      </c>
      <c r="AH26" s="38">
        <v>0</v>
      </c>
      <c r="AI26" s="57">
        <v>0</v>
      </c>
      <c r="AJ26" s="44">
        <v>0</v>
      </c>
      <c r="AK26" s="38">
        <v>0</v>
      </c>
      <c r="AL26" s="57">
        <v>0</v>
      </c>
      <c r="AM26" s="44">
        <v>0</v>
      </c>
      <c r="AN26" s="38">
        <v>0</v>
      </c>
      <c r="AO26" s="57">
        <v>0</v>
      </c>
      <c r="AP26" s="44">
        <v>0</v>
      </c>
      <c r="AQ26" s="38">
        <v>0</v>
      </c>
      <c r="AR26" s="57">
        <v>0</v>
      </c>
      <c r="AS26" s="541"/>
      <c r="AT26" s="541"/>
    </row>
    <row r="27" spans="1:46" s="2" customFormat="1" ht="41.25" hidden="1" customHeight="1" x14ac:dyDescent="0.2">
      <c r="A27" s="552"/>
      <c r="B27" s="553"/>
      <c r="C27" s="519"/>
      <c r="D27" s="557"/>
      <c r="E27" s="42"/>
      <c r="F27" s="53">
        <v>0</v>
      </c>
      <c r="G27" s="54">
        <v>0</v>
      </c>
      <c r="H27" s="53">
        <v>0</v>
      </c>
      <c r="I27" s="33">
        <v>0</v>
      </c>
      <c r="J27" s="32">
        <v>0</v>
      </c>
      <c r="K27" s="53">
        <v>0</v>
      </c>
      <c r="L27" s="33">
        <v>0</v>
      </c>
      <c r="M27" s="32">
        <v>0</v>
      </c>
      <c r="N27" s="53">
        <v>0</v>
      </c>
      <c r="O27" s="33">
        <v>0</v>
      </c>
      <c r="P27" s="32">
        <v>0</v>
      </c>
      <c r="Q27" s="53">
        <v>0</v>
      </c>
      <c r="R27" s="33">
        <v>0</v>
      </c>
      <c r="S27" s="32">
        <v>0</v>
      </c>
      <c r="T27" s="53">
        <v>0</v>
      </c>
      <c r="U27" s="33">
        <v>0</v>
      </c>
      <c r="V27" s="32">
        <v>0</v>
      </c>
      <c r="W27" s="53">
        <v>0</v>
      </c>
      <c r="X27" s="33">
        <v>0</v>
      </c>
      <c r="Y27" s="32">
        <v>0</v>
      </c>
      <c r="Z27" s="53">
        <v>0</v>
      </c>
      <c r="AA27" s="33">
        <v>0</v>
      </c>
      <c r="AB27" s="32">
        <v>0</v>
      </c>
      <c r="AC27" s="53">
        <v>0</v>
      </c>
      <c r="AD27" s="33">
        <v>0</v>
      </c>
      <c r="AE27" s="32">
        <v>0</v>
      </c>
      <c r="AF27" s="53">
        <v>0</v>
      </c>
      <c r="AG27" s="33">
        <v>0</v>
      </c>
      <c r="AH27" s="32">
        <v>0</v>
      </c>
      <c r="AI27" s="53">
        <v>0</v>
      </c>
      <c r="AJ27" s="33">
        <v>0</v>
      </c>
      <c r="AK27" s="32">
        <v>0</v>
      </c>
      <c r="AL27" s="53">
        <v>0</v>
      </c>
      <c r="AM27" s="33">
        <v>0</v>
      </c>
      <c r="AN27" s="32">
        <v>0</v>
      </c>
      <c r="AO27" s="53">
        <v>0</v>
      </c>
      <c r="AP27" s="33">
        <v>0</v>
      </c>
      <c r="AQ27" s="32">
        <v>0</v>
      </c>
      <c r="AR27" s="53">
        <v>0</v>
      </c>
      <c r="AS27" s="542"/>
      <c r="AT27" s="542"/>
    </row>
    <row r="28" spans="1:46" s="2" customFormat="1" ht="0.75" hidden="1" customHeight="1" thickBot="1" x14ac:dyDescent="0.25">
      <c r="A28" s="543"/>
      <c r="B28" s="546"/>
      <c r="C28" s="534"/>
      <c r="D28" s="543"/>
      <c r="E28" s="90"/>
      <c r="F28" s="46">
        <f t="shared" si="3"/>
        <v>0</v>
      </c>
      <c r="G28" s="47">
        <f t="shared" si="3"/>
        <v>0</v>
      </c>
      <c r="H28" s="46" t="e">
        <f t="shared" si="1"/>
        <v>#DIV/0!</v>
      </c>
      <c r="I28" s="48">
        <f>I29+I30+I31+I32</f>
        <v>0</v>
      </c>
      <c r="J28" s="47">
        <f>J29+J30+J31+J32</f>
        <v>0</v>
      </c>
      <c r="K28" s="46">
        <v>0</v>
      </c>
      <c r="L28" s="48">
        <f>L29+L30+L31+L32</f>
        <v>0</v>
      </c>
      <c r="M28" s="47">
        <f>M29+M30+M31+M32</f>
        <v>0</v>
      </c>
      <c r="N28" s="46">
        <v>0</v>
      </c>
      <c r="O28" s="48">
        <f>O29+O30+O31+O32</f>
        <v>0</v>
      </c>
      <c r="P28" s="47">
        <f>P29+P30+P31+P32</f>
        <v>0</v>
      </c>
      <c r="Q28" s="46">
        <v>0</v>
      </c>
      <c r="R28" s="48">
        <f>R29+R30+R31+R32</f>
        <v>0</v>
      </c>
      <c r="S28" s="47">
        <f>S29+S30+S31+S32</f>
        <v>0</v>
      </c>
      <c r="T28" s="46">
        <v>0</v>
      </c>
      <c r="U28" s="48">
        <f>U29+U30+U31+U32</f>
        <v>0</v>
      </c>
      <c r="V28" s="47">
        <f>V29+V30+V31+V32</f>
        <v>0</v>
      </c>
      <c r="W28" s="46">
        <v>0</v>
      </c>
      <c r="X28" s="48">
        <f>X29+X30+X31+X32</f>
        <v>0</v>
      </c>
      <c r="Y28" s="47">
        <f>Y29+Y30+Y31+Y32</f>
        <v>0</v>
      </c>
      <c r="Z28" s="46">
        <v>0</v>
      </c>
      <c r="AA28" s="48">
        <f>AA29+AA30+AA31+AA32</f>
        <v>0</v>
      </c>
      <c r="AB28" s="47">
        <f>AB29+AB30+AB31+AB32</f>
        <v>0</v>
      </c>
      <c r="AC28" s="46">
        <v>0</v>
      </c>
      <c r="AD28" s="48">
        <f>AD29+AD30+AD31+AD32</f>
        <v>0</v>
      </c>
      <c r="AE28" s="47">
        <f>AE29+AE30+AE31+AE32</f>
        <v>0</v>
      </c>
      <c r="AF28" s="46">
        <v>0</v>
      </c>
      <c r="AG28" s="48">
        <f>AG29+AG30+AG31+AG32</f>
        <v>0</v>
      </c>
      <c r="AH28" s="47">
        <f>AH29+AH30+AH31+AH32</f>
        <v>0</v>
      </c>
      <c r="AI28" s="46">
        <v>0</v>
      </c>
      <c r="AJ28" s="48">
        <f>AJ29+AJ30+AJ31+AJ32</f>
        <v>0</v>
      </c>
      <c r="AK28" s="47">
        <f>AK29+AK30+AK31+AK32</f>
        <v>0</v>
      </c>
      <c r="AL28" s="46">
        <v>0</v>
      </c>
      <c r="AM28" s="48">
        <f>AM29+AM30+AM31+AM32</f>
        <v>0</v>
      </c>
      <c r="AN28" s="47">
        <f>AN29+AN30+AN31+AN32</f>
        <v>0</v>
      </c>
      <c r="AO28" s="46">
        <v>0</v>
      </c>
      <c r="AP28" s="48">
        <f>AP29+AP30+AP31+AP32</f>
        <v>0</v>
      </c>
      <c r="AQ28" s="47">
        <f>AQ29+AQ30+AQ31+AQ32</f>
        <v>0</v>
      </c>
      <c r="AR28" s="46">
        <v>0</v>
      </c>
      <c r="AS28" s="548"/>
      <c r="AT28" s="548"/>
    </row>
    <row r="29" spans="1:46" s="2" customFormat="1" ht="41.25" hidden="1" customHeight="1" x14ac:dyDescent="0.2">
      <c r="A29" s="544"/>
      <c r="B29" s="516"/>
      <c r="C29" s="518"/>
      <c r="D29" s="544"/>
      <c r="E29" s="25"/>
      <c r="F29" s="49">
        <f t="shared" si="3"/>
        <v>0</v>
      </c>
      <c r="G29" s="50">
        <f t="shared" si="3"/>
        <v>0</v>
      </c>
      <c r="H29" s="49">
        <v>0</v>
      </c>
      <c r="I29" s="51"/>
      <c r="J29" s="50"/>
      <c r="K29" s="49">
        <v>0</v>
      </c>
      <c r="L29" s="52"/>
      <c r="M29" s="51"/>
      <c r="N29" s="49">
        <v>0</v>
      </c>
      <c r="O29" s="51"/>
      <c r="P29" s="50"/>
      <c r="Q29" s="49">
        <v>0</v>
      </c>
      <c r="R29" s="52"/>
      <c r="S29" s="51"/>
      <c r="T29" s="49">
        <v>0</v>
      </c>
      <c r="U29" s="51"/>
      <c r="V29" s="50"/>
      <c r="W29" s="49">
        <v>0</v>
      </c>
      <c r="X29" s="52"/>
      <c r="Y29" s="51"/>
      <c r="Z29" s="49">
        <v>0</v>
      </c>
      <c r="AA29" s="51"/>
      <c r="AB29" s="50"/>
      <c r="AC29" s="49">
        <v>0</v>
      </c>
      <c r="AD29" s="52"/>
      <c r="AE29" s="50"/>
      <c r="AF29" s="49">
        <v>0</v>
      </c>
      <c r="AG29" s="52"/>
      <c r="AH29" s="51"/>
      <c r="AI29" s="49">
        <v>0</v>
      </c>
      <c r="AJ29" s="51"/>
      <c r="AK29" s="50"/>
      <c r="AL29" s="49">
        <v>0</v>
      </c>
      <c r="AM29" s="52"/>
      <c r="AN29" s="51"/>
      <c r="AO29" s="49">
        <v>0</v>
      </c>
      <c r="AP29" s="51"/>
      <c r="AQ29" s="50"/>
      <c r="AR29" s="49">
        <v>0</v>
      </c>
      <c r="AS29" s="549"/>
      <c r="AT29" s="549"/>
    </row>
    <row r="30" spans="1:46" s="2" customFormat="1" ht="1.5" hidden="1" customHeight="1" x14ac:dyDescent="0.2">
      <c r="A30" s="544"/>
      <c r="B30" s="516"/>
      <c r="C30" s="518"/>
      <c r="D30" s="544"/>
      <c r="E30" s="30"/>
      <c r="F30" s="53">
        <f t="shared" si="3"/>
        <v>0</v>
      </c>
      <c r="G30" s="54">
        <f t="shared" si="3"/>
        <v>0</v>
      </c>
      <c r="H30" s="53">
        <v>0</v>
      </c>
      <c r="I30" s="55"/>
      <c r="J30" s="54"/>
      <c r="K30" s="53">
        <v>0</v>
      </c>
      <c r="L30" s="56"/>
      <c r="M30" s="55"/>
      <c r="N30" s="53">
        <v>0</v>
      </c>
      <c r="O30" s="55"/>
      <c r="P30" s="54"/>
      <c r="Q30" s="53">
        <v>0</v>
      </c>
      <c r="R30" s="56"/>
      <c r="S30" s="55"/>
      <c r="T30" s="53">
        <v>0</v>
      </c>
      <c r="U30" s="55"/>
      <c r="V30" s="54"/>
      <c r="W30" s="53">
        <v>0</v>
      </c>
      <c r="X30" s="56"/>
      <c r="Y30" s="55"/>
      <c r="Z30" s="53">
        <v>0</v>
      </c>
      <c r="AA30" s="55"/>
      <c r="AB30" s="54"/>
      <c r="AC30" s="53">
        <v>0</v>
      </c>
      <c r="AD30" s="56"/>
      <c r="AE30" s="54"/>
      <c r="AF30" s="53">
        <v>0</v>
      </c>
      <c r="AG30" s="56"/>
      <c r="AH30" s="55"/>
      <c r="AI30" s="53">
        <v>0</v>
      </c>
      <c r="AJ30" s="55"/>
      <c r="AK30" s="54"/>
      <c r="AL30" s="53">
        <v>0</v>
      </c>
      <c r="AM30" s="56"/>
      <c r="AN30" s="55"/>
      <c r="AO30" s="53">
        <v>0</v>
      </c>
      <c r="AP30" s="55"/>
      <c r="AQ30" s="54"/>
      <c r="AR30" s="53">
        <v>0</v>
      </c>
      <c r="AS30" s="549"/>
      <c r="AT30" s="549"/>
    </row>
    <row r="31" spans="1:46" s="2" customFormat="1" ht="41.25" hidden="1" customHeight="1" x14ac:dyDescent="0.2">
      <c r="A31" s="544"/>
      <c r="B31" s="516"/>
      <c r="C31" s="518"/>
      <c r="D31" s="544"/>
      <c r="E31" s="34"/>
      <c r="F31" s="53">
        <f t="shared" si="3"/>
        <v>0</v>
      </c>
      <c r="G31" s="54">
        <f t="shared" si="3"/>
        <v>0</v>
      </c>
      <c r="H31" s="53" t="e">
        <f t="shared" si="1"/>
        <v>#DIV/0!</v>
      </c>
      <c r="I31" s="35"/>
      <c r="J31" s="32"/>
      <c r="K31" s="53">
        <v>0</v>
      </c>
      <c r="L31" s="56">
        <v>0</v>
      </c>
      <c r="M31" s="35">
        <v>0</v>
      </c>
      <c r="N31" s="53">
        <v>0</v>
      </c>
      <c r="O31" s="35">
        <v>0</v>
      </c>
      <c r="P31" s="32">
        <v>0</v>
      </c>
      <c r="Q31" s="53">
        <v>0</v>
      </c>
      <c r="R31" s="33"/>
      <c r="S31" s="35">
        <v>0</v>
      </c>
      <c r="T31" s="53">
        <v>0</v>
      </c>
      <c r="U31" s="35"/>
      <c r="V31" s="32"/>
      <c r="W31" s="53">
        <v>0</v>
      </c>
      <c r="X31" s="33">
        <v>0</v>
      </c>
      <c r="Y31" s="35">
        <v>0</v>
      </c>
      <c r="Z31" s="53">
        <v>0</v>
      </c>
      <c r="AA31" s="35"/>
      <c r="AB31" s="32"/>
      <c r="AC31" s="53">
        <v>0</v>
      </c>
      <c r="AD31" s="33"/>
      <c r="AE31" s="32"/>
      <c r="AF31" s="53">
        <v>0</v>
      </c>
      <c r="AG31" s="33">
        <v>0</v>
      </c>
      <c r="AH31" s="35">
        <v>0</v>
      </c>
      <c r="AI31" s="53">
        <v>0</v>
      </c>
      <c r="AJ31" s="35"/>
      <c r="AK31" s="32"/>
      <c r="AL31" s="53">
        <v>0</v>
      </c>
      <c r="AM31" s="33"/>
      <c r="AN31" s="35"/>
      <c r="AO31" s="53">
        <v>0</v>
      </c>
      <c r="AP31" s="35">
        <v>0</v>
      </c>
      <c r="AQ31" s="32"/>
      <c r="AR31" s="53">
        <v>0</v>
      </c>
      <c r="AS31" s="549"/>
      <c r="AT31" s="549"/>
    </row>
    <row r="32" spans="1:46" s="2" customFormat="1" ht="0.75" hidden="1" customHeight="1" thickBot="1" x14ac:dyDescent="0.25">
      <c r="A32" s="544"/>
      <c r="B32" s="516"/>
      <c r="C32" s="518"/>
      <c r="D32" s="544"/>
      <c r="E32" s="89"/>
      <c r="F32" s="57">
        <f t="shared" si="3"/>
        <v>0</v>
      </c>
      <c r="G32" s="58">
        <f t="shared" si="3"/>
        <v>0</v>
      </c>
      <c r="H32" s="57">
        <v>0</v>
      </c>
      <c r="I32" s="44"/>
      <c r="J32" s="38"/>
      <c r="K32" s="57">
        <v>0</v>
      </c>
      <c r="L32" s="44"/>
      <c r="M32" s="38"/>
      <c r="N32" s="57">
        <v>0</v>
      </c>
      <c r="O32" s="44"/>
      <c r="P32" s="38"/>
      <c r="Q32" s="57">
        <v>0</v>
      </c>
      <c r="R32" s="44"/>
      <c r="S32" s="38"/>
      <c r="T32" s="57">
        <v>0</v>
      </c>
      <c r="U32" s="44"/>
      <c r="V32" s="38"/>
      <c r="W32" s="57">
        <v>0</v>
      </c>
      <c r="X32" s="44"/>
      <c r="Y32" s="38"/>
      <c r="Z32" s="57">
        <v>0</v>
      </c>
      <c r="AA32" s="44"/>
      <c r="AB32" s="38"/>
      <c r="AC32" s="57">
        <v>0</v>
      </c>
      <c r="AD32" s="44"/>
      <c r="AE32" s="38"/>
      <c r="AF32" s="57">
        <v>0</v>
      </c>
      <c r="AG32" s="44"/>
      <c r="AH32" s="38"/>
      <c r="AI32" s="57">
        <v>0</v>
      </c>
      <c r="AJ32" s="44"/>
      <c r="AK32" s="38"/>
      <c r="AL32" s="57">
        <v>0</v>
      </c>
      <c r="AM32" s="44"/>
      <c r="AN32" s="38"/>
      <c r="AO32" s="57">
        <v>0</v>
      </c>
      <c r="AP32" s="44"/>
      <c r="AQ32" s="38"/>
      <c r="AR32" s="57">
        <v>0</v>
      </c>
      <c r="AS32" s="550"/>
      <c r="AT32" s="550"/>
    </row>
    <row r="33" spans="1:49" s="2" customFormat="1" ht="41.25" hidden="1" customHeight="1" thickBot="1" x14ac:dyDescent="0.25">
      <c r="A33" s="545"/>
      <c r="B33" s="517"/>
      <c r="C33" s="519"/>
      <c r="D33" s="547"/>
      <c r="E33" s="42"/>
      <c r="F33" s="53">
        <v>0</v>
      </c>
      <c r="G33" s="54">
        <v>0</v>
      </c>
      <c r="H33" s="53">
        <v>0</v>
      </c>
      <c r="I33" s="33">
        <v>0</v>
      </c>
      <c r="J33" s="32">
        <v>0</v>
      </c>
      <c r="K33" s="53">
        <v>0</v>
      </c>
      <c r="L33" s="33">
        <v>0</v>
      </c>
      <c r="M33" s="32">
        <v>0</v>
      </c>
      <c r="N33" s="53">
        <v>0</v>
      </c>
      <c r="O33" s="33">
        <v>0</v>
      </c>
      <c r="P33" s="32">
        <v>0</v>
      </c>
      <c r="Q33" s="53">
        <v>0</v>
      </c>
      <c r="R33" s="33">
        <v>0</v>
      </c>
      <c r="S33" s="32">
        <v>0</v>
      </c>
      <c r="T33" s="53">
        <v>0</v>
      </c>
      <c r="U33" s="33">
        <v>0</v>
      </c>
      <c r="V33" s="32">
        <v>0</v>
      </c>
      <c r="W33" s="53">
        <v>0</v>
      </c>
      <c r="X33" s="33">
        <v>0</v>
      </c>
      <c r="Y33" s="32">
        <v>0</v>
      </c>
      <c r="Z33" s="53">
        <v>0</v>
      </c>
      <c r="AA33" s="33">
        <v>0</v>
      </c>
      <c r="AB33" s="32">
        <v>0</v>
      </c>
      <c r="AC33" s="53">
        <v>0</v>
      </c>
      <c r="AD33" s="33">
        <v>0</v>
      </c>
      <c r="AE33" s="32">
        <v>0</v>
      </c>
      <c r="AF33" s="53">
        <v>0</v>
      </c>
      <c r="AG33" s="33">
        <v>0</v>
      </c>
      <c r="AH33" s="32">
        <v>0</v>
      </c>
      <c r="AI33" s="53">
        <v>0</v>
      </c>
      <c r="AJ33" s="33">
        <v>0</v>
      </c>
      <c r="AK33" s="32">
        <v>0</v>
      </c>
      <c r="AL33" s="53">
        <v>0</v>
      </c>
      <c r="AM33" s="33">
        <v>0</v>
      </c>
      <c r="AN33" s="32">
        <v>0</v>
      </c>
      <c r="AO33" s="53">
        <v>0</v>
      </c>
      <c r="AP33" s="33">
        <v>0</v>
      </c>
      <c r="AQ33" s="32">
        <v>0</v>
      </c>
      <c r="AR33" s="53">
        <v>0</v>
      </c>
      <c r="AS33" s="59"/>
      <c r="AT33" s="60"/>
    </row>
    <row r="34" spans="1:49" s="2" customFormat="1" ht="41.25" hidden="1" customHeight="1" thickBot="1" x14ac:dyDescent="0.25">
      <c r="A34" s="531"/>
      <c r="B34" s="533"/>
      <c r="C34" s="534"/>
      <c r="D34" s="535"/>
      <c r="E34" s="45"/>
      <c r="F34" s="46">
        <f t="shared" si="3"/>
        <v>0</v>
      </c>
      <c r="G34" s="47">
        <f t="shared" si="3"/>
        <v>0</v>
      </c>
      <c r="H34" s="46">
        <v>0</v>
      </c>
      <c r="I34" s="48">
        <f>I35+I36+I37+I38</f>
        <v>0</v>
      </c>
      <c r="J34" s="47">
        <f>J35+J36+J37+J38</f>
        <v>0</v>
      </c>
      <c r="K34" s="46">
        <v>0</v>
      </c>
      <c r="L34" s="48">
        <f>L35+L36+L37+L38</f>
        <v>0</v>
      </c>
      <c r="M34" s="47">
        <f>M35+M36+M37+M38</f>
        <v>0</v>
      </c>
      <c r="N34" s="46">
        <v>0</v>
      </c>
      <c r="O34" s="48">
        <f>O35+O36+O37+O38</f>
        <v>0</v>
      </c>
      <c r="P34" s="47">
        <f>P35+P36+P37+P38</f>
        <v>0</v>
      </c>
      <c r="Q34" s="46">
        <v>0</v>
      </c>
      <c r="R34" s="48">
        <f>R35+R36+R37+R38</f>
        <v>0</v>
      </c>
      <c r="S34" s="47">
        <f>S35+S36+S37+S38</f>
        <v>0</v>
      </c>
      <c r="T34" s="46">
        <v>0</v>
      </c>
      <c r="U34" s="48">
        <f>U35+U36+U37+U38</f>
        <v>0</v>
      </c>
      <c r="V34" s="47">
        <f>V35+V36+V37+V38</f>
        <v>0</v>
      </c>
      <c r="W34" s="46">
        <v>0</v>
      </c>
      <c r="X34" s="48">
        <f>X35+X36+X37+X38</f>
        <v>0</v>
      </c>
      <c r="Y34" s="47">
        <f>Y35+Y36+Y37+Y38</f>
        <v>0</v>
      </c>
      <c r="Z34" s="46">
        <v>0</v>
      </c>
      <c r="AA34" s="48">
        <f>AA35+AA36+AA37+AA38</f>
        <v>0</v>
      </c>
      <c r="AB34" s="47">
        <f>AB35+AB36+AB37+AB38</f>
        <v>0</v>
      </c>
      <c r="AC34" s="46">
        <v>0</v>
      </c>
      <c r="AD34" s="48">
        <f>AD35+AD36+AD37+AD38</f>
        <v>0</v>
      </c>
      <c r="AE34" s="47">
        <f>AE35+AE36+AE37+AE38</f>
        <v>0</v>
      </c>
      <c r="AF34" s="46">
        <v>0</v>
      </c>
      <c r="AG34" s="48">
        <f>AG35+AG36+AG37+AG38</f>
        <v>0</v>
      </c>
      <c r="AH34" s="47">
        <f>AH35+AH36+AH37+AH38</f>
        <v>0</v>
      </c>
      <c r="AI34" s="46">
        <v>0</v>
      </c>
      <c r="AJ34" s="48">
        <f>AJ35+AJ36+AJ37+AJ38</f>
        <v>0</v>
      </c>
      <c r="AK34" s="47">
        <f>AK35+AK36+AK37+AK38</f>
        <v>0</v>
      </c>
      <c r="AL34" s="46">
        <v>0</v>
      </c>
      <c r="AM34" s="48">
        <f>AM35+AM36+AM37+AM38</f>
        <v>0</v>
      </c>
      <c r="AN34" s="47">
        <f>AN35+AN36+AN37+AN38</f>
        <v>0</v>
      </c>
      <c r="AO34" s="46">
        <v>0</v>
      </c>
      <c r="AP34" s="48">
        <f>AP35+AP36+AP37+AP38</f>
        <v>0</v>
      </c>
      <c r="AQ34" s="47">
        <f>AQ35+AQ36+AQ37+AQ38</f>
        <v>0</v>
      </c>
      <c r="AR34" s="46">
        <v>0</v>
      </c>
      <c r="AS34" s="537"/>
      <c r="AT34" s="540"/>
    </row>
    <row r="35" spans="1:49" s="2" customFormat="1" ht="41.25" hidden="1" customHeight="1" x14ac:dyDescent="0.2">
      <c r="A35" s="532"/>
      <c r="B35" s="516"/>
      <c r="C35" s="518"/>
      <c r="D35" s="536"/>
      <c r="E35" s="39"/>
      <c r="F35" s="26">
        <f t="shared" si="3"/>
        <v>0</v>
      </c>
      <c r="G35" s="29">
        <f t="shared" si="3"/>
        <v>0</v>
      </c>
      <c r="H35" s="26">
        <v>0</v>
      </c>
      <c r="I35" s="40">
        <v>0</v>
      </c>
      <c r="J35" s="29">
        <v>0</v>
      </c>
      <c r="K35" s="26">
        <v>0</v>
      </c>
      <c r="L35" s="28">
        <v>0</v>
      </c>
      <c r="M35" s="40">
        <v>0</v>
      </c>
      <c r="N35" s="26">
        <v>0</v>
      </c>
      <c r="O35" s="40">
        <v>0</v>
      </c>
      <c r="P35" s="29">
        <v>0</v>
      </c>
      <c r="Q35" s="26">
        <v>0</v>
      </c>
      <c r="R35" s="28">
        <v>0</v>
      </c>
      <c r="S35" s="40">
        <v>0</v>
      </c>
      <c r="T35" s="26">
        <v>0</v>
      </c>
      <c r="U35" s="40">
        <v>0</v>
      </c>
      <c r="V35" s="29">
        <v>0</v>
      </c>
      <c r="W35" s="26">
        <v>0</v>
      </c>
      <c r="X35" s="28">
        <v>0</v>
      </c>
      <c r="Y35" s="40">
        <v>0</v>
      </c>
      <c r="Z35" s="26">
        <v>0</v>
      </c>
      <c r="AA35" s="40">
        <v>0</v>
      </c>
      <c r="AB35" s="29">
        <v>0</v>
      </c>
      <c r="AC35" s="26">
        <v>0</v>
      </c>
      <c r="AD35" s="28">
        <v>0</v>
      </c>
      <c r="AE35" s="29">
        <v>0</v>
      </c>
      <c r="AF35" s="26">
        <v>0</v>
      </c>
      <c r="AG35" s="28">
        <v>0</v>
      </c>
      <c r="AH35" s="40">
        <v>0</v>
      </c>
      <c r="AI35" s="26">
        <v>0</v>
      </c>
      <c r="AJ35" s="40">
        <v>0</v>
      </c>
      <c r="AK35" s="29">
        <v>0</v>
      </c>
      <c r="AL35" s="26">
        <v>0</v>
      </c>
      <c r="AM35" s="28">
        <v>0</v>
      </c>
      <c r="AN35" s="40">
        <v>0</v>
      </c>
      <c r="AO35" s="26">
        <v>0</v>
      </c>
      <c r="AP35" s="40">
        <v>0</v>
      </c>
      <c r="AQ35" s="29">
        <v>0</v>
      </c>
      <c r="AR35" s="26">
        <v>0</v>
      </c>
      <c r="AS35" s="538"/>
      <c r="AT35" s="541"/>
    </row>
    <row r="36" spans="1:49" s="2" customFormat="1" ht="41.25" hidden="1" customHeight="1" x14ac:dyDescent="0.2">
      <c r="A36" s="532"/>
      <c r="B36" s="516"/>
      <c r="C36" s="518"/>
      <c r="D36" s="536"/>
      <c r="E36" s="41"/>
      <c r="F36" s="31">
        <f t="shared" si="3"/>
        <v>0</v>
      </c>
      <c r="G36" s="32">
        <f t="shared" si="3"/>
        <v>0</v>
      </c>
      <c r="H36" s="31">
        <v>0</v>
      </c>
      <c r="I36" s="35">
        <v>0</v>
      </c>
      <c r="J36" s="32">
        <v>0</v>
      </c>
      <c r="K36" s="31">
        <v>0</v>
      </c>
      <c r="L36" s="33">
        <v>0</v>
      </c>
      <c r="M36" s="35">
        <v>0</v>
      </c>
      <c r="N36" s="31">
        <v>0</v>
      </c>
      <c r="O36" s="35">
        <v>0</v>
      </c>
      <c r="P36" s="32">
        <v>0</v>
      </c>
      <c r="Q36" s="31">
        <v>0</v>
      </c>
      <c r="R36" s="33">
        <v>0</v>
      </c>
      <c r="S36" s="35">
        <v>0</v>
      </c>
      <c r="T36" s="31">
        <v>0</v>
      </c>
      <c r="U36" s="35">
        <v>0</v>
      </c>
      <c r="V36" s="32">
        <v>0</v>
      </c>
      <c r="W36" s="31">
        <v>0</v>
      </c>
      <c r="X36" s="33">
        <v>0</v>
      </c>
      <c r="Y36" s="35">
        <v>0</v>
      </c>
      <c r="Z36" s="31">
        <v>0</v>
      </c>
      <c r="AA36" s="35">
        <v>0</v>
      </c>
      <c r="AB36" s="32">
        <v>0</v>
      </c>
      <c r="AC36" s="31">
        <v>0</v>
      </c>
      <c r="AD36" s="33">
        <v>0</v>
      </c>
      <c r="AE36" s="32">
        <v>0</v>
      </c>
      <c r="AF36" s="31">
        <v>0</v>
      </c>
      <c r="AG36" s="33">
        <v>0</v>
      </c>
      <c r="AH36" s="35">
        <v>0</v>
      </c>
      <c r="AI36" s="31">
        <v>0</v>
      </c>
      <c r="AJ36" s="35">
        <v>0</v>
      </c>
      <c r="AK36" s="32">
        <v>0</v>
      </c>
      <c r="AL36" s="31">
        <v>0</v>
      </c>
      <c r="AM36" s="33">
        <v>0</v>
      </c>
      <c r="AN36" s="35">
        <v>0</v>
      </c>
      <c r="AO36" s="31">
        <v>0</v>
      </c>
      <c r="AP36" s="35">
        <v>0</v>
      </c>
      <c r="AQ36" s="32">
        <v>0</v>
      </c>
      <c r="AR36" s="31">
        <v>0</v>
      </c>
      <c r="AS36" s="538"/>
      <c r="AT36" s="541"/>
    </row>
    <row r="37" spans="1:49" s="2" customFormat="1" ht="41.25" hidden="1" customHeight="1" x14ac:dyDescent="0.2">
      <c r="A37" s="532"/>
      <c r="B37" s="516"/>
      <c r="C37" s="518"/>
      <c r="D37" s="536"/>
      <c r="E37" s="42"/>
      <c r="F37" s="31">
        <f t="shared" si="3"/>
        <v>0</v>
      </c>
      <c r="G37" s="32">
        <f t="shared" si="3"/>
        <v>0</v>
      </c>
      <c r="H37" s="31">
        <v>0</v>
      </c>
      <c r="I37" s="35">
        <v>0</v>
      </c>
      <c r="J37" s="32">
        <v>0</v>
      </c>
      <c r="K37" s="31">
        <v>0</v>
      </c>
      <c r="L37" s="33">
        <v>0</v>
      </c>
      <c r="M37" s="35">
        <v>0</v>
      </c>
      <c r="N37" s="31">
        <v>0</v>
      </c>
      <c r="O37" s="35">
        <v>0</v>
      </c>
      <c r="P37" s="32">
        <v>0</v>
      </c>
      <c r="Q37" s="31">
        <v>0</v>
      </c>
      <c r="R37" s="33">
        <v>0</v>
      </c>
      <c r="S37" s="35">
        <v>0</v>
      </c>
      <c r="T37" s="31">
        <v>0</v>
      </c>
      <c r="U37" s="35">
        <v>0</v>
      </c>
      <c r="V37" s="32">
        <v>0</v>
      </c>
      <c r="W37" s="31">
        <v>0</v>
      </c>
      <c r="X37" s="33">
        <v>0</v>
      </c>
      <c r="Y37" s="35">
        <v>0</v>
      </c>
      <c r="Z37" s="31">
        <v>0</v>
      </c>
      <c r="AA37" s="35">
        <v>0</v>
      </c>
      <c r="AB37" s="32">
        <v>0</v>
      </c>
      <c r="AC37" s="31">
        <v>0</v>
      </c>
      <c r="AD37" s="33">
        <v>0</v>
      </c>
      <c r="AE37" s="32">
        <v>0</v>
      </c>
      <c r="AF37" s="31">
        <v>0</v>
      </c>
      <c r="AG37" s="33">
        <v>0</v>
      </c>
      <c r="AH37" s="35">
        <v>0</v>
      </c>
      <c r="AI37" s="31">
        <v>0</v>
      </c>
      <c r="AJ37" s="35"/>
      <c r="AK37" s="32">
        <v>0</v>
      </c>
      <c r="AL37" s="31">
        <v>0</v>
      </c>
      <c r="AM37" s="33"/>
      <c r="AN37" s="35">
        <v>0</v>
      </c>
      <c r="AO37" s="31">
        <v>0</v>
      </c>
      <c r="AP37" s="35">
        <v>0</v>
      </c>
      <c r="AQ37" s="32">
        <v>0</v>
      </c>
      <c r="AR37" s="31">
        <v>0</v>
      </c>
      <c r="AS37" s="538"/>
      <c r="AT37" s="541"/>
    </row>
    <row r="38" spans="1:49" s="2" customFormat="1" ht="0.75" customHeight="1" thickBot="1" x14ac:dyDescent="0.25">
      <c r="A38" s="532"/>
      <c r="B38" s="516"/>
      <c r="C38" s="518"/>
      <c r="D38" s="536"/>
      <c r="E38" s="88" t="s">
        <v>36</v>
      </c>
      <c r="F38" s="73">
        <f t="shared" si="3"/>
        <v>0</v>
      </c>
      <c r="G38" s="74">
        <f t="shared" si="3"/>
        <v>0</v>
      </c>
      <c r="H38" s="73">
        <v>0</v>
      </c>
      <c r="I38" s="75">
        <v>0</v>
      </c>
      <c r="J38" s="74">
        <v>0</v>
      </c>
      <c r="K38" s="73">
        <v>0</v>
      </c>
      <c r="L38" s="75">
        <v>0</v>
      </c>
      <c r="M38" s="74">
        <v>0</v>
      </c>
      <c r="N38" s="73">
        <v>0</v>
      </c>
      <c r="O38" s="75">
        <v>0</v>
      </c>
      <c r="P38" s="74">
        <v>0</v>
      </c>
      <c r="Q38" s="73">
        <v>0</v>
      </c>
      <c r="R38" s="75">
        <v>0</v>
      </c>
      <c r="S38" s="74">
        <v>0</v>
      </c>
      <c r="T38" s="73">
        <v>0</v>
      </c>
      <c r="U38" s="75">
        <v>0</v>
      </c>
      <c r="V38" s="74">
        <v>0</v>
      </c>
      <c r="W38" s="73">
        <v>0</v>
      </c>
      <c r="X38" s="75">
        <v>0</v>
      </c>
      <c r="Y38" s="74">
        <v>0</v>
      </c>
      <c r="Z38" s="73">
        <v>0</v>
      </c>
      <c r="AA38" s="75">
        <v>0</v>
      </c>
      <c r="AB38" s="74">
        <v>0</v>
      </c>
      <c r="AC38" s="73">
        <v>0</v>
      </c>
      <c r="AD38" s="75">
        <v>0</v>
      </c>
      <c r="AE38" s="74">
        <v>0</v>
      </c>
      <c r="AF38" s="73">
        <v>0</v>
      </c>
      <c r="AG38" s="75">
        <v>0</v>
      </c>
      <c r="AH38" s="74">
        <v>0</v>
      </c>
      <c r="AI38" s="73">
        <v>0</v>
      </c>
      <c r="AJ38" s="75">
        <v>0</v>
      </c>
      <c r="AK38" s="74">
        <v>0</v>
      </c>
      <c r="AL38" s="73">
        <v>0</v>
      </c>
      <c r="AM38" s="75">
        <v>0</v>
      </c>
      <c r="AN38" s="74">
        <v>0</v>
      </c>
      <c r="AO38" s="73">
        <v>0</v>
      </c>
      <c r="AP38" s="75">
        <v>0</v>
      </c>
      <c r="AQ38" s="74">
        <v>0</v>
      </c>
      <c r="AR38" s="73">
        <v>0</v>
      </c>
      <c r="AS38" s="539"/>
      <c r="AT38" s="542"/>
    </row>
    <row r="39" spans="1:49" s="2" customFormat="1" ht="18.75" customHeight="1" thickBot="1" x14ac:dyDescent="0.25">
      <c r="A39" s="524" t="s">
        <v>40</v>
      </c>
      <c r="B39" s="524" t="s">
        <v>41</v>
      </c>
      <c r="C39" s="524" t="s">
        <v>50</v>
      </c>
      <c r="D39" s="524"/>
      <c r="E39" s="21" t="s">
        <v>31</v>
      </c>
      <c r="F39" s="22">
        <f>I39+L39+O39+R39+U39+X39+AA39+AD39+AG39+AJ39+AM39+AP39</f>
        <v>0</v>
      </c>
      <c r="G39" s="22">
        <f>J39+M39+P39+S39+V39+Y39+AB39+AE39+AH39+AK39+AN39+AQ29+AQ39</f>
        <v>0</v>
      </c>
      <c r="H39" s="22">
        <v>0</v>
      </c>
      <c r="I39" s="22">
        <v>0</v>
      </c>
      <c r="J39" s="23">
        <v>0</v>
      </c>
      <c r="K39" s="22">
        <v>0</v>
      </c>
      <c r="L39" s="24">
        <v>0</v>
      </c>
      <c r="M39" s="23">
        <v>0</v>
      </c>
      <c r="N39" s="22">
        <v>0</v>
      </c>
      <c r="O39" s="24">
        <v>0</v>
      </c>
      <c r="P39" s="23">
        <v>0</v>
      </c>
      <c r="Q39" s="22">
        <v>0</v>
      </c>
      <c r="R39" s="24">
        <v>0</v>
      </c>
      <c r="S39" s="23">
        <v>0</v>
      </c>
      <c r="T39" s="22">
        <v>0</v>
      </c>
      <c r="U39" s="24">
        <f>U40+U41+U42+U43</f>
        <v>0</v>
      </c>
      <c r="V39" s="23">
        <v>0</v>
      </c>
      <c r="W39" s="22">
        <v>0</v>
      </c>
      <c r="X39" s="24">
        <f>X42</f>
        <v>0</v>
      </c>
      <c r="Y39" s="23">
        <f>Y42</f>
        <v>0</v>
      </c>
      <c r="Z39" s="22">
        <v>0</v>
      </c>
      <c r="AA39" s="24">
        <f>AA40+AA41+AA42+AA43</f>
        <v>0</v>
      </c>
      <c r="AB39" s="23">
        <v>0</v>
      </c>
      <c r="AC39" s="22">
        <v>0</v>
      </c>
      <c r="AD39" s="24">
        <f>AD40+AD41+AD42+AD43</f>
        <v>0</v>
      </c>
      <c r="AE39" s="23">
        <f>AE40+AE41+AE42+AE43</f>
        <v>0</v>
      </c>
      <c r="AF39" s="22">
        <v>0</v>
      </c>
      <c r="AG39" s="24">
        <f>AG40+AG41+AG42+AG43</f>
        <v>0</v>
      </c>
      <c r="AH39" s="23">
        <f>AH40+AH41+AH42+AH43</f>
        <v>0</v>
      </c>
      <c r="AI39" s="22">
        <v>0</v>
      </c>
      <c r="AJ39" s="24">
        <f>AJ40+AJ41+AJ42+AJ43</f>
        <v>0</v>
      </c>
      <c r="AK39" s="23">
        <f>AK40+AK41+AK42+AK43</f>
        <v>0</v>
      </c>
      <c r="AL39" s="22">
        <v>0</v>
      </c>
      <c r="AM39" s="24">
        <f>AM42</f>
        <v>0</v>
      </c>
      <c r="AN39" s="24">
        <f t="shared" ref="AN39:AQ39" si="5">AN42</f>
        <v>0</v>
      </c>
      <c r="AO39" s="24">
        <f t="shared" si="5"/>
        <v>0</v>
      </c>
      <c r="AP39" s="24">
        <f t="shared" si="5"/>
        <v>0</v>
      </c>
      <c r="AQ39" s="24">
        <f t="shared" si="5"/>
        <v>0</v>
      </c>
      <c r="AR39" s="24">
        <v>0</v>
      </c>
      <c r="AS39" s="512">
        <v>0</v>
      </c>
      <c r="AT39" s="526"/>
      <c r="AV39" s="7"/>
      <c r="AW39" s="7"/>
    </row>
    <row r="40" spans="1:49" s="2" customFormat="1" ht="36" customHeight="1" x14ac:dyDescent="0.2">
      <c r="A40" s="524"/>
      <c r="B40" s="524"/>
      <c r="C40" s="524"/>
      <c r="D40" s="524"/>
      <c r="E40" s="25" t="s">
        <v>32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 t="shared" si="3"/>
        <v>0</v>
      </c>
      <c r="P40" s="26">
        <f t="shared" si="3"/>
        <v>0</v>
      </c>
      <c r="Q40" s="26">
        <f t="shared" si="3"/>
        <v>0</v>
      </c>
      <c r="R40" s="26">
        <f t="shared" si="3"/>
        <v>0</v>
      </c>
      <c r="S40" s="26">
        <f t="shared" si="3"/>
        <v>0</v>
      </c>
      <c r="T40" s="26">
        <f t="shared" si="3"/>
        <v>0</v>
      </c>
      <c r="U40" s="26">
        <f t="shared" si="3"/>
        <v>0</v>
      </c>
      <c r="V40" s="26">
        <f t="shared" ref="V40:AK41" si="6">Y40+AB40+AE40+AH40+AK40+AN40+AQ40+AT40+AW40+AZ40+BC40+BF40</f>
        <v>0</v>
      </c>
      <c r="W40" s="26">
        <f t="shared" si="6"/>
        <v>0</v>
      </c>
      <c r="X40" s="26">
        <f t="shared" si="6"/>
        <v>0</v>
      </c>
      <c r="Y40" s="26">
        <f t="shared" si="6"/>
        <v>0</v>
      </c>
      <c r="Z40" s="26">
        <f t="shared" si="6"/>
        <v>0</v>
      </c>
      <c r="AA40" s="26">
        <f t="shared" si="6"/>
        <v>0</v>
      </c>
      <c r="AB40" s="26">
        <f t="shared" si="6"/>
        <v>0</v>
      </c>
      <c r="AC40" s="26">
        <f t="shared" si="6"/>
        <v>0</v>
      </c>
      <c r="AD40" s="26">
        <f t="shared" si="6"/>
        <v>0</v>
      </c>
      <c r="AE40" s="26">
        <f t="shared" si="6"/>
        <v>0</v>
      </c>
      <c r="AF40" s="26">
        <f t="shared" si="6"/>
        <v>0</v>
      </c>
      <c r="AG40" s="26">
        <f t="shared" si="6"/>
        <v>0</v>
      </c>
      <c r="AH40" s="26">
        <f t="shared" si="6"/>
        <v>0</v>
      </c>
      <c r="AI40" s="26">
        <f t="shared" si="6"/>
        <v>0</v>
      </c>
      <c r="AJ40" s="26">
        <f t="shared" si="6"/>
        <v>0</v>
      </c>
      <c r="AK40" s="26">
        <f t="shared" si="6"/>
        <v>0</v>
      </c>
      <c r="AL40" s="26">
        <f t="shared" ref="AL40:AR41" si="7">AO40+AR40+AU40+AX40+BA40+BD40+BG40+BJ40+BM40+BP40+BS40+BV40</f>
        <v>0</v>
      </c>
      <c r="AM40" s="26">
        <f t="shared" si="7"/>
        <v>0</v>
      </c>
      <c r="AN40" s="26">
        <f t="shared" si="7"/>
        <v>0</v>
      </c>
      <c r="AO40" s="26">
        <f t="shared" si="7"/>
        <v>0</v>
      </c>
      <c r="AP40" s="26">
        <f t="shared" si="7"/>
        <v>0</v>
      </c>
      <c r="AQ40" s="26">
        <f t="shared" si="7"/>
        <v>0</v>
      </c>
      <c r="AR40" s="26">
        <f t="shared" si="7"/>
        <v>0</v>
      </c>
      <c r="AS40" s="525"/>
      <c r="AT40" s="527"/>
    </row>
    <row r="41" spans="1:49" s="2" customFormat="1" ht="35.25" customHeight="1" x14ac:dyDescent="0.2">
      <c r="A41" s="524"/>
      <c r="B41" s="524"/>
      <c r="C41" s="524"/>
      <c r="D41" s="524"/>
      <c r="E41" s="30" t="s">
        <v>33</v>
      </c>
      <c r="F41" s="31">
        <f t="shared" si="3"/>
        <v>0</v>
      </c>
      <c r="G41" s="32">
        <f t="shared" si="3"/>
        <v>0</v>
      </c>
      <c r="H41" s="32">
        <f t="shared" si="3"/>
        <v>0</v>
      </c>
      <c r="I41" s="32">
        <v>0</v>
      </c>
      <c r="J41" s="32">
        <f t="shared" si="3"/>
        <v>0</v>
      </c>
      <c r="K41" s="32">
        <f t="shared" si="3"/>
        <v>0</v>
      </c>
      <c r="L41" s="32">
        <v>0</v>
      </c>
      <c r="M41" s="32">
        <f t="shared" si="3"/>
        <v>0</v>
      </c>
      <c r="N41" s="32">
        <f t="shared" si="3"/>
        <v>0</v>
      </c>
      <c r="O41" s="32">
        <v>0</v>
      </c>
      <c r="P41" s="32">
        <f t="shared" si="3"/>
        <v>0</v>
      </c>
      <c r="Q41" s="32">
        <f t="shared" si="3"/>
        <v>0</v>
      </c>
      <c r="R41" s="32">
        <v>0</v>
      </c>
      <c r="S41" s="32">
        <f t="shared" si="3"/>
        <v>0</v>
      </c>
      <c r="T41" s="32">
        <f t="shared" si="3"/>
        <v>0</v>
      </c>
      <c r="U41" s="32">
        <v>0</v>
      </c>
      <c r="V41" s="32">
        <f t="shared" si="6"/>
        <v>0</v>
      </c>
      <c r="W41" s="32">
        <f t="shared" si="6"/>
        <v>0</v>
      </c>
      <c r="X41" s="32">
        <v>0</v>
      </c>
      <c r="Y41" s="32">
        <f t="shared" si="6"/>
        <v>0</v>
      </c>
      <c r="Z41" s="32">
        <f t="shared" si="6"/>
        <v>0</v>
      </c>
      <c r="AA41" s="32">
        <v>0</v>
      </c>
      <c r="AB41" s="32">
        <f t="shared" si="6"/>
        <v>0</v>
      </c>
      <c r="AC41" s="32">
        <f t="shared" si="6"/>
        <v>0</v>
      </c>
      <c r="AD41" s="32"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J41" s="32">
        <f t="shared" si="6"/>
        <v>0</v>
      </c>
      <c r="AK41" s="32">
        <f t="shared" si="6"/>
        <v>0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525"/>
      <c r="AT41" s="527"/>
    </row>
    <row r="42" spans="1:49" s="2" customFormat="1" ht="41.25" customHeight="1" x14ac:dyDescent="0.2">
      <c r="A42" s="524"/>
      <c r="B42" s="524"/>
      <c r="C42" s="524"/>
      <c r="D42" s="524"/>
      <c r="E42" s="34" t="s">
        <v>34</v>
      </c>
      <c r="F42" s="31">
        <f>I42+L42+O42+R42+U42+X42+AA42+AD42+AG42+AJ42+AM42+AP42</f>
        <v>0</v>
      </c>
      <c r="G42" s="32">
        <f>J42+M42+P42+S42+V42+Y42+AB42+AE42+AH42+AK42+AN42+AQ42</f>
        <v>0</v>
      </c>
      <c r="H42" s="31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3">
        <v>0</v>
      </c>
      <c r="AE42" s="32">
        <v>0</v>
      </c>
      <c r="AF42" s="31">
        <v>0</v>
      </c>
      <c r="AG42" s="33">
        <v>0</v>
      </c>
      <c r="AH42" s="35">
        <v>0</v>
      </c>
      <c r="AI42" s="31">
        <v>0</v>
      </c>
      <c r="AJ42" s="35">
        <v>0</v>
      </c>
      <c r="AK42" s="32">
        <v>0</v>
      </c>
      <c r="AL42" s="31">
        <v>0</v>
      </c>
      <c r="AM42" s="33">
        <v>0</v>
      </c>
      <c r="AN42" s="35">
        <v>0</v>
      </c>
      <c r="AO42" s="31">
        <v>0</v>
      </c>
      <c r="AP42" s="35">
        <v>0</v>
      </c>
      <c r="AQ42" s="32">
        <v>0</v>
      </c>
      <c r="AR42" s="31">
        <v>0</v>
      </c>
      <c r="AS42" s="525"/>
      <c r="AT42" s="527"/>
    </row>
    <row r="43" spans="1:49" s="2" customFormat="1" ht="48" customHeight="1" thickBot="1" x14ac:dyDescent="0.25">
      <c r="A43" s="524"/>
      <c r="B43" s="524"/>
      <c r="C43" s="524"/>
      <c r="D43" s="524"/>
      <c r="E43" s="36" t="s">
        <v>35</v>
      </c>
      <c r="F43" s="37">
        <f t="shared" si="3"/>
        <v>0</v>
      </c>
      <c r="G43" s="38">
        <f t="shared" si="3"/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513"/>
      <c r="AT43" s="528"/>
    </row>
    <row r="44" spans="1:49" s="2" customFormat="1" ht="0.75" hidden="1" customHeight="1" thickBot="1" x14ac:dyDescent="0.25">
      <c r="A44" s="524"/>
      <c r="B44" s="524"/>
      <c r="C44" s="524"/>
      <c r="D44" s="524"/>
      <c r="E44" s="529" t="s">
        <v>36</v>
      </c>
      <c r="F44" s="522">
        <f>I44+L44+O44+R44+U44+X44+AA44+AD44+AG44+AJ44+AM44+AP44</f>
        <v>0</v>
      </c>
      <c r="G44" s="522">
        <f t="shared" si="3"/>
        <v>0</v>
      </c>
      <c r="H44" s="522">
        <v>0</v>
      </c>
      <c r="I44" s="522">
        <v>0</v>
      </c>
      <c r="J44" s="522">
        <v>0</v>
      </c>
      <c r="K44" s="522">
        <v>0</v>
      </c>
      <c r="L44" s="522">
        <v>0</v>
      </c>
      <c r="M44" s="522">
        <v>0</v>
      </c>
      <c r="N44" s="522">
        <v>0</v>
      </c>
      <c r="O44" s="522">
        <v>0</v>
      </c>
      <c r="P44" s="522">
        <v>0</v>
      </c>
      <c r="Q44" s="522">
        <v>0</v>
      </c>
      <c r="R44" s="522">
        <v>0</v>
      </c>
      <c r="S44" s="522">
        <v>0</v>
      </c>
      <c r="T44" s="522">
        <v>0</v>
      </c>
      <c r="U44" s="522">
        <v>0</v>
      </c>
      <c r="V44" s="522">
        <v>0</v>
      </c>
      <c r="W44" s="522">
        <v>0</v>
      </c>
      <c r="X44" s="522">
        <v>0</v>
      </c>
      <c r="Y44" s="522">
        <v>0</v>
      </c>
      <c r="Z44" s="522">
        <v>0</v>
      </c>
      <c r="AA44" s="522">
        <v>0</v>
      </c>
      <c r="AB44" s="522">
        <v>0</v>
      </c>
      <c r="AC44" s="522">
        <v>0</v>
      </c>
      <c r="AD44" s="522">
        <v>0</v>
      </c>
      <c r="AE44" s="522">
        <v>0</v>
      </c>
      <c r="AF44" s="522">
        <v>0</v>
      </c>
      <c r="AG44" s="522">
        <v>0</v>
      </c>
      <c r="AH44" s="522">
        <v>0</v>
      </c>
      <c r="AI44" s="522">
        <v>0</v>
      </c>
      <c r="AJ44" s="522">
        <v>0</v>
      </c>
      <c r="AK44" s="522">
        <v>0</v>
      </c>
      <c r="AL44" s="522">
        <v>0</v>
      </c>
      <c r="AM44" s="522">
        <v>0</v>
      </c>
      <c r="AN44" s="522">
        <v>0</v>
      </c>
      <c r="AO44" s="522">
        <v>0</v>
      </c>
      <c r="AP44" s="522">
        <v>0</v>
      </c>
      <c r="AQ44" s="522">
        <v>0</v>
      </c>
      <c r="AR44" s="522">
        <v>0</v>
      </c>
      <c r="AS44" s="512">
        <v>0</v>
      </c>
      <c r="AT44" s="92"/>
    </row>
    <row r="45" spans="1:49" s="2" customFormat="1" ht="3.75" hidden="1" customHeight="1" thickBot="1" x14ac:dyDescent="0.25">
      <c r="A45" s="524"/>
      <c r="B45" s="524"/>
      <c r="C45" s="524"/>
      <c r="D45" s="59"/>
      <c r="E45" s="530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13"/>
      <c r="AT45" s="61"/>
    </row>
    <row r="46" spans="1:49" s="2" customFormat="1" ht="41.25" hidden="1" customHeight="1" thickBot="1" x14ac:dyDescent="0.25">
      <c r="A46" s="514" t="s">
        <v>39</v>
      </c>
      <c r="B46" s="516" t="s">
        <v>42</v>
      </c>
      <c r="C46" s="518" t="s">
        <v>50</v>
      </c>
      <c r="D46" s="518"/>
      <c r="E46" s="21" t="s">
        <v>31</v>
      </c>
      <c r="F46" s="22">
        <f t="shared" si="3"/>
        <v>0</v>
      </c>
      <c r="G46" s="22">
        <f>J46+M46+P46+S46+V46+Y46+AB46+AE46+AH46+AK46+AN46+AQ35+AQ46</f>
        <v>0</v>
      </c>
      <c r="H46" s="22">
        <v>0</v>
      </c>
      <c r="I46" s="22">
        <f>I47+I48+I49+I50</f>
        <v>0</v>
      </c>
      <c r="J46" s="23">
        <f>J47+J48+J49+J50</f>
        <v>0</v>
      </c>
      <c r="K46" s="22">
        <v>0</v>
      </c>
      <c r="L46" s="24">
        <f>L47+L48+L49+L50</f>
        <v>0</v>
      </c>
      <c r="M46" s="23">
        <f>M47+M48+M49+M50</f>
        <v>0</v>
      </c>
      <c r="N46" s="22">
        <v>0</v>
      </c>
      <c r="O46" s="24">
        <f>O47+O48+O49+O50</f>
        <v>0</v>
      </c>
      <c r="P46" s="23">
        <f>P47+P48+P49+P50</f>
        <v>0</v>
      </c>
      <c r="Q46" s="22">
        <v>0</v>
      </c>
      <c r="R46" s="24">
        <f>R47+R48+R49+R50</f>
        <v>0</v>
      </c>
      <c r="S46" s="23">
        <f>S47+S48+S49+S50</f>
        <v>0</v>
      </c>
      <c r="T46" s="22">
        <v>0</v>
      </c>
      <c r="U46" s="24">
        <f>U47+U48+U49+U50</f>
        <v>0</v>
      </c>
      <c r="V46" s="23">
        <f>V47+V48+V49+V50</f>
        <v>0</v>
      </c>
      <c r="W46" s="22">
        <v>0</v>
      </c>
      <c r="X46" s="24">
        <f>X47+X48+X49+X50</f>
        <v>0</v>
      </c>
      <c r="Y46" s="23">
        <f>Y47+Y48+Y49+Y50</f>
        <v>0</v>
      </c>
      <c r="Z46" s="22">
        <f>Z47+Z48+Z49+Z50+Z51</f>
        <v>0</v>
      </c>
      <c r="AA46" s="24">
        <f>AA47+AA48+AA49+AA50</f>
        <v>0</v>
      </c>
      <c r="AB46" s="23">
        <f>AB47+AB48+AB49+AB50</f>
        <v>0</v>
      </c>
      <c r="AC46" s="22">
        <v>0</v>
      </c>
      <c r="AD46" s="24">
        <f>AD47+AD48+AD49+AD50</f>
        <v>0</v>
      </c>
      <c r="AE46" s="23">
        <f>AE47+AE48+AE49+AE50</f>
        <v>0</v>
      </c>
      <c r="AF46" s="22">
        <v>0</v>
      </c>
      <c r="AG46" s="24">
        <f>AG47+AG48+AG49+AG50</f>
        <v>0</v>
      </c>
      <c r="AH46" s="23">
        <f>AH47+AH48+AH49+AH50</f>
        <v>0</v>
      </c>
      <c r="AI46" s="22">
        <v>0</v>
      </c>
      <c r="AJ46" s="24">
        <f>AJ47+AJ48+AJ49+AJ50</f>
        <v>0</v>
      </c>
      <c r="AK46" s="23">
        <f>AK47+AK48+AK49+AK50</f>
        <v>0</v>
      </c>
      <c r="AL46" s="22">
        <v>0</v>
      </c>
      <c r="AM46" s="24">
        <f>AM47+AM48+AM49+AM50</f>
        <v>0</v>
      </c>
      <c r="AN46" s="23">
        <f>AN47+AN48+AN49+AN50</f>
        <v>0</v>
      </c>
      <c r="AO46" s="22">
        <v>0</v>
      </c>
      <c r="AP46" s="24">
        <f>AP47+AP48+AP49+AP50</f>
        <v>0</v>
      </c>
      <c r="AQ46" s="23">
        <f>AQ47+AQ48+AQ49+AQ50</f>
        <v>0</v>
      </c>
      <c r="AR46" s="22">
        <v>0</v>
      </c>
      <c r="AS46" s="520"/>
      <c r="AT46" s="510"/>
      <c r="AV46" s="7"/>
      <c r="AW46" s="7"/>
    </row>
    <row r="47" spans="1:49" s="2" customFormat="1" ht="41.25" hidden="1" customHeight="1" thickBot="1" x14ac:dyDescent="0.25">
      <c r="A47" s="514"/>
      <c r="B47" s="516"/>
      <c r="C47" s="518"/>
      <c r="D47" s="518"/>
      <c r="E47" s="25" t="s">
        <v>32</v>
      </c>
      <c r="F47" s="26">
        <f t="shared" si="3"/>
        <v>0</v>
      </c>
      <c r="G47" s="26">
        <f t="shared" si="3"/>
        <v>0</v>
      </c>
      <c r="H47" s="62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521"/>
      <c r="AT47" s="511"/>
    </row>
    <row r="48" spans="1:49" s="2" customFormat="1" ht="41.25" hidden="1" customHeight="1" thickBot="1" x14ac:dyDescent="0.25">
      <c r="A48" s="514"/>
      <c r="B48" s="516"/>
      <c r="C48" s="518"/>
      <c r="D48" s="518"/>
      <c r="E48" s="30" t="s">
        <v>33</v>
      </c>
      <c r="F48" s="31">
        <f t="shared" si="3"/>
        <v>0</v>
      </c>
      <c r="G48" s="32">
        <f t="shared" si="3"/>
        <v>0</v>
      </c>
      <c r="H48" s="62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1">
        <v>0</v>
      </c>
      <c r="AS48" s="521"/>
      <c r="AT48" s="511"/>
    </row>
    <row r="49" spans="1:46" s="2" customFormat="1" ht="41.25" hidden="1" customHeight="1" thickBot="1" x14ac:dyDescent="0.25">
      <c r="A49" s="514"/>
      <c r="B49" s="516"/>
      <c r="C49" s="518"/>
      <c r="D49" s="518"/>
      <c r="E49" s="34" t="s">
        <v>34</v>
      </c>
      <c r="F49" s="31">
        <f t="shared" si="3"/>
        <v>0</v>
      </c>
      <c r="G49" s="32">
        <f t="shared" si="3"/>
        <v>0</v>
      </c>
      <c r="H49" s="6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5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1">
        <v>0</v>
      </c>
      <c r="AS49" s="521"/>
      <c r="AT49" s="511"/>
    </row>
    <row r="50" spans="1:46" s="2" customFormat="1" ht="40.5" hidden="1" customHeight="1" thickBot="1" x14ac:dyDescent="0.25">
      <c r="A50" s="514"/>
      <c r="B50" s="516"/>
      <c r="C50" s="518"/>
      <c r="D50" s="518"/>
      <c r="E50" s="36" t="s">
        <v>35</v>
      </c>
      <c r="F50" s="37">
        <f t="shared" si="3"/>
        <v>0</v>
      </c>
      <c r="G50" s="38">
        <f t="shared" si="3"/>
        <v>0</v>
      </c>
      <c r="H50" s="6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521"/>
      <c r="AT50" s="511"/>
    </row>
    <row r="51" spans="1:46" s="2" customFormat="1" ht="41.25" hidden="1" customHeight="1" thickBot="1" x14ac:dyDescent="0.25">
      <c r="A51" s="515"/>
      <c r="B51" s="517"/>
      <c r="C51" s="519"/>
      <c r="D51" s="519"/>
      <c r="E51" s="76"/>
      <c r="F51" s="77">
        <v>0</v>
      </c>
      <c r="G51" s="78">
        <f t="shared" ref="G51" si="8">J51+M51+P51+S51+V51+Y51+AB51+AE51+AH51+AK51+AN51+AQ51</f>
        <v>0</v>
      </c>
      <c r="H51" s="79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521"/>
      <c r="AT51" s="511"/>
    </row>
    <row r="52" spans="1:46" s="2" customFormat="1" ht="18" customHeight="1" thickBot="1" x14ac:dyDescent="0.25">
      <c r="A52" s="488" t="s">
        <v>43</v>
      </c>
      <c r="B52" s="489"/>
      <c r="C52" s="489"/>
      <c r="D52" s="490"/>
      <c r="E52" s="41" t="s">
        <v>44</v>
      </c>
      <c r="F52" s="53">
        <f t="shared" ref="F52:G57" si="9">F10+F39+F46</f>
        <v>23.4</v>
      </c>
      <c r="G52" s="53">
        <f t="shared" si="9"/>
        <v>0</v>
      </c>
      <c r="H52" s="62">
        <f t="shared" si="1"/>
        <v>0</v>
      </c>
      <c r="I52" s="53">
        <f t="shared" ref="I52:AB57" si="10">I10+I39+I46</f>
        <v>0</v>
      </c>
      <c r="J52" s="53">
        <f t="shared" si="10"/>
        <v>0</v>
      </c>
      <c r="K52" s="53">
        <f t="shared" si="10"/>
        <v>0</v>
      </c>
      <c r="L52" s="53">
        <f t="shared" si="10"/>
        <v>0</v>
      </c>
      <c r="M52" s="53">
        <f t="shared" si="10"/>
        <v>0</v>
      </c>
      <c r="N52" s="53">
        <f t="shared" si="10"/>
        <v>0</v>
      </c>
      <c r="O52" s="53">
        <f t="shared" si="10"/>
        <v>0</v>
      </c>
      <c r="P52" s="53">
        <f t="shared" si="10"/>
        <v>0</v>
      </c>
      <c r="Q52" s="53">
        <f t="shared" si="10"/>
        <v>0</v>
      </c>
      <c r="R52" s="53">
        <f t="shared" si="10"/>
        <v>0</v>
      </c>
      <c r="S52" s="53">
        <f t="shared" si="10"/>
        <v>0</v>
      </c>
      <c r="T52" s="53">
        <f t="shared" si="10"/>
        <v>0</v>
      </c>
      <c r="U52" s="53">
        <f t="shared" si="10"/>
        <v>23.4</v>
      </c>
      <c r="V52" s="53">
        <f t="shared" si="10"/>
        <v>0</v>
      </c>
      <c r="W52" s="53">
        <f t="shared" si="10"/>
        <v>0</v>
      </c>
      <c r="X52" s="53">
        <f t="shared" si="10"/>
        <v>0</v>
      </c>
      <c r="Y52" s="53">
        <f t="shared" si="10"/>
        <v>0</v>
      </c>
      <c r="Z52" s="53">
        <v>0</v>
      </c>
      <c r="AA52" s="53">
        <f t="shared" si="10"/>
        <v>0</v>
      </c>
      <c r="AB52" s="53">
        <f t="shared" si="10"/>
        <v>0</v>
      </c>
      <c r="AC52" s="53">
        <v>0</v>
      </c>
      <c r="AD52" s="53">
        <f t="shared" ref="AD52:AH57" si="11">AD10+AD39+AD46</f>
        <v>0</v>
      </c>
      <c r="AE52" s="53">
        <f t="shared" si="11"/>
        <v>0</v>
      </c>
      <c r="AF52" s="53">
        <f t="shared" si="11"/>
        <v>0</v>
      </c>
      <c r="AG52" s="53">
        <f t="shared" si="11"/>
        <v>0</v>
      </c>
      <c r="AH52" s="53">
        <f t="shared" si="11"/>
        <v>0</v>
      </c>
      <c r="AI52" s="53">
        <v>0</v>
      </c>
      <c r="AJ52" s="53">
        <f>AJ10+AJ39+AJ46</f>
        <v>0</v>
      </c>
      <c r="AK52" s="53">
        <f>AK10+AK39+AK46</f>
        <v>0</v>
      </c>
      <c r="AL52" s="53">
        <v>0</v>
      </c>
      <c r="AM52" s="53">
        <f t="shared" ref="AM52:AR57" si="12">AM10+AM39+AM46</f>
        <v>0</v>
      </c>
      <c r="AN52" s="53">
        <f t="shared" si="12"/>
        <v>0</v>
      </c>
      <c r="AO52" s="53">
        <f t="shared" si="12"/>
        <v>0</v>
      </c>
      <c r="AP52" s="53">
        <f t="shared" si="12"/>
        <v>0</v>
      </c>
      <c r="AQ52" s="53">
        <f t="shared" si="12"/>
        <v>0</v>
      </c>
      <c r="AR52" s="53">
        <f t="shared" si="12"/>
        <v>0</v>
      </c>
      <c r="AS52" s="497"/>
      <c r="AT52" s="497"/>
    </row>
    <row r="53" spans="1:46" s="2" customFormat="1" ht="36.75" customHeight="1" thickBot="1" x14ac:dyDescent="0.25">
      <c r="A53" s="488"/>
      <c r="B53" s="489"/>
      <c r="C53" s="489"/>
      <c r="D53" s="490"/>
      <c r="E53" s="41" t="s">
        <v>32</v>
      </c>
      <c r="F53" s="53">
        <f t="shared" si="9"/>
        <v>0</v>
      </c>
      <c r="G53" s="53">
        <f t="shared" si="9"/>
        <v>0</v>
      </c>
      <c r="H53" s="62" t="e">
        <f t="shared" si="1"/>
        <v>#DIV/0!</v>
      </c>
      <c r="I53" s="53">
        <f t="shared" si="10"/>
        <v>0</v>
      </c>
      <c r="J53" s="53">
        <f t="shared" si="10"/>
        <v>0</v>
      </c>
      <c r="K53" s="53">
        <f t="shared" si="10"/>
        <v>0</v>
      </c>
      <c r="L53" s="53">
        <f t="shared" si="10"/>
        <v>0</v>
      </c>
      <c r="M53" s="53">
        <f t="shared" si="10"/>
        <v>0</v>
      </c>
      <c r="N53" s="53">
        <f t="shared" si="10"/>
        <v>0</v>
      </c>
      <c r="O53" s="53">
        <f t="shared" si="10"/>
        <v>0</v>
      </c>
      <c r="P53" s="53">
        <f t="shared" si="10"/>
        <v>0</v>
      </c>
      <c r="Q53" s="53">
        <f t="shared" si="10"/>
        <v>0</v>
      </c>
      <c r="R53" s="53">
        <f t="shared" si="10"/>
        <v>0</v>
      </c>
      <c r="S53" s="53">
        <f t="shared" si="10"/>
        <v>0</v>
      </c>
      <c r="T53" s="53">
        <f t="shared" si="10"/>
        <v>0</v>
      </c>
      <c r="U53" s="53">
        <f t="shared" si="10"/>
        <v>0</v>
      </c>
      <c r="V53" s="53">
        <f t="shared" si="10"/>
        <v>0</v>
      </c>
      <c r="W53" s="53">
        <f t="shared" si="10"/>
        <v>0</v>
      </c>
      <c r="X53" s="53">
        <f t="shared" si="10"/>
        <v>0</v>
      </c>
      <c r="Y53" s="53">
        <f t="shared" si="10"/>
        <v>0</v>
      </c>
      <c r="Z53" s="53">
        <f t="shared" si="10"/>
        <v>0</v>
      </c>
      <c r="AA53" s="53">
        <f t="shared" si="10"/>
        <v>0</v>
      </c>
      <c r="AB53" s="53">
        <f t="shared" si="10"/>
        <v>0</v>
      </c>
      <c r="AC53" s="53">
        <f>AC11+AC40+AC47</f>
        <v>0</v>
      </c>
      <c r="AD53" s="53">
        <f t="shared" si="11"/>
        <v>0</v>
      </c>
      <c r="AE53" s="53">
        <f t="shared" si="11"/>
        <v>0</v>
      </c>
      <c r="AF53" s="53">
        <f t="shared" si="11"/>
        <v>0</v>
      </c>
      <c r="AG53" s="53">
        <f t="shared" si="11"/>
        <v>0</v>
      </c>
      <c r="AH53" s="53">
        <f t="shared" si="11"/>
        <v>0</v>
      </c>
      <c r="AI53" s="53">
        <f>AI11+AI40+AI47</f>
        <v>0</v>
      </c>
      <c r="AJ53" s="53">
        <f>AJ11+AJ40+AJ47</f>
        <v>0</v>
      </c>
      <c r="AK53" s="53">
        <f>AK11+AK40+AK47</f>
        <v>0</v>
      </c>
      <c r="AL53" s="53">
        <f>AL11+AL40+AL47</f>
        <v>0</v>
      </c>
      <c r="AM53" s="53">
        <f t="shared" si="12"/>
        <v>0</v>
      </c>
      <c r="AN53" s="53">
        <f t="shared" si="12"/>
        <v>0</v>
      </c>
      <c r="AO53" s="53">
        <f t="shared" si="12"/>
        <v>0</v>
      </c>
      <c r="AP53" s="53">
        <f t="shared" si="12"/>
        <v>0</v>
      </c>
      <c r="AQ53" s="53">
        <f t="shared" si="12"/>
        <v>0</v>
      </c>
      <c r="AR53" s="53">
        <f t="shared" si="12"/>
        <v>0</v>
      </c>
      <c r="AS53" s="498"/>
      <c r="AT53" s="498"/>
    </row>
    <row r="54" spans="1:46" s="2" customFormat="1" ht="36" customHeight="1" thickBot="1" x14ac:dyDescent="0.25">
      <c r="A54" s="488"/>
      <c r="B54" s="489"/>
      <c r="C54" s="489"/>
      <c r="D54" s="490"/>
      <c r="E54" s="41" t="s">
        <v>33</v>
      </c>
      <c r="F54" s="53">
        <f t="shared" si="9"/>
        <v>0</v>
      </c>
      <c r="G54" s="53">
        <f t="shared" si="9"/>
        <v>0</v>
      </c>
      <c r="H54" s="62" t="e">
        <f t="shared" si="1"/>
        <v>#DIV/0!</v>
      </c>
      <c r="I54" s="53">
        <f t="shared" si="10"/>
        <v>0</v>
      </c>
      <c r="J54" s="53">
        <f t="shared" si="10"/>
        <v>0</v>
      </c>
      <c r="K54" s="53">
        <f t="shared" si="10"/>
        <v>0</v>
      </c>
      <c r="L54" s="53">
        <f t="shared" si="10"/>
        <v>0</v>
      </c>
      <c r="M54" s="53">
        <f t="shared" si="10"/>
        <v>0</v>
      </c>
      <c r="N54" s="53">
        <f t="shared" si="10"/>
        <v>0</v>
      </c>
      <c r="O54" s="53">
        <f t="shared" si="10"/>
        <v>0</v>
      </c>
      <c r="P54" s="53">
        <f t="shared" si="10"/>
        <v>0</v>
      </c>
      <c r="Q54" s="53">
        <f t="shared" si="10"/>
        <v>0</v>
      </c>
      <c r="R54" s="53">
        <f t="shared" si="10"/>
        <v>0</v>
      </c>
      <c r="S54" s="53">
        <f t="shared" si="10"/>
        <v>0</v>
      </c>
      <c r="T54" s="53">
        <f t="shared" si="10"/>
        <v>0</v>
      </c>
      <c r="U54" s="53">
        <f t="shared" si="10"/>
        <v>0</v>
      </c>
      <c r="V54" s="53">
        <f t="shared" si="10"/>
        <v>0</v>
      </c>
      <c r="W54" s="53">
        <f t="shared" si="10"/>
        <v>0</v>
      </c>
      <c r="X54" s="53">
        <f t="shared" si="10"/>
        <v>0</v>
      </c>
      <c r="Y54" s="53">
        <f t="shared" si="10"/>
        <v>0</v>
      </c>
      <c r="Z54" s="53">
        <f t="shared" si="10"/>
        <v>0</v>
      </c>
      <c r="AA54" s="53">
        <f t="shared" si="10"/>
        <v>0</v>
      </c>
      <c r="AB54" s="53">
        <f t="shared" si="10"/>
        <v>0</v>
      </c>
      <c r="AC54" s="53">
        <f>AC12+AC41+AC48</f>
        <v>0</v>
      </c>
      <c r="AD54" s="53">
        <f t="shared" si="11"/>
        <v>0</v>
      </c>
      <c r="AE54" s="53">
        <f t="shared" si="11"/>
        <v>0</v>
      </c>
      <c r="AF54" s="53">
        <v>0</v>
      </c>
      <c r="AG54" s="53">
        <f t="shared" si="11"/>
        <v>0</v>
      </c>
      <c r="AH54" s="53">
        <f t="shared" si="11"/>
        <v>0</v>
      </c>
      <c r="AI54" s="53">
        <f>AI12+AI41+AI48</f>
        <v>0</v>
      </c>
      <c r="AJ54" s="53">
        <v>0</v>
      </c>
      <c r="AK54" s="53">
        <f>AK12+AK41+AK48</f>
        <v>0</v>
      </c>
      <c r="AL54" s="53">
        <v>0</v>
      </c>
      <c r="AM54" s="53">
        <f t="shared" si="12"/>
        <v>0</v>
      </c>
      <c r="AN54" s="53">
        <f t="shared" si="12"/>
        <v>0</v>
      </c>
      <c r="AO54" s="53">
        <f t="shared" si="12"/>
        <v>0</v>
      </c>
      <c r="AP54" s="53">
        <f t="shared" si="12"/>
        <v>0</v>
      </c>
      <c r="AQ54" s="53">
        <f t="shared" si="12"/>
        <v>0</v>
      </c>
      <c r="AR54" s="53">
        <f t="shared" si="12"/>
        <v>0</v>
      </c>
      <c r="AS54" s="498"/>
      <c r="AT54" s="498"/>
    </row>
    <row r="55" spans="1:46" s="2" customFormat="1" ht="35.25" customHeight="1" thickBot="1" x14ac:dyDescent="0.25">
      <c r="A55" s="488"/>
      <c r="B55" s="489"/>
      <c r="C55" s="489"/>
      <c r="D55" s="490"/>
      <c r="E55" s="42" t="s">
        <v>34</v>
      </c>
      <c r="F55" s="53">
        <f t="shared" si="9"/>
        <v>23.4</v>
      </c>
      <c r="G55" s="53">
        <f t="shared" si="9"/>
        <v>0</v>
      </c>
      <c r="H55" s="62">
        <f t="shared" si="1"/>
        <v>0</v>
      </c>
      <c r="I55" s="53">
        <f t="shared" si="10"/>
        <v>0</v>
      </c>
      <c r="J55" s="53">
        <f t="shared" si="10"/>
        <v>0</v>
      </c>
      <c r="K55" s="53">
        <f t="shared" si="10"/>
        <v>0</v>
      </c>
      <c r="L55" s="53">
        <f t="shared" si="10"/>
        <v>0</v>
      </c>
      <c r="M55" s="53">
        <f t="shared" si="10"/>
        <v>0</v>
      </c>
      <c r="N55" s="53">
        <f t="shared" si="10"/>
        <v>0</v>
      </c>
      <c r="O55" s="53">
        <f t="shared" si="10"/>
        <v>0</v>
      </c>
      <c r="P55" s="53">
        <f t="shared" si="10"/>
        <v>0</v>
      </c>
      <c r="Q55" s="53">
        <f t="shared" si="10"/>
        <v>0</v>
      </c>
      <c r="R55" s="53">
        <f t="shared" si="10"/>
        <v>0</v>
      </c>
      <c r="S55" s="53">
        <f t="shared" si="10"/>
        <v>0</v>
      </c>
      <c r="T55" s="53">
        <f t="shared" si="10"/>
        <v>0</v>
      </c>
      <c r="U55" s="53">
        <f t="shared" si="10"/>
        <v>23.4</v>
      </c>
      <c r="V55" s="53">
        <f t="shared" si="10"/>
        <v>0</v>
      </c>
      <c r="W55" s="53">
        <f t="shared" si="10"/>
        <v>0</v>
      </c>
      <c r="X55" s="53">
        <f t="shared" si="10"/>
        <v>0</v>
      </c>
      <c r="Y55" s="53">
        <f t="shared" si="10"/>
        <v>0</v>
      </c>
      <c r="Z55" s="53">
        <f t="shared" si="10"/>
        <v>0</v>
      </c>
      <c r="AA55" s="53">
        <f t="shared" si="10"/>
        <v>0</v>
      </c>
      <c r="AB55" s="53">
        <f t="shared" si="10"/>
        <v>0</v>
      </c>
      <c r="AC55" s="53">
        <f>AC13+AC42+AC49</f>
        <v>0</v>
      </c>
      <c r="AD55" s="53">
        <f t="shared" si="11"/>
        <v>0</v>
      </c>
      <c r="AE55" s="53">
        <f t="shared" si="11"/>
        <v>0</v>
      </c>
      <c r="AF55" s="53">
        <f>AF13+AF42+AF49</f>
        <v>0</v>
      </c>
      <c r="AG55" s="53">
        <f t="shared" si="11"/>
        <v>0</v>
      </c>
      <c r="AH55" s="53">
        <f t="shared" si="11"/>
        <v>0</v>
      </c>
      <c r="AI55" s="53">
        <f>AI13+AI42+AI49</f>
        <v>0</v>
      </c>
      <c r="AJ55" s="53">
        <f>AJ13+AJ42+AJ49</f>
        <v>0</v>
      </c>
      <c r="AK55" s="53">
        <f>AK13+AK42+AK49</f>
        <v>0</v>
      </c>
      <c r="AL55" s="53">
        <v>0</v>
      </c>
      <c r="AM55" s="53">
        <f t="shared" si="12"/>
        <v>0</v>
      </c>
      <c r="AN55" s="53">
        <f t="shared" si="12"/>
        <v>0</v>
      </c>
      <c r="AO55" s="53">
        <f t="shared" si="12"/>
        <v>0</v>
      </c>
      <c r="AP55" s="53">
        <f t="shared" si="12"/>
        <v>0</v>
      </c>
      <c r="AQ55" s="53">
        <f t="shared" si="12"/>
        <v>0</v>
      </c>
      <c r="AR55" s="53">
        <f t="shared" si="12"/>
        <v>0</v>
      </c>
      <c r="AS55" s="498"/>
      <c r="AT55" s="498"/>
    </row>
    <row r="56" spans="1:46" s="2" customFormat="1" ht="36.75" customHeight="1" x14ac:dyDescent="0.2">
      <c r="A56" s="488"/>
      <c r="B56" s="489"/>
      <c r="C56" s="489"/>
      <c r="D56" s="490"/>
      <c r="E56" s="41" t="s">
        <v>35</v>
      </c>
      <c r="F56" s="53">
        <f t="shared" si="9"/>
        <v>0</v>
      </c>
      <c r="G56" s="53">
        <f t="shared" si="9"/>
        <v>0</v>
      </c>
      <c r="H56" s="53">
        <f>H14+H43+H50</f>
        <v>0</v>
      </c>
      <c r="I56" s="53">
        <f t="shared" si="10"/>
        <v>0</v>
      </c>
      <c r="J56" s="53">
        <f t="shared" si="10"/>
        <v>0</v>
      </c>
      <c r="K56" s="53">
        <f t="shared" si="10"/>
        <v>0</v>
      </c>
      <c r="L56" s="53">
        <f t="shared" si="10"/>
        <v>0</v>
      </c>
      <c r="M56" s="53">
        <f t="shared" si="10"/>
        <v>0</v>
      </c>
      <c r="N56" s="53">
        <f t="shared" si="10"/>
        <v>0</v>
      </c>
      <c r="O56" s="53">
        <f t="shared" si="10"/>
        <v>0</v>
      </c>
      <c r="P56" s="53">
        <f t="shared" si="10"/>
        <v>0</v>
      </c>
      <c r="Q56" s="53">
        <f t="shared" si="10"/>
        <v>0</v>
      </c>
      <c r="R56" s="53">
        <f t="shared" si="10"/>
        <v>0</v>
      </c>
      <c r="S56" s="53">
        <f t="shared" si="10"/>
        <v>0</v>
      </c>
      <c r="T56" s="53">
        <f t="shared" si="10"/>
        <v>0</v>
      </c>
      <c r="U56" s="53">
        <f t="shared" si="10"/>
        <v>0</v>
      </c>
      <c r="V56" s="53">
        <f t="shared" si="10"/>
        <v>0</v>
      </c>
      <c r="W56" s="53">
        <f t="shared" si="10"/>
        <v>0</v>
      </c>
      <c r="X56" s="53">
        <f t="shared" si="10"/>
        <v>0</v>
      </c>
      <c r="Y56" s="53">
        <f t="shared" si="10"/>
        <v>0</v>
      </c>
      <c r="Z56" s="53">
        <f t="shared" si="10"/>
        <v>0</v>
      </c>
      <c r="AA56" s="53">
        <f t="shared" si="10"/>
        <v>0</v>
      </c>
      <c r="AB56" s="53">
        <f t="shared" si="10"/>
        <v>0</v>
      </c>
      <c r="AC56" s="53">
        <f>AC14+AC43+AC50</f>
        <v>0</v>
      </c>
      <c r="AD56" s="53">
        <f t="shared" si="11"/>
        <v>0</v>
      </c>
      <c r="AE56" s="53">
        <f t="shared" si="11"/>
        <v>0</v>
      </c>
      <c r="AF56" s="53">
        <f>AF14+AF43+AF50</f>
        <v>0</v>
      </c>
      <c r="AG56" s="53">
        <f t="shared" si="11"/>
        <v>0</v>
      </c>
      <c r="AH56" s="53">
        <f t="shared" si="11"/>
        <v>0</v>
      </c>
      <c r="AI56" s="53">
        <f>AI14+AI43+AI50</f>
        <v>0</v>
      </c>
      <c r="AJ56" s="53">
        <f>AJ14+AJ43+AJ50</f>
        <v>0</v>
      </c>
      <c r="AK56" s="53">
        <f>AK14+AK43+AK50</f>
        <v>0</v>
      </c>
      <c r="AL56" s="53">
        <f>AL14+AL43+AL50</f>
        <v>0</v>
      </c>
      <c r="AM56" s="53">
        <f t="shared" si="12"/>
        <v>0</v>
      </c>
      <c r="AN56" s="53">
        <f t="shared" si="12"/>
        <v>0</v>
      </c>
      <c r="AO56" s="53">
        <f t="shared" si="12"/>
        <v>0</v>
      </c>
      <c r="AP56" s="53">
        <f t="shared" si="12"/>
        <v>0</v>
      </c>
      <c r="AQ56" s="53">
        <f t="shared" si="12"/>
        <v>0</v>
      </c>
      <c r="AR56" s="53">
        <f t="shared" si="12"/>
        <v>0</v>
      </c>
      <c r="AS56" s="499"/>
      <c r="AT56" s="499"/>
    </row>
    <row r="57" spans="1:46" s="7" customFormat="1" ht="41.25" hidden="1" customHeight="1" x14ac:dyDescent="0.25">
      <c r="A57" s="506"/>
      <c r="B57" s="507"/>
      <c r="C57" s="507"/>
      <c r="D57" s="508"/>
      <c r="E57" s="63"/>
      <c r="F57" s="53">
        <f t="shared" si="9"/>
        <v>0</v>
      </c>
      <c r="G57" s="53">
        <f t="shared" si="9"/>
        <v>0</v>
      </c>
      <c r="H57" s="53" t="e">
        <f t="shared" ref="H57" si="13">G57/F57*100</f>
        <v>#DIV/0!</v>
      </c>
      <c r="I57" s="53">
        <f t="shared" si="10"/>
        <v>0</v>
      </c>
      <c r="J57" s="53">
        <f t="shared" si="10"/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>AC15+AC44+AC51</f>
        <v>0</v>
      </c>
      <c r="AD57" s="53">
        <f t="shared" si="11"/>
        <v>0</v>
      </c>
      <c r="AE57" s="53">
        <f t="shared" si="11"/>
        <v>0</v>
      </c>
      <c r="AF57" s="53">
        <f>AF15+AF44+AF51</f>
        <v>0</v>
      </c>
      <c r="AG57" s="53">
        <f t="shared" si="11"/>
        <v>0</v>
      </c>
      <c r="AH57" s="53">
        <f t="shared" si="11"/>
        <v>0</v>
      </c>
      <c r="AI57" s="53" t="e">
        <f t="shared" ref="AI57" si="14">AH57/AG57*100</f>
        <v>#DIV/0!</v>
      </c>
      <c r="AJ57" s="53">
        <f>AJ15+AJ44+AJ51</f>
        <v>0</v>
      </c>
      <c r="AK57" s="53">
        <f>AK15+AK44+AK51</f>
        <v>0</v>
      </c>
      <c r="AL57" s="53">
        <f>AL15+AL44+AL51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87"/>
      <c r="AT57" s="87"/>
    </row>
    <row r="58" spans="1:46" s="2" customFormat="1" ht="16.5" customHeight="1" x14ac:dyDescent="0.2">
      <c r="A58" s="485" t="s">
        <v>45</v>
      </c>
      <c r="B58" s="486"/>
      <c r="C58" s="486"/>
      <c r="D58" s="487"/>
      <c r="E58" s="41" t="s">
        <v>44</v>
      </c>
      <c r="F58" s="53">
        <f>F60+F61</f>
        <v>0</v>
      </c>
      <c r="G58" s="53">
        <f>G39+G46+AB13</f>
        <v>0</v>
      </c>
      <c r="H58" s="53">
        <v>0</v>
      </c>
      <c r="I58" s="53">
        <f>I46+I28+I22+I16</f>
        <v>0</v>
      </c>
      <c r="J58" s="53">
        <f>J46+J28+J22+J16</f>
        <v>0</v>
      </c>
      <c r="K58" s="53">
        <v>0</v>
      </c>
      <c r="L58" s="53">
        <f>L46+L28+L22+L16</f>
        <v>0</v>
      </c>
      <c r="M58" s="53">
        <f>M46+M28+M22+M16</f>
        <v>0</v>
      </c>
      <c r="N58" s="53">
        <v>0</v>
      </c>
      <c r="O58" s="53">
        <f>O59+O60+O61+O62</f>
        <v>0</v>
      </c>
      <c r="P58" s="53">
        <f>P46+P28+P22+P16</f>
        <v>0</v>
      </c>
      <c r="Q58" s="53">
        <v>0</v>
      </c>
      <c r="R58" s="53">
        <f>R59+R60+R61+R62</f>
        <v>0</v>
      </c>
      <c r="S58" s="53">
        <f>S59+S60+S61+S62</f>
        <v>0</v>
      </c>
      <c r="T58" s="53">
        <v>0</v>
      </c>
      <c r="U58" s="53">
        <f>U59+U60+U61+U62</f>
        <v>0</v>
      </c>
      <c r="V58" s="53">
        <f>V59+V60+V61+V62</f>
        <v>0</v>
      </c>
      <c r="W58" s="53">
        <v>0</v>
      </c>
      <c r="X58" s="53">
        <f>X59+X60+X61+X62</f>
        <v>0</v>
      </c>
      <c r="Y58" s="53">
        <f>Y59+Y60+Y61+Y62</f>
        <v>0</v>
      </c>
      <c r="Z58" s="53">
        <v>0</v>
      </c>
      <c r="AA58" s="53">
        <f>AA59+AA60+AA61+AA62</f>
        <v>0</v>
      </c>
      <c r="AB58" s="53">
        <f>AB59+AB60+AB61+AB62</f>
        <v>0</v>
      </c>
      <c r="AC58" s="53">
        <v>0</v>
      </c>
      <c r="AD58" s="53">
        <f>AD59+AD60+AD61+AD62</f>
        <v>0</v>
      </c>
      <c r="AE58" s="53">
        <f>AE59+AE60+AE61+AE62</f>
        <v>0</v>
      </c>
      <c r="AF58" s="53">
        <v>0</v>
      </c>
      <c r="AG58" s="53">
        <f>AG59+AG60+AG61+AG62</f>
        <v>0</v>
      </c>
      <c r="AH58" s="53">
        <f>AH59+AH60+AH61+AH62</f>
        <v>0</v>
      </c>
      <c r="AI58" s="53">
        <v>0</v>
      </c>
      <c r="AJ58" s="53">
        <f t="shared" ref="AJ58:AK58" si="15">AJ59+AJ60+AJ61+AJ62</f>
        <v>0</v>
      </c>
      <c r="AK58" s="53">
        <f t="shared" si="15"/>
        <v>0</v>
      </c>
      <c r="AL58" s="53">
        <v>0</v>
      </c>
      <c r="AM58" s="53">
        <f t="shared" ref="AM58:AN58" si="16">AM59+AM60+AM61+AM62</f>
        <v>0</v>
      </c>
      <c r="AN58" s="53">
        <f t="shared" si="16"/>
        <v>0</v>
      </c>
      <c r="AO58" s="53">
        <v>0</v>
      </c>
      <c r="AP58" s="53">
        <f t="shared" ref="AP58:AQ58" si="17">AP59+AP60+AP61+AP62</f>
        <v>0</v>
      </c>
      <c r="AQ58" s="53">
        <f t="shared" si="17"/>
        <v>0</v>
      </c>
      <c r="AR58" s="53">
        <v>0</v>
      </c>
      <c r="AS58" s="497"/>
      <c r="AT58" s="497"/>
    </row>
    <row r="59" spans="1:46" s="2" customFormat="1" ht="36.75" customHeight="1" x14ac:dyDescent="0.2">
      <c r="A59" s="488"/>
      <c r="B59" s="489"/>
      <c r="C59" s="489"/>
      <c r="D59" s="490"/>
      <c r="E59" s="41" t="s">
        <v>32</v>
      </c>
      <c r="F59" s="31">
        <f t="shared" ref="F59:G70" si="18">I59+L59+O59+R59+U59+X59+AA59+AD59+AG59+AJ59+AM59+AP59</f>
        <v>0</v>
      </c>
      <c r="G59" s="31">
        <f t="shared" si="18"/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498"/>
      <c r="AT59" s="498"/>
    </row>
    <row r="60" spans="1:46" s="2" customFormat="1" ht="37.5" customHeight="1" x14ac:dyDescent="0.2">
      <c r="A60" s="488"/>
      <c r="B60" s="489"/>
      <c r="C60" s="489"/>
      <c r="D60" s="490"/>
      <c r="E60" s="41" t="s">
        <v>33</v>
      </c>
      <c r="F60" s="31">
        <f t="shared" si="18"/>
        <v>0</v>
      </c>
      <c r="G60" s="31">
        <f t="shared" si="18"/>
        <v>0</v>
      </c>
      <c r="H60" s="31">
        <v>0</v>
      </c>
      <c r="I60" s="31">
        <f>I48</f>
        <v>0</v>
      </c>
      <c r="J60" s="31">
        <f t="shared" ref="J60:AR60" si="19">J48</f>
        <v>0</v>
      </c>
      <c r="K60" s="31">
        <f t="shared" si="19"/>
        <v>0</v>
      </c>
      <c r="L60" s="31">
        <f t="shared" si="19"/>
        <v>0</v>
      </c>
      <c r="M60" s="31">
        <f t="shared" si="19"/>
        <v>0</v>
      </c>
      <c r="N60" s="31">
        <f t="shared" si="19"/>
        <v>0</v>
      </c>
      <c r="O60" s="31">
        <f t="shared" si="19"/>
        <v>0</v>
      </c>
      <c r="P60" s="31">
        <f t="shared" si="19"/>
        <v>0</v>
      </c>
      <c r="Q60" s="31">
        <f t="shared" si="19"/>
        <v>0</v>
      </c>
      <c r="R60" s="31">
        <f t="shared" si="19"/>
        <v>0</v>
      </c>
      <c r="S60" s="31">
        <f t="shared" si="19"/>
        <v>0</v>
      </c>
      <c r="T60" s="31">
        <f t="shared" si="19"/>
        <v>0</v>
      </c>
      <c r="U60" s="31">
        <f t="shared" si="19"/>
        <v>0</v>
      </c>
      <c r="V60" s="31">
        <f t="shared" si="19"/>
        <v>0</v>
      </c>
      <c r="W60" s="31">
        <f t="shared" si="19"/>
        <v>0</v>
      </c>
      <c r="X60" s="31">
        <f t="shared" si="19"/>
        <v>0</v>
      </c>
      <c r="Y60" s="31">
        <f t="shared" si="19"/>
        <v>0</v>
      </c>
      <c r="Z60" s="31">
        <f t="shared" si="19"/>
        <v>0</v>
      </c>
      <c r="AA60" s="31">
        <f t="shared" si="19"/>
        <v>0</v>
      </c>
      <c r="AB60" s="31">
        <f t="shared" si="19"/>
        <v>0</v>
      </c>
      <c r="AC60" s="31">
        <f t="shared" si="19"/>
        <v>0</v>
      </c>
      <c r="AD60" s="31">
        <v>0</v>
      </c>
      <c r="AE60" s="31">
        <f t="shared" si="19"/>
        <v>0</v>
      </c>
      <c r="AF60" s="31">
        <f t="shared" si="19"/>
        <v>0</v>
      </c>
      <c r="AG60" s="31">
        <f t="shared" si="19"/>
        <v>0</v>
      </c>
      <c r="AH60" s="31">
        <f t="shared" si="19"/>
        <v>0</v>
      </c>
      <c r="AI60" s="31">
        <f t="shared" si="19"/>
        <v>0</v>
      </c>
      <c r="AJ60" s="31">
        <f t="shared" si="19"/>
        <v>0</v>
      </c>
      <c r="AK60" s="31">
        <f t="shared" si="19"/>
        <v>0</v>
      </c>
      <c r="AL60" s="31">
        <f t="shared" si="19"/>
        <v>0</v>
      </c>
      <c r="AM60" s="31">
        <f t="shared" si="19"/>
        <v>0</v>
      </c>
      <c r="AN60" s="31">
        <f t="shared" si="19"/>
        <v>0</v>
      </c>
      <c r="AO60" s="31">
        <f t="shared" si="19"/>
        <v>0</v>
      </c>
      <c r="AP60" s="31">
        <f t="shared" si="19"/>
        <v>0</v>
      </c>
      <c r="AQ60" s="31">
        <f t="shared" si="19"/>
        <v>0</v>
      </c>
      <c r="AR60" s="31">
        <f t="shared" si="19"/>
        <v>0</v>
      </c>
      <c r="AS60" s="498"/>
      <c r="AT60" s="498"/>
    </row>
    <row r="61" spans="1:46" s="2" customFormat="1" ht="37.5" customHeight="1" x14ac:dyDescent="0.2">
      <c r="A61" s="488"/>
      <c r="B61" s="489"/>
      <c r="C61" s="489"/>
      <c r="D61" s="490"/>
      <c r="E61" s="42" t="s">
        <v>34</v>
      </c>
      <c r="F61" s="31">
        <f>U61+AA61+AD61+AG61+AJ61+AM61</f>
        <v>0</v>
      </c>
      <c r="G61" s="31">
        <f>AB61+AE61+AH61+AN61+AQ61</f>
        <v>0</v>
      </c>
      <c r="H61" s="31">
        <v>0</v>
      </c>
      <c r="I61" s="31">
        <f>I49+I42</f>
        <v>0</v>
      </c>
      <c r="J61" s="31">
        <f t="shared" ref="J61:AR61" si="20">J49+J42</f>
        <v>0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 t="shared" si="20"/>
        <v>0</v>
      </c>
      <c r="P61" s="31">
        <f t="shared" si="20"/>
        <v>0</v>
      </c>
      <c r="Q61" s="31">
        <f t="shared" si="20"/>
        <v>0</v>
      </c>
      <c r="R61" s="31">
        <f t="shared" si="20"/>
        <v>0</v>
      </c>
      <c r="S61" s="31">
        <f t="shared" si="20"/>
        <v>0</v>
      </c>
      <c r="T61" s="31">
        <f t="shared" si="20"/>
        <v>0</v>
      </c>
      <c r="U61" s="31">
        <f t="shared" si="20"/>
        <v>0</v>
      </c>
      <c r="V61" s="31">
        <f t="shared" si="20"/>
        <v>0</v>
      </c>
      <c r="W61" s="31">
        <f t="shared" si="20"/>
        <v>0</v>
      </c>
      <c r="X61" s="31">
        <f>X49+X42</f>
        <v>0</v>
      </c>
      <c r="Y61" s="31">
        <f t="shared" si="20"/>
        <v>0</v>
      </c>
      <c r="Z61" s="31">
        <f t="shared" si="20"/>
        <v>0</v>
      </c>
      <c r="AA61" s="31">
        <f>AA49+AA42</f>
        <v>0</v>
      </c>
      <c r="AB61" s="31">
        <v>0</v>
      </c>
      <c r="AC61" s="31">
        <v>0</v>
      </c>
      <c r="AD61" s="31">
        <f t="shared" si="20"/>
        <v>0</v>
      </c>
      <c r="AE61" s="31">
        <f t="shared" si="20"/>
        <v>0</v>
      </c>
      <c r="AF61" s="31">
        <f t="shared" si="20"/>
        <v>0</v>
      </c>
      <c r="AG61" s="31">
        <f t="shared" si="20"/>
        <v>0</v>
      </c>
      <c r="AH61" s="31">
        <f t="shared" si="20"/>
        <v>0</v>
      </c>
      <c r="AI61" s="31">
        <f t="shared" si="20"/>
        <v>0</v>
      </c>
      <c r="AJ61" s="31">
        <f t="shared" si="20"/>
        <v>0</v>
      </c>
      <c r="AK61" s="31">
        <f t="shared" si="20"/>
        <v>0</v>
      </c>
      <c r="AL61" s="31">
        <f t="shared" si="20"/>
        <v>0</v>
      </c>
      <c r="AM61" s="31">
        <f t="shared" si="20"/>
        <v>0</v>
      </c>
      <c r="AN61" s="31">
        <f t="shared" si="20"/>
        <v>0</v>
      </c>
      <c r="AO61" s="31">
        <f t="shared" si="20"/>
        <v>0</v>
      </c>
      <c r="AP61" s="31">
        <f t="shared" si="20"/>
        <v>0</v>
      </c>
      <c r="AQ61" s="31">
        <f t="shared" si="20"/>
        <v>0</v>
      </c>
      <c r="AR61" s="31">
        <f t="shared" si="20"/>
        <v>0</v>
      </c>
      <c r="AS61" s="498"/>
      <c r="AT61" s="498"/>
    </row>
    <row r="62" spans="1:46" s="2" customFormat="1" ht="40.5" customHeight="1" x14ac:dyDescent="0.2">
      <c r="A62" s="488"/>
      <c r="B62" s="489"/>
      <c r="C62" s="489"/>
      <c r="D62" s="490"/>
      <c r="E62" s="41" t="s">
        <v>35</v>
      </c>
      <c r="F62" s="31">
        <f>I62+L62+O62+R62+U62+X62+AA62+AD62+AG62+AJ62+AM62+AP62</f>
        <v>0</v>
      </c>
      <c r="G62" s="31">
        <f t="shared" si="18"/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499"/>
      <c r="AT62" s="499"/>
    </row>
    <row r="63" spans="1:46" s="7" customFormat="1" ht="41.25" hidden="1" customHeight="1" x14ac:dyDescent="0.25">
      <c r="A63" s="506"/>
      <c r="B63" s="507"/>
      <c r="C63" s="507"/>
      <c r="D63" s="508"/>
      <c r="E63" s="63"/>
      <c r="F63" s="31">
        <v>0</v>
      </c>
      <c r="G63" s="31">
        <f>G44+G15</f>
        <v>0</v>
      </c>
      <c r="H63" s="31" t="e">
        <f t="shared" ref="H63:H64" si="21">G63/F63*100</f>
        <v>#DIV/0!</v>
      </c>
      <c r="I63" s="31">
        <f t="shared" ref="I63:N63" si="22">I15+I44</f>
        <v>0</v>
      </c>
      <c r="J63" s="31">
        <f t="shared" si="22"/>
        <v>0</v>
      </c>
      <c r="K63" s="31">
        <f t="shared" si="22"/>
        <v>0</v>
      </c>
      <c r="L63" s="31">
        <f t="shared" si="22"/>
        <v>0</v>
      </c>
      <c r="M63" s="31">
        <f t="shared" si="22"/>
        <v>0</v>
      </c>
      <c r="N63" s="31">
        <f t="shared" si="22"/>
        <v>0</v>
      </c>
      <c r="O63" s="31">
        <v>0</v>
      </c>
      <c r="P63" s="31">
        <f t="shared" ref="P63:AR63" si="23">P44+P15</f>
        <v>0</v>
      </c>
      <c r="Q63" s="31">
        <f t="shared" si="23"/>
        <v>0</v>
      </c>
      <c r="R63" s="31">
        <f t="shared" si="23"/>
        <v>0</v>
      </c>
      <c r="S63" s="31">
        <f t="shared" si="23"/>
        <v>0</v>
      </c>
      <c r="T63" s="31">
        <f t="shared" si="23"/>
        <v>0</v>
      </c>
      <c r="U63" s="31">
        <f t="shared" si="23"/>
        <v>0</v>
      </c>
      <c r="V63" s="31">
        <f t="shared" si="23"/>
        <v>0</v>
      </c>
      <c r="W63" s="31">
        <f t="shared" si="23"/>
        <v>0</v>
      </c>
      <c r="X63" s="31">
        <v>0</v>
      </c>
      <c r="Y63" s="31">
        <f t="shared" si="23"/>
        <v>0</v>
      </c>
      <c r="Z63" s="31">
        <f t="shared" si="23"/>
        <v>0</v>
      </c>
      <c r="AA63" s="31">
        <f t="shared" si="23"/>
        <v>0</v>
      </c>
      <c r="AB63" s="31">
        <f t="shared" si="23"/>
        <v>0</v>
      </c>
      <c r="AC63" s="31">
        <f t="shared" si="23"/>
        <v>0</v>
      </c>
      <c r="AD63" s="31">
        <f t="shared" si="23"/>
        <v>0</v>
      </c>
      <c r="AE63" s="31">
        <f t="shared" si="23"/>
        <v>0</v>
      </c>
      <c r="AF63" s="31">
        <f t="shared" si="23"/>
        <v>0</v>
      </c>
      <c r="AG63" s="31">
        <f t="shared" si="23"/>
        <v>0</v>
      </c>
      <c r="AH63" s="31">
        <f t="shared" si="23"/>
        <v>0</v>
      </c>
      <c r="AI63" s="31">
        <f t="shared" si="23"/>
        <v>0</v>
      </c>
      <c r="AJ63" s="31">
        <f t="shared" si="23"/>
        <v>0</v>
      </c>
      <c r="AK63" s="31">
        <f t="shared" si="23"/>
        <v>0</v>
      </c>
      <c r="AL63" s="31">
        <f t="shared" si="23"/>
        <v>0</v>
      </c>
      <c r="AM63" s="31">
        <f t="shared" si="23"/>
        <v>0</v>
      </c>
      <c r="AN63" s="31">
        <f t="shared" si="23"/>
        <v>0</v>
      </c>
      <c r="AO63" s="31">
        <f t="shared" si="23"/>
        <v>0</v>
      </c>
      <c r="AP63" s="31">
        <f t="shared" si="23"/>
        <v>0</v>
      </c>
      <c r="AQ63" s="31">
        <f t="shared" si="23"/>
        <v>0</v>
      </c>
      <c r="AR63" s="31">
        <f t="shared" si="23"/>
        <v>0</v>
      </c>
      <c r="AS63" s="87"/>
      <c r="AT63" s="87"/>
    </row>
    <row r="64" spans="1:46" s="2" customFormat="1" ht="15" customHeight="1" x14ac:dyDescent="0.2">
      <c r="A64" s="485" t="s">
        <v>46</v>
      </c>
      <c r="B64" s="486"/>
      <c r="C64" s="486"/>
      <c r="D64" s="487"/>
      <c r="E64" s="41" t="s">
        <v>44</v>
      </c>
      <c r="F64" s="53">
        <f>I64+L64+O64+R64+U64+X64+AA64+AD64+AG64+AJ64+AM64+AP64</f>
        <v>23.4</v>
      </c>
      <c r="G64" s="53">
        <f>J64+M64+P64+S64+V64+Y64+AB64+AE64+AH64+AK64+AN64+AQ64</f>
        <v>0</v>
      </c>
      <c r="H64" s="53">
        <f t="shared" si="21"/>
        <v>0</v>
      </c>
      <c r="I64" s="53">
        <f>I65+I66+I67+I68</f>
        <v>0</v>
      </c>
      <c r="J64" s="53">
        <f t="shared" ref="J64:L64" si="24">J65+J66+J67+J68</f>
        <v>0</v>
      </c>
      <c r="K64" s="53">
        <f t="shared" si="24"/>
        <v>0</v>
      </c>
      <c r="L64" s="53">
        <f t="shared" si="24"/>
        <v>0</v>
      </c>
      <c r="M64" s="53">
        <f>M65+M66+M67+M68</f>
        <v>0</v>
      </c>
      <c r="N64" s="53">
        <v>0</v>
      </c>
      <c r="O64" s="53">
        <f>O65+O66+O67+O68</f>
        <v>0</v>
      </c>
      <c r="P64" s="53">
        <v>0</v>
      </c>
      <c r="Q64" s="53">
        <v>0</v>
      </c>
      <c r="R64" s="53">
        <f>R65+R66+R67+R68</f>
        <v>0</v>
      </c>
      <c r="S64" s="53">
        <f>S67</f>
        <v>0</v>
      </c>
      <c r="T64" s="53">
        <f>T67</f>
        <v>0</v>
      </c>
      <c r="U64" s="53">
        <f>U65+U66+U67+U68</f>
        <v>23.4</v>
      </c>
      <c r="V64" s="53">
        <v>0</v>
      </c>
      <c r="W64" s="53">
        <v>97.5</v>
      </c>
      <c r="X64" s="53">
        <f>X65+X66+X67+X68</f>
        <v>0</v>
      </c>
      <c r="Y64" s="53">
        <f>Y65+Y66+Y67+Y68</f>
        <v>0</v>
      </c>
      <c r="Z64" s="53">
        <v>0</v>
      </c>
      <c r="AA64" s="53">
        <f>AA65+AA66+AA67+AA68</f>
        <v>0</v>
      </c>
      <c r="AB64" s="53">
        <f>AB65+AB66+AB67+AB68</f>
        <v>0</v>
      </c>
      <c r="AC64" s="53">
        <v>0</v>
      </c>
      <c r="AD64" s="53">
        <f>AD65+AD66+AD67+AD68</f>
        <v>0</v>
      </c>
      <c r="AE64" s="53">
        <f>AE65+AE66+AE67+AE68</f>
        <v>0</v>
      </c>
      <c r="AF64" s="53">
        <v>0</v>
      </c>
      <c r="AG64" s="53">
        <f>AG65+AG66+AG67+AG68</f>
        <v>0</v>
      </c>
      <c r="AH64" s="53">
        <f>AH65+AH66+AH67+AH68</f>
        <v>0</v>
      </c>
      <c r="AI64" s="53">
        <v>0</v>
      </c>
      <c r="AJ64" s="53">
        <f>AJ65+AJ66+AJ67+AJ68</f>
        <v>0</v>
      </c>
      <c r="AK64" s="53">
        <f>AK65+AK66+AK67+AK68</f>
        <v>0</v>
      </c>
      <c r="AL64" s="53">
        <v>0</v>
      </c>
      <c r="AM64" s="53">
        <f>AM65+AM66+AM67+AM68</f>
        <v>0</v>
      </c>
      <c r="AN64" s="53">
        <f>AN65+AN66+AN67+AN68</f>
        <v>0</v>
      </c>
      <c r="AO64" s="53">
        <v>0</v>
      </c>
      <c r="AP64" s="53">
        <f>AP65+AP66+AP67</f>
        <v>0</v>
      </c>
      <c r="AQ64" s="53">
        <f>AQ65+AQ66+AQ67+AQ68</f>
        <v>0</v>
      </c>
      <c r="AR64" s="53">
        <v>0</v>
      </c>
      <c r="AS64" s="497"/>
      <c r="AT64" s="500"/>
    </row>
    <row r="65" spans="1:46" s="2" customFormat="1" ht="36.75" customHeight="1" x14ac:dyDescent="0.2">
      <c r="A65" s="488"/>
      <c r="B65" s="489"/>
      <c r="C65" s="489"/>
      <c r="D65" s="490"/>
      <c r="E65" s="41" t="s">
        <v>32</v>
      </c>
      <c r="F65" s="31">
        <f t="shared" ref="F65:AR67" si="25">F11</f>
        <v>0</v>
      </c>
      <c r="G65" s="31">
        <f t="shared" si="25"/>
        <v>0</v>
      </c>
      <c r="H65" s="31">
        <v>0</v>
      </c>
      <c r="I65" s="31">
        <f t="shared" si="25"/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f t="shared" si="25"/>
        <v>0</v>
      </c>
      <c r="V65" s="31">
        <f t="shared" si="25"/>
        <v>0</v>
      </c>
      <c r="W65" s="31">
        <f t="shared" si="25"/>
        <v>0</v>
      </c>
      <c r="X65" s="31">
        <f t="shared" si="25"/>
        <v>0</v>
      </c>
      <c r="Y65" s="31">
        <f t="shared" si="25"/>
        <v>0</v>
      </c>
      <c r="Z65" s="31">
        <f t="shared" si="25"/>
        <v>0</v>
      </c>
      <c r="AA65" s="31">
        <f t="shared" si="25"/>
        <v>0</v>
      </c>
      <c r="AB65" s="31">
        <f t="shared" si="25"/>
        <v>0</v>
      </c>
      <c r="AC65" s="31">
        <f t="shared" si="25"/>
        <v>0</v>
      </c>
      <c r="AD65" s="31">
        <f t="shared" si="25"/>
        <v>0</v>
      </c>
      <c r="AE65" s="31">
        <f t="shared" si="25"/>
        <v>0</v>
      </c>
      <c r="AF65" s="31">
        <f t="shared" si="25"/>
        <v>0</v>
      </c>
      <c r="AG65" s="31">
        <f t="shared" si="25"/>
        <v>0</v>
      </c>
      <c r="AH65" s="31">
        <f t="shared" si="25"/>
        <v>0</v>
      </c>
      <c r="AI65" s="31">
        <f t="shared" si="25"/>
        <v>0</v>
      </c>
      <c r="AJ65" s="31">
        <f t="shared" si="25"/>
        <v>0</v>
      </c>
      <c r="AK65" s="31">
        <f t="shared" si="25"/>
        <v>0</v>
      </c>
      <c r="AL65" s="31">
        <f t="shared" si="25"/>
        <v>0</v>
      </c>
      <c r="AM65" s="31">
        <f t="shared" si="25"/>
        <v>0</v>
      </c>
      <c r="AN65" s="31">
        <f t="shared" si="25"/>
        <v>0</v>
      </c>
      <c r="AO65" s="31">
        <f t="shared" si="25"/>
        <v>0</v>
      </c>
      <c r="AP65" s="31">
        <f t="shared" si="25"/>
        <v>0</v>
      </c>
      <c r="AQ65" s="31">
        <f t="shared" si="25"/>
        <v>0</v>
      </c>
      <c r="AR65" s="31">
        <f t="shared" si="25"/>
        <v>0</v>
      </c>
      <c r="AS65" s="498"/>
      <c r="AT65" s="501"/>
    </row>
    <row r="66" spans="1:46" s="2" customFormat="1" ht="38.25" customHeight="1" x14ac:dyDescent="0.2">
      <c r="A66" s="488"/>
      <c r="B66" s="489"/>
      <c r="C66" s="489"/>
      <c r="D66" s="490"/>
      <c r="E66" s="41" t="s">
        <v>33</v>
      </c>
      <c r="F66" s="31">
        <f t="shared" si="25"/>
        <v>0</v>
      </c>
      <c r="G66" s="31">
        <f t="shared" si="25"/>
        <v>0</v>
      </c>
      <c r="H66" s="31">
        <v>0</v>
      </c>
      <c r="I66" s="31">
        <f t="shared" si="25"/>
        <v>0</v>
      </c>
      <c r="J66" s="31">
        <f t="shared" si="25"/>
        <v>0</v>
      </c>
      <c r="K66" s="31">
        <f t="shared" si="25"/>
        <v>0</v>
      </c>
      <c r="L66" s="31">
        <f t="shared" si="25"/>
        <v>0</v>
      </c>
      <c r="M66" s="31">
        <f t="shared" si="25"/>
        <v>0</v>
      </c>
      <c r="N66" s="31">
        <f t="shared" si="25"/>
        <v>0</v>
      </c>
      <c r="O66" s="31">
        <f t="shared" si="25"/>
        <v>0</v>
      </c>
      <c r="P66" s="31">
        <f t="shared" si="25"/>
        <v>0</v>
      </c>
      <c r="Q66" s="31">
        <f t="shared" si="25"/>
        <v>0</v>
      </c>
      <c r="R66" s="31">
        <f t="shared" si="25"/>
        <v>0</v>
      </c>
      <c r="S66" s="31">
        <f t="shared" si="25"/>
        <v>0</v>
      </c>
      <c r="T66" s="31">
        <f t="shared" si="25"/>
        <v>0</v>
      </c>
      <c r="U66" s="31">
        <f t="shared" si="25"/>
        <v>0</v>
      </c>
      <c r="V66" s="31">
        <f t="shared" si="25"/>
        <v>0</v>
      </c>
      <c r="W66" s="31">
        <f t="shared" si="25"/>
        <v>0</v>
      </c>
      <c r="X66" s="31">
        <f t="shared" si="25"/>
        <v>0</v>
      </c>
      <c r="Y66" s="31">
        <f t="shared" si="25"/>
        <v>0</v>
      </c>
      <c r="Z66" s="31">
        <f t="shared" si="25"/>
        <v>0</v>
      </c>
      <c r="AA66" s="31">
        <f t="shared" si="25"/>
        <v>0</v>
      </c>
      <c r="AB66" s="31">
        <f t="shared" si="25"/>
        <v>0</v>
      </c>
      <c r="AC66" s="31">
        <f t="shared" si="25"/>
        <v>0</v>
      </c>
      <c r="AD66" s="31">
        <f t="shared" si="25"/>
        <v>0</v>
      </c>
      <c r="AE66" s="31">
        <f t="shared" si="25"/>
        <v>0</v>
      </c>
      <c r="AF66" s="31">
        <v>0</v>
      </c>
      <c r="AG66" s="31">
        <f t="shared" si="25"/>
        <v>0</v>
      </c>
      <c r="AH66" s="31">
        <f t="shared" si="25"/>
        <v>0</v>
      </c>
      <c r="AI66" s="31">
        <f t="shared" si="25"/>
        <v>0</v>
      </c>
      <c r="AJ66" s="31">
        <f t="shared" si="25"/>
        <v>0</v>
      </c>
      <c r="AK66" s="31">
        <f t="shared" si="25"/>
        <v>0</v>
      </c>
      <c r="AL66" s="31">
        <f t="shared" si="25"/>
        <v>0</v>
      </c>
      <c r="AM66" s="31">
        <f t="shared" si="25"/>
        <v>0</v>
      </c>
      <c r="AN66" s="31">
        <f t="shared" si="25"/>
        <v>0</v>
      </c>
      <c r="AO66" s="31">
        <f t="shared" si="25"/>
        <v>0</v>
      </c>
      <c r="AP66" s="31">
        <f t="shared" si="25"/>
        <v>0</v>
      </c>
      <c r="AQ66" s="31">
        <f t="shared" si="25"/>
        <v>0</v>
      </c>
      <c r="AR66" s="31">
        <f t="shared" si="25"/>
        <v>0</v>
      </c>
      <c r="AS66" s="498"/>
      <c r="AT66" s="501"/>
    </row>
    <row r="67" spans="1:46" s="2" customFormat="1" ht="39" customHeight="1" x14ac:dyDescent="0.2">
      <c r="A67" s="488"/>
      <c r="B67" s="489"/>
      <c r="C67" s="489"/>
      <c r="D67" s="490"/>
      <c r="E67" s="42" t="s">
        <v>34</v>
      </c>
      <c r="F67" s="31">
        <f>F13</f>
        <v>23.4</v>
      </c>
      <c r="G67" s="31">
        <f>G13</f>
        <v>0</v>
      </c>
      <c r="H67" s="31">
        <f t="shared" si="25"/>
        <v>0</v>
      </c>
      <c r="I67" s="31">
        <f t="shared" si="25"/>
        <v>0</v>
      </c>
      <c r="J67" s="31">
        <f t="shared" si="25"/>
        <v>0</v>
      </c>
      <c r="K67" s="31">
        <f t="shared" si="25"/>
        <v>0</v>
      </c>
      <c r="L67" s="31">
        <f t="shared" si="25"/>
        <v>0</v>
      </c>
      <c r="M67" s="31">
        <f t="shared" si="25"/>
        <v>0</v>
      </c>
      <c r="N67" s="31">
        <f t="shared" si="25"/>
        <v>0</v>
      </c>
      <c r="O67" s="31">
        <f t="shared" si="25"/>
        <v>0</v>
      </c>
      <c r="P67" s="31">
        <f t="shared" si="25"/>
        <v>0</v>
      </c>
      <c r="Q67" s="31">
        <f t="shared" si="25"/>
        <v>0</v>
      </c>
      <c r="R67" s="31">
        <f t="shared" si="25"/>
        <v>0</v>
      </c>
      <c r="S67" s="31">
        <f t="shared" si="25"/>
        <v>0</v>
      </c>
      <c r="T67" s="31">
        <f t="shared" si="25"/>
        <v>0</v>
      </c>
      <c r="U67" s="31">
        <f t="shared" si="25"/>
        <v>23.4</v>
      </c>
      <c r="V67" s="31">
        <f t="shared" si="25"/>
        <v>0</v>
      </c>
      <c r="W67" s="31">
        <f t="shared" si="25"/>
        <v>0</v>
      </c>
      <c r="X67" s="31">
        <f t="shared" si="25"/>
        <v>0</v>
      </c>
      <c r="Y67" s="31">
        <f t="shared" si="25"/>
        <v>0</v>
      </c>
      <c r="Z67" s="31">
        <f t="shared" si="25"/>
        <v>0</v>
      </c>
      <c r="AA67" s="31">
        <v>0</v>
      </c>
      <c r="AB67" s="31">
        <v>0</v>
      </c>
      <c r="AC67" s="31">
        <v>0</v>
      </c>
      <c r="AD67" s="31">
        <f>AD13</f>
        <v>0</v>
      </c>
      <c r="AE67" s="31">
        <f>AE13</f>
        <v>0</v>
      </c>
      <c r="AF67" s="31">
        <f>AF13</f>
        <v>0</v>
      </c>
      <c r="AG67" s="31">
        <f t="shared" si="25"/>
        <v>0</v>
      </c>
      <c r="AH67" s="31">
        <f t="shared" si="25"/>
        <v>0</v>
      </c>
      <c r="AI67" s="31">
        <f t="shared" si="25"/>
        <v>0</v>
      </c>
      <c r="AJ67" s="31">
        <f t="shared" si="25"/>
        <v>0</v>
      </c>
      <c r="AK67" s="31">
        <f t="shared" si="25"/>
        <v>0</v>
      </c>
      <c r="AL67" s="31">
        <f t="shared" si="25"/>
        <v>0</v>
      </c>
      <c r="AM67" s="31">
        <f t="shared" si="25"/>
        <v>0</v>
      </c>
      <c r="AN67" s="31">
        <f t="shared" si="25"/>
        <v>0</v>
      </c>
      <c r="AO67" s="31">
        <f t="shared" si="25"/>
        <v>0</v>
      </c>
      <c r="AP67" s="31">
        <f t="shared" si="25"/>
        <v>0</v>
      </c>
      <c r="AQ67" s="31">
        <f t="shared" si="25"/>
        <v>0</v>
      </c>
      <c r="AR67" s="31">
        <f t="shared" si="25"/>
        <v>0</v>
      </c>
      <c r="AS67" s="498"/>
      <c r="AT67" s="501"/>
    </row>
    <row r="68" spans="1:46" s="2" customFormat="1" ht="40.5" customHeight="1" x14ac:dyDescent="0.2">
      <c r="A68" s="488"/>
      <c r="B68" s="489"/>
      <c r="C68" s="489"/>
      <c r="D68" s="490"/>
      <c r="E68" s="41" t="s">
        <v>35</v>
      </c>
      <c r="F68" s="31">
        <f>I68+L68+O68+R68+U68+X68+AA68+AD68+AG68+AJ68+AM68+AP68</f>
        <v>0</v>
      </c>
      <c r="G68" s="31">
        <f t="shared" si="18"/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499"/>
      <c r="AT68" s="502"/>
    </row>
    <row r="69" spans="1:46" s="2" customFormat="1" ht="41.25" hidden="1" customHeight="1" x14ac:dyDescent="0.2">
      <c r="A69" s="491"/>
      <c r="B69" s="492"/>
      <c r="C69" s="492"/>
      <c r="D69" s="493"/>
      <c r="E69" s="503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4"/>
      <c r="AM69" s="504"/>
      <c r="AN69" s="504"/>
      <c r="AO69" s="504"/>
      <c r="AP69" s="504"/>
      <c r="AQ69" s="504"/>
      <c r="AR69" s="505"/>
      <c r="AT69" s="86"/>
    </row>
    <row r="70" spans="1:46" s="7" customFormat="1" ht="41.25" hidden="1" customHeight="1" x14ac:dyDescent="0.25">
      <c r="A70" s="494"/>
      <c r="B70" s="495"/>
      <c r="C70" s="495"/>
      <c r="D70" s="496"/>
      <c r="E70" s="63"/>
      <c r="F70" s="31">
        <f>I70+L70+O70+R70+U70+X70+AA70+AD70+AG70+AJ70+AM70+AP70</f>
        <v>0</v>
      </c>
      <c r="G70" s="31">
        <f t="shared" si="18"/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87"/>
      <c r="AT70" s="87"/>
    </row>
    <row r="71" spans="1:46" s="2" customFormat="1" ht="15.75" customHeight="1" x14ac:dyDescent="0.2">
      <c r="A71" s="485" t="s">
        <v>49</v>
      </c>
      <c r="B71" s="486"/>
      <c r="C71" s="486"/>
      <c r="D71" s="487"/>
      <c r="E71" s="41" t="s">
        <v>44</v>
      </c>
      <c r="F71" s="53">
        <f t="shared" ref="F71:AM73" si="26">F52</f>
        <v>23.4</v>
      </c>
      <c r="G71" s="53">
        <f>G52</f>
        <v>0</v>
      </c>
      <c r="H71" s="53">
        <f t="shared" ref="H71:AR73" si="27">H52</f>
        <v>0</v>
      </c>
      <c r="I71" s="53">
        <f t="shared" si="27"/>
        <v>0</v>
      </c>
      <c r="J71" s="53">
        <f t="shared" si="27"/>
        <v>0</v>
      </c>
      <c r="K71" s="53">
        <f t="shared" si="27"/>
        <v>0</v>
      </c>
      <c r="L71" s="53">
        <f t="shared" si="27"/>
        <v>0</v>
      </c>
      <c r="M71" s="53">
        <f t="shared" si="27"/>
        <v>0</v>
      </c>
      <c r="N71" s="53">
        <f t="shared" si="27"/>
        <v>0</v>
      </c>
      <c r="O71" s="53">
        <f t="shared" si="27"/>
        <v>0</v>
      </c>
      <c r="P71" s="53">
        <f t="shared" si="27"/>
        <v>0</v>
      </c>
      <c r="Q71" s="53">
        <f t="shared" si="27"/>
        <v>0</v>
      </c>
      <c r="R71" s="53">
        <f t="shared" si="27"/>
        <v>0</v>
      </c>
      <c r="S71" s="53">
        <f t="shared" si="27"/>
        <v>0</v>
      </c>
      <c r="T71" s="53">
        <f t="shared" si="27"/>
        <v>0</v>
      </c>
      <c r="U71" s="53">
        <f t="shared" si="27"/>
        <v>23.4</v>
      </c>
      <c r="V71" s="53">
        <f t="shared" si="27"/>
        <v>0</v>
      </c>
      <c r="W71" s="53">
        <f t="shared" si="27"/>
        <v>0</v>
      </c>
      <c r="X71" s="53">
        <f t="shared" si="27"/>
        <v>0</v>
      </c>
      <c r="Y71" s="53">
        <f t="shared" si="27"/>
        <v>0</v>
      </c>
      <c r="Z71" s="53">
        <f t="shared" si="27"/>
        <v>0</v>
      </c>
      <c r="AA71" s="53">
        <f t="shared" si="27"/>
        <v>0</v>
      </c>
      <c r="AB71" s="53">
        <f t="shared" si="27"/>
        <v>0</v>
      </c>
      <c r="AC71" s="53">
        <f t="shared" si="27"/>
        <v>0</v>
      </c>
      <c r="AD71" s="53">
        <f t="shared" si="27"/>
        <v>0</v>
      </c>
      <c r="AE71" s="53">
        <f t="shared" si="27"/>
        <v>0</v>
      </c>
      <c r="AF71" s="53">
        <f t="shared" si="27"/>
        <v>0</v>
      </c>
      <c r="AG71" s="53">
        <f t="shared" si="27"/>
        <v>0</v>
      </c>
      <c r="AH71" s="53">
        <f t="shared" si="27"/>
        <v>0</v>
      </c>
      <c r="AI71" s="53">
        <v>0</v>
      </c>
      <c r="AJ71" s="53">
        <f t="shared" si="27"/>
        <v>0</v>
      </c>
      <c r="AK71" s="53">
        <f>AK52</f>
        <v>0</v>
      </c>
      <c r="AL71" s="53">
        <f t="shared" si="27"/>
        <v>0</v>
      </c>
      <c r="AM71" s="53">
        <f t="shared" si="27"/>
        <v>0</v>
      </c>
      <c r="AN71" s="53">
        <f t="shared" si="27"/>
        <v>0</v>
      </c>
      <c r="AO71" s="53">
        <f t="shared" si="27"/>
        <v>0</v>
      </c>
      <c r="AP71" s="53">
        <f t="shared" si="27"/>
        <v>0</v>
      </c>
      <c r="AQ71" s="53">
        <f t="shared" si="27"/>
        <v>0</v>
      </c>
      <c r="AR71" s="53">
        <f t="shared" si="27"/>
        <v>0</v>
      </c>
      <c r="AS71" s="498"/>
      <c r="AT71" s="501"/>
    </row>
    <row r="72" spans="1:46" s="2" customFormat="1" ht="36" customHeight="1" x14ac:dyDescent="0.2">
      <c r="A72" s="488"/>
      <c r="B72" s="489"/>
      <c r="C72" s="489"/>
      <c r="D72" s="490"/>
      <c r="E72" s="41" t="s">
        <v>32</v>
      </c>
      <c r="F72" s="53">
        <f t="shared" si="26"/>
        <v>0</v>
      </c>
      <c r="G72" s="53">
        <f t="shared" si="26"/>
        <v>0</v>
      </c>
      <c r="H72" s="53">
        <v>0</v>
      </c>
      <c r="I72" s="53">
        <f t="shared" si="26"/>
        <v>0</v>
      </c>
      <c r="J72" s="53">
        <f t="shared" si="26"/>
        <v>0</v>
      </c>
      <c r="K72" s="53">
        <f t="shared" si="26"/>
        <v>0</v>
      </c>
      <c r="L72" s="53">
        <f t="shared" si="26"/>
        <v>0</v>
      </c>
      <c r="M72" s="53">
        <f t="shared" si="26"/>
        <v>0</v>
      </c>
      <c r="N72" s="53">
        <f t="shared" si="26"/>
        <v>0</v>
      </c>
      <c r="O72" s="53">
        <f t="shared" si="26"/>
        <v>0</v>
      </c>
      <c r="P72" s="53">
        <f t="shared" si="26"/>
        <v>0</v>
      </c>
      <c r="Q72" s="53">
        <f t="shared" si="26"/>
        <v>0</v>
      </c>
      <c r="R72" s="53">
        <f t="shared" si="26"/>
        <v>0</v>
      </c>
      <c r="S72" s="53">
        <f t="shared" si="26"/>
        <v>0</v>
      </c>
      <c r="T72" s="53">
        <f t="shared" si="26"/>
        <v>0</v>
      </c>
      <c r="U72" s="53">
        <f t="shared" si="26"/>
        <v>0</v>
      </c>
      <c r="V72" s="53">
        <f t="shared" si="26"/>
        <v>0</v>
      </c>
      <c r="W72" s="53">
        <f t="shared" si="26"/>
        <v>0</v>
      </c>
      <c r="X72" s="53">
        <f t="shared" si="26"/>
        <v>0</v>
      </c>
      <c r="Y72" s="53">
        <f>Y53</f>
        <v>0</v>
      </c>
      <c r="Z72" s="53">
        <f t="shared" si="27"/>
        <v>0</v>
      </c>
      <c r="AA72" s="53">
        <f t="shared" si="27"/>
        <v>0</v>
      </c>
      <c r="AB72" s="53">
        <f t="shared" si="26"/>
        <v>0</v>
      </c>
      <c r="AC72" s="53">
        <f t="shared" si="26"/>
        <v>0</v>
      </c>
      <c r="AD72" s="53">
        <f t="shared" si="26"/>
        <v>0</v>
      </c>
      <c r="AE72" s="53">
        <f t="shared" si="26"/>
        <v>0</v>
      </c>
      <c r="AF72" s="53">
        <f t="shared" si="26"/>
        <v>0</v>
      </c>
      <c r="AG72" s="53">
        <f t="shared" si="26"/>
        <v>0</v>
      </c>
      <c r="AH72" s="53">
        <f t="shared" si="26"/>
        <v>0</v>
      </c>
      <c r="AI72" s="53">
        <f t="shared" si="26"/>
        <v>0</v>
      </c>
      <c r="AJ72" s="53">
        <f t="shared" si="26"/>
        <v>0</v>
      </c>
      <c r="AK72" s="53">
        <f t="shared" si="26"/>
        <v>0</v>
      </c>
      <c r="AL72" s="53">
        <f t="shared" si="26"/>
        <v>0</v>
      </c>
      <c r="AM72" s="53">
        <f t="shared" si="26"/>
        <v>0</v>
      </c>
      <c r="AN72" s="53">
        <f t="shared" si="27"/>
        <v>0</v>
      </c>
      <c r="AO72" s="53">
        <f t="shared" si="27"/>
        <v>0</v>
      </c>
      <c r="AP72" s="53">
        <f t="shared" si="27"/>
        <v>0</v>
      </c>
      <c r="AQ72" s="53">
        <f t="shared" si="27"/>
        <v>0</v>
      </c>
      <c r="AR72" s="53">
        <f t="shared" si="27"/>
        <v>0</v>
      </c>
      <c r="AS72" s="498"/>
      <c r="AT72" s="509"/>
    </row>
    <row r="73" spans="1:46" s="2" customFormat="1" ht="37.5" customHeight="1" x14ac:dyDescent="0.2">
      <c r="A73" s="488"/>
      <c r="B73" s="489"/>
      <c r="C73" s="489"/>
      <c r="D73" s="490"/>
      <c r="E73" s="41" t="s">
        <v>33</v>
      </c>
      <c r="F73" s="53">
        <f t="shared" si="26"/>
        <v>0</v>
      </c>
      <c r="G73" s="53">
        <f t="shared" si="26"/>
        <v>0</v>
      </c>
      <c r="H73" s="53">
        <v>0</v>
      </c>
      <c r="I73" s="53">
        <f t="shared" si="26"/>
        <v>0</v>
      </c>
      <c r="J73" s="53">
        <f t="shared" si="26"/>
        <v>0</v>
      </c>
      <c r="K73" s="53">
        <f t="shared" si="26"/>
        <v>0</v>
      </c>
      <c r="L73" s="53">
        <f t="shared" si="26"/>
        <v>0</v>
      </c>
      <c r="M73" s="53">
        <f t="shared" si="26"/>
        <v>0</v>
      </c>
      <c r="N73" s="53">
        <f t="shared" si="26"/>
        <v>0</v>
      </c>
      <c r="O73" s="53">
        <f t="shared" si="26"/>
        <v>0</v>
      </c>
      <c r="P73" s="53">
        <f t="shared" si="26"/>
        <v>0</v>
      </c>
      <c r="Q73" s="53">
        <f t="shared" si="26"/>
        <v>0</v>
      </c>
      <c r="R73" s="53">
        <f t="shared" si="26"/>
        <v>0</v>
      </c>
      <c r="S73" s="53">
        <f t="shared" si="26"/>
        <v>0</v>
      </c>
      <c r="T73" s="53">
        <f t="shared" si="26"/>
        <v>0</v>
      </c>
      <c r="U73" s="53">
        <f t="shared" si="26"/>
        <v>0</v>
      </c>
      <c r="V73" s="53">
        <f t="shared" si="26"/>
        <v>0</v>
      </c>
      <c r="W73" s="53">
        <f t="shared" si="26"/>
        <v>0</v>
      </c>
      <c r="X73" s="53">
        <f t="shared" si="26"/>
        <v>0</v>
      </c>
      <c r="Y73" s="53">
        <f t="shared" si="26"/>
        <v>0</v>
      </c>
      <c r="Z73" s="53">
        <f t="shared" si="26"/>
        <v>0</v>
      </c>
      <c r="AA73" s="53">
        <f t="shared" si="26"/>
        <v>0</v>
      </c>
      <c r="AB73" s="53">
        <f t="shared" si="26"/>
        <v>0</v>
      </c>
      <c r="AC73" s="53">
        <f t="shared" si="26"/>
        <v>0</v>
      </c>
      <c r="AD73" s="53">
        <f t="shared" si="26"/>
        <v>0</v>
      </c>
      <c r="AE73" s="53">
        <f t="shared" si="26"/>
        <v>0</v>
      </c>
      <c r="AF73" s="53">
        <v>0</v>
      </c>
      <c r="AG73" s="53">
        <f t="shared" si="26"/>
        <v>0</v>
      </c>
      <c r="AH73" s="53">
        <f t="shared" si="26"/>
        <v>0</v>
      </c>
      <c r="AI73" s="53">
        <f t="shared" si="26"/>
        <v>0</v>
      </c>
      <c r="AJ73" s="53">
        <f t="shared" si="26"/>
        <v>0</v>
      </c>
      <c r="AK73" s="53">
        <f t="shared" si="26"/>
        <v>0</v>
      </c>
      <c r="AL73" s="53">
        <f t="shared" si="26"/>
        <v>0</v>
      </c>
      <c r="AM73" s="53">
        <f t="shared" si="26"/>
        <v>0</v>
      </c>
      <c r="AN73" s="53">
        <f t="shared" si="27"/>
        <v>0</v>
      </c>
      <c r="AO73" s="53">
        <f t="shared" si="27"/>
        <v>0</v>
      </c>
      <c r="AP73" s="53">
        <f t="shared" si="27"/>
        <v>0</v>
      </c>
      <c r="AQ73" s="53">
        <f t="shared" si="27"/>
        <v>0</v>
      </c>
      <c r="AR73" s="53">
        <f t="shared" si="27"/>
        <v>0</v>
      </c>
      <c r="AS73" s="498"/>
      <c r="AT73" s="509"/>
    </row>
    <row r="74" spans="1:46" s="2" customFormat="1" ht="36.75" customHeight="1" x14ac:dyDescent="0.2">
      <c r="A74" s="488"/>
      <c r="B74" s="489"/>
      <c r="C74" s="489"/>
      <c r="D74" s="490"/>
      <c r="E74" s="42" t="s">
        <v>34</v>
      </c>
      <c r="F74" s="53">
        <f>F13+F42+F49</f>
        <v>23.4</v>
      </c>
      <c r="G74" s="53">
        <f>G13+G42+G49</f>
        <v>0</v>
      </c>
      <c r="H74" s="53">
        <f>G74/F74*100</f>
        <v>0</v>
      </c>
      <c r="I74" s="53">
        <f t="shared" ref="I74:AR74" si="28">I13+I42+I49</f>
        <v>0</v>
      </c>
      <c r="J74" s="53">
        <f t="shared" si="28"/>
        <v>0</v>
      </c>
      <c r="K74" s="53">
        <f t="shared" si="28"/>
        <v>0</v>
      </c>
      <c r="L74" s="53">
        <f t="shared" si="28"/>
        <v>0</v>
      </c>
      <c r="M74" s="53">
        <f t="shared" si="28"/>
        <v>0</v>
      </c>
      <c r="N74" s="53">
        <f t="shared" si="28"/>
        <v>0</v>
      </c>
      <c r="O74" s="53">
        <f t="shared" si="28"/>
        <v>0</v>
      </c>
      <c r="P74" s="53">
        <f t="shared" si="28"/>
        <v>0</v>
      </c>
      <c r="Q74" s="53">
        <f t="shared" si="28"/>
        <v>0</v>
      </c>
      <c r="R74" s="53">
        <f t="shared" si="28"/>
        <v>0</v>
      </c>
      <c r="S74" s="53">
        <f t="shared" si="28"/>
        <v>0</v>
      </c>
      <c r="T74" s="53">
        <f t="shared" si="28"/>
        <v>0</v>
      </c>
      <c r="U74" s="53">
        <f t="shared" si="28"/>
        <v>23.4</v>
      </c>
      <c r="V74" s="53">
        <f t="shared" si="28"/>
        <v>0</v>
      </c>
      <c r="W74" s="53">
        <f t="shared" si="28"/>
        <v>0</v>
      </c>
      <c r="X74" s="53">
        <f t="shared" si="28"/>
        <v>0</v>
      </c>
      <c r="Y74" s="53">
        <f t="shared" si="28"/>
        <v>0</v>
      </c>
      <c r="Z74" s="53">
        <f t="shared" si="28"/>
        <v>0</v>
      </c>
      <c r="AA74" s="53">
        <f t="shared" si="28"/>
        <v>0</v>
      </c>
      <c r="AB74" s="53">
        <f t="shared" si="28"/>
        <v>0</v>
      </c>
      <c r="AC74" s="53">
        <f t="shared" si="28"/>
        <v>0</v>
      </c>
      <c r="AD74" s="53">
        <f t="shared" si="28"/>
        <v>0</v>
      </c>
      <c r="AE74" s="53">
        <f t="shared" si="28"/>
        <v>0</v>
      </c>
      <c r="AF74" s="53">
        <f t="shared" si="28"/>
        <v>0</v>
      </c>
      <c r="AG74" s="53">
        <f t="shared" si="28"/>
        <v>0</v>
      </c>
      <c r="AH74" s="53">
        <f t="shared" si="28"/>
        <v>0</v>
      </c>
      <c r="AI74" s="53">
        <f t="shared" si="28"/>
        <v>0</v>
      </c>
      <c r="AJ74" s="53">
        <f t="shared" si="28"/>
        <v>0</v>
      </c>
      <c r="AK74" s="53">
        <f t="shared" si="28"/>
        <v>0</v>
      </c>
      <c r="AL74" s="53">
        <f t="shared" si="28"/>
        <v>0</v>
      </c>
      <c r="AM74" s="53">
        <f t="shared" si="28"/>
        <v>0</v>
      </c>
      <c r="AN74" s="53">
        <f t="shared" si="28"/>
        <v>0</v>
      </c>
      <c r="AO74" s="53">
        <f t="shared" si="28"/>
        <v>0</v>
      </c>
      <c r="AP74" s="53">
        <f t="shared" si="28"/>
        <v>0</v>
      </c>
      <c r="AQ74" s="53">
        <f t="shared" si="28"/>
        <v>0</v>
      </c>
      <c r="AR74" s="53">
        <f t="shared" si="28"/>
        <v>0</v>
      </c>
      <c r="AS74" s="498"/>
      <c r="AT74" s="509"/>
    </row>
    <row r="75" spans="1:46" s="2" customFormat="1" ht="40.5" customHeight="1" x14ac:dyDescent="0.2">
      <c r="A75" s="488"/>
      <c r="B75" s="489"/>
      <c r="C75" s="489"/>
      <c r="D75" s="490"/>
      <c r="E75" s="41" t="s">
        <v>35</v>
      </c>
      <c r="F75" s="53">
        <f t="shared" ref="F75:AR76" si="29">F56</f>
        <v>0</v>
      </c>
      <c r="G75" s="53">
        <f t="shared" si="29"/>
        <v>0</v>
      </c>
      <c r="H75" s="53">
        <f t="shared" si="29"/>
        <v>0</v>
      </c>
      <c r="I75" s="53">
        <f t="shared" si="29"/>
        <v>0</v>
      </c>
      <c r="J75" s="53">
        <f t="shared" si="29"/>
        <v>0</v>
      </c>
      <c r="K75" s="53">
        <f t="shared" si="29"/>
        <v>0</v>
      </c>
      <c r="L75" s="53">
        <f t="shared" si="29"/>
        <v>0</v>
      </c>
      <c r="M75" s="53">
        <f t="shared" si="29"/>
        <v>0</v>
      </c>
      <c r="N75" s="53">
        <f t="shared" si="29"/>
        <v>0</v>
      </c>
      <c r="O75" s="53">
        <f t="shared" si="29"/>
        <v>0</v>
      </c>
      <c r="P75" s="53">
        <f t="shared" si="29"/>
        <v>0</v>
      </c>
      <c r="Q75" s="53">
        <f t="shared" si="29"/>
        <v>0</v>
      </c>
      <c r="R75" s="53">
        <f t="shared" si="29"/>
        <v>0</v>
      </c>
      <c r="S75" s="53">
        <f t="shared" si="29"/>
        <v>0</v>
      </c>
      <c r="T75" s="53">
        <f t="shared" si="29"/>
        <v>0</v>
      </c>
      <c r="U75" s="53">
        <f t="shared" si="29"/>
        <v>0</v>
      </c>
      <c r="V75" s="53">
        <f t="shared" si="29"/>
        <v>0</v>
      </c>
      <c r="W75" s="53">
        <f t="shared" si="29"/>
        <v>0</v>
      </c>
      <c r="X75" s="53">
        <f t="shared" si="29"/>
        <v>0</v>
      </c>
      <c r="Y75" s="53">
        <f t="shared" si="29"/>
        <v>0</v>
      </c>
      <c r="Z75" s="53">
        <f t="shared" si="29"/>
        <v>0</v>
      </c>
      <c r="AA75" s="53">
        <f>AA56</f>
        <v>0</v>
      </c>
      <c r="AB75" s="53">
        <f t="shared" si="29"/>
        <v>0</v>
      </c>
      <c r="AC75" s="53">
        <f t="shared" si="29"/>
        <v>0</v>
      </c>
      <c r="AD75" s="53">
        <f t="shared" si="29"/>
        <v>0</v>
      </c>
      <c r="AE75" s="53">
        <f t="shared" si="29"/>
        <v>0</v>
      </c>
      <c r="AF75" s="53">
        <f t="shared" si="29"/>
        <v>0</v>
      </c>
      <c r="AG75" s="53">
        <f t="shared" si="29"/>
        <v>0</v>
      </c>
      <c r="AH75" s="53">
        <f t="shared" si="29"/>
        <v>0</v>
      </c>
      <c r="AI75" s="53">
        <f t="shared" si="29"/>
        <v>0</v>
      </c>
      <c r="AJ75" s="53">
        <f t="shared" si="29"/>
        <v>0</v>
      </c>
      <c r="AK75" s="53">
        <f t="shared" si="29"/>
        <v>0</v>
      </c>
      <c r="AL75" s="53">
        <f t="shared" si="29"/>
        <v>0</v>
      </c>
      <c r="AM75" s="53">
        <f t="shared" si="29"/>
        <v>0</v>
      </c>
      <c r="AN75" s="53">
        <f t="shared" si="29"/>
        <v>0</v>
      </c>
      <c r="AO75" s="53">
        <f t="shared" si="29"/>
        <v>0</v>
      </c>
      <c r="AP75" s="53">
        <f t="shared" si="29"/>
        <v>0</v>
      </c>
      <c r="AQ75" s="53">
        <f t="shared" si="29"/>
        <v>0</v>
      </c>
      <c r="AR75" s="53">
        <f t="shared" si="29"/>
        <v>0</v>
      </c>
      <c r="AS75" s="499"/>
      <c r="AT75" s="499"/>
    </row>
    <row r="76" spans="1:46" s="7" customFormat="1" ht="41.25" hidden="1" customHeight="1" x14ac:dyDescent="0.25">
      <c r="A76" s="506"/>
      <c r="B76" s="507"/>
      <c r="C76" s="507"/>
      <c r="D76" s="508"/>
      <c r="E76" s="63"/>
      <c r="F76" s="53">
        <f>F57</f>
        <v>0</v>
      </c>
      <c r="G76" s="53">
        <f t="shared" si="29"/>
        <v>0</v>
      </c>
      <c r="H76" s="53" t="e">
        <f>G76/F76*100</f>
        <v>#DIV/0!</v>
      </c>
      <c r="I76" s="53">
        <f>I57</f>
        <v>0</v>
      </c>
      <c r="J76" s="53">
        <f t="shared" si="29"/>
        <v>0</v>
      </c>
      <c r="K76" s="53">
        <f t="shared" si="29"/>
        <v>0</v>
      </c>
      <c r="L76" s="53">
        <f t="shared" si="29"/>
        <v>0</v>
      </c>
      <c r="M76" s="53">
        <f t="shared" si="29"/>
        <v>0</v>
      </c>
      <c r="N76" s="53">
        <f t="shared" si="29"/>
        <v>0</v>
      </c>
      <c r="O76" s="53">
        <f t="shared" si="29"/>
        <v>0</v>
      </c>
      <c r="P76" s="53">
        <f t="shared" si="29"/>
        <v>0</v>
      </c>
      <c r="Q76" s="53">
        <f t="shared" si="29"/>
        <v>0</v>
      </c>
      <c r="R76" s="53">
        <f t="shared" si="29"/>
        <v>0</v>
      </c>
      <c r="S76" s="53">
        <f t="shared" si="29"/>
        <v>0</v>
      </c>
      <c r="T76" s="53">
        <f t="shared" si="29"/>
        <v>0</v>
      </c>
      <c r="U76" s="53">
        <f t="shared" si="29"/>
        <v>0</v>
      </c>
      <c r="V76" s="53">
        <f t="shared" si="29"/>
        <v>0</v>
      </c>
      <c r="W76" s="53">
        <f t="shared" si="29"/>
        <v>0</v>
      </c>
      <c r="X76" s="53">
        <f t="shared" si="29"/>
        <v>0</v>
      </c>
      <c r="Y76" s="53">
        <f t="shared" si="29"/>
        <v>0</v>
      </c>
      <c r="Z76" s="53">
        <f t="shared" si="29"/>
        <v>0</v>
      </c>
      <c r="AA76" s="53">
        <f t="shared" si="29"/>
        <v>0</v>
      </c>
      <c r="AB76" s="53">
        <f t="shared" si="29"/>
        <v>0</v>
      </c>
      <c r="AC76" s="53">
        <f t="shared" si="29"/>
        <v>0</v>
      </c>
      <c r="AD76" s="53">
        <f t="shared" si="29"/>
        <v>0</v>
      </c>
      <c r="AE76" s="53">
        <f t="shared" si="29"/>
        <v>0</v>
      </c>
      <c r="AF76" s="53">
        <f t="shared" si="29"/>
        <v>0</v>
      </c>
      <c r="AG76" s="53">
        <f t="shared" si="29"/>
        <v>0</v>
      </c>
      <c r="AH76" s="53">
        <f t="shared" si="29"/>
        <v>0</v>
      </c>
      <c r="AI76" s="53" t="e">
        <f t="shared" si="29"/>
        <v>#DIV/0!</v>
      </c>
      <c r="AJ76" s="53">
        <f t="shared" si="29"/>
        <v>0</v>
      </c>
      <c r="AK76" s="53">
        <f t="shared" si="29"/>
        <v>0</v>
      </c>
      <c r="AL76" s="53">
        <f t="shared" si="29"/>
        <v>0</v>
      </c>
      <c r="AM76" s="53">
        <f t="shared" si="29"/>
        <v>0</v>
      </c>
      <c r="AN76" s="53">
        <f t="shared" si="29"/>
        <v>0</v>
      </c>
      <c r="AO76" s="53">
        <f t="shared" si="29"/>
        <v>0</v>
      </c>
      <c r="AP76" s="53">
        <f t="shared" si="29"/>
        <v>0</v>
      </c>
      <c r="AQ76" s="53">
        <f t="shared" si="29"/>
        <v>0</v>
      </c>
      <c r="AR76" s="53">
        <f t="shared" si="29"/>
        <v>0</v>
      </c>
      <c r="AS76" s="64"/>
      <c r="AT76" s="64"/>
    </row>
    <row r="77" spans="1:46" s="3" customFormat="1" ht="41.25" customHeight="1" x14ac:dyDescent="0.25">
      <c r="A77" s="476"/>
      <c r="B77" s="477"/>
      <c r="C77" s="477"/>
      <c r="D77" s="477"/>
      <c r="E77" s="477"/>
      <c r="F77" s="477"/>
      <c r="G77" s="65"/>
      <c r="H77" s="478"/>
      <c r="I77" s="478"/>
      <c r="J77" s="478"/>
      <c r="K77" s="478"/>
      <c r="L77" s="478"/>
      <c r="M77" s="478"/>
      <c r="N77" s="478"/>
      <c r="O77" s="478"/>
      <c r="P77" s="478"/>
      <c r="Q77" s="65"/>
      <c r="R77" s="65"/>
      <c r="S77" s="66"/>
      <c r="T77" s="67"/>
      <c r="U77" s="67"/>
      <c r="V77" s="67"/>
      <c r="W77" s="67"/>
      <c r="X77" s="67"/>
      <c r="Y77" s="83"/>
      <c r="Z77" s="83"/>
      <c r="AA77" s="83"/>
      <c r="AB77" s="83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8"/>
      <c r="AT77" s="68"/>
    </row>
    <row r="78" spans="1:46" s="3" customFormat="1" ht="41.25" customHeight="1" x14ac:dyDescent="0.25">
      <c r="A78" s="479" t="s">
        <v>48</v>
      </c>
      <c r="B78" s="479"/>
      <c r="C78" s="479"/>
      <c r="D78" s="479"/>
      <c r="E78" s="479"/>
      <c r="F78" s="479"/>
      <c r="G78" s="479"/>
      <c r="H78" s="479"/>
      <c r="I78" s="47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83"/>
      <c r="U78" s="83"/>
      <c r="V78" s="83"/>
      <c r="W78" s="83"/>
      <c r="X78" s="83"/>
      <c r="Y78" s="83"/>
      <c r="Z78" s="83"/>
      <c r="AA78" s="83"/>
      <c r="AB78" s="83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5"/>
    </row>
    <row r="79" spans="1:46" s="3" customFormat="1" ht="41.25" customHeight="1" x14ac:dyDescent="0.25">
      <c r="A79" s="472"/>
      <c r="B79" s="473"/>
      <c r="C79" s="473"/>
      <c r="D79" s="473"/>
      <c r="E79" s="473"/>
      <c r="F79" s="65"/>
      <c r="G79" s="65"/>
      <c r="H79" s="82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480"/>
      <c r="U79" s="480"/>
      <c r="V79" s="480"/>
      <c r="W79" s="480"/>
      <c r="X79" s="480"/>
      <c r="Y79" s="480"/>
      <c r="Z79" s="480"/>
      <c r="AA79" s="480"/>
      <c r="AB79" s="480"/>
      <c r="AC79" s="65"/>
      <c r="AD79" s="65"/>
      <c r="AE79" s="65"/>
      <c r="AF79" s="65"/>
      <c r="AG79" s="65"/>
      <c r="AH79" s="65"/>
      <c r="AI79" s="65"/>
      <c r="AJ79" s="65"/>
      <c r="AK79" s="66"/>
      <c r="AL79" s="65"/>
      <c r="AM79" s="65"/>
      <c r="AN79" s="65"/>
      <c r="AO79" s="65"/>
      <c r="AP79" s="65"/>
      <c r="AQ79" s="65"/>
      <c r="AR79" s="65"/>
      <c r="AS79" s="481"/>
      <c r="AT79" s="481"/>
    </row>
    <row r="80" spans="1:46" s="3" customFormat="1" ht="41.25" customHeight="1" x14ac:dyDescent="0.25">
      <c r="A80" s="472" t="s">
        <v>52</v>
      </c>
      <c r="B80" s="473"/>
      <c r="C80" s="473"/>
      <c r="D80" s="473"/>
      <c r="E80" s="473"/>
      <c r="F80" s="473"/>
      <c r="G80" s="65"/>
      <c r="H80" s="66"/>
      <c r="I80" s="66"/>
      <c r="J80" s="65"/>
      <c r="K80" s="65"/>
      <c r="L80" s="65"/>
      <c r="M80" s="69"/>
      <c r="N80" s="482"/>
      <c r="O80" s="482"/>
      <c r="P80" s="482"/>
      <c r="Q80" s="483"/>
      <c r="R80" s="483"/>
      <c r="S80" s="483"/>
      <c r="T80" s="484"/>
      <c r="U80" s="484"/>
      <c r="V80" s="484"/>
      <c r="W80" s="484"/>
      <c r="X80" s="484"/>
      <c r="Y80" s="484"/>
      <c r="Z80" s="484"/>
      <c r="AA80" s="484"/>
      <c r="AB80" s="85"/>
      <c r="AC80" s="65"/>
      <c r="AD80" s="65"/>
      <c r="AE80" s="65"/>
      <c r="AF80" s="65"/>
      <c r="AG80" s="65"/>
      <c r="AH80" s="65"/>
      <c r="AI80" s="65"/>
      <c r="AJ80" s="65"/>
      <c r="AK80" s="66"/>
      <c r="AL80" s="65"/>
      <c r="AM80" s="65"/>
      <c r="AN80" s="65"/>
      <c r="AO80" s="65"/>
      <c r="AP80" s="65"/>
      <c r="AQ80" s="65"/>
      <c r="AR80" s="65"/>
      <c r="AS80" s="481"/>
      <c r="AT80" s="481"/>
    </row>
    <row r="81" spans="1:46" s="3" customFormat="1" ht="41.25" customHeight="1" x14ac:dyDescent="0.25">
      <c r="A81" s="70"/>
      <c r="C81" s="65"/>
      <c r="D81" s="65"/>
      <c r="E81" s="65"/>
      <c r="F81" s="65"/>
      <c r="G81" s="65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5"/>
      <c r="U81" s="85"/>
      <c r="V81" s="85"/>
      <c r="W81" s="85"/>
      <c r="X81" s="85"/>
      <c r="Y81" s="85"/>
      <c r="Z81" s="85"/>
      <c r="AA81" s="85"/>
      <c r="AB81" s="8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481"/>
      <c r="AT81" s="481"/>
    </row>
    <row r="82" spans="1:46" s="2" customFormat="1" ht="41.25" customHeight="1" x14ac:dyDescent="0.25">
      <c r="A82" s="472"/>
      <c r="B82" s="473"/>
      <c r="C82" s="473"/>
      <c r="D82" s="473"/>
      <c r="E82" s="473"/>
      <c r="F82" s="6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1"/>
      <c r="U82" s="71"/>
      <c r="V82" s="71"/>
      <c r="W82" s="71"/>
      <c r="X82" s="71"/>
      <c r="Y82" s="71"/>
      <c r="Z82" s="71"/>
      <c r="AA82" s="71"/>
      <c r="AB82" s="71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481"/>
      <c r="AT82" s="481"/>
    </row>
    <row r="83" spans="1:46" s="2" customFormat="1" ht="41.25" customHeight="1" x14ac:dyDescent="0.2">
      <c r="A83" s="91"/>
      <c r="B83" s="7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1"/>
      <c r="U83" s="71"/>
      <c r="V83" s="71"/>
      <c r="W83" s="71"/>
      <c r="X83" s="71"/>
      <c r="Y83" s="71"/>
      <c r="Z83" s="71"/>
      <c r="AA83" s="71"/>
      <c r="AB83" s="71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481"/>
      <c r="AT83" s="481"/>
    </row>
    <row r="84" spans="1:46" s="2" customFormat="1" ht="41.25" customHeight="1" x14ac:dyDescent="0.2">
      <c r="A84" s="91"/>
      <c r="B84" s="7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1"/>
      <c r="U84" s="71"/>
      <c r="V84" s="71"/>
      <c r="W84" s="71"/>
      <c r="X84" s="71"/>
      <c r="Y84" s="71"/>
      <c r="Z84" s="71"/>
      <c r="AA84" s="71"/>
      <c r="AB84" s="71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481"/>
      <c r="AT84" s="481"/>
    </row>
    <row r="85" spans="1:46" s="2" customFormat="1" ht="41.25" customHeight="1" x14ac:dyDescent="0.25">
      <c r="A85" s="6" t="s">
        <v>47</v>
      </c>
      <c r="B85" s="71"/>
      <c r="C85" s="6"/>
      <c r="D85" s="6"/>
      <c r="E85" s="6"/>
      <c r="F85" s="6"/>
      <c r="G85" s="7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1"/>
      <c r="U85" s="71"/>
      <c r="V85" s="71"/>
      <c r="W85" s="71"/>
      <c r="X85" s="71"/>
      <c r="Y85" s="484"/>
      <c r="Z85" s="484"/>
      <c r="AA85" s="484"/>
      <c r="AB85" s="71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481"/>
      <c r="AT85" s="481"/>
    </row>
    <row r="86" spans="1:46" s="2" customFormat="1" ht="41.25" customHeight="1" x14ac:dyDescent="0.25">
      <c r="A86" s="472"/>
      <c r="B86" s="473"/>
      <c r="C86" s="473"/>
      <c r="D86" s="473"/>
      <c r="E86" s="473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6" s="2" customFormat="1" ht="41.25" customHeight="1" x14ac:dyDescent="0.25">
      <c r="A87" s="474"/>
      <c r="B87" s="474"/>
      <c r="C87" s="84"/>
      <c r="D87" s="84"/>
      <c r="E87" s="84"/>
      <c r="F87" s="82"/>
    </row>
    <row r="88" spans="1:46" s="2" customFormat="1" ht="41.25" customHeight="1" x14ac:dyDescent="0.25">
      <c r="A88" s="475"/>
      <c r="B88" s="475"/>
      <c r="C88" s="66"/>
      <c r="D88" s="66"/>
      <c r="E88" s="66"/>
      <c r="F88" s="65"/>
    </row>
    <row r="89" spans="1:46" s="2" customFormat="1" ht="41.25" customHeight="1" x14ac:dyDescent="0.25">
      <c r="A89" s="476"/>
      <c r="B89" s="477"/>
      <c r="C89" s="477"/>
      <c r="D89" s="477"/>
      <c r="E89" s="477"/>
      <c r="F89" s="65"/>
    </row>
  </sheetData>
  <mergeCells count="212">
    <mergeCell ref="A3:A6"/>
    <mergeCell ref="B3:B6"/>
    <mergeCell ref="C3:C6"/>
    <mergeCell ref="D3:D6"/>
    <mergeCell ref="E3:E6"/>
    <mergeCell ref="F3:H4"/>
    <mergeCell ref="I3:AR3"/>
    <mergeCell ref="AP4:AR4"/>
    <mergeCell ref="F5:F6"/>
    <mergeCell ref="G5:G6"/>
    <mergeCell ref="H5:H6"/>
    <mergeCell ref="I5:I6"/>
    <mergeCell ref="J5:J6"/>
    <mergeCell ref="K5:K6"/>
    <mergeCell ref="I4:K4"/>
    <mergeCell ref="L4:N4"/>
    <mergeCell ref="O4:Q4"/>
    <mergeCell ref="R4:T4"/>
    <mergeCell ref="U4:W4"/>
    <mergeCell ref="L5:L6"/>
    <mergeCell ref="M5:M6"/>
    <mergeCell ref="N5:N6"/>
    <mergeCell ref="O5:O6"/>
    <mergeCell ref="P5:P6"/>
    <mergeCell ref="Q5:Q6"/>
    <mergeCell ref="V1:W1"/>
    <mergeCell ref="B2:AT2"/>
    <mergeCell ref="AS3:AS6"/>
    <mergeCell ref="AT3:AT6"/>
    <mergeCell ref="AG4:AI4"/>
    <mergeCell ref="AJ4:AL4"/>
    <mergeCell ref="AM4:AO4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4:Z4"/>
    <mergeCell ref="AA4:AC4"/>
    <mergeCell ref="AD4:AF4"/>
    <mergeCell ref="AP5:AP6"/>
    <mergeCell ref="AQ5:AQ6"/>
    <mergeCell ref="AR5:AR6"/>
    <mergeCell ref="B8:AT8"/>
    <mergeCell ref="A10:A21"/>
    <mergeCell ref="B10:B21"/>
    <mergeCell ref="C10:C21"/>
    <mergeCell ref="D10:D15"/>
    <mergeCell ref="AS10:AS14"/>
    <mergeCell ref="AT10:AT15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K15:K16"/>
    <mergeCell ref="L15:L16"/>
    <mergeCell ref="M15:M16"/>
    <mergeCell ref="N15:N16"/>
    <mergeCell ref="O15:O16"/>
    <mergeCell ref="P15:P16"/>
    <mergeCell ref="E15:E16"/>
    <mergeCell ref="F15:F16"/>
    <mergeCell ref="G15:G16"/>
    <mergeCell ref="H15:H16"/>
    <mergeCell ref="I15:I16"/>
    <mergeCell ref="J15:J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AT16:AT21"/>
    <mergeCell ref="A22:A27"/>
    <mergeCell ref="B22:B27"/>
    <mergeCell ref="C22:C27"/>
    <mergeCell ref="D22:D27"/>
    <mergeCell ref="AS22:AS27"/>
    <mergeCell ref="AT22:AT27"/>
    <mergeCell ref="AO15:AO16"/>
    <mergeCell ref="AP15:AP16"/>
    <mergeCell ref="AQ15:AQ16"/>
    <mergeCell ref="AR15:AR16"/>
    <mergeCell ref="D16:D21"/>
    <mergeCell ref="AS16:AS21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34:A38"/>
    <mergeCell ref="B34:B38"/>
    <mergeCell ref="C34:C38"/>
    <mergeCell ref="D34:D38"/>
    <mergeCell ref="AS34:AS38"/>
    <mergeCell ref="AT34:AT38"/>
    <mergeCell ref="A28:A33"/>
    <mergeCell ref="B28:B33"/>
    <mergeCell ref="C28:C33"/>
    <mergeCell ref="D28:D33"/>
    <mergeCell ref="AS28:AS32"/>
    <mergeCell ref="AT28:AT32"/>
    <mergeCell ref="A39:A45"/>
    <mergeCell ref="B39:B45"/>
    <mergeCell ref="C39:C45"/>
    <mergeCell ref="D39:D44"/>
    <mergeCell ref="AS39:AS43"/>
    <mergeCell ref="AT39:AT43"/>
    <mergeCell ref="E44:E45"/>
    <mergeCell ref="F44:F45"/>
    <mergeCell ref="G44:G45"/>
    <mergeCell ref="H44:H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L44:AL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AT46:AT51"/>
    <mergeCell ref="A52:D57"/>
    <mergeCell ref="AS52:AS56"/>
    <mergeCell ref="AT52:AT56"/>
    <mergeCell ref="A58:D63"/>
    <mergeCell ref="AS58:AS62"/>
    <mergeCell ref="AT58:AT62"/>
    <mergeCell ref="AS44:AS45"/>
    <mergeCell ref="A46:A51"/>
    <mergeCell ref="B46:B51"/>
    <mergeCell ref="C46:C51"/>
    <mergeCell ref="D46:D51"/>
    <mergeCell ref="AS46:AS51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S79:AT85"/>
    <mergeCell ref="A80:F80"/>
    <mergeCell ref="N80:P80"/>
    <mergeCell ref="Q80:S80"/>
    <mergeCell ref="T80:AA80"/>
    <mergeCell ref="A64:D70"/>
    <mergeCell ref="AS64:AS68"/>
    <mergeCell ref="AT64:AT68"/>
    <mergeCell ref="E69:AR69"/>
    <mergeCell ref="A71:D76"/>
    <mergeCell ref="AS71:AS75"/>
    <mergeCell ref="AT71:AT75"/>
    <mergeCell ref="A82:E82"/>
    <mergeCell ref="Y85:AA85"/>
    <mergeCell ref="A86:E86"/>
    <mergeCell ref="A87:B87"/>
    <mergeCell ref="A88:B88"/>
    <mergeCell ref="A89:E89"/>
    <mergeCell ref="A77:F77"/>
    <mergeCell ref="H77:P77"/>
    <mergeCell ref="A78:I78"/>
    <mergeCell ref="A79:E79"/>
    <mergeCell ref="T79:AB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zoomScale="90" zoomScaleNormal="90" workbookViewId="0">
      <selection activeCell="V41" sqref="V41"/>
    </sheetView>
  </sheetViews>
  <sheetFormatPr defaultRowHeight="15" x14ac:dyDescent="0.25"/>
  <cols>
    <col min="1" max="1" width="5.85546875" customWidth="1"/>
    <col min="2" max="2" width="25.85546875" customWidth="1"/>
    <col min="3" max="3" width="9.140625" customWidth="1"/>
    <col min="4" max="4" width="12.140625" hidden="1" customWidth="1"/>
    <col min="5" max="5" width="15.42578125" customWidth="1"/>
    <col min="17" max="17" width="8.85546875" customWidth="1"/>
    <col min="18" max="19" width="9.140625" hidden="1" customWidth="1"/>
    <col min="20" max="20" width="10.5703125" hidden="1" customWidth="1"/>
    <col min="21" max="21" width="10.5703125" customWidth="1"/>
    <col min="23" max="23" width="10.28515625" customWidth="1"/>
    <col min="24" max="24" width="11" customWidth="1"/>
    <col min="26" max="26" width="10.28515625" customWidth="1"/>
    <col min="37" max="37" width="7.85546875" customWidth="1"/>
    <col min="38" max="38" width="8.85546875" customWidth="1"/>
    <col min="39" max="41" width="9.140625" hidden="1" customWidth="1"/>
    <col min="42" max="42" width="9" customWidth="1"/>
    <col min="43" max="44" width="9.140625" hidden="1" customWidth="1"/>
    <col min="47" max="47" width="8.28515625" customWidth="1"/>
    <col min="48" max="48" width="9.140625" hidden="1" customWidth="1"/>
    <col min="49" max="49" width="7.85546875" customWidth="1"/>
    <col min="52" max="52" width="8.140625" customWidth="1"/>
    <col min="53" max="53" width="9" customWidth="1"/>
    <col min="54" max="55" width="9.140625" hidden="1" customWidth="1"/>
    <col min="56" max="56" width="25" customWidth="1"/>
    <col min="57" max="57" width="28.28515625" customWidth="1"/>
  </cols>
  <sheetData>
    <row r="1" spans="1:57" x14ac:dyDescent="0.25">
      <c r="A1" s="142"/>
      <c r="B1" s="143"/>
      <c r="C1" s="142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709" t="s">
        <v>60</v>
      </c>
      <c r="BE1" s="709"/>
    </row>
    <row r="2" spans="1:57" x14ac:dyDescent="0.25">
      <c r="A2" s="142"/>
      <c r="B2" s="145"/>
      <c r="C2" s="14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709" t="s">
        <v>61</v>
      </c>
      <c r="BE2" s="709"/>
    </row>
    <row r="3" spans="1:57" x14ac:dyDescent="0.25">
      <c r="A3" s="142"/>
      <c r="B3" s="145"/>
      <c r="C3" s="142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709" t="s">
        <v>62</v>
      </c>
      <c r="BE3" s="709"/>
    </row>
    <row r="4" spans="1:57" x14ac:dyDescent="0.25">
      <c r="A4" s="142"/>
      <c r="B4" s="144"/>
      <c r="C4" s="14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696" t="s">
        <v>63</v>
      </c>
      <c r="BE4" s="696"/>
    </row>
    <row r="5" spans="1:57" x14ac:dyDescent="0.25">
      <c r="A5" s="142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696" t="s">
        <v>64</v>
      </c>
      <c r="BE5" s="696"/>
    </row>
    <row r="6" spans="1:57" x14ac:dyDescent="0.25">
      <c r="A6" s="142"/>
      <c r="B6" s="695" t="s">
        <v>140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146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696" t="s">
        <v>65</v>
      </c>
      <c r="BE6" s="696"/>
    </row>
    <row r="7" spans="1:57" x14ac:dyDescent="0.25">
      <c r="A7" s="142"/>
      <c r="B7" s="695" t="s">
        <v>141</v>
      </c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</row>
    <row r="8" spans="1:57" ht="15.75" thickBot="1" x14ac:dyDescent="0.3">
      <c r="A8" s="14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2"/>
      <c r="AX8" s="142"/>
      <c r="AY8" s="142"/>
      <c r="AZ8" s="142"/>
      <c r="BA8" s="142"/>
      <c r="BB8" s="142"/>
      <c r="BC8" s="142"/>
      <c r="BD8" s="142"/>
      <c r="BE8" s="142"/>
    </row>
    <row r="9" spans="1:57" ht="15.75" thickBot="1" x14ac:dyDescent="0.3">
      <c r="A9" s="697" t="s">
        <v>2</v>
      </c>
      <c r="B9" s="699" t="s">
        <v>66</v>
      </c>
      <c r="C9" s="690" t="s">
        <v>67</v>
      </c>
      <c r="D9" s="699" t="s">
        <v>68</v>
      </c>
      <c r="E9" s="701" t="s">
        <v>5</v>
      </c>
      <c r="F9" s="703" t="s">
        <v>69</v>
      </c>
      <c r="G9" s="704"/>
      <c r="H9" s="704"/>
      <c r="I9" s="705" t="s">
        <v>70</v>
      </c>
      <c r="J9" s="706"/>
      <c r="K9" s="707"/>
      <c r="L9" s="705" t="s">
        <v>71</v>
      </c>
      <c r="M9" s="706"/>
      <c r="N9" s="707"/>
      <c r="O9" s="705" t="s">
        <v>72</v>
      </c>
      <c r="P9" s="706"/>
      <c r="Q9" s="707"/>
      <c r="R9" s="694" t="s">
        <v>73</v>
      </c>
      <c r="S9" s="694"/>
      <c r="T9" s="708"/>
      <c r="U9" s="683" t="s">
        <v>74</v>
      </c>
      <c r="V9" s="684"/>
      <c r="W9" s="684"/>
      <c r="X9" s="683" t="s">
        <v>75</v>
      </c>
      <c r="Y9" s="684"/>
      <c r="Z9" s="685"/>
      <c r="AA9" s="683" t="s">
        <v>76</v>
      </c>
      <c r="AB9" s="684"/>
      <c r="AC9" s="685"/>
      <c r="AD9" s="683" t="s">
        <v>77</v>
      </c>
      <c r="AE9" s="684"/>
      <c r="AF9" s="685"/>
      <c r="AG9" s="683" t="s">
        <v>78</v>
      </c>
      <c r="AH9" s="684"/>
      <c r="AI9" s="685"/>
      <c r="AJ9" s="684" t="s">
        <v>79</v>
      </c>
      <c r="AK9" s="684"/>
      <c r="AL9" s="685"/>
      <c r="AM9" s="694" t="s">
        <v>80</v>
      </c>
      <c r="AN9" s="694"/>
      <c r="AO9" s="694"/>
      <c r="AP9" s="683" t="s">
        <v>81</v>
      </c>
      <c r="AQ9" s="684"/>
      <c r="AR9" s="684"/>
      <c r="AS9" s="684"/>
      <c r="AT9" s="685"/>
      <c r="AU9" s="683" t="s">
        <v>82</v>
      </c>
      <c r="AV9" s="684"/>
      <c r="AW9" s="684"/>
      <c r="AX9" s="685"/>
      <c r="AY9" s="683" t="s">
        <v>83</v>
      </c>
      <c r="AZ9" s="684"/>
      <c r="BA9" s="685"/>
      <c r="BB9" s="686" t="s">
        <v>84</v>
      </c>
      <c r="BC9" s="687"/>
      <c r="BD9" s="688" t="s">
        <v>85</v>
      </c>
      <c r="BE9" s="690" t="s">
        <v>86</v>
      </c>
    </row>
    <row r="10" spans="1:57" ht="29.25" thickBot="1" x14ac:dyDescent="0.3">
      <c r="A10" s="698"/>
      <c r="B10" s="700"/>
      <c r="C10" s="691"/>
      <c r="D10" s="700"/>
      <c r="E10" s="702"/>
      <c r="F10" s="148" t="s">
        <v>87</v>
      </c>
      <c r="G10" s="149" t="s">
        <v>25</v>
      </c>
      <c r="H10" s="150" t="s">
        <v>88</v>
      </c>
      <c r="I10" s="151" t="s">
        <v>89</v>
      </c>
      <c r="J10" s="152" t="s">
        <v>90</v>
      </c>
      <c r="K10" s="153" t="s">
        <v>91</v>
      </c>
      <c r="L10" s="151" t="s">
        <v>89</v>
      </c>
      <c r="M10" s="152" t="s">
        <v>90</v>
      </c>
      <c r="N10" s="153" t="s">
        <v>91</v>
      </c>
      <c r="O10" s="151" t="s">
        <v>89</v>
      </c>
      <c r="P10" s="153" t="s">
        <v>90</v>
      </c>
      <c r="Q10" s="153" t="s">
        <v>91</v>
      </c>
      <c r="R10" s="154" t="s">
        <v>89</v>
      </c>
      <c r="S10" s="155" t="s">
        <v>90</v>
      </c>
      <c r="T10" s="156" t="s">
        <v>92</v>
      </c>
      <c r="U10" s="151" t="s">
        <v>89</v>
      </c>
      <c r="V10" s="152" t="s">
        <v>90</v>
      </c>
      <c r="W10" s="157" t="s">
        <v>91</v>
      </c>
      <c r="X10" s="151" t="s">
        <v>89</v>
      </c>
      <c r="Y10" s="152" t="s">
        <v>90</v>
      </c>
      <c r="Z10" s="153" t="s">
        <v>91</v>
      </c>
      <c r="AA10" s="151" t="s">
        <v>89</v>
      </c>
      <c r="AB10" s="158" t="s">
        <v>90</v>
      </c>
      <c r="AC10" s="159" t="s">
        <v>91</v>
      </c>
      <c r="AD10" s="151" t="s">
        <v>89</v>
      </c>
      <c r="AE10" s="152" t="s">
        <v>90</v>
      </c>
      <c r="AF10" s="159" t="s">
        <v>91</v>
      </c>
      <c r="AG10" s="151" t="s">
        <v>89</v>
      </c>
      <c r="AH10" s="152" t="s">
        <v>90</v>
      </c>
      <c r="AI10" s="159" t="s">
        <v>91</v>
      </c>
      <c r="AJ10" s="160" t="s">
        <v>89</v>
      </c>
      <c r="AK10" s="161" t="s">
        <v>90</v>
      </c>
      <c r="AL10" s="159" t="s">
        <v>91</v>
      </c>
      <c r="AM10" s="154" t="s">
        <v>89</v>
      </c>
      <c r="AN10" s="162" t="s">
        <v>90</v>
      </c>
      <c r="AO10" s="163" t="s">
        <v>91</v>
      </c>
      <c r="AP10" s="151" t="s">
        <v>89</v>
      </c>
      <c r="AQ10" s="161" t="s">
        <v>93</v>
      </c>
      <c r="AR10" s="161" t="s">
        <v>89</v>
      </c>
      <c r="AS10" s="161" t="s">
        <v>93</v>
      </c>
      <c r="AT10" s="153" t="s">
        <v>91</v>
      </c>
      <c r="AU10" s="151" t="s">
        <v>89</v>
      </c>
      <c r="AV10" s="161" t="s">
        <v>93</v>
      </c>
      <c r="AW10" s="161" t="s">
        <v>93</v>
      </c>
      <c r="AX10" s="153" t="s">
        <v>91</v>
      </c>
      <c r="AY10" s="151" t="s">
        <v>89</v>
      </c>
      <c r="AZ10" s="161" t="s">
        <v>93</v>
      </c>
      <c r="BA10" s="159" t="s">
        <v>91</v>
      </c>
      <c r="BB10" s="164" t="s">
        <v>89</v>
      </c>
      <c r="BC10" s="165" t="s">
        <v>93</v>
      </c>
      <c r="BD10" s="689"/>
      <c r="BE10" s="691"/>
    </row>
    <row r="11" spans="1:57" ht="15.75" thickBot="1" x14ac:dyDescent="0.3">
      <c r="A11" s="166"/>
      <c r="B11" s="167" t="s">
        <v>94</v>
      </c>
      <c r="C11" s="168"/>
      <c r="D11" s="169"/>
      <c r="E11" s="170"/>
      <c r="F11" s="171"/>
      <c r="G11" s="171"/>
      <c r="H11" s="172"/>
      <c r="I11" s="173"/>
      <c r="J11" s="174"/>
      <c r="K11" s="175"/>
      <c r="L11" s="173"/>
      <c r="M11" s="174"/>
      <c r="N11" s="175"/>
      <c r="O11" s="173"/>
      <c r="P11" s="175"/>
      <c r="Q11" s="175"/>
      <c r="R11" s="176"/>
      <c r="S11" s="177"/>
      <c r="T11" s="172"/>
      <c r="U11" s="178"/>
      <c r="V11" s="179"/>
      <c r="W11" s="180"/>
      <c r="X11" s="178"/>
      <c r="Y11" s="179"/>
      <c r="Z11" s="181"/>
      <c r="AA11" s="178"/>
      <c r="AB11" s="182"/>
      <c r="AC11" s="183"/>
      <c r="AD11" s="178"/>
      <c r="AE11" s="179"/>
      <c r="AF11" s="181"/>
      <c r="AG11" s="178"/>
      <c r="AH11" s="179"/>
      <c r="AI11" s="181"/>
      <c r="AJ11" s="182"/>
      <c r="AK11" s="179"/>
      <c r="AL11" s="184"/>
      <c r="AM11" s="185"/>
      <c r="AN11" s="186"/>
      <c r="AO11" s="187"/>
      <c r="AP11" s="178"/>
      <c r="AQ11" s="179"/>
      <c r="AR11" s="179"/>
      <c r="AS11" s="179"/>
      <c r="AT11" s="181"/>
      <c r="AU11" s="178"/>
      <c r="AV11" s="179"/>
      <c r="AW11" s="179"/>
      <c r="AX11" s="181"/>
      <c r="AY11" s="178"/>
      <c r="AZ11" s="179"/>
      <c r="BA11" s="184"/>
      <c r="BB11" s="176" t="e">
        <f>#REF!+#REF!</f>
        <v>#REF!</v>
      </c>
      <c r="BC11" s="177" t="e">
        <f>#REF!+#REF!</f>
        <v>#REF!</v>
      </c>
      <c r="BD11" s="188"/>
      <c r="BE11" s="189"/>
    </row>
    <row r="12" spans="1:57" ht="15" hidden="1" customHeight="1" x14ac:dyDescent="0.25">
      <c r="A12" s="599" t="s">
        <v>95</v>
      </c>
      <c r="B12" s="596" t="s">
        <v>96</v>
      </c>
      <c r="C12" s="594" t="s">
        <v>97</v>
      </c>
      <c r="D12" s="591" t="s">
        <v>98</v>
      </c>
      <c r="E12" s="190" t="s">
        <v>99</v>
      </c>
      <c r="F12" s="191">
        <f>F13+F14</f>
        <v>0</v>
      </c>
      <c r="G12" s="191">
        <f>G13+G14</f>
        <v>0</v>
      </c>
      <c r="H12" s="192" t="e">
        <f>G12/F12*100</f>
        <v>#DIV/0!</v>
      </c>
      <c r="I12" s="193">
        <f>I13+I14</f>
        <v>0</v>
      </c>
      <c r="J12" s="194">
        <f t="shared" ref="J12:BA12" si="0">J13+J14</f>
        <v>0</v>
      </c>
      <c r="K12" s="195">
        <f t="shared" si="0"/>
        <v>0</v>
      </c>
      <c r="L12" s="193">
        <f t="shared" si="0"/>
        <v>0</v>
      </c>
      <c r="M12" s="194">
        <f t="shared" si="0"/>
        <v>0</v>
      </c>
      <c r="N12" s="195">
        <f t="shared" si="0"/>
        <v>0</v>
      </c>
      <c r="O12" s="193">
        <f t="shared" si="0"/>
        <v>0</v>
      </c>
      <c r="P12" s="194">
        <f t="shared" si="0"/>
        <v>0</v>
      </c>
      <c r="Q12" s="195">
        <f t="shared" si="0"/>
        <v>0</v>
      </c>
      <c r="R12" s="196">
        <f t="shared" si="0"/>
        <v>0</v>
      </c>
      <c r="S12" s="194">
        <f t="shared" si="0"/>
        <v>0</v>
      </c>
      <c r="T12" s="197">
        <f t="shared" si="0"/>
        <v>0</v>
      </c>
      <c r="U12" s="193">
        <f t="shared" si="0"/>
        <v>0</v>
      </c>
      <c r="V12" s="194">
        <f t="shared" si="0"/>
        <v>0</v>
      </c>
      <c r="W12" s="195">
        <f t="shared" si="0"/>
        <v>0</v>
      </c>
      <c r="X12" s="193">
        <f t="shared" si="0"/>
        <v>0</v>
      </c>
      <c r="Y12" s="194">
        <f t="shared" si="0"/>
        <v>0</v>
      </c>
      <c r="Z12" s="195">
        <f t="shared" si="0"/>
        <v>0</v>
      </c>
      <c r="AA12" s="193">
        <f t="shared" si="0"/>
        <v>0</v>
      </c>
      <c r="AB12" s="194">
        <f t="shared" si="0"/>
        <v>0</v>
      </c>
      <c r="AC12" s="195">
        <f t="shared" si="0"/>
        <v>0</v>
      </c>
      <c r="AD12" s="193">
        <f t="shared" si="0"/>
        <v>0</v>
      </c>
      <c r="AE12" s="194">
        <f t="shared" si="0"/>
        <v>0</v>
      </c>
      <c r="AF12" s="195">
        <f t="shared" si="0"/>
        <v>0</v>
      </c>
      <c r="AG12" s="193">
        <f t="shared" si="0"/>
        <v>0</v>
      </c>
      <c r="AH12" s="194">
        <f t="shared" si="0"/>
        <v>0</v>
      </c>
      <c r="AI12" s="195">
        <f t="shared" si="0"/>
        <v>0</v>
      </c>
      <c r="AJ12" s="193">
        <f t="shared" si="0"/>
        <v>0</v>
      </c>
      <c r="AK12" s="194">
        <f t="shared" si="0"/>
        <v>0</v>
      </c>
      <c r="AL12" s="195">
        <f t="shared" si="0"/>
        <v>0</v>
      </c>
      <c r="AM12" s="196">
        <f t="shared" si="0"/>
        <v>0</v>
      </c>
      <c r="AN12" s="194">
        <f t="shared" si="0"/>
        <v>0</v>
      </c>
      <c r="AO12" s="197">
        <f t="shared" si="0"/>
        <v>0</v>
      </c>
      <c r="AP12" s="193">
        <f t="shared" si="0"/>
        <v>0</v>
      </c>
      <c r="AQ12" s="194">
        <f t="shared" si="0"/>
        <v>0</v>
      </c>
      <c r="AR12" s="194">
        <f t="shared" si="0"/>
        <v>0</v>
      </c>
      <c r="AS12" s="194">
        <f t="shared" si="0"/>
        <v>0</v>
      </c>
      <c r="AT12" s="195">
        <f t="shared" si="0"/>
        <v>0</v>
      </c>
      <c r="AU12" s="193">
        <f t="shared" si="0"/>
        <v>0</v>
      </c>
      <c r="AV12" s="194">
        <f t="shared" si="0"/>
        <v>0</v>
      </c>
      <c r="AW12" s="194">
        <f t="shared" si="0"/>
        <v>0</v>
      </c>
      <c r="AX12" s="195">
        <f t="shared" si="0"/>
        <v>0</v>
      </c>
      <c r="AY12" s="196">
        <f t="shared" si="0"/>
        <v>0</v>
      </c>
      <c r="AZ12" s="194">
        <f t="shared" si="0"/>
        <v>0</v>
      </c>
      <c r="BA12" s="195">
        <f t="shared" si="0"/>
        <v>0</v>
      </c>
      <c r="BB12" s="187"/>
      <c r="BC12" s="187"/>
      <c r="BD12" s="682"/>
      <c r="BE12" s="692"/>
    </row>
    <row r="13" spans="1:57" ht="25.5" hidden="1" x14ac:dyDescent="0.25">
      <c r="A13" s="600"/>
      <c r="B13" s="597"/>
      <c r="C13" s="589"/>
      <c r="D13" s="592"/>
      <c r="E13" s="198" t="s">
        <v>100</v>
      </c>
      <c r="F13" s="199">
        <f>I13+L13+O13+U13+X13+AA13+AD13+AG13+AJ13+AP13+AU13+AY13</f>
        <v>0</v>
      </c>
      <c r="G13" s="199">
        <f>J13+M13+P13+V13+Y13+AB13+AE13+AH13+AK13+AS13+AW13+AZ13</f>
        <v>0</v>
      </c>
      <c r="H13" s="200">
        <v>0</v>
      </c>
      <c r="I13" s="201">
        <v>0</v>
      </c>
      <c r="J13" s="202">
        <v>0</v>
      </c>
      <c r="K13" s="203">
        <v>0</v>
      </c>
      <c r="L13" s="201">
        <v>0</v>
      </c>
      <c r="M13" s="202">
        <v>0</v>
      </c>
      <c r="N13" s="203">
        <v>0</v>
      </c>
      <c r="O13" s="201">
        <v>0</v>
      </c>
      <c r="P13" s="202">
        <v>0</v>
      </c>
      <c r="Q13" s="203">
        <v>0</v>
      </c>
      <c r="R13" s="204"/>
      <c r="S13" s="199"/>
      <c r="T13" s="205"/>
      <c r="U13" s="206">
        <v>0</v>
      </c>
      <c r="V13" s="202">
        <v>0</v>
      </c>
      <c r="W13" s="203">
        <v>0</v>
      </c>
      <c r="X13" s="206">
        <v>0</v>
      </c>
      <c r="Y13" s="202">
        <v>0</v>
      </c>
      <c r="Z13" s="203">
        <v>0</v>
      </c>
      <c r="AA13" s="206">
        <v>0</v>
      </c>
      <c r="AB13" s="202">
        <v>0</v>
      </c>
      <c r="AC13" s="203">
        <v>0</v>
      </c>
      <c r="AD13" s="206">
        <v>0</v>
      </c>
      <c r="AE13" s="202">
        <v>0</v>
      </c>
      <c r="AF13" s="203">
        <v>0</v>
      </c>
      <c r="AG13" s="206">
        <v>0</v>
      </c>
      <c r="AH13" s="202">
        <v>0</v>
      </c>
      <c r="AI13" s="203">
        <v>0</v>
      </c>
      <c r="AJ13" s="201">
        <v>0</v>
      </c>
      <c r="AK13" s="202">
        <v>0</v>
      </c>
      <c r="AL13" s="203">
        <v>0</v>
      </c>
      <c r="AM13" s="204"/>
      <c r="AN13" s="199"/>
      <c r="AO13" s="205"/>
      <c r="AP13" s="206">
        <v>0</v>
      </c>
      <c r="AQ13" s="202"/>
      <c r="AR13" s="202"/>
      <c r="AS13" s="202">
        <v>0</v>
      </c>
      <c r="AT13" s="203">
        <v>0</v>
      </c>
      <c r="AU13" s="206">
        <v>0</v>
      </c>
      <c r="AV13" s="202"/>
      <c r="AW13" s="202">
        <v>0</v>
      </c>
      <c r="AX13" s="203">
        <v>0</v>
      </c>
      <c r="AY13" s="207">
        <v>0</v>
      </c>
      <c r="AZ13" s="202">
        <v>0</v>
      </c>
      <c r="BA13" s="203">
        <v>0</v>
      </c>
      <c r="BB13" s="187"/>
      <c r="BC13" s="187"/>
      <c r="BD13" s="682"/>
      <c r="BE13" s="693"/>
    </row>
    <row r="14" spans="1:57" ht="38.25" hidden="1" x14ac:dyDescent="0.25">
      <c r="A14" s="601"/>
      <c r="B14" s="598"/>
      <c r="C14" s="595"/>
      <c r="D14" s="593"/>
      <c r="E14" s="198" t="s">
        <v>101</v>
      </c>
      <c r="F14" s="199">
        <f>I14+L14+O14+U14+X14+AA14+AD14+AG14+AJ14+AP14+AU14+AY14</f>
        <v>0</v>
      </c>
      <c r="G14" s="199">
        <f>J14+AH14+AK14+AS14+AW14+AZ14</f>
        <v>0</v>
      </c>
      <c r="H14" s="200" t="e">
        <f>G14/F14*100</f>
        <v>#DIV/0!</v>
      </c>
      <c r="I14" s="201">
        <v>0</v>
      </c>
      <c r="J14" s="202">
        <v>0</v>
      </c>
      <c r="K14" s="203">
        <v>0</v>
      </c>
      <c r="L14" s="201">
        <v>0</v>
      </c>
      <c r="M14" s="202">
        <v>0</v>
      </c>
      <c r="N14" s="203">
        <v>0</v>
      </c>
      <c r="O14" s="201">
        <v>0</v>
      </c>
      <c r="P14" s="202">
        <v>0</v>
      </c>
      <c r="Q14" s="203">
        <v>0</v>
      </c>
      <c r="R14" s="204"/>
      <c r="S14" s="199"/>
      <c r="T14" s="205"/>
      <c r="U14" s="206">
        <v>0</v>
      </c>
      <c r="V14" s="202">
        <v>0</v>
      </c>
      <c r="W14" s="203">
        <v>0</v>
      </c>
      <c r="X14" s="206">
        <v>0</v>
      </c>
      <c r="Y14" s="202">
        <v>0</v>
      </c>
      <c r="Z14" s="203">
        <v>0</v>
      </c>
      <c r="AA14" s="206">
        <v>0</v>
      </c>
      <c r="AB14" s="202">
        <v>0</v>
      </c>
      <c r="AC14" s="203">
        <v>0</v>
      </c>
      <c r="AD14" s="206">
        <v>0</v>
      </c>
      <c r="AE14" s="202">
        <v>0</v>
      </c>
      <c r="AF14" s="203">
        <v>0</v>
      </c>
      <c r="AG14" s="206">
        <v>0</v>
      </c>
      <c r="AH14" s="202">
        <v>0</v>
      </c>
      <c r="AI14" s="203">
        <v>0</v>
      </c>
      <c r="AJ14" s="201">
        <v>0</v>
      </c>
      <c r="AK14" s="202">
        <v>0</v>
      </c>
      <c r="AL14" s="203">
        <v>0</v>
      </c>
      <c r="AM14" s="204"/>
      <c r="AN14" s="199"/>
      <c r="AO14" s="205"/>
      <c r="AP14" s="206">
        <v>0</v>
      </c>
      <c r="AQ14" s="202"/>
      <c r="AR14" s="202"/>
      <c r="AS14" s="202">
        <v>0</v>
      </c>
      <c r="AT14" s="203">
        <v>0</v>
      </c>
      <c r="AU14" s="206"/>
      <c r="AV14" s="202"/>
      <c r="AW14" s="202"/>
      <c r="AX14" s="203"/>
      <c r="AY14" s="207">
        <v>0</v>
      </c>
      <c r="AZ14" s="202">
        <v>0</v>
      </c>
      <c r="BA14" s="203">
        <v>0</v>
      </c>
      <c r="BB14" s="187"/>
      <c r="BC14" s="187"/>
      <c r="BD14" s="682"/>
      <c r="BE14" s="693"/>
    </row>
    <row r="15" spans="1:57" ht="39" hidden="1" thickBot="1" x14ac:dyDescent="0.3">
      <c r="A15" s="208" t="s">
        <v>102</v>
      </c>
      <c r="B15" s="209" t="s">
        <v>103</v>
      </c>
      <c r="C15" s="210" t="s">
        <v>97</v>
      </c>
      <c r="D15" s="211"/>
      <c r="E15" s="212" t="s">
        <v>101</v>
      </c>
      <c r="F15" s="213">
        <v>50</v>
      </c>
      <c r="G15" s="213">
        <v>50</v>
      </c>
      <c r="H15" s="214">
        <v>100</v>
      </c>
      <c r="I15" s="215">
        <v>0</v>
      </c>
      <c r="J15" s="216">
        <v>0</v>
      </c>
      <c r="K15" s="217">
        <v>0</v>
      </c>
      <c r="L15" s="215">
        <v>0</v>
      </c>
      <c r="M15" s="216">
        <v>0</v>
      </c>
      <c r="N15" s="217">
        <v>0</v>
      </c>
      <c r="O15" s="215">
        <v>0</v>
      </c>
      <c r="P15" s="216">
        <v>0</v>
      </c>
      <c r="Q15" s="217">
        <v>0</v>
      </c>
      <c r="R15" s="218"/>
      <c r="S15" s="219"/>
      <c r="T15" s="220"/>
      <c r="U15" s="221">
        <v>0</v>
      </c>
      <c r="V15" s="216">
        <v>0</v>
      </c>
      <c r="W15" s="217">
        <v>0</v>
      </c>
      <c r="X15" s="221">
        <v>0</v>
      </c>
      <c r="Y15" s="216">
        <v>0</v>
      </c>
      <c r="Z15" s="217">
        <v>0</v>
      </c>
      <c r="AA15" s="221">
        <v>0</v>
      </c>
      <c r="AB15" s="216">
        <v>0</v>
      </c>
      <c r="AC15" s="217">
        <v>0</v>
      </c>
      <c r="AD15" s="221">
        <v>0</v>
      </c>
      <c r="AE15" s="216">
        <v>0</v>
      </c>
      <c r="AF15" s="217">
        <v>0</v>
      </c>
      <c r="AG15" s="221">
        <v>0</v>
      </c>
      <c r="AH15" s="216">
        <v>0</v>
      </c>
      <c r="AI15" s="217">
        <v>0</v>
      </c>
      <c r="AJ15" s="215">
        <v>0</v>
      </c>
      <c r="AK15" s="216">
        <v>0</v>
      </c>
      <c r="AL15" s="217">
        <v>0</v>
      </c>
      <c r="AM15" s="218"/>
      <c r="AN15" s="219"/>
      <c r="AO15" s="220"/>
      <c r="AP15" s="221">
        <v>0</v>
      </c>
      <c r="AQ15" s="216"/>
      <c r="AR15" s="216"/>
      <c r="AS15" s="216">
        <v>0</v>
      </c>
      <c r="AT15" s="217">
        <v>0</v>
      </c>
      <c r="AU15" s="221"/>
      <c r="AV15" s="216"/>
      <c r="AW15" s="216"/>
      <c r="AX15" s="217"/>
      <c r="AY15" s="222">
        <v>0</v>
      </c>
      <c r="AZ15" s="216">
        <v>0</v>
      </c>
      <c r="BA15" s="217">
        <v>0</v>
      </c>
      <c r="BB15" s="187"/>
      <c r="BC15" s="187"/>
      <c r="BD15" s="223"/>
      <c r="BE15" s="224"/>
    </row>
    <row r="16" spans="1:57" ht="15.75" hidden="1" customHeight="1" x14ac:dyDescent="0.25">
      <c r="A16" s="602" t="s">
        <v>104</v>
      </c>
      <c r="B16" s="605" t="s">
        <v>105</v>
      </c>
      <c r="C16" s="594" t="s">
        <v>97</v>
      </c>
      <c r="D16" s="605" t="s">
        <v>106</v>
      </c>
      <c r="E16" s="190" t="s">
        <v>99</v>
      </c>
      <c r="F16" s="225">
        <f>F17+F18</f>
        <v>0</v>
      </c>
      <c r="G16" s="225">
        <f>G17+G18</f>
        <v>0</v>
      </c>
      <c r="H16" s="226">
        <v>0</v>
      </c>
      <c r="I16" s="227">
        <f t="shared" ref="I16:BA16" si="1">I17+I18</f>
        <v>0</v>
      </c>
      <c r="J16" s="225">
        <f t="shared" si="1"/>
        <v>0</v>
      </c>
      <c r="K16" s="226">
        <f t="shared" si="1"/>
        <v>0</v>
      </c>
      <c r="L16" s="227">
        <f t="shared" si="1"/>
        <v>0</v>
      </c>
      <c r="M16" s="225">
        <f t="shared" si="1"/>
        <v>0</v>
      </c>
      <c r="N16" s="226">
        <f t="shared" si="1"/>
        <v>0</v>
      </c>
      <c r="O16" s="227">
        <f t="shared" si="1"/>
        <v>0</v>
      </c>
      <c r="P16" s="225">
        <f t="shared" si="1"/>
        <v>0</v>
      </c>
      <c r="Q16" s="226">
        <f t="shared" si="1"/>
        <v>0</v>
      </c>
      <c r="R16" s="228">
        <f t="shared" si="1"/>
        <v>0</v>
      </c>
      <c r="S16" s="225">
        <f t="shared" si="1"/>
        <v>0</v>
      </c>
      <c r="T16" s="229">
        <f t="shared" si="1"/>
        <v>0</v>
      </c>
      <c r="U16" s="227">
        <f t="shared" si="1"/>
        <v>0</v>
      </c>
      <c r="V16" s="225">
        <f t="shared" si="1"/>
        <v>0</v>
      </c>
      <c r="W16" s="226">
        <f t="shared" si="1"/>
        <v>0</v>
      </c>
      <c r="X16" s="227">
        <f t="shared" si="1"/>
        <v>0</v>
      </c>
      <c r="Y16" s="225">
        <f t="shared" si="1"/>
        <v>0</v>
      </c>
      <c r="Z16" s="226">
        <f t="shared" si="1"/>
        <v>0</v>
      </c>
      <c r="AA16" s="227">
        <f t="shared" si="1"/>
        <v>0</v>
      </c>
      <c r="AB16" s="225">
        <f t="shared" si="1"/>
        <v>0</v>
      </c>
      <c r="AC16" s="226">
        <f t="shared" si="1"/>
        <v>0</v>
      </c>
      <c r="AD16" s="227">
        <f t="shared" si="1"/>
        <v>0</v>
      </c>
      <c r="AE16" s="225">
        <f t="shared" si="1"/>
        <v>0</v>
      </c>
      <c r="AF16" s="226">
        <f t="shared" si="1"/>
        <v>0</v>
      </c>
      <c r="AG16" s="227">
        <f t="shared" si="1"/>
        <v>0</v>
      </c>
      <c r="AH16" s="225">
        <f t="shared" si="1"/>
        <v>0</v>
      </c>
      <c r="AI16" s="226">
        <f t="shared" si="1"/>
        <v>0</v>
      </c>
      <c r="AJ16" s="227">
        <f t="shared" si="1"/>
        <v>0</v>
      </c>
      <c r="AK16" s="225">
        <f t="shared" si="1"/>
        <v>0</v>
      </c>
      <c r="AL16" s="226">
        <f t="shared" si="1"/>
        <v>0</v>
      </c>
      <c r="AM16" s="228">
        <f t="shared" si="1"/>
        <v>0</v>
      </c>
      <c r="AN16" s="225">
        <f t="shared" si="1"/>
        <v>0</v>
      </c>
      <c r="AO16" s="229">
        <f t="shared" si="1"/>
        <v>0</v>
      </c>
      <c r="AP16" s="227">
        <f t="shared" si="1"/>
        <v>0</v>
      </c>
      <c r="AQ16" s="225">
        <f t="shared" si="1"/>
        <v>0</v>
      </c>
      <c r="AR16" s="225">
        <f t="shared" si="1"/>
        <v>0</v>
      </c>
      <c r="AS16" s="225">
        <f t="shared" si="1"/>
        <v>0</v>
      </c>
      <c r="AT16" s="226">
        <f t="shared" si="1"/>
        <v>0</v>
      </c>
      <c r="AU16" s="227">
        <f t="shared" si="1"/>
        <v>0</v>
      </c>
      <c r="AV16" s="225">
        <f t="shared" si="1"/>
        <v>0</v>
      </c>
      <c r="AW16" s="225">
        <f t="shared" si="1"/>
        <v>0</v>
      </c>
      <c r="AX16" s="226">
        <f t="shared" si="1"/>
        <v>0</v>
      </c>
      <c r="AY16" s="228">
        <f t="shared" si="1"/>
        <v>0</v>
      </c>
      <c r="AZ16" s="225">
        <f t="shared" si="1"/>
        <v>0</v>
      </c>
      <c r="BA16" s="226">
        <f t="shared" si="1"/>
        <v>0</v>
      </c>
      <c r="BB16" s="230"/>
      <c r="BC16" s="230"/>
      <c r="BD16" s="669"/>
      <c r="BE16" s="669"/>
    </row>
    <row r="17" spans="1:57" ht="25.5" hidden="1" x14ac:dyDescent="0.25">
      <c r="A17" s="603"/>
      <c r="B17" s="606"/>
      <c r="C17" s="589"/>
      <c r="D17" s="606"/>
      <c r="E17" s="198" t="s">
        <v>100</v>
      </c>
      <c r="F17" s="231">
        <f>AX17</f>
        <v>0</v>
      </c>
      <c r="G17" s="231">
        <f>S17+V17+Y17+AB17+AH17+AK17+AN17+AV17+AY17+BC17</f>
        <v>0</v>
      </c>
      <c r="H17" s="232">
        <v>0</v>
      </c>
      <c r="I17" s="233">
        <v>0</v>
      </c>
      <c r="J17" s="234">
        <v>0</v>
      </c>
      <c r="K17" s="235">
        <v>0</v>
      </c>
      <c r="L17" s="233">
        <v>0</v>
      </c>
      <c r="M17" s="234">
        <v>0</v>
      </c>
      <c r="N17" s="235">
        <v>0</v>
      </c>
      <c r="O17" s="233">
        <v>0</v>
      </c>
      <c r="P17" s="234">
        <v>0</v>
      </c>
      <c r="Q17" s="235">
        <v>0</v>
      </c>
      <c r="R17" s="236">
        <f>I17+L17+O17</f>
        <v>0</v>
      </c>
      <c r="S17" s="231">
        <f>J17+M17+P17</f>
        <v>0</v>
      </c>
      <c r="T17" s="237">
        <v>0</v>
      </c>
      <c r="U17" s="233">
        <v>0</v>
      </c>
      <c r="V17" s="234">
        <v>0</v>
      </c>
      <c r="W17" s="235">
        <v>0</v>
      </c>
      <c r="X17" s="233">
        <v>0</v>
      </c>
      <c r="Y17" s="234">
        <v>0</v>
      </c>
      <c r="Z17" s="235">
        <v>0</v>
      </c>
      <c r="AA17" s="233">
        <v>0</v>
      </c>
      <c r="AB17" s="234">
        <v>0</v>
      </c>
      <c r="AC17" s="235">
        <v>0</v>
      </c>
      <c r="AD17" s="233">
        <v>0</v>
      </c>
      <c r="AE17" s="234">
        <v>0</v>
      </c>
      <c r="AF17" s="235">
        <v>0</v>
      </c>
      <c r="AG17" s="233">
        <v>0</v>
      </c>
      <c r="AH17" s="234">
        <v>0</v>
      </c>
      <c r="AI17" s="235">
        <v>0</v>
      </c>
      <c r="AJ17" s="233">
        <v>0</v>
      </c>
      <c r="AK17" s="234">
        <v>0</v>
      </c>
      <c r="AL17" s="235">
        <v>0</v>
      </c>
      <c r="AM17" s="236">
        <f>AA17+AD17+AG17+AJ17</f>
        <v>0</v>
      </c>
      <c r="AN17" s="238">
        <f>AB17+AE17+AH17+AK17</f>
        <v>0</v>
      </c>
      <c r="AO17" s="239">
        <v>0</v>
      </c>
      <c r="AP17" s="233">
        <v>0</v>
      </c>
      <c r="AQ17" s="234">
        <v>0</v>
      </c>
      <c r="AR17" s="234">
        <v>0</v>
      </c>
      <c r="AS17" s="234">
        <v>0</v>
      </c>
      <c r="AT17" s="235">
        <v>0</v>
      </c>
      <c r="AU17" s="233">
        <v>0</v>
      </c>
      <c r="AV17" s="234">
        <v>0</v>
      </c>
      <c r="AW17" s="234">
        <v>0</v>
      </c>
      <c r="AX17" s="235">
        <v>0</v>
      </c>
      <c r="AY17" s="240">
        <v>0</v>
      </c>
      <c r="AZ17" s="234">
        <v>0</v>
      </c>
      <c r="BA17" s="235">
        <v>0</v>
      </c>
      <c r="BB17" s="230"/>
      <c r="BC17" s="230"/>
      <c r="BD17" s="655"/>
      <c r="BE17" s="655"/>
    </row>
    <row r="18" spans="1:57" ht="39" hidden="1" thickBot="1" x14ac:dyDescent="0.3">
      <c r="A18" s="604"/>
      <c r="B18" s="607"/>
      <c r="C18" s="595"/>
      <c r="D18" s="607"/>
      <c r="E18" s="198" t="s">
        <v>101</v>
      </c>
      <c r="F18" s="231">
        <f>I18+L18+O18+U18+X18+AA18+AD18+AG18+AJ18+AP18+AU18+AY18</f>
        <v>0</v>
      </c>
      <c r="G18" s="231">
        <f>Y18+G21</f>
        <v>0</v>
      </c>
      <c r="H18" s="232">
        <v>0</v>
      </c>
      <c r="I18" s="233">
        <v>0</v>
      </c>
      <c r="J18" s="241">
        <v>0</v>
      </c>
      <c r="K18" s="242">
        <v>0</v>
      </c>
      <c r="L18" s="233">
        <v>0</v>
      </c>
      <c r="M18" s="241">
        <v>0</v>
      </c>
      <c r="N18" s="242">
        <v>0</v>
      </c>
      <c r="O18" s="233">
        <v>0</v>
      </c>
      <c r="P18" s="241">
        <v>0</v>
      </c>
      <c r="Q18" s="242">
        <v>0</v>
      </c>
      <c r="R18" s="236">
        <v>0</v>
      </c>
      <c r="S18" s="231">
        <v>0</v>
      </c>
      <c r="T18" s="237">
        <v>0</v>
      </c>
      <c r="U18" s="233">
        <v>0</v>
      </c>
      <c r="V18" s="241">
        <v>0</v>
      </c>
      <c r="W18" s="242">
        <v>0</v>
      </c>
      <c r="X18" s="233">
        <v>0</v>
      </c>
      <c r="Y18" s="241">
        <v>0</v>
      </c>
      <c r="Z18" s="242">
        <v>0</v>
      </c>
      <c r="AA18" s="233">
        <v>0</v>
      </c>
      <c r="AB18" s="241">
        <v>0</v>
      </c>
      <c r="AC18" s="242">
        <v>0</v>
      </c>
      <c r="AD18" s="233">
        <v>0</v>
      </c>
      <c r="AE18" s="241">
        <v>0</v>
      </c>
      <c r="AF18" s="242">
        <v>0</v>
      </c>
      <c r="AG18" s="233">
        <v>0</v>
      </c>
      <c r="AH18" s="241">
        <v>0</v>
      </c>
      <c r="AI18" s="242">
        <v>0</v>
      </c>
      <c r="AJ18" s="233">
        <v>0</v>
      </c>
      <c r="AK18" s="241">
        <v>0</v>
      </c>
      <c r="AL18" s="242">
        <v>0</v>
      </c>
      <c r="AM18" s="236">
        <v>0</v>
      </c>
      <c r="AN18" s="238">
        <v>0</v>
      </c>
      <c r="AO18" s="239">
        <v>0</v>
      </c>
      <c r="AP18" s="233">
        <f>AP19+AP21</f>
        <v>0</v>
      </c>
      <c r="AQ18" s="241">
        <v>0</v>
      </c>
      <c r="AR18" s="241">
        <v>0</v>
      </c>
      <c r="AS18" s="241">
        <v>0</v>
      </c>
      <c r="AT18" s="242">
        <v>0</v>
      </c>
      <c r="AU18" s="233">
        <v>0</v>
      </c>
      <c r="AV18" s="241">
        <v>0</v>
      </c>
      <c r="AW18" s="234">
        <v>0</v>
      </c>
      <c r="AX18" s="242">
        <v>0</v>
      </c>
      <c r="AY18" s="240">
        <v>0</v>
      </c>
      <c r="AZ18" s="241">
        <v>0</v>
      </c>
      <c r="BA18" s="242">
        <v>0</v>
      </c>
      <c r="BB18" s="230"/>
      <c r="BC18" s="230"/>
      <c r="BD18" s="656"/>
      <c r="BE18" s="656"/>
    </row>
    <row r="19" spans="1:57" ht="38.25" hidden="1" x14ac:dyDescent="0.25">
      <c r="A19" s="243" t="s">
        <v>107</v>
      </c>
      <c r="B19" s="244" t="s">
        <v>108</v>
      </c>
      <c r="C19" s="588" t="s">
        <v>97</v>
      </c>
      <c r="D19" s="245" t="s">
        <v>109</v>
      </c>
      <c r="E19" s="198" t="s">
        <v>101</v>
      </c>
      <c r="F19" s="231">
        <f>I19+L19+O19+U19+X19+AA19+AD19+AG19+AJ19+AP19+AU19+AY19</f>
        <v>0</v>
      </c>
      <c r="G19" s="231">
        <f>Y19</f>
        <v>0</v>
      </c>
      <c r="H19" s="232">
        <v>0</v>
      </c>
      <c r="I19" s="233">
        <v>0</v>
      </c>
      <c r="J19" s="241">
        <v>0</v>
      </c>
      <c r="K19" s="242">
        <v>0</v>
      </c>
      <c r="L19" s="233">
        <v>0</v>
      </c>
      <c r="M19" s="241">
        <v>0</v>
      </c>
      <c r="N19" s="242">
        <v>0</v>
      </c>
      <c r="O19" s="233">
        <v>0</v>
      </c>
      <c r="P19" s="241">
        <v>0</v>
      </c>
      <c r="Q19" s="242">
        <v>0</v>
      </c>
      <c r="R19" s="236"/>
      <c r="S19" s="231"/>
      <c r="T19" s="237"/>
      <c r="U19" s="233">
        <v>0</v>
      </c>
      <c r="V19" s="241">
        <v>0</v>
      </c>
      <c r="W19" s="242">
        <v>0</v>
      </c>
      <c r="X19" s="233">
        <v>0</v>
      </c>
      <c r="Y19" s="241">
        <v>0</v>
      </c>
      <c r="Z19" s="242">
        <v>0</v>
      </c>
      <c r="AA19" s="233">
        <v>0</v>
      </c>
      <c r="AB19" s="241">
        <v>0</v>
      </c>
      <c r="AC19" s="242">
        <v>0</v>
      </c>
      <c r="AD19" s="233">
        <v>0</v>
      </c>
      <c r="AE19" s="241">
        <v>0</v>
      </c>
      <c r="AF19" s="242">
        <v>0</v>
      </c>
      <c r="AG19" s="233">
        <v>0</v>
      </c>
      <c r="AH19" s="241">
        <v>0</v>
      </c>
      <c r="AI19" s="242">
        <v>0</v>
      </c>
      <c r="AJ19" s="233">
        <v>0</v>
      </c>
      <c r="AK19" s="241">
        <v>0</v>
      </c>
      <c r="AL19" s="242">
        <v>0</v>
      </c>
      <c r="AM19" s="236"/>
      <c r="AN19" s="238"/>
      <c r="AO19" s="239"/>
      <c r="AP19" s="233">
        <v>0</v>
      </c>
      <c r="AQ19" s="241"/>
      <c r="AR19" s="241"/>
      <c r="AS19" s="241">
        <v>0</v>
      </c>
      <c r="AT19" s="242">
        <v>0</v>
      </c>
      <c r="AU19" s="233">
        <v>0</v>
      </c>
      <c r="AV19" s="241"/>
      <c r="AW19" s="234">
        <v>0</v>
      </c>
      <c r="AX19" s="242">
        <v>0</v>
      </c>
      <c r="AY19" s="240">
        <v>0</v>
      </c>
      <c r="AZ19" s="241">
        <v>0</v>
      </c>
      <c r="BA19" s="242">
        <v>0</v>
      </c>
      <c r="BB19" s="230"/>
      <c r="BC19" s="230"/>
      <c r="BD19" s="246"/>
      <c r="BE19" s="247"/>
    </row>
    <row r="20" spans="1:57" ht="63.75" hidden="1" x14ac:dyDescent="0.25">
      <c r="A20" s="243" t="s">
        <v>110</v>
      </c>
      <c r="B20" s="244" t="s">
        <v>111</v>
      </c>
      <c r="C20" s="589"/>
      <c r="D20" s="244"/>
      <c r="E20" s="198" t="s">
        <v>101</v>
      </c>
      <c r="F20" s="231">
        <f>I20+L20+O20+U20+X20+AA20+AD20+AG20+AJ20+AP20+AU20+AY20</f>
        <v>0</v>
      </c>
      <c r="G20" s="231">
        <f>Y20</f>
        <v>0</v>
      </c>
      <c r="H20" s="232">
        <v>0</v>
      </c>
      <c r="I20" s="233">
        <v>0</v>
      </c>
      <c r="J20" s="241">
        <v>0</v>
      </c>
      <c r="K20" s="242">
        <v>0</v>
      </c>
      <c r="L20" s="233">
        <v>0</v>
      </c>
      <c r="M20" s="241">
        <v>0</v>
      </c>
      <c r="N20" s="242">
        <v>0</v>
      </c>
      <c r="O20" s="233">
        <v>0</v>
      </c>
      <c r="P20" s="241">
        <v>0</v>
      </c>
      <c r="Q20" s="242">
        <v>0</v>
      </c>
      <c r="R20" s="236"/>
      <c r="S20" s="231"/>
      <c r="T20" s="237"/>
      <c r="U20" s="233">
        <v>0</v>
      </c>
      <c r="V20" s="241">
        <v>0</v>
      </c>
      <c r="W20" s="242">
        <v>0</v>
      </c>
      <c r="X20" s="233">
        <v>0</v>
      </c>
      <c r="Y20" s="241">
        <v>0</v>
      </c>
      <c r="Z20" s="242">
        <v>0</v>
      </c>
      <c r="AA20" s="233">
        <v>0</v>
      </c>
      <c r="AB20" s="241">
        <v>0</v>
      </c>
      <c r="AC20" s="242">
        <v>0</v>
      </c>
      <c r="AD20" s="233">
        <v>0</v>
      </c>
      <c r="AE20" s="241">
        <v>0</v>
      </c>
      <c r="AF20" s="242">
        <v>0</v>
      </c>
      <c r="AG20" s="233">
        <v>0</v>
      </c>
      <c r="AH20" s="241">
        <v>0</v>
      </c>
      <c r="AI20" s="242">
        <v>0</v>
      </c>
      <c r="AJ20" s="233">
        <v>0</v>
      </c>
      <c r="AK20" s="241">
        <v>0</v>
      </c>
      <c r="AL20" s="242">
        <v>0</v>
      </c>
      <c r="AM20" s="236"/>
      <c r="AN20" s="238"/>
      <c r="AO20" s="239"/>
      <c r="AP20" s="233">
        <v>0</v>
      </c>
      <c r="AQ20" s="241"/>
      <c r="AR20" s="241"/>
      <c r="AS20" s="241">
        <v>0</v>
      </c>
      <c r="AT20" s="242">
        <v>0</v>
      </c>
      <c r="AU20" s="233">
        <v>0</v>
      </c>
      <c r="AV20" s="241"/>
      <c r="AW20" s="234">
        <v>0</v>
      </c>
      <c r="AX20" s="242">
        <v>0</v>
      </c>
      <c r="AY20" s="240">
        <v>0</v>
      </c>
      <c r="AZ20" s="241">
        <v>0</v>
      </c>
      <c r="BA20" s="242">
        <v>0</v>
      </c>
      <c r="BB20" s="230"/>
      <c r="BC20" s="230"/>
      <c r="BD20" s="248"/>
      <c r="BE20" s="247"/>
    </row>
    <row r="21" spans="1:57" ht="39" hidden="1" thickBot="1" x14ac:dyDescent="0.3">
      <c r="A21" s="249" t="s">
        <v>112</v>
      </c>
      <c r="B21" s="250" t="s">
        <v>103</v>
      </c>
      <c r="C21" s="590"/>
      <c r="D21" s="251"/>
      <c r="E21" s="212" t="s">
        <v>101</v>
      </c>
      <c r="F21" s="252">
        <f>I21+L21+O21+U21+X21+AA21+AD21+AG21+AJ21+AP21+AU21+AY21</f>
        <v>0</v>
      </c>
      <c r="G21" s="252">
        <f>AW21</f>
        <v>0</v>
      </c>
      <c r="H21" s="253">
        <v>0</v>
      </c>
      <c r="I21" s="254">
        <v>0</v>
      </c>
      <c r="J21" s="255">
        <v>0</v>
      </c>
      <c r="K21" s="256">
        <v>0</v>
      </c>
      <c r="L21" s="254">
        <v>0</v>
      </c>
      <c r="M21" s="255">
        <v>0</v>
      </c>
      <c r="N21" s="256">
        <v>0</v>
      </c>
      <c r="O21" s="254">
        <v>0</v>
      </c>
      <c r="P21" s="255">
        <v>0</v>
      </c>
      <c r="Q21" s="256">
        <v>0</v>
      </c>
      <c r="R21" s="257"/>
      <c r="S21" s="252"/>
      <c r="T21" s="258"/>
      <c r="U21" s="254">
        <v>0</v>
      </c>
      <c r="V21" s="255">
        <v>0</v>
      </c>
      <c r="W21" s="256">
        <v>0</v>
      </c>
      <c r="X21" s="254">
        <v>0</v>
      </c>
      <c r="Y21" s="255">
        <v>0</v>
      </c>
      <c r="Z21" s="256">
        <v>0</v>
      </c>
      <c r="AA21" s="254">
        <v>0</v>
      </c>
      <c r="AB21" s="255">
        <v>0</v>
      </c>
      <c r="AC21" s="256">
        <v>0</v>
      </c>
      <c r="AD21" s="254">
        <v>0</v>
      </c>
      <c r="AE21" s="255">
        <v>0</v>
      </c>
      <c r="AF21" s="256">
        <v>0</v>
      </c>
      <c r="AG21" s="254">
        <v>0</v>
      </c>
      <c r="AH21" s="255">
        <v>0</v>
      </c>
      <c r="AI21" s="256">
        <v>0</v>
      </c>
      <c r="AJ21" s="254">
        <v>0</v>
      </c>
      <c r="AK21" s="255">
        <v>0</v>
      </c>
      <c r="AL21" s="256">
        <v>0</v>
      </c>
      <c r="AM21" s="257"/>
      <c r="AN21" s="259"/>
      <c r="AO21" s="260"/>
      <c r="AP21" s="254">
        <v>0</v>
      </c>
      <c r="AQ21" s="255"/>
      <c r="AR21" s="255"/>
      <c r="AS21" s="255">
        <v>0</v>
      </c>
      <c r="AT21" s="256">
        <v>0</v>
      </c>
      <c r="AU21" s="254">
        <v>0</v>
      </c>
      <c r="AV21" s="255"/>
      <c r="AW21" s="255">
        <v>0</v>
      </c>
      <c r="AX21" s="256">
        <v>0</v>
      </c>
      <c r="AY21" s="261">
        <v>0</v>
      </c>
      <c r="AZ21" s="255">
        <v>0</v>
      </c>
      <c r="BA21" s="256">
        <v>0</v>
      </c>
      <c r="BB21" s="230"/>
      <c r="BC21" s="230"/>
      <c r="BD21" s="262"/>
      <c r="BE21" s="247"/>
    </row>
    <row r="22" spans="1:57" ht="16.5" hidden="1" customHeight="1" thickBot="1" x14ac:dyDescent="0.3">
      <c r="A22" s="599" t="s">
        <v>26</v>
      </c>
      <c r="B22" s="596" t="s">
        <v>113</v>
      </c>
      <c r="C22" s="594" t="s">
        <v>97</v>
      </c>
      <c r="D22" s="263"/>
      <c r="E22" s="264" t="s">
        <v>99</v>
      </c>
      <c r="F22" s="227">
        <f>I22+L22+O22+U22+X22+AA22+AD22+AG22+AJ22+AP22+AU22+AY22</f>
        <v>0</v>
      </c>
      <c r="G22" s="225">
        <f>J22+M22+P22+V22+Y22+AB22+AE22+AH22+AK22+AS22+AW22+AZ22</f>
        <v>0</v>
      </c>
      <c r="H22" s="265">
        <f>H24</f>
        <v>0</v>
      </c>
      <c r="I22" s="266">
        <v>0</v>
      </c>
      <c r="J22" s="267">
        <v>0</v>
      </c>
      <c r="K22" s="268">
        <v>0</v>
      </c>
      <c r="L22" s="266">
        <v>0</v>
      </c>
      <c r="M22" s="267">
        <v>0</v>
      </c>
      <c r="N22" s="268">
        <v>0</v>
      </c>
      <c r="O22" s="266">
        <v>0</v>
      </c>
      <c r="P22" s="267">
        <v>0</v>
      </c>
      <c r="Q22" s="268">
        <v>0</v>
      </c>
      <c r="R22" s="236"/>
      <c r="S22" s="231"/>
      <c r="T22" s="269">
        <f>I22+L22+O22</f>
        <v>0</v>
      </c>
      <c r="U22" s="266">
        <v>0</v>
      </c>
      <c r="V22" s="267">
        <v>0</v>
      </c>
      <c r="W22" s="268">
        <v>0</v>
      </c>
      <c r="X22" s="266">
        <f>X24</f>
        <v>0</v>
      </c>
      <c r="Y22" s="267">
        <v>0</v>
      </c>
      <c r="Z22" s="268">
        <v>0</v>
      </c>
      <c r="AA22" s="266">
        <f>AA24</f>
        <v>0</v>
      </c>
      <c r="AB22" s="267">
        <f>AB24</f>
        <v>0</v>
      </c>
      <c r="AC22" s="268">
        <f>AC24</f>
        <v>0</v>
      </c>
      <c r="AD22" s="266">
        <v>0</v>
      </c>
      <c r="AE22" s="267">
        <v>0</v>
      </c>
      <c r="AF22" s="268">
        <v>0</v>
      </c>
      <c r="AG22" s="266">
        <v>0</v>
      </c>
      <c r="AH22" s="267">
        <v>0</v>
      </c>
      <c r="AI22" s="268">
        <v>0</v>
      </c>
      <c r="AJ22" s="266">
        <v>0</v>
      </c>
      <c r="AK22" s="267">
        <f>AK24</f>
        <v>0</v>
      </c>
      <c r="AL22" s="268">
        <v>0</v>
      </c>
      <c r="AM22" s="236"/>
      <c r="AN22" s="238"/>
      <c r="AO22" s="239"/>
      <c r="AP22" s="266">
        <v>0</v>
      </c>
      <c r="AQ22" s="267">
        <v>0</v>
      </c>
      <c r="AR22" s="267">
        <v>0</v>
      </c>
      <c r="AS22" s="267">
        <f>AS24</f>
        <v>0</v>
      </c>
      <c r="AT22" s="268">
        <v>0</v>
      </c>
      <c r="AU22" s="270">
        <v>0</v>
      </c>
      <c r="AV22" s="267"/>
      <c r="AW22" s="267">
        <v>0</v>
      </c>
      <c r="AX22" s="268">
        <v>0</v>
      </c>
      <c r="AY22" s="266">
        <v>0</v>
      </c>
      <c r="AZ22" s="267">
        <v>0</v>
      </c>
      <c r="BA22" s="268">
        <v>0</v>
      </c>
      <c r="BB22" s="230"/>
      <c r="BC22" s="230"/>
      <c r="BD22" s="610"/>
      <c r="BE22" s="608"/>
    </row>
    <row r="23" spans="1:57" ht="26.25" hidden="1" thickBot="1" x14ac:dyDescent="0.3">
      <c r="A23" s="600"/>
      <c r="B23" s="597"/>
      <c r="C23" s="589"/>
      <c r="D23" s="263"/>
      <c r="E23" s="271" t="s">
        <v>100</v>
      </c>
      <c r="F23" s="227">
        <f t="shared" ref="F23:F43" si="2">I23+L23+O23+U23+X23+AA23+AD23+AG23+AJ23+AP23+AU23+AY23</f>
        <v>0</v>
      </c>
      <c r="G23" s="225">
        <f t="shared" ref="G23:G43" si="3">J23+M23+P23+V23+Y23+AB23+AE23+AH23+AK23+AS23+AW23+AZ23</f>
        <v>0</v>
      </c>
      <c r="H23" s="232">
        <v>0</v>
      </c>
      <c r="I23" s="272">
        <v>0</v>
      </c>
      <c r="J23" s="241">
        <v>0</v>
      </c>
      <c r="K23" s="242">
        <v>0</v>
      </c>
      <c r="L23" s="272">
        <v>0</v>
      </c>
      <c r="M23" s="241">
        <v>0</v>
      </c>
      <c r="N23" s="242">
        <v>0</v>
      </c>
      <c r="O23" s="272">
        <v>0</v>
      </c>
      <c r="P23" s="241">
        <v>0</v>
      </c>
      <c r="Q23" s="242">
        <v>0</v>
      </c>
      <c r="R23" s="236"/>
      <c r="S23" s="231"/>
      <c r="T23" s="269">
        <f t="shared" ref="T23:T36" si="4">I23+L23+O23</f>
        <v>0</v>
      </c>
      <c r="U23" s="272">
        <v>0</v>
      </c>
      <c r="V23" s="241">
        <v>0</v>
      </c>
      <c r="W23" s="242">
        <v>0</v>
      </c>
      <c r="X23" s="272">
        <v>0</v>
      </c>
      <c r="Y23" s="241">
        <v>0</v>
      </c>
      <c r="Z23" s="242">
        <v>0</v>
      </c>
      <c r="AA23" s="272">
        <v>0</v>
      </c>
      <c r="AB23" s="241">
        <v>0</v>
      </c>
      <c r="AC23" s="242">
        <v>0</v>
      </c>
      <c r="AD23" s="272">
        <v>0</v>
      </c>
      <c r="AE23" s="241">
        <v>0</v>
      </c>
      <c r="AF23" s="242">
        <v>0</v>
      </c>
      <c r="AG23" s="272">
        <v>0</v>
      </c>
      <c r="AH23" s="241">
        <v>0</v>
      </c>
      <c r="AI23" s="242">
        <v>0</v>
      </c>
      <c r="AJ23" s="272">
        <v>0</v>
      </c>
      <c r="AK23" s="241">
        <v>0</v>
      </c>
      <c r="AL23" s="242">
        <v>0</v>
      </c>
      <c r="AM23" s="236"/>
      <c r="AN23" s="238"/>
      <c r="AO23" s="239"/>
      <c r="AP23" s="272">
        <v>0</v>
      </c>
      <c r="AQ23" s="241">
        <v>0</v>
      </c>
      <c r="AR23" s="241">
        <v>0</v>
      </c>
      <c r="AS23" s="241">
        <v>0</v>
      </c>
      <c r="AT23" s="242">
        <v>0</v>
      </c>
      <c r="AU23" s="273">
        <v>0</v>
      </c>
      <c r="AV23" s="241"/>
      <c r="AW23" s="241">
        <v>0</v>
      </c>
      <c r="AX23" s="242">
        <v>0</v>
      </c>
      <c r="AY23" s="272">
        <v>0</v>
      </c>
      <c r="AZ23" s="241">
        <v>0</v>
      </c>
      <c r="BA23" s="242">
        <v>0</v>
      </c>
      <c r="BB23" s="230"/>
      <c r="BC23" s="230"/>
      <c r="BD23" s="608"/>
      <c r="BE23" s="608"/>
    </row>
    <row r="24" spans="1:57" ht="39" hidden="1" thickBot="1" x14ac:dyDescent="0.3">
      <c r="A24" s="612"/>
      <c r="B24" s="611"/>
      <c r="C24" s="590"/>
      <c r="D24" s="263"/>
      <c r="E24" s="271" t="s">
        <v>101</v>
      </c>
      <c r="F24" s="227">
        <v>0</v>
      </c>
      <c r="G24" s="225">
        <v>0</v>
      </c>
      <c r="H24" s="274">
        <v>0</v>
      </c>
      <c r="I24" s="275">
        <v>0</v>
      </c>
      <c r="J24" s="276">
        <v>0</v>
      </c>
      <c r="K24" s="277">
        <v>0</v>
      </c>
      <c r="L24" s="275">
        <v>0</v>
      </c>
      <c r="M24" s="276">
        <v>0</v>
      </c>
      <c r="N24" s="277">
        <v>0</v>
      </c>
      <c r="O24" s="275">
        <v>0</v>
      </c>
      <c r="P24" s="276">
        <v>0</v>
      </c>
      <c r="Q24" s="277">
        <v>0</v>
      </c>
      <c r="R24" s="236"/>
      <c r="S24" s="231"/>
      <c r="T24" s="269">
        <f t="shared" si="4"/>
        <v>0</v>
      </c>
      <c r="U24" s="275">
        <v>0</v>
      </c>
      <c r="V24" s="276">
        <v>0</v>
      </c>
      <c r="W24" s="277">
        <v>0</v>
      </c>
      <c r="X24" s="275">
        <v>0</v>
      </c>
      <c r="Y24" s="276">
        <v>0</v>
      </c>
      <c r="Z24" s="277">
        <v>0</v>
      </c>
      <c r="AA24" s="275">
        <v>0</v>
      </c>
      <c r="AB24" s="276">
        <v>0</v>
      </c>
      <c r="AC24" s="277">
        <v>0</v>
      </c>
      <c r="AD24" s="275">
        <v>0</v>
      </c>
      <c r="AE24" s="276">
        <v>0</v>
      </c>
      <c r="AF24" s="277">
        <v>0</v>
      </c>
      <c r="AG24" s="275">
        <v>0</v>
      </c>
      <c r="AH24" s="276">
        <v>0</v>
      </c>
      <c r="AI24" s="277">
        <v>0</v>
      </c>
      <c r="AJ24" s="275">
        <v>0</v>
      </c>
      <c r="AK24" s="276">
        <v>0</v>
      </c>
      <c r="AL24" s="277">
        <v>0</v>
      </c>
      <c r="AM24" s="236"/>
      <c r="AN24" s="238"/>
      <c r="AO24" s="239"/>
      <c r="AP24" s="275">
        <v>0</v>
      </c>
      <c r="AQ24" s="276">
        <v>0</v>
      </c>
      <c r="AR24" s="276">
        <v>0</v>
      </c>
      <c r="AS24" s="276">
        <v>0</v>
      </c>
      <c r="AT24" s="277">
        <v>0</v>
      </c>
      <c r="AU24" s="278">
        <v>0</v>
      </c>
      <c r="AV24" s="276"/>
      <c r="AW24" s="276">
        <v>0</v>
      </c>
      <c r="AX24" s="277">
        <v>0</v>
      </c>
      <c r="AY24" s="275">
        <v>0</v>
      </c>
      <c r="AZ24" s="276">
        <v>0</v>
      </c>
      <c r="BA24" s="277">
        <v>0</v>
      </c>
      <c r="BB24" s="230"/>
      <c r="BC24" s="230"/>
      <c r="BD24" s="609"/>
      <c r="BE24" s="609"/>
    </row>
    <row r="25" spans="1:57" ht="15.75" x14ac:dyDescent="0.25">
      <c r="A25" s="670" t="s">
        <v>40</v>
      </c>
      <c r="B25" s="673" t="s">
        <v>114</v>
      </c>
      <c r="C25" s="676" t="s">
        <v>97</v>
      </c>
      <c r="D25" s="679" t="s">
        <v>115</v>
      </c>
      <c r="E25" s="417" t="s">
        <v>99</v>
      </c>
      <c r="F25" s="418">
        <f t="shared" si="2"/>
        <v>3150.9</v>
      </c>
      <c r="G25" s="419">
        <f t="shared" si="3"/>
        <v>25</v>
      </c>
      <c r="H25" s="420">
        <f>G25/F25*100</f>
        <v>0.79342410105049355</v>
      </c>
      <c r="I25" s="421">
        <v>0</v>
      </c>
      <c r="J25" s="422">
        <v>0</v>
      </c>
      <c r="K25" s="423">
        <v>0</v>
      </c>
      <c r="L25" s="424">
        <f>L27</f>
        <v>25</v>
      </c>
      <c r="M25" s="422">
        <f>M27</f>
        <v>25</v>
      </c>
      <c r="N25" s="423">
        <f>N27</f>
        <v>100</v>
      </c>
      <c r="O25" s="424">
        <f>O27</f>
        <v>0</v>
      </c>
      <c r="P25" s="424">
        <f>P27</f>
        <v>0</v>
      </c>
      <c r="Q25" s="425">
        <v>0</v>
      </c>
      <c r="R25" s="421"/>
      <c r="S25" s="422"/>
      <c r="T25" s="426">
        <f t="shared" si="4"/>
        <v>25</v>
      </c>
      <c r="U25" s="424">
        <v>0</v>
      </c>
      <c r="V25" s="422">
        <v>0</v>
      </c>
      <c r="W25" s="423">
        <v>0</v>
      </c>
      <c r="X25" s="424">
        <v>0</v>
      </c>
      <c r="Y25" s="422">
        <v>0</v>
      </c>
      <c r="Z25" s="423">
        <v>0</v>
      </c>
      <c r="AA25" s="424">
        <v>0</v>
      </c>
      <c r="AB25" s="422">
        <v>0</v>
      </c>
      <c r="AC25" s="423">
        <v>0</v>
      </c>
      <c r="AD25" s="424">
        <v>0</v>
      </c>
      <c r="AE25" s="422">
        <v>0</v>
      </c>
      <c r="AF25" s="423">
        <v>0</v>
      </c>
      <c r="AG25" s="424">
        <v>0</v>
      </c>
      <c r="AH25" s="422">
        <v>0</v>
      </c>
      <c r="AI25" s="423">
        <v>0</v>
      </c>
      <c r="AJ25" s="424">
        <v>0</v>
      </c>
      <c r="AK25" s="422">
        <v>0</v>
      </c>
      <c r="AL25" s="423">
        <v>0</v>
      </c>
      <c r="AM25" s="421"/>
      <c r="AN25" s="427"/>
      <c r="AO25" s="428"/>
      <c r="AP25" s="424">
        <v>0</v>
      </c>
      <c r="AQ25" s="422"/>
      <c r="AR25" s="422"/>
      <c r="AS25" s="422">
        <v>0</v>
      </c>
      <c r="AT25" s="423">
        <v>0</v>
      </c>
      <c r="AU25" s="424">
        <v>0</v>
      </c>
      <c r="AV25" s="422"/>
      <c r="AW25" s="422">
        <v>0</v>
      </c>
      <c r="AX25" s="423">
        <v>0</v>
      </c>
      <c r="AY25" s="424">
        <f>AY27</f>
        <v>3125.9</v>
      </c>
      <c r="AZ25" s="422">
        <v>0</v>
      </c>
      <c r="BA25" s="423">
        <v>0</v>
      </c>
      <c r="BB25" s="230"/>
      <c r="BC25" s="230"/>
      <c r="BD25" s="669"/>
      <c r="BE25" s="669"/>
    </row>
    <row r="26" spans="1:57" ht="25.5" x14ac:dyDescent="0.25">
      <c r="A26" s="671"/>
      <c r="B26" s="674"/>
      <c r="C26" s="677"/>
      <c r="D26" s="680"/>
      <c r="E26" s="429" t="s">
        <v>100</v>
      </c>
      <c r="F26" s="430">
        <f t="shared" si="2"/>
        <v>0</v>
      </c>
      <c r="G26" s="431">
        <f t="shared" si="3"/>
        <v>0</v>
      </c>
      <c r="H26" s="432">
        <v>0</v>
      </c>
      <c r="I26" s="433">
        <v>0</v>
      </c>
      <c r="J26" s="431">
        <v>0</v>
      </c>
      <c r="K26" s="434">
        <v>0</v>
      </c>
      <c r="L26" s="430">
        <v>0</v>
      </c>
      <c r="M26" s="431">
        <v>0</v>
      </c>
      <c r="N26" s="434">
        <v>0</v>
      </c>
      <c r="O26" s="430">
        <v>0</v>
      </c>
      <c r="P26" s="431">
        <v>0</v>
      </c>
      <c r="Q26" s="434">
        <v>0</v>
      </c>
      <c r="R26" s="433"/>
      <c r="S26" s="431"/>
      <c r="T26" s="426">
        <f t="shared" si="4"/>
        <v>0</v>
      </c>
      <c r="U26" s="430">
        <v>0</v>
      </c>
      <c r="V26" s="431">
        <v>0</v>
      </c>
      <c r="W26" s="434">
        <v>0</v>
      </c>
      <c r="X26" s="430">
        <v>0</v>
      </c>
      <c r="Y26" s="431">
        <v>0</v>
      </c>
      <c r="Z26" s="434">
        <v>0</v>
      </c>
      <c r="AA26" s="430">
        <v>0</v>
      </c>
      <c r="AB26" s="431">
        <v>0</v>
      </c>
      <c r="AC26" s="434">
        <v>0</v>
      </c>
      <c r="AD26" s="430">
        <v>0</v>
      </c>
      <c r="AE26" s="431">
        <v>0</v>
      </c>
      <c r="AF26" s="434">
        <v>0</v>
      </c>
      <c r="AG26" s="430">
        <v>0</v>
      </c>
      <c r="AH26" s="431">
        <v>0</v>
      </c>
      <c r="AI26" s="434">
        <v>0</v>
      </c>
      <c r="AJ26" s="430">
        <v>0</v>
      </c>
      <c r="AK26" s="431">
        <v>0</v>
      </c>
      <c r="AL26" s="434">
        <v>0</v>
      </c>
      <c r="AM26" s="433"/>
      <c r="AN26" s="435"/>
      <c r="AO26" s="436"/>
      <c r="AP26" s="430">
        <v>0</v>
      </c>
      <c r="AQ26" s="431"/>
      <c r="AR26" s="431"/>
      <c r="AS26" s="431">
        <v>0</v>
      </c>
      <c r="AT26" s="434">
        <v>0</v>
      </c>
      <c r="AU26" s="430">
        <v>0</v>
      </c>
      <c r="AV26" s="431"/>
      <c r="AW26" s="431">
        <v>0</v>
      </c>
      <c r="AX26" s="434">
        <v>0</v>
      </c>
      <c r="AY26" s="430">
        <v>0</v>
      </c>
      <c r="AZ26" s="431">
        <v>0</v>
      </c>
      <c r="BA26" s="434">
        <v>0</v>
      </c>
      <c r="BB26" s="230"/>
      <c r="BC26" s="230"/>
      <c r="BD26" s="655"/>
      <c r="BE26" s="655"/>
    </row>
    <row r="27" spans="1:57" ht="39" thickBot="1" x14ac:dyDescent="0.3">
      <c r="A27" s="671"/>
      <c r="B27" s="674"/>
      <c r="C27" s="677"/>
      <c r="D27" s="680"/>
      <c r="E27" s="437" t="s">
        <v>101</v>
      </c>
      <c r="F27" s="438">
        <f t="shared" si="2"/>
        <v>3150.9</v>
      </c>
      <c r="G27" s="439">
        <f t="shared" si="3"/>
        <v>25</v>
      </c>
      <c r="H27" s="440">
        <f>G27/F27*100</f>
        <v>0.79342410105049355</v>
      </c>
      <c r="I27" s="433">
        <v>0</v>
      </c>
      <c r="J27" s="431">
        <v>0</v>
      </c>
      <c r="K27" s="434">
        <v>0</v>
      </c>
      <c r="L27" s="430">
        <v>25</v>
      </c>
      <c r="M27" s="431">
        <v>25</v>
      </c>
      <c r="N27" s="434">
        <v>100</v>
      </c>
      <c r="O27" s="430">
        <v>0</v>
      </c>
      <c r="P27" s="431">
        <v>0</v>
      </c>
      <c r="Q27" s="434">
        <v>0</v>
      </c>
      <c r="R27" s="433"/>
      <c r="S27" s="431"/>
      <c r="T27" s="426">
        <f t="shared" si="4"/>
        <v>25</v>
      </c>
      <c r="U27" s="430">
        <v>0</v>
      </c>
      <c r="V27" s="431">
        <v>0</v>
      </c>
      <c r="W27" s="434">
        <v>0</v>
      </c>
      <c r="X27" s="430">
        <v>0</v>
      </c>
      <c r="Y27" s="431">
        <v>0</v>
      </c>
      <c r="Z27" s="434">
        <v>0</v>
      </c>
      <c r="AA27" s="430">
        <v>0</v>
      </c>
      <c r="AB27" s="431">
        <v>0</v>
      </c>
      <c r="AC27" s="434">
        <v>0</v>
      </c>
      <c r="AD27" s="430">
        <v>0</v>
      </c>
      <c r="AE27" s="431">
        <v>0</v>
      </c>
      <c r="AF27" s="434">
        <v>0</v>
      </c>
      <c r="AG27" s="430">
        <v>0</v>
      </c>
      <c r="AH27" s="431">
        <v>0</v>
      </c>
      <c r="AI27" s="434">
        <v>0</v>
      </c>
      <c r="AJ27" s="430">
        <v>0</v>
      </c>
      <c r="AK27" s="431">
        <v>0</v>
      </c>
      <c r="AL27" s="434">
        <v>0</v>
      </c>
      <c r="AM27" s="433"/>
      <c r="AN27" s="435"/>
      <c r="AO27" s="436"/>
      <c r="AP27" s="430">
        <v>0</v>
      </c>
      <c r="AQ27" s="431"/>
      <c r="AR27" s="431"/>
      <c r="AS27" s="431">
        <v>0</v>
      </c>
      <c r="AT27" s="434">
        <v>0</v>
      </c>
      <c r="AU27" s="430">
        <v>0</v>
      </c>
      <c r="AV27" s="431"/>
      <c r="AW27" s="431">
        <v>0</v>
      </c>
      <c r="AX27" s="434">
        <v>0</v>
      </c>
      <c r="AY27" s="430">
        <v>3125.9</v>
      </c>
      <c r="AZ27" s="431">
        <v>0</v>
      </c>
      <c r="BA27" s="434">
        <v>0</v>
      </c>
      <c r="BB27" s="230"/>
      <c r="BC27" s="230"/>
      <c r="BD27" s="655"/>
      <c r="BE27" s="655"/>
    </row>
    <row r="28" spans="1:57" ht="39" thickBot="1" x14ac:dyDescent="0.3">
      <c r="A28" s="672"/>
      <c r="B28" s="675"/>
      <c r="C28" s="678"/>
      <c r="D28" s="681"/>
      <c r="E28" s="441" t="s">
        <v>116</v>
      </c>
      <c r="F28" s="442">
        <f>O28</f>
        <v>0</v>
      </c>
      <c r="G28" s="442">
        <v>0</v>
      </c>
      <c r="H28" s="443">
        <v>0</v>
      </c>
      <c r="I28" s="444">
        <v>0</v>
      </c>
      <c r="J28" s="442">
        <v>0</v>
      </c>
      <c r="K28" s="445">
        <v>0</v>
      </c>
      <c r="L28" s="446">
        <v>0</v>
      </c>
      <c r="M28" s="442">
        <v>0</v>
      </c>
      <c r="N28" s="445">
        <v>0</v>
      </c>
      <c r="O28" s="438">
        <v>0</v>
      </c>
      <c r="P28" s="439">
        <v>0</v>
      </c>
      <c r="Q28" s="447">
        <v>0</v>
      </c>
      <c r="R28" s="433"/>
      <c r="S28" s="431"/>
      <c r="T28" s="426">
        <f t="shared" si="4"/>
        <v>0</v>
      </c>
      <c r="U28" s="446">
        <v>0</v>
      </c>
      <c r="V28" s="442">
        <v>0</v>
      </c>
      <c r="W28" s="445">
        <v>0</v>
      </c>
      <c r="X28" s="446">
        <v>0</v>
      </c>
      <c r="Y28" s="442">
        <v>0</v>
      </c>
      <c r="Z28" s="445">
        <v>0</v>
      </c>
      <c r="AA28" s="446">
        <v>0</v>
      </c>
      <c r="AB28" s="442">
        <v>0</v>
      </c>
      <c r="AC28" s="445">
        <v>0</v>
      </c>
      <c r="AD28" s="438">
        <v>0</v>
      </c>
      <c r="AE28" s="439">
        <v>0</v>
      </c>
      <c r="AF28" s="447">
        <v>0</v>
      </c>
      <c r="AG28" s="438">
        <v>0</v>
      </c>
      <c r="AH28" s="439">
        <v>0</v>
      </c>
      <c r="AI28" s="447">
        <v>0</v>
      </c>
      <c r="AJ28" s="438">
        <v>0</v>
      </c>
      <c r="AK28" s="439">
        <v>0</v>
      </c>
      <c r="AL28" s="447">
        <v>0</v>
      </c>
      <c r="AM28" s="433"/>
      <c r="AN28" s="435"/>
      <c r="AO28" s="436"/>
      <c r="AP28" s="438">
        <v>0</v>
      </c>
      <c r="AQ28" s="439"/>
      <c r="AR28" s="439"/>
      <c r="AS28" s="439">
        <v>0</v>
      </c>
      <c r="AT28" s="447">
        <v>0</v>
      </c>
      <c r="AU28" s="438">
        <v>0</v>
      </c>
      <c r="AV28" s="439"/>
      <c r="AW28" s="439">
        <v>0</v>
      </c>
      <c r="AX28" s="447">
        <v>0</v>
      </c>
      <c r="AY28" s="438">
        <v>0</v>
      </c>
      <c r="AZ28" s="439">
        <v>0</v>
      </c>
      <c r="BA28" s="447">
        <v>0</v>
      </c>
      <c r="BB28" s="230"/>
      <c r="BC28" s="230"/>
      <c r="BD28" s="656"/>
      <c r="BE28" s="287"/>
    </row>
    <row r="29" spans="1:57" ht="15.75" hidden="1" x14ac:dyDescent="0.25">
      <c r="A29" s="604" t="s">
        <v>117</v>
      </c>
      <c r="B29" s="607" t="s">
        <v>118</v>
      </c>
      <c r="C29" s="649" t="s">
        <v>97</v>
      </c>
      <c r="D29" s="651" t="s">
        <v>119</v>
      </c>
      <c r="E29" s="288" t="s">
        <v>99</v>
      </c>
      <c r="F29" s="283">
        <f t="shared" si="2"/>
        <v>0</v>
      </c>
      <c r="G29" s="283">
        <f t="shared" si="3"/>
        <v>0</v>
      </c>
      <c r="H29" s="284">
        <v>0</v>
      </c>
      <c r="I29" s="279">
        <v>0</v>
      </c>
      <c r="J29" s="280">
        <v>0</v>
      </c>
      <c r="K29" s="281">
        <v>0</v>
      </c>
      <c r="L29" s="282">
        <v>0</v>
      </c>
      <c r="M29" s="280">
        <v>0</v>
      </c>
      <c r="N29" s="281">
        <v>0</v>
      </c>
      <c r="O29" s="282">
        <v>0</v>
      </c>
      <c r="P29" s="280">
        <v>0</v>
      </c>
      <c r="Q29" s="281">
        <v>0</v>
      </c>
      <c r="R29" s="279"/>
      <c r="S29" s="280"/>
      <c r="T29" s="269">
        <f t="shared" si="4"/>
        <v>0</v>
      </c>
      <c r="U29" s="282">
        <v>0</v>
      </c>
      <c r="V29" s="280">
        <v>0</v>
      </c>
      <c r="W29" s="281">
        <v>0</v>
      </c>
      <c r="X29" s="282">
        <v>0</v>
      </c>
      <c r="Y29" s="280">
        <v>0</v>
      </c>
      <c r="Z29" s="281">
        <v>0</v>
      </c>
      <c r="AA29" s="282">
        <v>0</v>
      </c>
      <c r="AB29" s="280">
        <v>0</v>
      </c>
      <c r="AC29" s="281">
        <v>0</v>
      </c>
      <c r="AD29" s="289">
        <f t="shared" ref="AD29:BA29" si="5">AD30+AD31</f>
        <v>0</v>
      </c>
      <c r="AE29" s="290">
        <f t="shared" si="5"/>
        <v>0</v>
      </c>
      <c r="AF29" s="291">
        <f t="shared" si="5"/>
        <v>0</v>
      </c>
      <c r="AG29" s="289">
        <v>0</v>
      </c>
      <c r="AH29" s="290">
        <v>0</v>
      </c>
      <c r="AI29" s="291">
        <v>0</v>
      </c>
      <c r="AJ29" s="289">
        <v>0</v>
      </c>
      <c r="AK29" s="290">
        <v>0</v>
      </c>
      <c r="AL29" s="291">
        <v>0</v>
      </c>
      <c r="AM29" s="292">
        <f t="shared" si="5"/>
        <v>0</v>
      </c>
      <c r="AN29" s="293">
        <f t="shared" si="5"/>
        <v>0</v>
      </c>
      <c r="AO29" s="294">
        <f t="shared" si="5"/>
        <v>0</v>
      </c>
      <c r="AP29" s="295">
        <f t="shared" si="5"/>
        <v>0</v>
      </c>
      <c r="AQ29" s="293">
        <f t="shared" si="5"/>
        <v>0</v>
      </c>
      <c r="AR29" s="293">
        <f t="shared" si="5"/>
        <v>0</v>
      </c>
      <c r="AS29" s="293">
        <f t="shared" si="5"/>
        <v>0</v>
      </c>
      <c r="AT29" s="296">
        <f t="shared" si="5"/>
        <v>0</v>
      </c>
      <c r="AU29" s="295">
        <f>AU30</f>
        <v>0</v>
      </c>
      <c r="AV29" s="293">
        <v>0</v>
      </c>
      <c r="AW29" s="293">
        <f t="shared" si="5"/>
        <v>0</v>
      </c>
      <c r="AX29" s="296">
        <f t="shared" si="5"/>
        <v>0</v>
      </c>
      <c r="AY29" s="292">
        <f t="shared" si="5"/>
        <v>0</v>
      </c>
      <c r="AZ29" s="293">
        <f t="shared" si="5"/>
        <v>0</v>
      </c>
      <c r="BA29" s="296">
        <f t="shared" si="5"/>
        <v>0</v>
      </c>
      <c r="BB29" s="297"/>
      <c r="BC29" s="297"/>
      <c r="BD29" s="653"/>
      <c r="BE29" s="655"/>
    </row>
    <row r="30" spans="1:57" ht="26.25" hidden="1" thickBot="1" x14ac:dyDescent="0.3">
      <c r="A30" s="647"/>
      <c r="B30" s="648"/>
      <c r="C30" s="650"/>
      <c r="D30" s="652"/>
      <c r="E30" s="298" t="s">
        <v>100</v>
      </c>
      <c r="F30" s="231">
        <f t="shared" si="2"/>
        <v>0</v>
      </c>
      <c r="G30" s="231">
        <f t="shared" si="3"/>
        <v>0</v>
      </c>
      <c r="H30" s="238">
        <v>0</v>
      </c>
      <c r="I30" s="273">
        <v>0</v>
      </c>
      <c r="J30" s="241">
        <v>0</v>
      </c>
      <c r="K30" s="242">
        <v>0</v>
      </c>
      <c r="L30" s="272">
        <v>0</v>
      </c>
      <c r="M30" s="241">
        <v>0</v>
      </c>
      <c r="N30" s="242">
        <v>0</v>
      </c>
      <c r="O30" s="272">
        <v>0</v>
      </c>
      <c r="P30" s="241">
        <v>0</v>
      </c>
      <c r="Q30" s="242">
        <v>0</v>
      </c>
      <c r="R30" s="273"/>
      <c r="S30" s="241"/>
      <c r="T30" s="269">
        <f t="shared" si="4"/>
        <v>0</v>
      </c>
      <c r="U30" s="272">
        <v>0</v>
      </c>
      <c r="V30" s="241">
        <v>0</v>
      </c>
      <c r="W30" s="242">
        <v>0</v>
      </c>
      <c r="X30" s="272">
        <v>0</v>
      </c>
      <c r="Y30" s="241">
        <v>0</v>
      </c>
      <c r="Z30" s="242">
        <v>0</v>
      </c>
      <c r="AA30" s="272">
        <v>0</v>
      </c>
      <c r="AB30" s="241">
        <v>0</v>
      </c>
      <c r="AC30" s="242">
        <v>0</v>
      </c>
      <c r="AD30" s="299">
        <f t="shared" ref="AD30:AI30" si="6">AD17</f>
        <v>0</v>
      </c>
      <c r="AE30" s="300">
        <f t="shared" si="6"/>
        <v>0</v>
      </c>
      <c r="AF30" s="301">
        <f t="shared" si="6"/>
        <v>0</v>
      </c>
      <c r="AG30" s="299">
        <f t="shared" si="6"/>
        <v>0</v>
      </c>
      <c r="AH30" s="300">
        <f t="shared" si="6"/>
        <v>0</v>
      </c>
      <c r="AI30" s="301">
        <f t="shared" si="6"/>
        <v>0</v>
      </c>
      <c r="AJ30" s="299">
        <v>0</v>
      </c>
      <c r="AK30" s="300">
        <f t="shared" ref="AK30:BC30" si="7">AK17</f>
        <v>0</v>
      </c>
      <c r="AL30" s="301">
        <f t="shared" si="7"/>
        <v>0</v>
      </c>
      <c r="AM30" s="302">
        <f t="shared" si="7"/>
        <v>0</v>
      </c>
      <c r="AN30" s="303">
        <f t="shared" si="7"/>
        <v>0</v>
      </c>
      <c r="AO30" s="304">
        <f t="shared" si="7"/>
        <v>0</v>
      </c>
      <c r="AP30" s="305">
        <f t="shared" si="7"/>
        <v>0</v>
      </c>
      <c r="AQ30" s="303">
        <f t="shared" si="7"/>
        <v>0</v>
      </c>
      <c r="AR30" s="303">
        <f t="shared" si="7"/>
        <v>0</v>
      </c>
      <c r="AS30" s="303">
        <f t="shared" si="7"/>
        <v>0</v>
      </c>
      <c r="AT30" s="306">
        <f t="shared" si="7"/>
        <v>0</v>
      </c>
      <c r="AU30" s="305">
        <f t="shared" si="7"/>
        <v>0</v>
      </c>
      <c r="AV30" s="303">
        <f t="shared" si="7"/>
        <v>0</v>
      </c>
      <c r="AW30" s="303">
        <f t="shared" si="7"/>
        <v>0</v>
      </c>
      <c r="AX30" s="306">
        <f t="shared" si="7"/>
        <v>0</v>
      </c>
      <c r="AY30" s="302">
        <f t="shared" si="7"/>
        <v>0</v>
      </c>
      <c r="AZ30" s="303">
        <f t="shared" si="7"/>
        <v>0</v>
      </c>
      <c r="BA30" s="306">
        <f t="shared" si="7"/>
        <v>0</v>
      </c>
      <c r="BB30" s="307">
        <f t="shared" si="7"/>
        <v>0</v>
      </c>
      <c r="BC30" s="308">
        <f t="shared" si="7"/>
        <v>0</v>
      </c>
      <c r="BD30" s="653"/>
      <c r="BE30" s="655"/>
    </row>
    <row r="31" spans="1:57" ht="39" hidden="1" thickBot="1" x14ac:dyDescent="0.3">
      <c r="A31" s="647"/>
      <c r="B31" s="648"/>
      <c r="C31" s="650"/>
      <c r="D31" s="652"/>
      <c r="E31" s="298" t="s">
        <v>101</v>
      </c>
      <c r="F31" s="231">
        <f t="shared" si="2"/>
        <v>0</v>
      </c>
      <c r="G31" s="231">
        <f t="shared" si="3"/>
        <v>0</v>
      </c>
      <c r="H31" s="238">
        <v>0</v>
      </c>
      <c r="I31" s="273">
        <v>0</v>
      </c>
      <c r="J31" s="241">
        <v>0</v>
      </c>
      <c r="K31" s="242">
        <v>0</v>
      </c>
      <c r="L31" s="272">
        <v>0</v>
      </c>
      <c r="M31" s="241">
        <v>0</v>
      </c>
      <c r="N31" s="242">
        <v>0</v>
      </c>
      <c r="O31" s="272">
        <v>0</v>
      </c>
      <c r="P31" s="241">
        <v>0</v>
      </c>
      <c r="Q31" s="242">
        <v>0</v>
      </c>
      <c r="R31" s="273"/>
      <c r="S31" s="241"/>
      <c r="T31" s="269">
        <f t="shared" si="4"/>
        <v>0</v>
      </c>
      <c r="U31" s="272">
        <v>0</v>
      </c>
      <c r="V31" s="241">
        <v>0</v>
      </c>
      <c r="W31" s="242">
        <v>0</v>
      </c>
      <c r="X31" s="272">
        <v>0</v>
      </c>
      <c r="Y31" s="241">
        <v>0</v>
      </c>
      <c r="Z31" s="242">
        <v>0</v>
      </c>
      <c r="AA31" s="272">
        <v>0</v>
      </c>
      <c r="AB31" s="241">
        <v>0</v>
      </c>
      <c r="AC31" s="242">
        <v>0</v>
      </c>
      <c r="AD31" s="299">
        <v>0</v>
      </c>
      <c r="AE31" s="300">
        <v>0</v>
      </c>
      <c r="AF31" s="301">
        <v>0</v>
      </c>
      <c r="AG31" s="299">
        <v>0</v>
      </c>
      <c r="AH31" s="300">
        <v>0</v>
      </c>
      <c r="AI31" s="301">
        <v>0</v>
      </c>
      <c r="AJ31" s="299">
        <v>0</v>
      </c>
      <c r="AK31" s="300">
        <v>0</v>
      </c>
      <c r="AL31" s="301">
        <v>0</v>
      </c>
      <c r="AM31" s="302">
        <v>0</v>
      </c>
      <c r="AN31" s="303">
        <f>AN18</f>
        <v>0</v>
      </c>
      <c r="AO31" s="304">
        <f>AO18</f>
        <v>0</v>
      </c>
      <c r="AP31" s="305">
        <v>0</v>
      </c>
      <c r="AQ31" s="303">
        <f>AQ18</f>
        <v>0</v>
      </c>
      <c r="AR31" s="303">
        <f>AR18</f>
        <v>0</v>
      </c>
      <c r="AS31" s="303">
        <f>AS18</f>
        <v>0</v>
      </c>
      <c r="AT31" s="306">
        <f>AT18</f>
        <v>0</v>
      </c>
      <c r="AU31" s="305">
        <v>0</v>
      </c>
      <c r="AV31" s="303">
        <v>0</v>
      </c>
      <c r="AW31" s="303">
        <f>AW18</f>
        <v>0</v>
      </c>
      <c r="AX31" s="306">
        <f>AX18</f>
        <v>0</v>
      </c>
      <c r="AY31" s="302">
        <v>0</v>
      </c>
      <c r="AZ31" s="303">
        <f>AZ18</f>
        <v>0</v>
      </c>
      <c r="BA31" s="306">
        <f>BA18</f>
        <v>0</v>
      </c>
      <c r="BB31" s="309">
        <f>BB18</f>
        <v>0</v>
      </c>
      <c r="BC31" s="310">
        <f>BC18</f>
        <v>0</v>
      </c>
      <c r="BD31" s="654"/>
      <c r="BE31" s="656"/>
    </row>
    <row r="32" spans="1:57" ht="39" hidden="1" thickBot="1" x14ac:dyDescent="0.3">
      <c r="A32" s="208" t="s">
        <v>120</v>
      </c>
      <c r="B32" s="311" t="s">
        <v>121</v>
      </c>
      <c r="C32" s="312" t="s">
        <v>97</v>
      </c>
      <c r="D32" s="313" t="s">
        <v>122</v>
      </c>
      <c r="E32" s="298" t="s">
        <v>101</v>
      </c>
      <c r="F32" s="252">
        <f t="shared" si="2"/>
        <v>0</v>
      </c>
      <c r="G32" s="252">
        <f t="shared" si="3"/>
        <v>0</v>
      </c>
      <c r="H32" s="259">
        <v>0</v>
      </c>
      <c r="I32" s="261">
        <v>0</v>
      </c>
      <c r="J32" s="255">
        <v>0</v>
      </c>
      <c r="K32" s="256">
        <v>0</v>
      </c>
      <c r="L32" s="254">
        <v>0</v>
      </c>
      <c r="M32" s="255">
        <v>0</v>
      </c>
      <c r="N32" s="256">
        <v>0</v>
      </c>
      <c r="O32" s="254">
        <v>0</v>
      </c>
      <c r="P32" s="255">
        <v>0</v>
      </c>
      <c r="Q32" s="256">
        <v>0</v>
      </c>
      <c r="R32" s="261"/>
      <c r="S32" s="255"/>
      <c r="T32" s="314">
        <f t="shared" si="4"/>
        <v>0</v>
      </c>
      <c r="U32" s="254">
        <v>0</v>
      </c>
      <c r="V32" s="255">
        <v>0</v>
      </c>
      <c r="W32" s="256">
        <v>0</v>
      </c>
      <c r="X32" s="254">
        <v>0</v>
      </c>
      <c r="Y32" s="255">
        <v>0</v>
      </c>
      <c r="Z32" s="256">
        <v>0</v>
      </c>
      <c r="AA32" s="254">
        <v>0</v>
      </c>
      <c r="AB32" s="255">
        <v>0</v>
      </c>
      <c r="AC32" s="256">
        <v>0</v>
      </c>
      <c r="AD32" s="315">
        <v>0</v>
      </c>
      <c r="AE32" s="316">
        <v>0</v>
      </c>
      <c r="AF32" s="317">
        <v>0</v>
      </c>
      <c r="AG32" s="315">
        <v>0</v>
      </c>
      <c r="AH32" s="316">
        <v>0</v>
      </c>
      <c r="AI32" s="317">
        <v>0</v>
      </c>
      <c r="AJ32" s="318"/>
      <c r="AK32" s="319">
        <v>0</v>
      </c>
      <c r="AL32" s="320">
        <v>0</v>
      </c>
      <c r="AM32" s="321"/>
      <c r="AN32" s="319"/>
      <c r="AO32" s="322"/>
      <c r="AP32" s="318">
        <v>0</v>
      </c>
      <c r="AQ32" s="319"/>
      <c r="AR32" s="319"/>
      <c r="AS32" s="319">
        <v>0</v>
      </c>
      <c r="AT32" s="320">
        <v>0</v>
      </c>
      <c r="AU32" s="318">
        <v>0</v>
      </c>
      <c r="AV32" s="319"/>
      <c r="AW32" s="319">
        <v>0</v>
      </c>
      <c r="AX32" s="320">
        <v>0</v>
      </c>
      <c r="AY32" s="321">
        <v>0</v>
      </c>
      <c r="AZ32" s="319">
        <v>0</v>
      </c>
      <c r="BA32" s="320">
        <v>0</v>
      </c>
      <c r="BB32" s="323"/>
      <c r="BC32" s="323"/>
      <c r="BD32" s="324"/>
      <c r="BE32" s="248"/>
    </row>
    <row r="33" spans="1:57" ht="15.75" x14ac:dyDescent="0.25">
      <c r="A33" s="657"/>
      <c r="B33" s="660" t="s">
        <v>123</v>
      </c>
      <c r="C33" s="660"/>
      <c r="D33" s="663"/>
      <c r="E33" s="325" t="s">
        <v>99</v>
      </c>
      <c r="F33" s="227">
        <f>F25</f>
        <v>3150.9</v>
      </c>
      <c r="G33" s="225">
        <f t="shared" si="3"/>
        <v>25</v>
      </c>
      <c r="H33" s="326">
        <f>H35</f>
        <v>0.79342410105049355</v>
      </c>
      <c r="I33" s="327">
        <f>I16+I29</f>
        <v>0</v>
      </c>
      <c r="J33" s="328">
        <f>J16+J29</f>
        <v>0</v>
      </c>
      <c r="K33" s="326">
        <f>K16+K29</f>
        <v>0</v>
      </c>
      <c r="L33" s="329">
        <f>L27</f>
        <v>25</v>
      </c>
      <c r="M33" s="328">
        <f>M25</f>
        <v>25</v>
      </c>
      <c r="N33" s="326">
        <f>N25</f>
        <v>100</v>
      </c>
      <c r="O33" s="329">
        <f>O27</f>
        <v>0</v>
      </c>
      <c r="P33" s="328">
        <f>P35</f>
        <v>0</v>
      </c>
      <c r="Q33" s="326">
        <v>0</v>
      </c>
      <c r="R33" s="330">
        <f>R16+R29</f>
        <v>0</v>
      </c>
      <c r="S33" s="331">
        <f>S16+S29</f>
        <v>0</v>
      </c>
      <c r="T33" s="269">
        <f t="shared" si="4"/>
        <v>25</v>
      </c>
      <c r="U33" s="329">
        <f>U16+U29</f>
        <v>0</v>
      </c>
      <c r="V33" s="328">
        <f>V16+V29</f>
        <v>0</v>
      </c>
      <c r="W33" s="326">
        <f>W16+W29</f>
        <v>0</v>
      </c>
      <c r="X33" s="329">
        <f>X22</f>
        <v>0</v>
      </c>
      <c r="Y33" s="328">
        <f>Y16+Y29</f>
        <v>0</v>
      </c>
      <c r="Z33" s="326">
        <f>Z16+Z29</f>
        <v>0</v>
      </c>
      <c r="AA33" s="329">
        <f>AA22</f>
        <v>0</v>
      </c>
      <c r="AB33" s="328">
        <f>AB22</f>
        <v>0</v>
      </c>
      <c r="AC33" s="326">
        <v>0</v>
      </c>
      <c r="AD33" s="329">
        <v>0</v>
      </c>
      <c r="AE33" s="328">
        <f>AE22</f>
        <v>0</v>
      </c>
      <c r="AF33" s="326">
        <v>0</v>
      </c>
      <c r="AG33" s="329">
        <f>AG16+AG29</f>
        <v>0</v>
      </c>
      <c r="AH33" s="328">
        <f>AH16+AH29</f>
        <v>0</v>
      </c>
      <c r="AI33" s="326">
        <f>AI16+AI29</f>
        <v>0</v>
      </c>
      <c r="AJ33" s="329">
        <v>0</v>
      </c>
      <c r="AK33" s="328">
        <f>AK35</f>
        <v>0</v>
      </c>
      <c r="AL33" s="326">
        <f>AL22</f>
        <v>0</v>
      </c>
      <c r="AM33" s="330">
        <f>AM16+AM29</f>
        <v>0</v>
      </c>
      <c r="AN33" s="331">
        <f>AN16+AN29</f>
        <v>0</v>
      </c>
      <c r="AO33" s="332">
        <f>AO16+AO29</f>
        <v>0</v>
      </c>
      <c r="AP33" s="329">
        <f>AP16+AP29+AP12</f>
        <v>0</v>
      </c>
      <c r="AQ33" s="328">
        <f>AQ16+AQ29</f>
        <v>0</v>
      </c>
      <c r="AR33" s="328">
        <f>AR16+AR29</f>
        <v>0</v>
      </c>
      <c r="AS33" s="328">
        <f>AS22</f>
        <v>0</v>
      </c>
      <c r="AT33" s="326">
        <f>AT16+AT29</f>
        <v>0</v>
      </c>
      <c r="AU33" s="329">
        <v>0</v>
      </c>
      <c r="AV33" s="328">
        <f>AV16+AV29</f>
        <v>0</v>
      </c>
      <c r="AW33" s="328">
        <f>AW25</f>
        <v>0</v>
      </c>
      <c r="AX33" s="326">
        <v>0</v>
      </c>
      <c r="AY33" s="329">
        <f>AY25</f>
        <v>3125.9</v>
      </c>
      <c r="AZ33" s="328">
        <f>AZ16+AZ29</f>
        <v>0</v>
      </c>
      <c r="BA33" s="326">
        <f>BA16+BA29</f>
        <v>0</v>
      </c>
      <c r="BB33" s="297"/>
      <c r="BC33" s="297"/>
      <c r="BD33" s="666"/>
      <c r="BE33" s="644"/>
    </row>
    <row r="34" spans="1:57" ht="26.25" thickBot="1" x14ac:dyDescent="0.3">
      <c r="A34" s="658"/>
      <c r="B34" s="661"/>
      <c r="C34" s="661"/>
      <c r="D34" s="664"/>
      <c r="E34" s="325" t="s">
        <v>100</v>
      </c>
      <c r="F34" s="285">
        <f t="shared" si="2"/>
        <v>0</v>
      </c>
      <c r="G34" s="231">
        <f t="shared" si="3"/>
        <v>0</v>
      </c>
      <c r="H34" s="333">
        <f t="shared" ref="H34:S34" si="8">H17</f>
        <v>0</v>
      </c>
      <c r="I34" s="330">
        <f t="shared" si="8"/>
        <v>0</v>
      </c>
      <c r="J34" s="331">
        <f t="shared" si="8"/>
        <v>0</v>
      </c>
      <c r="K34" s="333">
        <f t="shared" si="8"/>
        <v>0</v>
      </c>
      <c r="L34" s="334">
        <f t="shared" si="8"/>
        <v>0</v>
      </c>
      <c r="M34" s="331">
        <f t="shared" si="8"/>
        <v>0</v>
      </c>
      <c r="N34" s="333">
        <f t="shared" si="8"/>
        <v>0</v>
      </c>
      <c r="O34" s="334">
        <f t="shared" si="8"/>
        <v>0</v>
      </c>
      <c r="P34" s="331">
        <f t="shared" si="8"/>
        <v>0</v>
      </c>
      <c r="Q34" s="333">
        <f t="shared" si="8"/>
        <v>0</v>
      </c>
      <c r="R34" s="330">
        <f t="shared" si="8"/>
        <v>0</v>
      </c>
      <c r="S34" s="331">
        <f t="shared" si="8"/>
        <v>0</v>
      </c>
      <c r="T34" s="269">
        <f t="shared" si="4"/>
        <v>0</v>
      </c>
      <c r="U34" s="334">
        <f t="shared" ref="U34:AC34" si="9">U17</f>
        <v>0</v>
      </c>
      <c r="V34" s="331">
        <f t="shared" si="9"/>
        <v>0</v>
      </c>
      <c r="W34" s="333">
        <f t="shared" si="9"/>
        <v>0</v>
      </c>
      <c r="X34" s="334">
        <f t="shared" si="9"/>
        <v>0</v>
      </c>
      <c r="Y34" s="331">
        <f t="shared" si="9"/>
        <v>0</v>
      </c>
      <c r="Z34" s="333">
        <f t="shared" si="9"/>
        <v>0</v>
      </c>
      <c r="AA34" s="334">
        <f t="shared" si="9"/>
        <v>0</v>
      </c>
      <c r="AB34" s="331">
        <f t="shared" si="9"/>
        <v>0</v>
      </c>
      <c r="AC34" s="333">
        <f t="shared" si="9"/>
        <v>0</v>
      </c>
      <c r="AD34" s="334">
        <f t="shared" ref="AD34:BC34" si="10">AD30</f>
        <v>0</v>
      </c>
      <c r="AE34" s="331">
        <f t="shared" si="10"/>
        <v>0</v>
      </c>
      <c r="AF34" s="333">
        <f t="shared" si="10"/>
        <v>0</v>
      </c>
      <c r="AG34" s="334">
        <f t="shared" si="10"/>
        <v>0</v>
      </c>
      <c r="AH34" s="331">
        <f t="shared" si="10"/>
        <v>0</v>
      </c>
      <c r="AI34" s="333">
        <f t="shared" si="10"/>
        <v>0</v>
      </c>
      <c r="AJ34" s="334">
        <v>0</v>
      </c>
      <c r="AK34" s="331">
        <f t="shared" si="10"/>
        <v>0</v>
      </c>
      <c r="AL34" s="333">
        <f t="shared" si="10"/>
        <v>0</v>
      </c>
      <c r="AM34" s="330">
        <f t="shared" si="10"/>
        <v>0</v>
      </c>
      <c r="AN34" s="331">
        <f t="shared" si="10"/>
        <v>0</v>
      </c>
      <c r="AO34" s="332">
        <f t="shared" si="10"/>
        <v>0</v>
      </c>
      <c r="AP34" s="334">
        <f t="shared" si="10"/>
        <v>0</v>
      </c>
      <c r="AQ34" s="331">
        <f t="shared" si="10"/>
        <v>0</v>
      </c>
      <c r="AR34" s="331">
        <f t="shared" si="10"/>
        <v>0</v>
      </c>
      <c r="AS34" s="331">
        <f t="shared" si="10"/>
        <v>0</v>
      </c>
      <c r="AT34" s="333">
        <f t="shared" si="10"/>
        <v>0</v>
      </c>
      <c r="AU34" s="334">
        <f t="shared" si="10"/>
        <v>0</v>
      </c>
      <c r="AV34" s="331">
        <f t="shared" si="10"/>
        <v>0</v>
      </c>
      <c r="AW34" s="331">
        <f t="shared" si="10"/>
        <v>0</v>
      </c>
      <c r="AX34" s="333">
        <f t="shared" si="10"/>
        <v>0</v>
      </c>
      <c r="AY34" s="334">
        <f t="shared" si="10"/>
        <v>0</v>
      </c>
      <c r="AZ34" s="331">
        <f t="shared" si="10"/>
        <v>0</v>
      </c>
      <c r="BA34" s="333">
        <f t="shared" si="10"/>
        <v>0</v>
      </c>
      <c r="BB34" s="307">
        <f t="shared" si="10"/>
        <v>0</v>
      </c>
      <c r="BC34" s="308">
        <f t="shared" si="10"/>
        <v>0</v>
      </c>
      <c r="BD34" s="667"/>
      <c r="BE34" s="645"/>
    </row>
    <row r="35" spans="1:57" ht="39" thickBot="1" x14ac:dyDescent="0.3">
      <c r="A35" s="658"/>
      <c r="B35" s="661"/>
      <c r="C35" s="661"/>
      <c r="D35" s="665"/>
      <c r="E35" s="325" t="s">
        <v>101</v>
      </c>
      <c r="F35" s="285">
        <f t="shared" si="2"/>
        <v>3150.9</v>
      </c>
      <c r="G35" s="231">
        <f>J35+M35+P35+V35+Y35+AB35+AE35+AH35+AK35+AS35+AW35+AZ35</f>
        <v>25</v>
      </c>
      <c r="H35" s="333">
        <f>G35/F35*100</f>
        <v>0.79342410105049355</v>
      </c>
      <c r="I35" s="330">
        <f>I18+I31</f>
        <v>0</v>
      </c>
      <c r="J35" s="331">
        <f>J18+J31</f>
        <v>0</v>
      </c>
      <c r="K35" s="333">
        <f>K18+K31</f>
        <v>0</v>
      </c>
      <c r="L35" s="334">
        <f>L27</f>
        <v>25</v>
      </c>
      <c r="M35" s="331">
        <f>M27</f>
        <v>25</v>
      </c>
      <c r="N35" s="333">
        <f>N27</f>
        <v>100</v>
      </c>
      <c r="O35" s="334">
        <v>0</v>
      </c>
      <c r="P35" s="331">
        <f>P27</f>
        <v>0</v>
      </c>
      <c r="Q35" s="333">
        <v>0</v>
      </c>
      <c r="R35" s="330">
        <f>R18+R31</f>
        <v>0</v>
      </c>
      <c r="S35" s="331">
        <f>S18+S31</f>
        <v>0</v>
      </c>
      <c r="T35" s="269">
        <f t="shared" si="4"/>
        <v>25</v>
      </c>
      <c r="U35" s="334">
        <f>U18+U31</f>
        <v>0</v>
      </c>
      <c r="V35" s="331">
        <f>V18+V31</f>
        <v>0</v>
      </c>
      <c r="W35" s="333">
        <f>W18+W31</f>
        <v>0</v>
      </c>
      <c r="X35" s="334">
        <f>X24</f>
        <v>0</v>
      </c>
      <c r="Y35" s="331">
        <f>Y18+Y31</f>
        <v>0</v>
      </c>
      <c r="Z35" s="333">
        <f>Z18+Z31</f>
        <v>0</v>
      </c>
      <c r="AA35" s="334">
        <f>AA24</f>
        <v>0</v>
      </c>
      <c r="AB35" s="331">
        <f>AB24</f>
        <v>0</v>
      </c>
      <c r="AC35" s="333">
        <v>0</v>
      </c>
      <c r="AD35" s="334">
        <v>0</v>
      </c>
      <c r="AE35" s="331">
        <f>AE24</f>
        <v>0</v>
      </c>
      <c r="AF35" s="333">
        <v>0</v>
      </c>
      <c r="AG35" s="334">
        <f>AG18+AG31</f>
        <v>0</v>
      </c>
      <c r="AH35" s="331">
        <f>AH18+AH31</f>
        <v>0</v>
      </c>
      <c r="AI35" s="333">
        <f>AI18+AI31</f>
        <v>0</v>
      </c>
      <c r="AJ35" s="334">
        <v>0</v>
      </c>
      <c r="AK35" s="331">
        <f>AK24</f>
        <v>0</v>
      </c>
      <c r="AL35" s="333">
        <f>AL24</f>
        <v>0</v>
      </c>
      <c r="AM35" s="330">
        <f>AM18+AM31</f>
        <v>0</v>
      </c>
      <c r="AN35" s="331">
        <f>AN18+AN31</f>
        <v>0</v>
      </c>
      <c r="AO35" s="332">
        <f>AO18+AO31</f>
        <v>0</v>
      </c>
      <c r="AP35" s="334">
        <f>AP18+AP31+AP14</f>
        <v>0</v>
      </c>
      <c r="AQ35" s="331">
        <f>AQ18+AQ31</f>
        <v>0</v>
      </c>
      <c r="AR35" s="331">
        <f>AR18+AR31</f>
        <v>0</v>
      </c>
      <c r="AS35" s="331">
        <f>AS22</f>
        <v>0</v>
      </c>
      <c r="AT35" s="333">
        <f>AT18+AT31</f>
        <v>0</v>
      </c>
      <c r="AU35" s="334">
        <v>0</v>
      </c>
      <c r="AV35" s="331">
        <f>AV18+AV31</f>
        <v>0</v>
      </c>
      <c r="AW35" s="331">
        <f>AW27</f>
        <v>0</v>
      </c>
      <c r="AX35" s="333">
        <v>0</v>
      </c>
      <c r="AY35" s="334">
        <f>AY27</f>
        <v>3125.9</v>
      </c>
      <c r="AZ35" s="331">
        <f>AZ18+AZ31</f>
        <v>0</v>
      </c>
      <c r="BA35" s="333">
        <f>BA18+BA31</f>
        <v>0</v>
      </c>
      <c r="BB35" s="309">
        <f>BB31</f>
        <v>0</v>
      </c>
      <c r="BC35" s="310">
        <f>BC31</f>
        <v>0</v>
      </c>
      <c r="BD35" s="668"/>
      <c r="BE35" s="646"/>
    </row>
    <row r="36" spans="1:57" ht="39" thickBot="1" x14ac:dyDescent="0.3">
      <c r="A36" s="659"/>
      <c r="B36" s="662"/>
      <c r="C36" s="662"/>
      <c r="D36" s="335"/>
      <c r="E36" s="336" t="s">
        <v>116</v>
      </c>
      <c r="F36" s="337">
        <f t="shared" si="2"/>
        <v>0</v>
      </c>
      <c r="G36" s="252">
        <f t="shared" si="3"/>
        <v>0</v>
      </c>
      <c r="H36" s="338">
        <v>0</v>
      </c>
      <c r="I36" s="307">
        <v>0</v>
      </c>
      <c r="J36" s="339">
        <v>0</v>
      </c>
      <c r="K36" s="340">
        <v>0</v>
      </c>
      <c r="L36" s="308">
        <v>0</v>
      </c>
      <c r="M36" s="339">
        <v>0</v>
      </c>
      <c r="N36" s="340">
        <v>0</v>
      </c>
      <c r="O36" s="308">
        <f>O28</f>
        <v>0</v>
      </c>
      <c r="P36" s="339">
        <v>0</v>
      </c>
      <c r="Q36" s="340">
        <v>0</v>
      </c>
      <c r="R36" s="330"/>
      <c r="S36" s="331"/>
      <c r="T36" s="269">
        <f t="shared" si="4"/>
        <v>0</v>
      </c>
      <c r="U36" s="308">
        <v>0</v>
      </c>
      <c r="V36" s="339">
        <v>0</v>
      </c>
      <c r="W36" s="340">
        <v>0</v>
      </c>
      <c r="X36" s="308">
        <f>X28</f>
        <v>0</v>
      </c>
      <c r="Y36" s="339">
        <v>0</v>
      </c>
      <c r="Z36" s="340">
        <v>0</v>
      </c>
      <c r="AA36" s="308">
        <f>AA28</f>
        <v>0</v>
      </c>
      <c r="AB36" s="339">
        <v>0</v>
      </c>
      <c r="AC36" s="340">
        <v>0</v>
      </c>
      <c r="AD36" s="308">
        <v>0</v>
      </c>
      <c r="AE36" s="339">
        <f>AE28</f>
        <v>0</v>
      </c>
      <c r="AF36" s="340">
        <v>0</v>
      </c>
      <c r="AG36" s="308">
        <v>0</v>
      </c>
      <c r="AH36" s="339">
        <v>0</v>
      </c>
      <c r="AI36" s="340">
        <v>0</v>
      </c>
      <c r="AJ36" s="308">
        <v>0</v>
      </c>
      <c r="AK36" s="339">
        <f>AK28</f>
        <v>0</v>
      </c>
      <c r="AL36" s="340">
        <f>AL28</f>
        <v>0</v>
      </c>
      <c r="AM36" s="330"/>
      <c r="AN36" s="331"/>
      <c r="AO36" s="332"/>
      <c r="AP36" s="308">
        <v>0</v>
      </c>
      <c r="AQ36" s="339"/>
      <c r="AR36" s="339"/>
      <c r="AS36" s="339">
        <v>0</v>
      </c>
      <c r="AT36" s="340">
        <v>0</v>
      </c>
      <c r="AU36" s="308">
        <v>0</v>
      </c>
      <c r="AV36" s="339"/>
      <c r="AW36" s="339">
        <v>0</v>
      </c>
      <c r="AX36" s="340">
        <v>0</v>
      </c>
      <c r="AY36" s="308">
        <v>0</v>
      </c>
      <c r="AZ36" s="339">
        <v>0</v>
      </c>
      <c r="BA36" s="340">
        <v>0</v>
      </c>
      <c r="BB36" s="341"/>
      <c r="BC36" s="341"/>
      <c r="BD36" s="342"/>
      <c r="BE36" s="343"/>
    </row>
    <row r="37" spans="1:57" x14ac:dyDescent="0.25">
      <c r="A37" s="635" t="s">
        <v>45</v>
      </c>
      <c r="B37" s="636"/>
      <c r="C37" s="637"/>
      <c r="D37" s="335"/>
      <c r="E37" s="264" t="s">
        <v>99</v>
      </c>
      <c r="F37" s="266">
        <f t="shared" si="2"/>
        <v>0</v>
      </c>
      <c r="G37" s="267">
        <f t="shared" si="3"/>
        <v>0</v>
      </c>
      <c r="H37" s="344">
        <v>0</v>
      </c>
      <c r="I37" s="345">
        <v>0</v>
      </c>
      <c r="J37" s="290">
        <v>0</v>
      </c>
      <c r="K37" s="291">
        <v>0</v>
      </c>
      <c r="L37" s="289">
        <v>0</v>
      </c>
      <c r="M37" s="290">
        <v>0</v>
      </c>
      <c r="N37" s="291">
        <v>0</v>
      </c>
      <c r="O37" s="289">
        <v>0</v>
      </c>
      <c r="P37" s="290">
        <v>0</v>
      </c>
      <c r="Q37" s="291">
        <v>0</v>
      </c>
      <c r="R37" s="345"/>
      <c r="S37" s="290"/>
      <c r="T37" s="346"/>
      <c r="U37" s="289">
        <v>0</v>
      </c>
      <c r="V37" s="290">
        <v>0</v>
      </c>
      <c r="W37" s="291">
        <v>0</v>
      </c>
      <c r="X37" s="289">
        <v>0</v>
      </c>
      <c r="Y37" s="290">
        <v>0</v>
      </c>
      <c r="Z37" s="291">
        <v>0</v>
      </c>
      <c r="AA37" s="289">
        <v>0</v>
      </c>
      <c r="AB37" s="290">
        <v>0</v>
      </c>
      <c r="AC37" s="291">
        <v>0</v>
      </c>
      <c r="AD37" s="347">
        <v>0</v>
      </c>
      <c r="AE37" s="348">
        <v>0</v>
      </c>
      <c r="AF37" s="349">
        <v>0</v>
      </c>
      <c r="AG37" s="347">
        <v>0</v>
      </c>
      <c r="AH37" s="348">
        <v>0</v>
      </c>
      <c r="AI37" s="349">
        <v>0</v>
      </c>
      <c r="AJ37" s="347">
        <v>0</v>
      </c>
      <c r="AK37" s="348">
        <v>0</v>
      </c>
      <c r="AL37" s="349">
        <v>0</v>
      </c>
      <c r="AM37" s="350"/>
      <c r="AN37" s="348"/>
      <c r="AO37" s="351"/>
      <c r="AP37" s="347">
        <v>0</v>
      </c>
      <c r="AQ37" s="348"/>
      <c r="AR37" s="348"/>
      <c r="AS37" s="348">
        <v>0</v>
      </c>
      <c r="AT37" s="349">
        <v>0</v>
      </c>
      <c r="AU37" s="347">
        <v>0</v>
      </c>
      <c r="AV37" s="348"/>
      <c r="AW37" s="348">
        <v>0</v>
      </c>
      <c r="AX37" s="349">
        <v>0</v>
      </c>
      <c r="AY37" s="347">
        <v>0</v>
      </c>
      <c r="AZ37" s="348">
        <v>0</v>
      </c>
      <c r="BA37" s="349">
        <v>0</v>
      </c>
      <c r="BD37" s="632"/>
      <c r="BE37" s="632"/>
    </row>
    <row r="38" spans="1:57" ht="25.5" x14ac:dyDescent="0.25">
      <c r="A38" s="638"/>
      <c r="B38" s="639"/>
      <c r="C38" s="640"/>
      <c r="D38" s="335"/>
      <c r="E38" s="271" t="s">
        <v>100</v>
      </c>
      <c r="F38" s="272">
        <f t="shared" si="2"/>
        <v>0</v>
      </c>
      <c r="G38" s="241">
        <f t="shared" si="3"/>
        <v>0</v>
      </c>
      <c r="H38" s="301">
        <v>0</v>
      </c>
      <c r="I38" s="352">
        <v>0</v>
      </c>
      <c r="J38" s="300">
        <v>0</v>
      </c>
      <c r="K38" s="301">
        <v>0</v>
      </c>
      <c r="L38" s="299">
        <v>0</v>
      </c>
      <c r="M38" s="300">
        <v>0</v>
      </c>
      <c r="N38" s="301">
        <v>0</v>
      </c>
      <c r="O38" s="299">
        <v>0</v>
      </c>
      <c r="P38" s="300">
        <v>0</v>
      </c>
      <c r="Q38" s="301">
        <v>0</v>
      </c>
      <c r="R38" s="352"/>
      <c r="S38" s="300"/>
      <c r="T38" s="353"/>
      <c r="U38" s="299">
        <v>0</v>
      </c>
      <c r="V38" s="300">
        <v>0</v>
      </c>
      <c r="W38" s="301">
        <v>0</v>
      </c>
      <c r="X38" s="299">
        <v>0</v>
      </c>
      <c r="Y38" s="300">
        <v>0</v>
      </c>
      <c r="Z38" s="301">
        <v>0</v>
      </c>
      <c r="AA38" s="299">
        <v>0</v>
      </c>
      <c r="AB38" s="300">
        <v>0</v>
      </c>
      <c r="AC38" s="301">
        <v>0</v>
      </c>
      <c r="AD38" s="354">
        <v>0</v>
      </c>
      <c r="AE38" s="355">
        <v>0</v>
      </c>
      <c r="AF38" s="356">
        <v>0</v>
      </c>
      <c r="AG38" s="354">
        <v>0</v>
      </c>
      <c r="AH38" s="355">
        <v>0</v>
      </c>
      <c r="AI38" s="356">
        <v>0</v>
      </c>
      <c r="AJ38" s="354">
        <v>0</v>
      </c>
      <c r="AK38" s="355">
        <v>0</v>
      </c>
      <c r="AL38" s="356">
        <v>0</v>
      </c>
      <c r="AM38" s="357"/>
      <c r="AN38" s="355"/>
      <c r="AO38" s="358"/>
      <c r="AP38" s="354">
        <v>0</v>
      </c>
      <c r="AQ38" s="355"/>
      <c r="AR38" s="355"/>
      <c r="AS38" s="355">
        <v>0</v>
      </c>
      <c r="AT38" s="356">
        <v>0</v>
      </c>
      <c r="AU38" s="354">
        <v>0</v>
      </c>
      <c r="AV38" s="355"/>
      <c r="AW38" s="355">
        <v>0</v>
      </c>
      <c r="AX38" s="356">
        <v>0</v>
      </c>
      <c r="AY38" s="354">
        <v>0</v>
      </c>
      <c r="AZ38" s="355">
        <v>0</v>
      </c>
      <c r="BA38" s="356">
        <v>0</v>
      </c>
      <c r="BD38" s="633"/>
      <c r="BE38" s="633"/>
    </row>
    <row r="39" spans="1:57" ht="39" thickBot="1" x14ac:dyDescent="0.3">
      <c r="A39" s="641"/>
      <c r="B39" s="642"/>
      <c r="C39" s="643"/>
      <c r="D39" s="335"/>
      <c r="E39" s="286" t="s">
        <v>101</v>
      </c>
      <c r="F39" s="275">
        <f t="shared" si="2"/>
        <v>0</v>
      </c>
      <c r="G39" s="276">
        <f t="shared" si="3"/>
        <v>0</v>
      </c>
      <c r="H39" s="359">
        <v>0</v>
      </c>
      <c r="I39" s="360">
        <v>0</v>
      </c>
      <c r="J39" s="316">
        <v>0</v>
      </c>
      <c r="K39" s="317">
        <v>0</v>
      </c>
      <c r="L39" s="315">
        <v>0</v>
      </c>
      <c r="M39" s="316">
        <v>0</v>
      </c>
      <c r="N39" s="317">
        <v>0</v>
      </c>
      <c r="O39" s="315">
        <v>0</v>
      </c>
      <c r="P39" s="316">
        <v>0</v>
      </c>
      <c r="Q39" s="317">
        <v>0</v>
      </c>
      <c r="R39" s="360"/>
      <c r="S39" s="316"/>
      <c r="T39" s="361"/>
      <c r="U39" s="315">
        <v>0</v>
      </c>
      <c r="V39" s="316">
        <v>0</v>
      </c>
      <c r="W39" s="317">
        <v>0</v>
      </c>
      <c r="X39" s="315">
        <v>0</v>
      </c>
      <c r="Y39" s="316">
        <v>0</v>
      </c>
      <c r="Z39" s="317">
        <v>0</v>
      </c>
      <c r="AA39" s="315">
        <v>0</v>
      </c>
      <c r="AB39" s="316">
        <v>0</v>
      </c>
      <c r="AC39" s="317">
        <v>0</v>
      </c>
      <c r="AD39" s="362">
        <v>0</v>
      </c>
      <c r="AE39" s="363">
        <v>0</v>
      </c>
      <c r="AF39" s="364">
        <v>0</v>
      </c>
      <c r="AG39" s="362">
        <v>0</v>
      </c>
      <c r="AH39" s="363">
        <v>0</v>
      </c>
      <c r="AI39" s="364">
        <v>0</v>
      </c>
      <c r="AJ39" s="362">
        <v>0</v>
      </c>
      <c r="AK39" s="363">
        <v>0</v>
      </c>
      <c r="AL39" s="364">
        <v>0</v>
      </c>
      <c r="AM39" s="365"/>
      <c r="AN39" s="363"/>
      <c r="AO39" s="366"/>
      <c r="AP39" s="362">
        <v>0</v>
      </c>
      <c r="AQ39" s="363"/>
      <c r="AR39" s="363"/>
      <c r="AS39" s="363">
        <v>0</v>
      </c>
      <c r="AT39" s="364">
        <v>0</v>
      </c>
      <c r="AU39" s="362">
        <v>0</v>
      </c>
      <c r="AV39" s="363"/>
      <c r="AW39" s="363">
        <v>0</v>
      </c>
      <c r="AX39" s="364">
        <v>0</v>
      </c>
      <c r="AY39" s="362">
        <v>0</v>
      </c>
      <c r="AZ39" s="363">
        <v>0</v>
      </c>
      <c r="BA39" s="364">
        <v>0</v>
      </c>
      <c r="BD39" s="634"/>
      <c r="BE39" s="634"/>
    </row>
    <row r="40" spans="1:57" x14ac:dyDescent="0.25">
      <c r="A40" s="635" t="s">
        <v>46</v>
      </c>
      <c r="B40" s="636"/>
      <c r="C40" s="637"/>
      <c r="D40" s="335"/>
      <c r="E40" s="264" t="s">
        <v>99</v>
      </c>
      <c r="F40" s="266">
        <f t="shared" si="2"/>
        <v>3150.9</v>
      </c>
      <c r="G40" s="267">
        <f t="shared" si="3"/>
        <v>25</v>
      </c>
      <c r="H40" s="344">
        <f t="shared" ref="H40:BA43" si="11">H33</f>
        <v>0.79342410105049355</v>
      </c>
      <c r="I40" s="367">
        <f t="shared" si="11"/>
        <v>0</v>
      </c>
      <c r="J40" s="368">
        <f t="shared" si="11"/>
        <v>0</v>
      </c>
      <c r="K40" s="344">
        <f t="shared" si="11"/>
        <v>0</v>
      </c>
      <c r="L40" s="369">
        <f t="shared" si="11"/>
        <v>25</v>
      </c>
      <c r="M40" s="368">
        <f t="shared" si="11"/>
        <v>25</v>
      </c>
      <c r="N40" s="344">
        <f t="shared" si="11"/>
        <v>100</v>
      </c>
      <c r="O40" s="369">
        <f t="shared" si="11"/>
        <v>0</v>
      </c>
      <c r="P40" s="368">
        <f t="shared" si="11"/>
        <v>0</v>
      </c>
      <c r="Q40" s="344">
        <f t="shared" si="11"/>
        <v>0</v>
      </c>
      <c r="R40" s="352">
        <f t="shared" si="11"/>
        <v>0</v>
      </c>
      <c r="S40" s="300">
        <f t="shared" si="11"/>
        <v>0</v>
      </c>
      <c r="T40" s="353">
        <f t="shared" si="11"/>
        <v>25</v>
      </c>
      <c r="U40" s="369">
        <f t="shared" si="11"/>
        <v>0</v>
      </c>
      <c r="V40" s="368">
        <f t="shared" si="11"/>
        <v>0</v>
      </c>
      <c r="W40" s="344">
        <f t="shared" si="11"/>
        <v>0</v>
      </c>
      <c r="X40" s="369">
        <f t="shared" si="11"/>
        <v>0</v>
      </c>
      <c r="Y40" s="368">
        <f t="shared" si="11"/>
        <v>0</v>
      </c>
      <c r="Z40" s="344">
        <f t="shared" si="11"/>
        <v>0</v>
      </c>
      <c r="AA40" s="369">
        <f t="shared" si="11"/>
        <v>0</v>
      </c>
      <c r="AB40" s="368">
        <f>AB22</f>
        <v>0</v>
      </c>
      <c r="AC40" s="344">
        <v>0</v>
      </c>
      <c r="AD40" s="369">
        <f t="shared" si="11"/>
        <v>0</v>
      </c>
      <c r="AE40" s="368">
        <f t="shared" si="11"/>
        <v>0</v>
      </c>
      <c r="AF40" s="344">
        <f t="shared" si="11"/>
        <v>0</v>
      </c>
      <c r="AG40" s="369">
        <f t="shared" si="11"/>
        <v>0</v>
      </c>
      <c r="AH40" s="368">
        <f t="shared" si="11"/>
        <v>0</v>
      </c>
      <c r="AI40" s="344">
        <f t="shared" si="11"/>
        <v>0</v>
      </c>
      <c r="AJ40" s="369">
        <f t="shared" si="11"/>
        <v>0</v>
      </c>
      <c r="AK40" s="368">
        <f t="shared" si="11"/>
        <v>0</v>
      </c>
      <c r="AL40" s="344">
        <f t="shared" si="11"/>
        <v>0</v>
      </c>
      <c r="AM40" s="352">
        <f t="shared" si="11"/>
        <v>0</v>
      </c>
      <c r="AN40" s="300">
        <f t="shared" si="11"/>
        <v>0</v>
      </c>
      <c r="AO40" s="353">
        <f t="shared" si="11"/>
        <v>0</v>
      </c>
      <c r="AP40" s="369">
        <f t="shared" si="11"/>
        <v>0</v>
      </c>
      <c r="AQ40" s="368">
        <f t="shared" si="11"/>
        <v>0</v>
      </c>
      <c r="AR40" s="368">
        <f t="shared" si="11"/>
        <v>0</v>
      </c>
      <c r="AS40" s="368">
        <f t="shared" si="11"/>
        <v>0</v>
      </c>
      <c r="AT40" s="344">
        <f t="shared" si="11"/>
        <v>0</v>
      </c>
      <c r="AU40" s="369">
        <f t="shared" si="11"/>
        <v>0</v>
      </c>
      <c r="AV40" s="368">
        <f t="shared" si="11"/>
        <v>0</v>
      </c>
      <c r="AW40" s="368">
        <f t="shared" si="11"/>
        <v>0</v>
      </c>
      <c r="AX40" s="344">
        <f t="shared" si="11"/>
        <v>0</v>
      </c>
      <c r="AY40" s="369">
        <f t="shared" si="11"/>
        <v>3125.9</v>
      </c>
      <c r="AZ40" s="368">
        <f t="shared" si="11"/>
        <v>0</v>
      </c>
      <c r="BA40" s="344">
        <f t="shared" si="11"/>
        <v>0</v>
      </c>
      <c r="BD40" s="632"/>
      <c r="BE40" s="632"/>
    </row>
    <row r="41" spans="1:57" ht="25.5" x14ac:dyDescent="0.25">
      <c r="A41" s="638"/>
      <c r="B41" s="639"/>
      <c r="C41" s="640"/>
      <c r="D41" s="335"/>
      <c r="E41" s="271" t="s">
        <v>100</v>
      </c>
      <c r="F41" s="272">
        <f t="shared" si="2"/>
        <v>0</v>
      </c>
      <c r="G41" s="241">
        <f t="shared" si="3"/>
        <v>0</v>
      </c>
      <c r="H41" s="301">
        <f t="shared" si="11"/>
        <v>0</v>
      </c>
      <c r="I41" s="352">
        <f t="shared" si="11"/>
        <v>0</v>
      </c>
      <c r="J41" s="300">
        <f t="shared" si="11"/>
        <v>0</v>
      </c>
      <c r="K41" s="301">
        <f t="shared" si="11"/>
        <v>0</v>
      </c>
      <c r="L41" s="299">
        <f t="shared" si="11"/>
        <v>0</v>
      </c>
      <c r="M41" s="300">
        <f t="shared" si="11"/>
        <v>0</v>
      </c>
      <c r="N41" s="301">
        <f t="shared" si="11"/>
        <v>0</v>
      </c>
      <c r="O41" s="299">
        <f t="shared" si="11"/>
        <v>0</v>
      </c>
      <c r="P41" s="300">
        <f t="shared" si="11"/>
        <v>0</v>
      </c>
      <c r="Q41" s="301">
        <f t="shared" si="11"/>
        <v>0</v>
      </c>
      <c r="R41" s="352">
        <f t="shared" si="11"/>
        <v>0</v>
      </c>
      <c r="S41" s="300">
        <f t="shared" si="11"/>
        <v>0</v>
      </c>
      <c r="T41" s="353">
        <f t="shared" si="11"/>
        <v>0</v>
      </c>
      <c r="U41" s="299">
        <f t="shared" si="11"/>
        <v>0</v>
      </c>
      <c r="V41" s="300">
        <f t="shared" si="11"/>
        <v>0</v>
      </c>
      <c r="W41" s="301">
        <f t="shared" si="11"/>
        <v>0</v>
      </c>
      <c r="X41" s="299">
        <f t="shared" si="11"/>
        <v>0</v>
      </c>
      <c r="Y41" s="300">
        <f t="shared" si="11"/>
        <v>0</v>
      </c>
      <c r="Z41" s="301">
        <f t="shared" si="11"/>
        <v>0</v>
      </c>
      <c r="AA41" s="299">
        <f t="shared" si="11"/>
        <v>0</v>
      </c>
      <c r="AB41" s="300">
        <f t="shared" si="11"/>
        <v>0</v>
      </c>
      <c r="AC41" s="301">
        <f t="shared" si="11"/>
        <v>0</v>
      </c>
      <c r="AD41" s="299">
        <f t="shared" si="11"/>
        <v>0</v>
      </c>
      <c r="AE41" s="300">
        <f t="shared" si="11"/>
        <v>0</v>
      </c>
      <c r="AF41" s="301">
        <f t="shared" si="11"/>
        <v>0</v>
      </c>
      <c r="AG41" s="299">
        <f t="shared" si="11"/>
        <v>0</v>
      </c>
      <c r="AH41" s="300">
        <f t="shared" si="11"/>
        <v>0</v>
      </c>
      <c r="AI41" s="301">
        <f t="shared" si="11"/>
        <v>0</v>
      </c>
      <c r="AJ41" s="299">
        <f t="shared" si="11"/>
        <v>0</v>
      </c>
      <c r="AK41" s="300">
        <f t="shared" si="11"/>
        <v>0</v>
      </c>
      <c r="AL41" s="301">
        <f t="shared" si="11"/>
        <v>0</v>
      </c>
      <c r="AM41" s="352">
        <f t="shared" si="11"/>
        <v>0</v>
      </c>
      <c r="AN41" s="300">
        <f t="shared" si="11"/>
        <v>0</v>
      </c>
      <c r="AO41" s="353">
        <f t="shared" si="11"/>
        <v>0</v>
      </c>
      <c r="AP41" s="299">
        <f t="shared" si="11"/>
        <v>0</v>
      </c>
      <c r="AQ41" s="300">
        <f t="shared" si="11"/>
        <v>0</v>
      </c>
      <c r="AR41" s="300">
        <f t="shared" si="11"/>
        <v>0</v>
      </c>
      <c r="AS41" s="300">
        <f t="shared" si="11"/>
        <v>0</v>
      </c>
      <c r="AT41" s="301">
        <f t="shared" si="11"/>
        <v>0</v>
      </c>
      <c r="AU41" s="299">
        <f t="shared" si="11"/>
        <v>0</v>
      </c>
      <c r="AV41" s="300">
        <f t="shared" si="11"/>
        <v>0</v>
      </c>
      <c r="AW41" s="300">
        <f t="shared" si="11"/>
        <v>0</v>
      </c>
      <c r="AX41" s="301">
        <f t="shared" si="11"/>
        <v>0</v>
      </c>
      <c r="AY41" s="299">
        <f t="shared" si="11"/>
        <v>0</v>
      </c>
      <c r="AZ41" s="300">
        <f t="shared" si="11"/>
        <v>0</v>
      </c>
      <c r="BA41" s="301">
        <f t="shared" si="11"/>
        <v>0</v>
      </c>
      <c r="BD41" s="633"/>
      <c r="BE41" s="633"/>
    </row>
    <row r="42" spans="1:57" ht="39" thickBot="1" x14ac:dyDescent="0.3">
      <c r="A42" s="638"/>
      <c r="B42" s="639"/>
      <c r="C42" s="640"/>
      <c r="D42" s="335"/>
      <c r="E42" s="271" t="s">
        <v>101</v>
      </c>
      <c r="F42" s="272">
        <f t="shared" si="2"/>
        <v>3150.9</v>
      </c>
      <c r="G42" s="241">
        <f t="shared" si="3"/>
        <v>25</v>
      </c>
      <c r="H42" s="301">
        <f t="shared" si="11"/>
        <v>0.79342410105049355</v>
      </c>
      <c r="I42" s="352">
        <f t="shared" si="11"/>
        <v>0</v>
      </c>
      <c r="J42" s="300">
        <f t="shared" si="11"/>
        <v>0</v>
      </c>
      <c r="K42" s="301">
        <f t="shared" si="11"/>
        <v>0</v>
      </c>
      <c r="L42" s="299">
        <f t="shared" si="11"/>
        <v>25</v>
      </c>
      <c r="M42" s="300">
        <f t="shared" si="11"/>
        <v>25</v>
      </c>
      <c r="N42" s="301">
        <f t="shared" si="11"/>
        <v>100</v>
      </c>
      <c r="O42" s="299">
        <f t="shared" si="11"/>
        <v>0</v>
      </c>
      <c r="P42" s="300">
        <f t="shared" si="11"/>
        <v>0</v>
      </c>
      <c r="Q42" s="301">
        <f t="shared" si="11"/>
        <v>0</v>
      </c>
      <c r="R42" s="352">
        <f t="shared" si="11"/>
        <v>0</v>
      </c>
      <c r="S42" s="300">
        <f t="shared" si="11"/>
        <v>0</v>
      </c>
      <c r="T42" s="353">
        <f t="shared" si="11"/>
        <v>25</v>
      </c>
      <c r="U42" s="299">
        <f t="shared" si="11"/>
        <v>0</v>
      </c>
      <c r="V42" s="300">
        <f t="shared" si="11"/>
        <v>0</v>
      </c>
      <c r="W42" s="301">
        <f t="shared" si="11"/>
        <v>0</v>
      </c>
      <c r="X42" s="299">
        <f t="shared" si="11"/>
        <v>0</v>
      </c>
      <c r="Y42" s="300">
        <f t="shared" si="11"/>
        <v>0</v>
      </c>
      <c r="Z42" s="301">
        <f t="shared" si="11"/>
        <v>0</v>
      </c>
      <c r="AA42" s="299">
        <f t="shared" si="11"/>
        <v>0</v>
      </c>
      <c r="AB42" s="300">
        <f>AB24</f>
        <v>0</v>
      </c>
      <c r="AC42" s="301">
        <v>0</v>
      </c>
      <c r="AD42" s="299">
        <f t="shared" si="11"/>
        <v>0</v>
      </c>
      <c r="AE42" s="300">
        <f t="shared" si="11"/>
        <v>0</v>
      </c>
      <c r="AF42" s="301">
        <f t="shared" si="11"/>
        <v>0</v>
      </c>
      <c r="AG42" s="299">
        <f t="shared" si="11"/>
        <v>0</v>
      </c>
      <c r="AH42" s="300">
        <f t="shared" si="11"/>
        <v>0</v>
      </c>
      <c r="AI42" s="301">
        <f t="shared" si="11"/>
        <v>0</v>
      </c>
      <c r="AJ42" s="299">
        <f t="shared" si="11"/>
        <v>0</v>
      </c>
      <c r="AK42" s="300">
        <f t="shared" si="11"/>
        <v>0</v>
      </c>
      <c r="AL42" s="301">
        <f t="shared" si="11"/>
        <v>0</v>
      </c>
      <c r="AM42" s="352">
        <f t="shared" si="11"/>
        <v>0</v>
      </c>
      <c r="AN42" s="300">
        <f t="shared" si="11"/>
        <v>0</v>
      </c>
      <c r="AO42" s="353">
        <f t="shared" si="11"/>
        <v>0</v>
      </c>
      <c r="AP42" s="299">
        <f t="shared" si="11"/>
        <v>0</v>
      </c>
      <c r="AQ42" s="300">
        <f t="shared" si="11"/>
        <v>0</v>
      </c>
      <c r="AR42" s="300">
        <f t="shared" si="11"/>
        <v>0</v>
      </c>
      <c r="AS42" s="300">
        <f t="shared" si="11"/>
        <v>0</v>
      </c>
      <c r="AT42" s="301">
        <f t="shared" si="11"/>
        <v>0</v>
      </c>
      <c r="AU42" s="299">
        <f t="shared" si="11"/>
        <v>0</v>
      </c>
      <c r="AV42" s="300">
        <f t="shared" si="11"/>
        <v>0</v>
      </c>
      <c r="AW42" s="300">
        <f t="shared" si="11"/>
        <v>0</v>
      </c>
      <c r="AX42" s="301">
        <f t="shared" si="11"/>
        <v>0</v>
      </c>
      <c r="AY42" s="299">
        <f t="shared" si="11"/>
        <v>3125.9</v>
      </c>
      <c r="AZ42" s="300">
        <f t="shared" si="11"/>
        <v>0</v>
      </c>
      <c r="BA42" s="301">
        <f t="shared" si="11"/>
        <v>0</v>
      </c>
      <c r="BB42" s="370">
        <f t="shared" ref="BB42:BC42" si="12">BB35</f>
        <v>0</v>
      </c>
      <c r="BC42" s="371">
        <f t="shared" si="12"/>
        <v>0</v>
      </c>
      <c r="BD42" s="633"/>
      <c r="BE42" s="633"/>
    </row>
    <row r="43" spans="1:57" ht="39" thickBot="1" x14ac:dyDescent="0.3">
      <c r="A43" s="641"/>
      <c r="B43" s="642"/>
      <c r="C43" s="643"/>
      <c r="D43" s="335"/>
      <c r="E43" s="286" t="s">
        <v>116</v>
      </c>
      <c r="F43" s="275">
        <f t="shared" si="2"/>
        <v>0</v>
      </c>
      <c r="G43" s="276">
        <f t="shared" si="3"/>
        <v>0</v>
      </c>
      <c r="H43" s="359">
        <f t="shared" si="11"/>
        <v>0</v>
      </c>
      <c r="I43" s="370">
        <f t="shared" si="11"/>
        <v>0</v>
      </c>
      <c r="J43" s="372">
        <f t="shared" si="11"/>
        <v>0</v>
      </c>
      <c r="K43" s="359">
        <f t="shared" si="11"/>
        <v>0</v>
      </c>
      <c r="L43" s="373">
        <f t="shared" si="11"/>
        <v>0</v>
      </c>
      <c r="M43" s="372">
        <f t="shared" si="11"/>
        <v>0</v>
      </c>
      <c r="N43" s="359">
        <f t="shared" si="11"/>
        <v>0</v>
      </c>
      <c r="O43" s="373">
        <f t="shared" si="11"/>
        <v>0</v>
      </c>
      <c r="P43" s="372">
        <f t="shared" si="11"/>
        <v>0</v>
      </c>
      <c r="Q43" s="359">
        <f t="shared" si="11"/>
        <v>0</v>
      </c>
      <c r="R43" s="352">
        <f t="shared" si="11"/>
        <v>0</v>
      </c>
      <c r="S43" s="300">
        <f t="shared" si="11"/>
        <v>0</v>
      </c>
      <c r="T43" s="353">
        <f t="shared" si="11"/>
        <v>0</v>
      </c>
      <c r="U43" s="373">
        <f t="shared" si="11"/>
        <v>0</v>
      </c>
      <c r="V43" s="372">
        <f t="shared" si="11"/>
        <v>0</v>
      </c>
      <c r="W43" s="359">
        <f t="shared" si="11"/>
        <v>0</v>
      </c>
      <c r="X43" s="373">
        <f t="shared" si="11"/>
        <v>0</v>
      </c>
      <c r="Y43" s="372">
        <f t="shared" si="11"/>
        <v>0</v>
      </c>
      <c r="Z43" s="359">
        <f t="shared" si="11"/>
        <v>0</v>
      </c>
      <c r="AA43" s="373">
        <f t="shared" si="11"/>
        <v>0</v>
      </c>
      <c r="AB43" s="372">
        <f t="shared" si="11"/>
        <v>0</v>
      </c>
      <c r="AC43" s="359">
        <f t="shared" si="11"/>
        <v>0</v>
      </c>
      <c r="AD43" s="373">
        <f t="shared" si="11"/>
        <v>0</v>
      </c>
      <c r="AE43" s="372">
        <f t="shared" si="11"/>
        <v>0</v>
      </c>
      <c r="AF43" s="359">
        <f t="shared" si="11"/>
        <v>0</v>
      </c>
      <c r="AG43" s="373">
        <f t="shared" si="11"/>
        <v>0</v>
      </c>
      <c r="AH43" s="372">
        <f t="shared" si="11"/>
        <v>0</v>
      </c>
      <c r="AI43" s="359">
        <f t="shared" si="11"/>
        <v>0</v>
      </c>
      <c r="AJ43" s="373">
        <f t="shared" si="11"/>
        <v>0</v>
      </c>
      <c r="AK43" s="372">
        <f t="shared" si="11"/>
        <v>0</v>
      </c>
      <c r="AL43" s="359">
        <f t="shared" si="11"/>
        <v>0</v>
      </c>
      <c r="AM43" s="352">
        <f t="shared" si="11"/>
        <v>0</v>
      </c>
      <c r="AN43" s="300">
        <f t="shared" si="11"/>
        <v>0</v>
      </c>
      <c r="AO43" s="353">
        <f t="shared" si="11"/>
        <v>0</v>
      </c>
      <c r="AP43" s="373">
        <f t="shared" si="11"/>
        <v>0</v>
      </c>
      <c r="AQ43" s="372">
        <f t="shared" si="11"/>
        <v>0</v>
      </c>
      <c r="AR43" s="372">
        <f t="shared" si="11"/>
        <v>0</v>
      </c>
      <c r="AS43" s="372">
        <f t="shared" si="11"/>
        <v>0</v>
      </c>
      <c r="AT43" s="359">
        <f t="shared" si="11"/>
        <v>0</v>
      </c>
      <c r="AU43" s="373">
        <f t="shared" si="11"/>
        <v>0</v>
      </c>
      <c r="AV43" s="372">
        <f t="shared" si="11"/>
        <v>0</v>
      </c>
      <c r="AW43" s="372">
        <f t="shared" si="11"/>
        <v>0</v>
      </c>
      <c r="AX43" s="359">
        <f t="shared" si="11"/>
        <v>0</v>
      </c>
      <c r="AY43" s="373">
        <f t="shared" si="11"/>
        <v>0</v>
      </c>
      <c r="AZ43" s="372">
        <f t="shared" si="11"/>
        <v>0</v>
      </c>
      <c r="BA43" s="359">
        <f t="shared" si="11"/>
        <v>0</v>
      </c>
      <c r="BD43" s="634"/>
      <c r="BE43" s="634"/>
    </row>
    <row r="44" spans="1:57" ht="15.75" thickBot="1" x14ac:dyDescent="0.3">
      <c r="A44" s="616" t="s">
        <v>124</v>
      </c>
      <c r="B44" s="617"/>
      <c r="C44" s="618"/>
      <c r="D44" s="374"/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20"/>
      <c r="S44" s="620"/>
      <c r="T44" s="620"/>
      <c r="U44" s="619"/>
      <c r="V44" s="619"/>
      <c r="W44" s="619"/>
      <c r="X44" s="619"/>
      <c r="Y44" s="619"/>
      <c r="Z44" s="619"/>
      <c r="AA44" s="619"/>
      <c r="AB44" s="619"/>
      <c r="AC44" s="619"/>
      <c r="AD44" s="619"/>
      <c r="AE44" s="619"/>
      <c r="AF44" s="619"/>
      <c r="AG44" s="619"/>
      <c r="AH44" s="619"/>
      <c r="AI44" s="619"/>
      <c r="AJ44" s="619"/>
      <c r="AK44" s="619"/>
      <c r="AL44" s="619"/>
      <c r="AM44" s="620"/>
      <c r="AN44" s="620"/>
      <c r="AO44" s="620"/>
      <c r="AP44" s="619"/>
      <c r="AQ44" s="619"/>
      <c r="AR44" s="619"/>
      <c r="AS44" s="619"/>
      <c r="AT44" s="619"/>
      <c r="AU44" s="619"/>
      <c r="AV44" s="619"/>
      <c r="AW44" s="619"/>
      <c r="AX44" s="619"/>
      <c r="AY44" s="619"/>
      <c r="AZ44" s="619"/>
      <c r="BA44" s="619"/>
      <c r="BB44" s="375"/>
      <c r="BC44" s="376"/>
      <c r="BD44" s="621"/>
      <c r="BE44" s="622"/>
    </row>
    <row r="45" spans="1:57" x14ac:dyDescent="0.25">
      <c r="A45" s="623" t="s">
        <v>125</v>
      </c>
      <c r="B45" s="624"/>
      <c r="C45" s="625"/>
      <c r="D45" s="335"/>
      <c r="E45" s="264" t="s">
        <v>99</v>
      </c>
      <c r="F45" s="369">
        <f>I45+L45+O45+U45+X45+AA45+AD45+AG45+AJ45+AP45+AU45+AY45</f>
        <v>3150.9</v>
      </c>
      <c r="G45" s="368">
        <f>J45+M45+P45+V45+Y45+AB45+AE45+AH45+AK45+AS45+AW45+AZ45</f>
        <v>25</v>
      </c>
      <c r="H45" s="344">
        <f t="shared" ref="H45:BA48" si="13">H33</f>
        <v>0.79342410105049355</v>
      </c>
      <c r="I45" s="367">
        <f t="shared" si="13"/>
        <v>0</v>
      </c>
      <c r="J45" s="368">
        <f t="shared" si="13"/>
        <v>0</v>
      </c>
      <c r="K45" s="344">
        <f t="shared" si="13"/>
        <v>0</v>
      </c>
      <c r="L45" s="369">
        <f t="shared" si="13"/>
        <v>25</v>
      </c>
      <c r="M45" s="368">
        <f t="shared" si="13"/>
        <v>25</v>
      </c>
      <c r="N45" s="344">
        <f t="shared" si="13"/>
        <v>100</v>
      </c>
      <c r="O45" s="369">
        <f t="shared" si="13"/>
        <v>0</v>
      </c>
      <c r="P45" s="368">
        <f t="shared" si="13"/>
        <v>0</v>
      </c>
      <c r="Q45" s="344">
        <f t="shared" si="13"/>
        <v>0</v>
      </c>
      <c r="R45" s="352">
        <f t="shared" si="13"/>
        <v>0</v>
      </c>
      <c r="S45" s="300">
        <f t="shared" si="13"/>
        <v>0</v>
      </c>
      <c r="T45" s="353">
        <f t="shared" si="13"/>
        <v>25</v>
      </c>
      <c r="U45" s="369">
        <f t="shared" si="13"/>
        <v>0</v>
      </c>
      <c r="V45" s="368">
        <f t="shared" si="13"/>
        <v>0</v>
      </c>
      <c r="W45" s="344">
        <f t="shared" si="13"/>
        <v>0</v>
      </c>
      <c r="X45" s="369">
        <f t="shared" si="13"/>
        <v>0</v>
      </c>
      <c r="Y45" s="368">
        <f t="shared" si="13"/>
        <v>0</v>
      </c>
      <c r="Z45" s="344">
        <f t="shared" si="13"/>
        <v>0</v>
      </c>
      <c r="AA45" s="369">
        <f t="shared" si="13"/>
        <v>0</v>
      </c>
      <c r="AB45" s="368">
        <f>AB40</f>
        <v>0</v>
      </c>
      <c r="AC45" s="344">
        <v>0</v>
      </c>
      <c r="AD45" s="369">
        <f t="shared" si="13"/>
        <v>0</v>
      </c>
      <c r="AE45" s="368">
        <f t="shared" si="13"/>
        <v>0</v>
      </c>
      <c r="AF45" s="344">
        <f t="shared" si="13"/>
        <v>0</v>
      </c>
      <c r="AG45" s="369">
        <f t="shared" si="13"/>
        <v>0</v>
      </c>
      <c r="AH45" s="368">
        <f t="shared" si="13"/>
        <v>0</v>
      </c>
      <c r="AI45" s="344">
        <f t="shared" si="13"/>
        <v>0</v>
      </c>
      <c r="AJ45" s="369">
        <f t="shared" si="13"/>
        <v>0</v>
      </c>
      <c r="AK45" s="368">
        <f t="shared" si="13"/>
        <v>0</v>
      </c>
      <c r="AL45" s="344">
        <f t="shared" si="13"/>
        <v>0</v>
      </c>
      <c r="AM45" s="352">
        <f t="shared" si="13"/>
        <v>0</v>
      </c>
      <c r="AN45" s="300">
        <f t="shared" si="13"/>
        <v>0</v>
      </c>
      <c r="AO45" s="353">
        <f t="shared" si="13"/>
        <v>0</v>
      </c>
      <c r="AP45" s="369">
        <f t="shared" si="13"/>
        <v>0</v>
      </c>
      <c r="AQ45" s="368">
        <f t="shared" si="13"/>
        <v>0</v>
      </c>
      <c r="AR45" s="368">
        <f t="shared" si="13"/>
        <v>0</v>
      </c>
      <c r="AS45" s="368">
        <f t="shared" si="13"/>
        <v>0</v>
      </c>
      <c r="AT45" s="344">
        <f t="shared" si="13"/>
        <v>0</v>
      </c>
      <c r="AU45" s="369">
        <f t="shared" si="13"/>
        <v>0</v>
      </c>
      <c r="AV45" s="368">
        <f t="shared" si="13"/>
        <v>0</v>
      </c>
      <c r="AW45" s="368">
        <f t="shared" si="13"/>
        <v>0</v>
      </c>
      <c r="AX45" s="344">
        <f t="shared" si="13"/>
        <v>0</v>
      </c>
      <c r="AY45" s="369">
        <f t="shared" si="13"/>
        <v>3125.9</v>
      </c>
      <c r="AZ45" s="368">
        <f t="shared" si="13"/>
        <v>0</v>
      </c>
      <c r="BA45" s="344">
        <f t="shared" si="13"/>
        <v>0</v>
      </c>
      <c r="BB45" s="377"/>
      <c r="BC45" s="378"/>
      <c r="BD45" s="632"/>
      <c r="BE45" s="632"/>
    </row>
    <row r="46" spans="1:57" ht="25.5" x14ac:dyDescent="0.25">
      <c r="A46" s="626"/>
      <c r="B46" s="627"/>
      <c r="C46" s="628"/>
      <c r="D46" s="335"/>
      <c r="E46" s="271" t="s">
        <v>100</v>
      </c>
      <c r="F46" s="299">
        <f>I46+L46+O46+U46+X46+AA46+AD46+AG46+AJ46+AP46+AU46+AY46</f>
        <v>0</v>
      </c>
      <c r="G46" s="300">
        <f>J46+M46+P46+V46+Y46+AB46+AE46+AH46+AK46+AS46+AW46+AZ46</f>
        <v>0</v>
      </c>
      <c r="H46" s="301">
        <f t="shared" si="13"/>
        <v>0</v>
      </c>
      <c r="I46" s="352">
        <f t="shared" si="13"/>
        <v>0</v>
      </c>
      <c r="J46" s="300">
        <f t="shared" si="13"/>
        <v>0</v>
      </c>
      <c r="K46" s="301">
        <f t="shared" si="13"/>
        <v>0</v>
      </c>
      <c r="L46" s="299">
        <f t="shared" si="13"/>
        <v>0</v>
      </c>
      <c r="M46" s="300">
        <f t="shared" si="13"/>
        <v>0</v>
      </c>
      <c r="N46" s="301">
        <f t="shared" si="13"/>
        <v>0</v>
      </c>
      <c r="O46" s="299">
        <f t="shared" si="13"/>
        <v>0</v>
      </c>
      <c r="P46" s="300">
        <f t="shared" si="13"/>
        <v>0</v>
      </c>
      <c r="Q46" s="301">
        <f t="shared" si="13"/>
        <v>0</v>
      </c>
      <c r="R46" s="352">
        <f t="shared" si="13"/>
        <v>0</v>
      </c>
      <c r="S46" s="300">
        <f t="shared" si="13"/>
        <v>0</v>
      </c>
      <c r="T46" s="353">
        <f t="shared" si="13"/>
        <v>0</v>
      </c>
      <c r="U46" s="299">
        <f t="shared" si="13"/>
        <v>0</v>
      </c>
      <c r="V46" s="300">
        <f t="shared" si="13"/>
        <v>0</v>
      </c>
      <c r="W46" s="301">
        <f t="shared" si="13"/>
        <v>0</v>
      </c>
      <c r="X46" s="299">
        <f t="shared" si="13"/>
        <v>0</v>
      </c>
      <c r="Y46" s="300">
        <f t="shared" si="13"/>
        <v>0</v>
      </c>
      <c r="Z46" s="301">
        <f t="shared" si="13"/>
        <v>0</v>
      </c>
      <c r="AA46" s="299">
        <f t="shared" si="13"/>
        <v>0</v>
      </c>
      <c r="AB46" s="300">
        <f t="shared" si="13"/>
        <v>0</v>
      </c>
      <c r="AC46" s="301">
        <f t="shared" si="13"/>
        <v>0</v>
      </c>
      <c r="AD46" s="299">
        <f t="shared" si="13"/>
        <v>0</v>
      </c>
      <c r="AE46" s="300">
        <f t="shared" si="13"/>
        <v>0</v>
      </c>
      <c r="AF46" s="301">
        <f t="shared" si="13"/>
        <v>0</v>
      </c>
      <c r="AG46" s="299">
        <f t="shared" si="13"/>
        <v>0</v>
      </c>
      <c r="AH46" s="300">
        <f t="shared" si="13"/>
        <v>0</v>
      </c>
      <c r="AI46" s="301">
        <f t="shared" si="13"/>
        <v>0</v>
      </c>
      <c r="AJ46" s="299">
        <f t="shared" si="13"/>
        <v>0</v>
      </c>
      <c r="AK46" s="300">
        <f t="shared" si="13"/>
        <v>0</v>
      </c>
      <c r="AL46" s="301">
        <f t="shared" si="13"/>
        <v>0</v>
      </c>
      <c r="AM46" s="352">
        <f t="shared" si="13"/>
        <v>0</v>
      </c>
      <c r="AN46" s="300">
        <f t="shared" si="13"/>
        <v>0</v>
      </c>
      <c r="AO46" s="353">
        <f t="shared" si="13"/>
        <v>0</v>
      </c>
      <c r="AP46" s="299">
        <f t="shared" si="13"/>
        <v>0</v>
      </c>
      <c r="AQ46" s="300">
        <f t="shared" si="13"/>
        <v>0</v>
      </c>
      <c r="AR46" s="300">
        <f t="shared" si="13"/>
        <v>0</v>
      </c>
      <c r="AS46" s="300">
        <f t="shared" si="13"/>
        <v>0</v>
      </c>
      <c r="AT46" s="301">
        <f t="shared" si="13"/>
        <v>0</v>
      </c>
      <c r="AU46" s="299">
        <f t="shared" si="13"/>
        <v>0</v>
      </c>
      <c r="AV46" s="300">
        <f t="shared" si="13"/>
        <v>0</v>
      </c>
      <c r="AW46" s="300">
        <f t="shared" si="13"/>
        <v>0</v>
      </c>
      <c r="AX46" s="301">
        <f t="shared" si="13"/>
        <v>0</v>
      </c>
      <c r="AY46" s="299">
        <f t="shared" si="13"/>
        <v>0</v>
      </c>
      <c r="AZ46" s="300">
        <f t="shared" si="13"/>
        <v>0</v>
      </c>
      <c r="BA46" s="301">
        <f t="shared" si="13"/>
        <v>0</v>
      </c>
      <c r="BB46" s="352">
        <f>BB41</f>
        <v>0</v>
      </c>
      <c r="BC46" s="379">
        <f>BC41</f>
        <v>0</v>
      </c>
      <c r="BD46" s="633"/>
      <c r="BE46" s="633"/>
    </row>
    <row r="47" spans="1:57" ht="39" thickBot="1" x14ac:dyDescent="0.3">
      <c r="A47" s="626"/>
      <c r="B47" s="627"/>
      <c r="C47" s="628"/>
      <c r="D47" s="335"/>
      <c r="E47" s="271" t="s">
        <v>101</v>
      </c>
      <c r="F47" s="299">
        <f>I47+L47+O47+U47+X47+AA47+AD47+AG47+AJ47+AP47+AU47+AY47</f>
        <v>3150.9</v>
      </c>
      <c r="G47" s="300">
        <f>J47+M47+P47+V47+Y47+AB47+AE47+AH47+AK47+AS47+AW47+AZ47</f>
        <v>25</v>
      </c>
      <c r="H47" s="301">
        <f t="shared" si="13"/>
        <v>0.79342410105049355</v>
      </c>
      <c r="I47" s="352">
        <f t="shared" si="13"/>
        <v>0</v>
      </c>
      <c r="J47" s="300">
        <f t="shared" si="13"/>
        <v>0</v>
      </c>
      <c r="K47" s="301">
        <f t="shared" si="13"/>
        <v>0</v>
      </c>
      <c r="L47" s="299">
        <f t="shared" si="13"/>
        <v>25</v>
      </c>
      <c r="M47" s="300">
        <f t="shared" si="13"/>
        <v>25</v>
      </c>
      <c r="N47" s="301">
        <f t="shared" si="13"/>
        <v>100</v>
      </c>
      <c r="O47" s="299">
        <f t="shared" si="13"/>
        <v>0</v>
      </c>
      <c r="P47" s="300">
        <f t="shared" si="13"/>
        <v>0</v>
      </c>
      <c r="Q47" s="301">
        <f t="shared" si="13"/>
        <v>0</v>
      </c>
      <c r="R47" s="352">
        <f t="shared" si="13"/>
        <v>0</v>
      </c>
      <c r="S47" s="300">
        <f t="shared" si="13"/>
        <v>0</v>
      </c>
      <c r="T47" s="353">
        <f t="shared" si="13"/>
        <v>25</v>
      </c>
      <c r="U47" s="299">
        <f t="shared" si="13"/>
        <v>0</v>
      </c>
      <c r="V47" s="300">
        <f t="shared" si="13"/>
        <v>0</v>
      </c>
      <c r="W47" s="301">
        <f t="shared" si="13"/>
        <v>0</v>
      </c>
      <c r="X47" s="299">
        <f t="shared" si="13"/>
        <v>0</v>
      </c>
      <c r="Y47" s="300">
        <f t="shared" si="13"/>
        <v>0</v>
      </c>
      <c r="Z47" s="301">
        <f t="shared" si="13"/>
        <v>0</v>
      </c>
      <c r="AA47" s="299">
        <f t="shared" si="13"/>
        <v>0</v>
      </c>
      <c r="AB47" s="300">
        <f>AB42</f>
        <v>0</v>
      </c>
      <c r="AC47" s="301">
        <v>0</v>
      </c>
      <c r="AD47" s="299">
        <f t="shared" si="13"/>
        <v>0</v>
      </c>
      <c r="AE47" s="300">
        <f t="shared" si="13"/>
        <v>0</v>
      </c>
      <c r="AF47" s="301">
        <f t="shared" si="13"/>
        <v>0</v>
      </c>
      <c r="AG47" s="299">
        <f t="shared" si="13"/>
        <v>0</v>
      </c>
      <c r="AH47" s="300">
        <f t="shared" si="13"/>
        <v>0</v>
      </c>
      <c r="AI47" s="301">
        <f t="shared" si="13"/>
        <v>0</v>
      </c>
      <c r="AJ47" s="299">
        <f t="shared" si="13"/>
        <v>0</v>
      </c>
      <c r="AK47" s="300">
        <f t="shared" si="13"/>
        <v>0</v>
      </c>
      <c r="AL47" s="301">
        <f t="shared" si="13"/>
        <v>0</v>
      </c>
      <c r="AM47" s="352">
        <f t="shared" si="13"/>
        <v>0</v>
      </c>
      <c r="AN47" s="300">
        <f t="shared" si="13"/>
        <v>0</v>
      </c>
      <c r="AO47" s="353">
        <f t="shared" si="13"/>
        <v>0</v>
      </c>
      <c r="AP47" s="299">
        <f t="shared" si="13"/>
        <v>0</v>
      </c>
      <c r="AQ47" s="300">
        <f t="shared" si="13"/>
        <v>0</v>
      </c>
      <c r="AR47" s="300">
        <f t="shared" si="13"/>
        <v>0</v>
      </c>
      <c r="AS47" s="300">
        <f t="shared" si="13"/>
        <v>0</v>
      </c>
      <c r="AT47" s="301">
        <f t="shared" si="13"/>
        <v>0</v>
      </c>
      <c r="AU47" s="299">
        <f t="shared" si="13"/>
        <v>0</v>
      </c>
      <c r="AV47" s="300">
        <f t="shared" si="13"/>
        <v>0</v>
      </c>
      <c r="AW47" s="300">
        <f t="shared" si="13"/>
        <v>0</v>
      </c>
      <c r="AX47" s="301">
        <f t="shared" si="13"/>
        <v>0</v>
      </c>
      <c r="AY47" s="299">
        <f t="shared" si="13"/>
        <v>3125.9</v>
      </c>
      <c r="AZ47" s="300">
        <f t="shared" si="13"/>
        <v>0</v>
      </c>
      <c r="BA47" s="301">
        <f t="shared" si="13"/>
        <v>0</v>
      </c>
      <c r="BB47" s="375"/>
      <c r="BC47" s="376"/>
      <c r="BD47" s="633"/>
      <c r="BE47" s="633"/>
    </row>
    <row r="48" spans="1:57" ht="39" thickBot="1" x14ac:dyDescent="0.3">
      <c r="A48" s="629"/>
      <c r="B48" s="630"/>
      <c r="C48" s="631"/>
      <c r="D48" s="335"/>
      <c r="E48" s="286" t="s">
        <v>116</v>
      </c>
      <c r="F48" s="373">
        <f>I48+L48+O48+U48+X48+AA48+AD48+AG48+AJ48+AP48+AU48+AY48</f>
        <v>0</v>
      </c>
      <c r="G48" s="372">
        <f>J48+M48+P48+V48+Y48+AB48+AE48+AH48+AK48+AS48+AW48+AZ48</f>
        <v>0</v>
      </c>
      <c r="H48" s="359">
        <f t="shared" si="13"/>
        <v>0</v>
      </c>
      <c r="I48" s="370">
        <f t="shared" si="13"/>
        <v>0</v>
      </c>
      <c r="J48" s="372">
        <f t="shared" si="13"/>
        <v>0</v>
      </c>
      <c r="K48" s="359">
        <f t="shared" si="13"/>
        <v>0</v>
      </c>
      <c r="L48" s="373">
        <f t="shared" si="13"/>
        <v>0</v>
      </c>
      <c r="M48" s="372">
        <f t="shared" si="13"/>
        <v>0</v>
      </c>
      <c r="N48" s="359">
        <f t="shared" si="13"/>
        <v>0</v>
      </c>
      <c r="O48" s="373">
        <f t="shared" si="13"/>
        <v>0</v>
      </c>
      <c r="P48" s="372">
        <f t="shared" si="13"/>
        <v>0</v>
      </c>
      <c r="Q48" s="359">
        <f t="shared" si="13"/>
        <v>0</v>
      </c>
      <c r="R48" s="352">
        <f t="shared" si="13"/>
        <v>0</v>
      </c>
      <c r="S48" s="300">
        <f t="shared" si="13"/>
        <v>0</v>
      </c>
      <c r="T48" s="353">
        <f t="shared" si="13"/>
        <v>0</v>
      </c>
      <c r="U48" s="373">
        <f t="shared" si="13"/>
        <v>0</v>
      </c>
      <c r="V48" s="372">
        <f t="shared" si="13"/>
        <v>0</v>
      </c>
      <c r="W48" s="359">
        <f t="shared" si="13"/>
        <v>0</v>
      </c>
      <c r="X48" s="373">
        <f t="shared" si="13"/>
        <v>0</v>
      </c>
      <c r="Y48" s="372">
        <f t="shared" si="13"/>
        <v>0</v>
      </c>
      <c r="Z48" s="359">
        <f t="shared" si="13"/>
        <v>0</v>
      </c>
      <c r="AA48" s="373">
        <f t="shared" si="13"/>
        <v>0</v>
      </c>
      <c r="AB48" s="372">
        <f t="shared" si="13"/>
        <v>0</v>
      </c>
      <c r="AC48" s="359">
        <f t="shared" si="13"/>
        <v>0</v>
      </c>
      <c r="AD48" s="373">
        <f t="shared" si="13"/>
        <v>0</v>
      </c>
      <c r="AE48" s="372">
        <f t="shared" si="13"/>
        <v>0</v>
      </c>
      <c r="AF48" s="359">
        <f t="shared" si="13"/>
        <v>0</v>
      </c>
      <c r="AG48" s="373">
        <f t="shared" si="13"/>
        <v>0</v>
      </c>
      <c r="AH48" s="372">
        <f t="shared" si="13"/>
        <v>0</v>
      </c>
      <c r="AI48" s="359">
        <f t="shared" si="13"/>
        <v>0</v>
      </c>
      <c r="AJ48" s="373">
        <f t="shared" si="13"/>
        <v>0</v>
      </c>
      <c r="AK48" s="372">
        <f t="shared" si="13"/>
        <v>0</v>
      </c>
      <c r="AL48" s="359">
        <f t="shared" si="13"/>
        <v>0</v>
      </c>
      <c r="AM48" s="352">
        <f t="shared" si="13"/>
        <v>0</v>
      </c>
      <c r="AN48" s="300">
        <f t="shared" si="13"/>
        <v>0</v>
      </c>
      <c r="AO48" s="353">
        <f t="shared" si="13"/>
        <v>0</v>
      </c>
      <c r="AP48" s="373">
        <f t="shared" si="13"/>
        <v>0</v>
      </c>
      <c r="AQ48" s="372">
        <f t="shared" si="13"/>
        <v>0</v>
      </c>
      <c r="AR48" s="372">
        <f t="shared" si="13"/>
        <v>0</v>
      </c>
      <c r="AS48" s="372">
        <f t="shared" si="13"/>
        <v>0</v>
      </c>
      <c r="AT48" s="359">
        <f t="shared" si="13"/>
        <v>0</v>
      </c>
      <c r="AU48" s="373">
        <f t="shared" si="13"/>
        <v>0</v>
      </c>
      <c r="AV48" s="372">
        <f t="shared" si="13"/>
        <v>0</v>
      </c>
      <c r="AW48" s="372">
        <f t="shared" si="13"/>
        <v>0</v>
      </c>
      <c r="AX48" s="359">
        <f t="shared" si="13"/>
        <v>0</v>
      </c>
      <c r="AY48" s="373">
        <f t="shared" si="13"/>
        <v>0</v>
      </c>
      <c r="AZ48" s="372">
        <f t="shared" si="13"/>
        <v>0</v>
      </c>
      <c r="BA48" s="359">
        <f t="shared" si="13"/>
        <v>0</v>
      </c>
      <c r="BB48" s="380"/>
      <c r="BC48" s="380"/>
      <c r="BD48" s="634"/>
      <c r="BE48" s="634"/>
    </row>
    <row r="49" spans="1:45" x14ac:dyDescent="0.25">
      <c r="A49" s="381"/>
      <c r="B49" s="335"/>
      <c r="C49" s="335"/>
      <c r="D49" s="335"/>
      <c r="E49" s="382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</row>
    <row r="50" spans="1:45" x14ac:dyDescent="0.25">
      <c r="A50" s="381"/>
      <c r="B50" s="384" t="s">
        <v>126</v>
      </c>
      <c r="C50" s="385"/>
      <c r="D50" s="386"/>
      <c r="E50" s="386"/>
      <c r="F50" s="387"/>
      <c r="G50" s="387"/>
      <c r="H50" s="387"/>
      <c r="I50" s="613"/>
      <c r="J50" s="613"/>
      <c r="K50" s="613"/>
      <c r="L50" s="613"/>
      <c r="M50" s="613"/>
      <c r="N50" s="613"/>
      <c r="O50" s="613"/>
      <c r="P50" s="388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</row>
    <row r="51" spans="1:45" x14ac:dyDescent="0.25">
      <c r="A51" s="142"/>
      <c r="B51" s="384" t="s">
        <v>127</v>
      </c>
      <c r="C51" s="385"/>
      <c r="D51" s="386"/>
      <c r="E51" s="386"/>
      <c r="F51" s="387"/>
      <c r="G51" s="387"/>
      <c r="H51" s="387"/>
      <c r="I51" s="614"/>
      <c r="J51" s="614"/>
      <c r="K51" s="614"/>
      <c r="L51" s="614"/>
      <c r="M51" s="614"/>
      <c r="N51" s="614"/>
      <c r="O51" s="614"/>
      <c r="P51" s="387"/>
      <c r="Q51" s="389"/>
      <c r="R51" s="389"/>
      <c r="S51" s="389"/>
      <c r="T51" s="389"/>
      <c r="U51" s="389"/>
      <c r="V51" s="386"/>
      <c r="W51" s="386"/>
      <c r="X51" s="386"/>
      <c r="Y51" s="386"/>
      <c r="Z51" s="142"/>
      <c r="AA51" s="142"/>
      <c r="AB51" s="142"/>
      <c r="AC51" s="142"/>
      <c r="AS51" s="390"/>
    </row>
    <row r="52" spans="1:45" x14ac:dyDescent="0.25">
      <c r="A52" s="142"/>
      <c r="B52" s="384" t="s">
        <v>128</v>
      </c>
      <c r="C52" s="385"/>
      <c r="D52" s="386"/>
      <c r="E52" s="386"/>
      <c r="F52" s="387"/>
      <c r="G52" s="387"/>
      <c r="H52" s="387"/>
      <c r="I52" s="614"/>
      <c r="J52" s="614"/>
      <c r="K52" s="614"/>
      <c r="L52" s="614"/>
      <c r="M52" s="614"/>
      <c r="N52" s="614"/>
      <c r="O52" s="614"/>
      <c r="P52" s="387"/>
      <c r="Q52" s="389"/>
      <c r="R52" s="389"/>
      <c r="S52" s="389"/>
      <c r="T52" s="389"/>
      <c r="U52" s="389"/>
      <c r="V52" s="386"/>
      <c r="W52" s="386"/>
      <c r="X52" s="386"/>
      <c r="Y52" s="386"/>
      <c r="Z52" s="142"/>
      <c r="AA52" s="142"/>
      <c r="AB52" s="142"/>
      <c r="AC52" s="142"/>
      <c r="AD52" s="390"/>
    </row>
    <row r="53" spans="1:45" x14ac:dyDescent="0.25">
      <c r="A53" s="142"/>
      <c r="B53" s="384"/>
      <c r="C53" s="385"/>
      <c r="D53" s="386"/>
      <c r="E53" s="386"/>
      <c r="F53" s="387"/>
      <c r="G53" s="387"/>
      <c r="H53" s="387"/>
      <c r="I53" s="614"/>
      <c r="J53" s="614"/>
      <c r="K53" s="614"/>
      <c r="L53" s="614"/>
      <c r="M53" s="614"/>
      <c r="N53" s="614"/>
      <c r="O53" s="614"/>
      <c r="P53" s="387"/>
      <c r="Q53" s="389"/>
      <c r="R53" s="389"/>
      <c r="S53" s="389"/>
      <c r="T53" s="389"/>
      <c r="U53" s="391"/>
      <c r="V53" s="386"/>
      <c r="W53" s="386"/>
      <c r="X53" s="392"/>
      <c r="Y53" s="386"/>
      <c r="Z53" s="142"/>
      <c r="AA53" s="142"/>
      <c r="AB53" s="142"/>
      <c r="AC53" s="142"/>
    </row>
    <row r="54" spans="1:45" x14ac:dyDescent="0.25">
      <c r="A54" s="142"/>
      <c r="B54" s="384" t="s">
        <v>129</v>
      </c>
      <c r="C54" s="615" t="s">
        <v>130</v>
      </c>
      <c r="D54" s="615"/>
      <c r="E54" s="615"/>
      <c r="F54" s="388"/>
      <c r="G54" s="387"/>
      <c r="H54" s="387"/>
      <c r="I54" s="614"/>
      <c r="J54" s="614"/>
      <c r="K54" s="614"/>
      <c r="L54" s="614"/>
      <c r="M54" s="614"/>
      <c r="N54" s="614"/>
      <c r="O54" s="614"/>
      <c r="P54" s="614"/>
      <c r="Q54" s="389"/>
      <c r="R54" s="389"/>
      <c r="S54" s="389"/>
      <c r="T54" s="389"/>
      <c r="U54" s="389"/>
      <c r="V54" s="386"/>
      <c r="W54" s="386"/>
      <c r="X54" s="386"/>
      <c r="Y54" s="386"/>
      <c r="Z54" s="142"/>
      <c r="AA54" s="142"/>
      <c r="AB54" s="142"/>
      <c r="AC54" s="142"/>
    </row>
    <row r="55" spans="1:45" x14ac:dyDescent="0.25">
      <c r="A55" s="142"/>
      <c r="B55" s="393" t="s">
        <v>131</v>
      </c>
      <c r="C55" s="394"/>
      <c r="D55" s="142"/>
      <c r="E55" s="142"/>
      <c r="F55" s="395"/>
      <c r="G55" s="395"/>
      <c r="H55" s="395"/>
      <c r="I55" s="393"/>
      <c r="J55" s="394"/>
      <c r="K55" s="393"/>
      <c r="L55" s="394"/>
      <c r="M55" s="393"/>
      <c r="N55" s="396"/>
      <c r="O55" s="397"/>
      <c r="P55" s="395"/>
      <c r="Q55" s="386"/>
      <c r="R55" s="386"/>
      <c r="S55" s="386"/>
      <c r="T55" s="386"/>
      <c r="U55" s="391"/>
      <c r="V55" s="386"/>
      <c r="W55" s="386"/>
      <c r="X55" s="386"/>
      <c r="Y55" s="386"/>
      <c r="Z55" s="398"/>
      <c r="AA55" s="142"/>
      <c r="AB55" s="142"/>
      <c r="AC55" s="142"/>
    </row>
    <row r="56" spans="1:45" x14ac:dyDescent="0.25">
      <c r="A56" s="142"/>
      <c r="B56" s="393"/>
      <c r="C56" s="394"/>
      <c r="D56" s="142"/>
      <c r="E56" s="142"/>
      <c r="F56" s="395"/>
      <c r="G56" s="395"/>
      <c r="H56" s="395"/>
      <c r="I56" s="399"/>
      <c r="J56" s="395"/>
      <c r="K56" s="400"/>
      <c r="L56" s="400"/>
      <c r="M56" s="400"/>
      <c r="N56" s="400"/>
      <c r="O56" s="397"/>
      <c r="P56" s="395"/>
      <c r="Q56" s="386"/>
      <c r="R56" s="386"/>
      <c r="S56" s="386"/>
      <c r="T56" s="386"/>
      <c r="U56" s="386"/>
      <c r="V56" s="386"/>
      <c r="W56" s="392"/>
      <c r="X56" s="386"/>
      <c r="Y56" s="386"/>
      <c r="Z56" s="398"/>
      <c r="AA56" s="142"/>
      <c r="AB56" s="142"/>
      <c r="AC56" s="142"/>
    </row>
    <row r="57" spans="1:45" x14ac:dyDescent="0.25">
      <c r="A57" s="142"/>
      <c r="B57" s="393"/>
      <c r="C57" s="394"/>
      <c r="D57" s="142"/>
      <c r="E57" s="142"/>
      <c r="F57" s="395"/>
      <c r="G57" s="395"/>
      <c r="H57" s="395"/>
      <c r="I57" s="399"/>
      <c r="J57" s="395"/>
      <c r="K57" s="400"/>
      <c r="L57" s="400"/>
      <c r="M57" s="400"/>
      <c r="N57" s="400"/>
      <c r="O57" s="397"/>
      <c r="P57" s="395"/>
      <c r="Q57" s="386"/>
      <c r="R57" s="386"/>
      <c r="S57" s="386"/>
      <c r="T57" s="386"/>
      <c r="U57" s="386"/>
      <c r="V57" s="386"/>
      <c r="W57" s="386"/>
      <c r="X57" s="386"/>
      <c r="Y57" s="386"/>
      <c r="Z57" s="142"/>
      <c r="AA57" s="142"/>
      <c r="AB57" s="142"/>
      <c r="AC57" s="142"/>
      <c r="AH57" s="390"/>
      <c r="AI57" s="390"/>
    </row>
    <row r="58" spans="1:45" x14ac:dyDescent="0.25">
      <c r="A58" s="142"/>
      <c r="B58" s="401" t="s">
        <v>132</v>
      </c>
      <c r="C58" s="394"/>
      <c r="D58" s="402"/>
      <c r="E58" s="402"/>
      <c r="F58" s="403"/>
      <c r="G58" s="403"/>
      <c r="H58" s="403"/>
      <c r="I58" s="404"/>
      <c r="J58" s="403"/>
      <c r="K58" s="405"/>
      <c r="L58" s="405"/>
      <c r="M58" s="405"/>
      <c r="N58" s="405"/>
      <c r="O58" s="397"/>
      <c r="P58" s="403"/>
      <c r="Q58" s="406"/>
      <c r="R58" s="406"/>
      <c r="S58" s="407"/>
      <c r="T58" s="407"/>
      <c r="U58" s="406"/>
      <c r="V58" s="406"/>
      <c r="W58" s="406"/>
      <c r="X58" s="406"/>
      <c r="Y58" s="406"/>
      <c r="Z58" s="406"/>
      <c r="AA58" s="406"/>
      <c r="AB58" s="406"/>
      <c r="AC58" s="406"/>
    </row>
    <row r="59" spans="1:45" x14ac:dyDescent="0.25">
      <c r="A59" s="142"/>
      <c r="B59" s="401"/>
      <c r="C59" s="408"/>
      <c r="D59" s="402"/>
      <c r="E59" s="402"/>
      <c r="F59" s="403"/>
      <c r="G59" s="403"/>
      <c r="H59" s="403"/>
      <c r="I59" s="404"/>
      <c r="J59" s="403"/>
      <c r="K59" s="405"/>
      <c r="L59" s="405"/>
      <c r="M59" s="405"/>
      <c r="N59" s="405"/>
      <c r="O59" s="397"/>
      <c r="P59" s="403"/>
      <c r="Q59" s="406"/>
      <c r="R59" s="406"/>
      <c r="S59" s="407"/>
      <c r="T59" s="407"/>
      <c r="U59" s="406"/>
      <c r="V59" s="406"/>
      <c r="W59" s="406"/>
      <c r="X59" s="406"/>
      <c r="Y59" s="406"/>
      <c r="Z59" s="406"/>
      <c r="AA59" s="406"/>
      <c r="AB59" s="406"/>
      <c r="AC59" s="406"/>
    </row>
    <row r="60" spans="1:45" x14ac:dyDescent="0.25">
      <c r="A60" s="142"/>
      <c r="B60" s="409"/>
      <c r="C60" s="410"/>
      <c r="D60" s="144"/>
      <c r="E60" s="144"/>
      <c r="F60" s="144"/>
      <c r="G60" s="144"/>
      <c r="H60" s="144"/>
      <c r="I60" s="144"/>
      <c r="J60" s="144"/>
      <c r="K60" s="411"/>
      <c r="L60" s="411"/>
      <c r="M60" s="411"/>
      <c r="N60" s="411"/>
      <c r="O60" s="411"/>
      <c r="P60" s="144"/>
      <c r="Q60" s="144"/>
      <c r="R60" s="144"/>
      <c r="S60" s="144"/>
      <c r="T60" s="144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45" x14ac:dyDescent="0.25">
      <c r="A61" s="142"/>
      <c r="B61" s="144"/>
      <c r="C61" s="142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2"/>
      <c r="V61" s="142"/>
      <c r="W61" s="142"/>
      <c r="X61" s="142"/>
      <c r="Y61" s="142"/>
      <c r="Z61" s="142"/>
      <c r="AA61" s="142"/>
      <c r="AB61" s="142"/>
      <c r="AC61" s="142"/>
    </row>
  </sheetData>
  <mergeCells count="86">
    <mergeCell ref="BD1:BE1"/>
    <mergeCell ref="BD2:BE2"/>
    <mergeCell ref="BD3:BE3"/>
    <mergeCell ref="BD4:BE4"/>
    <mergeCell ref="B5:AB5"/>
    <mergeCell ref="BD5:BE5"/>
    <mergeCell ref="B6:AA6"/>
    <mergeCell ref="BD6:BE6"/>
    <mergeCell ref="B7:AB7"/>
    <mergeCell ref="A9:A10"/>
    <mergeCell ref="B9:B10"/>
    <mergeCell ref="C9:C10"/>
    <mergeCell ref="D9:D10"/>
    <mergeCell ref="E9:E10"/>
    <mergeCell ref="F9:H9"/>
    <mergeCell ref="I9:K9"/>
    <mergeCell ref="AU9:AX9"/>
    <mergeCell ref="L9:N9"/>
    <mergeCell ref="O9:Q9"/>
    <mergeCell ref="R9:T9"/>
    <mergeCell ref="U9:W9"/>
    <mergeCell ref="X9:Z9"/>
    <mergeCell ref="AP9:AT9"/>
    <mergeCell ref="AA9:AC9"/>
    <mergeCell ref="AD9:AF9"/>
    <mergeCell ref="AG9:AI9"/>
    <mergeCell ref="AJ9:AL9"/>
    <mergeCell ref="AM9:AO9"/>
    <mergeCell ref="BD16:BD18"/>
    <mergeCell ref="BD12:BD14"/>
    <mergeCell ref="BE16:BE18"/>
    <mergeCell ref="AY9:BA9"/>
    <mergeCell ref="BB9:BC9"/>
    <mergeCell ref="BD9:BD10"/>
    <mergeCell ref="BE9:BE10"/>
    <mergeCell ref="BE12:BE14"/>
    <mergeCell ref="BE25:BE27"/>
    <mergeCell ref="A25:A28"/>
    <mergeCell ref="B25:B28"/>
    <mergeCell ref="C25:C28"/>
    <mergeCell ref="D25:D28"/>
    <mergeCell ref="BD25:BD28"/>
    <mergeCell ref="BE33:BE35"/>
    <mergeCell ref="A29:A31"/>
    <mergeCell ref="B29:B31"/>
    <mergeCell ref="C29:C31"/>
    <mergeCell ref="D29:D31"/>
    <mergeCell ref="BD29:BD31"/>
    <mergeCell ref="BE29:BE31"/>
    <mergeCell ref="A33:A36"/>
    <mergeCell ref="B33:B36"/>
    <mergeCell ref="C33:C36"/>
    <mergeCell ref="D33:D35"/>
    <mergeCell ref="BD33:BD35"/>
    <mergeCell ref="A37:C39"/>
    <mergeCell ref="BD37:BD39"/>
    <mergeCell ref="BE37:BE39"/>
    <mergeCell ref="A40:C43"/>
    <mergeCell ref="BD40:BD43"/>
    <mergeCell ref="BE40:BE43"/>
    <mergeCell ref="A44:C44"/>
    <mergeCell ref="E44:BA44"/>
    <mergeCell ref="BD44:BE44"/>
    <mergeCell ref="A45:C48"/>
    <mergeCell ref="BD45:BD48"/>
    <mergeCell ref="BE45:BE48"/>
    <mergeCell ref="I50:O50"/>
    <mergeCell ref="I51:O51"/>
    <mergeCell ref="I52:O52"/>
    <mergeCell ref="I53:O53"/>
    <mergeCell ref="C54:E54"/>
    <mergeCell ref="I54:P54"/>
    <mergeCell ref="BE22:BE24"/>
    <mergeCell ref="BD22:BD24"/>
    <mergeCell ref="C22:C24"/>
    <mergeCell ref="B22:B24"/>
    <mergeCell ref="A22:A24"/>
    <mergeCell ref="C19:C21"/>
    <mergeCell ref="D12:D14"/>
    <mergeCell ref="C12:C14"/>
    <mergeCell ref="B12:B14"/>
    <mergeCell ref="A12:A14"/>
    <mergeCell ref="A16:A18"/>
    <mergeCell ref="B16:B18"/>
    <mergeCell ref="C16:C18"/>
    <mergeCell ref="D16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opLeftCell="A4" workbookViewId="0">
      <pane xSplit="8" ySplit="10" topLeftCell="I14" activePane="bottomRight" state="frozen"/>
      <selection activeCell="A4" sqref="A4"/>
      <selection pane="topRight" activeCell="I4" sqref="I4"/>
      <selection pane="bottomLeft" activeCell="A14" sqref="A14"/>
      <selection pane="bottomRight" activeCell="F16" sqref="F16"/>
    </sheetView>
  </sheetViews>
  <sheetFormatPr defaultRowHeight="15" x14ac:dyDescent="0.25"/>
  <cols>
    <col min="1" max="1" width="4.7109375" style="141" customWidth="1"/>
    <col min="2" max="2" width="22.7109375" style="141" customWidth="1"/>
    <col min="3" max="3" width="18.7109375" style="141" customWidth="1"/>
    <col min="4" max="4" width="9.140625" style="141" hidden="1" customWidth="1"/>
    <col min="5" max="5" width="18.7109375" style="141" customWidth="1"/>
    <col min="6" max="10" width="9.140625" style="141"/>
    <col min="11" max="11" width="11.28515625" style="141" bestFit="1" customWidth="1"/>
    <col min="12" max="30" width="9.140625" style="141"/>
    <col min="31" max="31" width="8.140625" style="141" customWidth="1"/>
    <col min="32" max="33" width="9.140625" style="141"/>
    <col min="34" max="34" width="10.5703125" style="141" bestFit="1" customWidth="1"/>
    <col min="35" max="44" width="9.140625" style="141"/>
    <col min="45" max="45" width="40.28515625" style="141" customWidth="1"/>
    <col min="46" max="46" width="34.85546875" style="141" customWidth="1"/>
  </cols>
  <sheetData>
    <row r="1" spans="1:46" ht="68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39"/>
      <c r="P1" s="739"/>
      <c r="Q1" s="739"/>
      <c r="R1" s="739"/>
      <c r="S1" s="739"/>
      <c r="T1" s="739"/>
      <c r="U1" s="739"/>
      <c r="V1" s="739"/>
      <c r="W1" s="739"/>
      <c r="X1" s="2"/>
      <c r="Y1" s="2"/>
      <c r="Z1" s="3"/>
      <c r="AA1" s="2"/>
      <c r="AB1" s="2"/>
      <c r="AC1" s="2"/>
      <c r="AD1" s="2"/>
      <c r="AE1" s="10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  <c r="AT1" s="101" t="s">
        <v>0</v>
      </c>
    </row>
    <row r="2" spans="1:46" x14ac:dyDescent="0.25">
      <c r="A2" s="1"/>
      <c r="B2" s="2"/>
      <c r="C2" s="2"/>
      <c r="D2" s="2"/>
      <c r="E2" s="7"/>
      <c r="F2" s="7"/>
      <c r="G2" s="2"/>
      <c r="H2" s="2"/>
      <c r="I2" s="2"/>
      <c r="J2" s="2"/>
      <c r="K2" s="2"/>
      <c r="L2" s="2"/>
      <c r="M2" s="2"/>
      <c r="N2" s="2"/>
      <c r="O2" s="101"/>
      <c r="P2" s="101"/>
      <c r="Q2" s="101"/>
      <c r="R2" s="101"/>
      <c r="S2" s="101"/>
      <c r="T2" s="101"/>
      <c r="U2" s="101"/>
      <c r="V2" s="101"/>
      <c r="W2" s="101"/>
      <c r="X2" s="2"/>
      <c r="Y2" s="2"/>
      <c r="Z2" s="3"/>
      <c r="AA2" s="2"/>
      <c r="AB2" s="2"/>
      <c r="AC2" s="2"/>
      <c r="AD2" s="2"/>
      <c r="AE2" s="10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40" t="s">
        <v>53</v>
      </c>
      <c r="AT2" s="741"/>
    </row>
    <row r="3" spans="1:46" x14ac:dyDescent="0.25">
      <c r="A3" s="6"/>
      <c r="B3" s="2"/>
      <c r="C3" s="2"/>
      <c r="D3" s="2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75"/>
      <c r="W3" s="575"/>
      <c r="X3" s="2"/>
      <c r="Y3" s="2"/>
      <c r="Z3" s="6"/>
      <c r="AA3" s="742"/>
      <c r="AB3" s="742"/>
      <c r="AC3" s="2"/>
      <c r="AD3" s="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02" t="s">
        <v>54</v>
      </c>
    </row>
    <row r="4" spans="1:46" ht="21" x14ac:dyDescent="0.35">
      <c r="A4" s="104"/>
      <c r="B4" s="743" t="s">
        <v>138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</row>
    <row r="5" spans="1:46" ht="15.75" x14ac:dyDescent="0.25">
      <c r="A5" s="9"/>
      <c r="B5" s="10"/>
      <c r="C5" s="10"/>
      <c r="D5" s="10"/>
      <c r="E5" s="105"/>
      <c r="F5" s="106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"/>
      <c r="Y5" s="7"/>
      <c r="Z5" s="7"/>
      <c r="AA5" s="7"/>
      <c r="AB5" s="7"/>
      <c r="AC5" s="7"/>
      <c r="AD5" s="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580" t="s">
        <v>2</v>
      </c>
      <c r="B6" s="580" t="s">
        <v>3</v>
      </c>
      <c r="C6" s="580" t="s">
        <v>4</v>
      </c>
      <c r="D6" s="580"/>
      <c r="E6" s="580" t="s">
        <v>5</v>
      </c>
      <c r="F6" s="582" t="s">
        <v>6</v>
      </c>
      <c r="G6" s="583"/>
      <c r="H6" s="584"/>
      <c r="I6" s="580" t="s">
        <v>7</v>
      </c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78" t="s">
        <v>8</v>
      </c>
      <c r="AT6" s="579" t="s">
        <v>9</v>
      </c>
    </row>
    <row r="7" spans="1:46" x14ac:dyDescent="0.25">
      <c r="A7" s="580"/>
      <c r="B7" s="581"/>
      <c r="C7" s="580"/>
      <c r="D7" s="580"/>
      <c r="E7" s="581"/>
      <c r="F7" s="585"/>
      <c r="G7" s="586"/>
      <c r="H7" s="587"/>
      <c r="I7" s="580" t="s">
        <v>10</v>
      </c>
      <c r="J7" s="580"/>
      <c r="K7" s="580"/>
      <c r="L7" s="580" t="s">
        <v>11</v>
      </c>
      <c r="M7" s="580"/>
      <c r="N7" s="580"/>
      <c r="O7" s="580" t="s">
        <v>12</v>
      </c>
      <c r="P7" s="580"/>
      <c r="Q7" s="580"/>
      <c r="R7" s="580" t="s">
        <v>13</v>
      </c>
      <c r="S7" s="580"/>
      <c r="T7" s="580"/>
      <c r="U7" s="580" t="s">
        <v>14</v>
      </c>
      <c r="V7" s="580"/>
      <c r="W7" s="580"/>
      <c r="X7" s="580" t="s">
        <v>15</v>
      </c>
      <c r="Y7" s="580"/>
      <c r="Z7" s="580"/>
      <c r="AA7" s="580" t="s">
        <v>16</v>
      </c>
      <c r="AB7" s="580"/>
      <c r="AC7" s="580"/>
      <c r="AD7" s="580" t="s">
        <v>17</v>
      </c>
      <c r="AE7" s="580"/>
      <c r="AF7" s="580"/>
      <c r="AG7" s="580" t="s">
        <v>18</v>
      </c>
      <c r="AH7" s="580"/>
      <c r="AI7" s="580"/>
      <c r="AJ7" s="580" t="s">
        <v>19</v>
      </c>
      <c r="AK7" s="580"/>
      <c r="AL7" s="580"/>
      <c r="AM7" s="580" t="s">
        <v>20</v>
      </c>
      <c r="AN7" s="580"/>
      <c r="AO7" s="580"/>
      <c r="AP7" s="580" t="s">
        <v>21</v>
      </c>
      <c r="AQ7" s="580"/>
      <c r="AR7" s="580"/>
      <c r="AS7" s="578"/>
      <c r="AT7" s="579"/>
    </row>
    <row r="8" spans="1:46" x14ac:dyDescent="0.25">
      <c r="A8" s="580"/>
      <c r="B8" s="581"/>
      <c r="C8" s="580"/>
      <c r="D8" s="580"/>
      <c r="E8" s="581"/>
      <c r="F8" s="573" t="s">
        <v>22</v>
      </c>
      <c r="G8" s="573" t="s">
        <v>23</v>
      </c>
      <c r="H8" s="574" t="s">
        <v>24</v>
      </c>
      <c r="I8" s="573" t="s">
        <v>22</v>
      </c>
      <c r="J8" s="573" t="s">
        <v>25</v>
      </c>
      <c r="K8" s="574" t="s">
        <v>24</v>
      </c>
      <c r="L8" s="573" t="s">
        <v>22</v>
      </c>
      <c r="M8" s="573" t="s">
        <v>25</v>
      </c>
      <c r="N8" s="574" t="s">
        <v>24</v>
      </c>
      <c r="O8" s="573" t="s">
        <v>22</v>
      </c>
      <c r="P8" s="573" t="s">
        <v>25</v>
      </c>
      <c r="Q8" s="574" t="s">
        <v>24</v>
      </c>
      <c r="R8" s="573" t="s">
        <v>22</v>
      </c>
      <c r="S8" s="573" t="s">
        <v>25</v>
      </c>
      <c r="T8" s="574" t="s">
        <v>24</v>
      </c>
      <c r="U8" s="573" t="s">
        <v>22</v>
      </c>
      <c r="V8" s="573" t="s">
        <v>25</v>
      </c>
      <c r="W8" s="574" t="s">
        <v>24</v>
      </c>
      <c r="X8" s="573" t="s">
        <v>22</v>
      </c>
      <c r="Y8" s="573" t="s">
        <v>25</v>
      </c>
      <c r="Z8" s="574" t="s">
        <v>24</v>
      </c>
      <c r="AA8" s="573" t="s">
        <v>22</v>
      </c>
      <c r="AB8" s="573" t="s">
        <v>25</v>
      </c>
      <c r="AC8" s="574" t="s">
        <v>24</v>
      </c>
      <c r="AD8" s="573" t="s">
        <v>22</v>
      </c>
      <c r="AE8" s="738" t="s">
        <v>25</v>
      </c>
      <c r="AF8" s="574" t="s">
        <v>24</v>
      </c>
      <c r="AG8" s="573" t="s">
        <v>22</v>
      </c>
      <c r="AH8" s="573" t="s">
        <v>25</v>
      </c>
      <c r="AI8" s="574" t="s">
        <v>24</v>
      </c>
      <c r="AJ8" s="573" t="s">
        <v>22</v>
      </c>
      <c r="AK8" s="573" t="s">
        <v>25</v>
      </c>
      <c r="AL8" s="574" t="s">
        <v>24</v>
      </c>
      <c r="AM8" s="573" t="s">
        <v>22</v>
      </c>
      <c r="AN8" s="573" t="s">
        <v>25</v>
      </c>
      <c r="AO8" s="574" t="s">
        <v>24</v>
      </c>
      <c r="AP8" s="573" t="s">
        <v>22</v>
      </c>
      <c r="AQ8" s="573" t="s">
        <v>25</v>
      </c>
      <c r="AR8" s="574" t="s">
        <v>24</v>
      </c>
      <c r="AS8" s="578"/>
      <c r="AT8" s="579"/>
    </row>
    <row r="9" spans="1:46" x14ac:dyDescent="0.25">
      <c r="A9" s="580"/>
      <c r="B9" s="581"/>
      <c r="C9" s="580"/>
      <c r="D9" s="580"/>
      <c r="E9" s="581"/>
      <c r="F9" s="573"/>
      <c r="G9" s="573"/>
      <c r="H9" s="574"/>
      <c r="I9" s="573"/>
      <c r="J9" s="573"/>
      <c r="K9" s="574"/>
      <c r="L9" s="573"/>
      <c r="M9" s="573"/>
      <c r="N9" s="574"/>
      <c r="O9" s="573"/>
      <c r="P9" s="573"/>
      <c r="Q9" s="574"/>
      <c r="R9" s="573"/>
      <c r="S9" s="573"/>
      <c r="T9" s="574"/>
      <c r="U9" s="573"/>
      <c r="V9" s="573"/>
      <c r="W9" s="574"/>
      <c r="X9" s="573"/>
      <c r="Y9" s="573"/>
      <c r="Z9" s="574"/>
      <c r="AA9" s="573"/>
      <c r="AB9" s="573"/>
      <c r="AC9" s="574"/>
      <c r="AD9" s="573"/>
      <c r="AE9" s="738"/>
      <c r="AF9" s="574"/>
      <c r="AG9" s="573"/>
      <c r="AH9" s="573"/>
      <c r="AI9" s="574"/>
      <c r="AJ9" s="573"/>
      <c r="AK9" s="573"/>
      <c r="AL9" s="574"/>
      <c r="AM9" s="573"/>
      <c r="AN9" s="573"/>
      <c r="AO9" s="574"/>
      <c r="AP9" s="573"/>
      <c r="AQ9" s="573"/>
      <c r="AR9" s="574"/>
      <c r="AS9" s="578"/>
      <c r="AT9" s="579"/>
    </row>
    <row r="10" spans="1:46" x14ac:dyDescent="0.25">
      <c r="A10" s="12">
        <v>1</v>
      </c>
      <c r="B10" s="12">
        <v>2</v>
      </c>
      <c r="C10" s="12">
        <v>3</v>
      </c>
      <c r="D10" s="12">
        <v>4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07">
        <v>30</v>
      </c>
      <c r="AF10" s="12">
        <v>31</v>
      </c>
      <c r="AG10" s="12">
        <v>32</v>
      </c>
      <c r="AH10" s="12">
        <v>33</v>
      </c>
      <c r="AI10" s="12">
        <v>34</v>
      </c>
      <c r="AJ10" s="12">
        <v>35</v>
      </c>
      <c r="AK10" s="12">
        <v>36</v>
      </c>
      <c r="AL10" s="12">
        <v>37</v>
      </c>
      <c r="AM10" s="12">
        <v>38</v>
      </c>
      <c r="AN10" s="12">
        <v>39</v>
      </c>
      <c r="AO10" s="12">
        <v>40</v>
      </c>
      <c r="AP10" s="12">
        <v>41</v>
      </c>
      <c r="AQ10" s="12">
        <v>42</v>
      </c>
      <c r="AR10" s="12">
        <v>43</v>
      </c>
      <c r="AS10" s="12">
        <v>44</v>
      </c>
      <c r="AT10" s="12">
        <v>45</v>
      </c>
    </row>
    <row r="11" spans="1:46" x14ac:dyDescent="0.25">
      <c r="A11" s="14" t="s">
        <v>26</v>
      </c>
      <c r="B11" s="565" t="s">
        <v>27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7"/>
      <c r="AT11" s="568"/>
    </row>
    <row r="12" spans="1:46" ht="15.75" thickBot="1" x14ac:dyDescent="0.3">
      <c r="A12" s="15" t="s">
        <v>28</v>
      </c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10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20"/>
    </row>
    <row r="13" spans="1:46" ht="90.75" customHeight="1" thickBot="1" x14ac:dyDescent="0.3">
      <c r="A13" s="569" t="s">
        <v>26</v>
      </c>
      <c r="B13" s="554" t="s">
        <v>30</v>
      </c>
      <c r="C13" s="534" t="s">
        <v>55</v>
      </c>
      <c r="D13" s="534"/>
      <c r="E13" s="109" t="s">
        <v>31</v>
      </c>
      <c r="F13" s="110">
        <f>I13+L13+O13+R13+U13+X13+AA13+AD13+AG13+AJ13+AM13+AP13</f>
        <v>17289.3</v>
      </c>
      <c r="G13" s="110">
        <f t="shared" ref="G13:G14" si="0">J13+M13+P13+S13+V13+Y13+AB13+AE13+AH13+AK13+AN13+AQ13</f>
        <v>0</v>
      </c>
      <c r="H13" s="110">
        <v>0</v>
      </c>
      <c r="I13" s="110">
        <f>I14+I15+I16+I17</f>
        <v>0</v>
      </c>
      <c r="J13" s="111">
        <f>J14+J15+J16+J17</f>
        <v>0</v>
      </c>
      <c r="K13" s="110">
        <v>0</v>
      </c>
      <c r="L13" s="112">
        <f>L14+L15+L16+L17</f>
        <v>0</v>
      </c>
      <c r="M13" s="111">
        <f>M14+M15+M16+M17</f>
        <v>0</v>
      </c>
      <c r="N13" s="110">
        <v>0</v>
      </c>
      <c r="O13" s="112">
        <f>O14+O15+O16+O17</f>
        <v>0</v>
      </c>
      <c r="P13" s="111">
        <f>P14+P15+P16+P17</f>
        <v>0</v>
      </c>
      <c r="Q13" s="110">
        <v>0</v>
      </c>
      <c r="R13" s="112">
        <f>R14+R15+R16+R17</f>
        <v>0</v>
      </c>
      <c r="S13" s="111">
        <f>S14+S15+S16+S17</f>
        <v>0</v>
      </c>
      <c r="T13" s="110">
        <v>0</v>
      </c>
      <c r="U13" s="112">
        <f>U14+U15+U16+U17</f>
        <v>0</v>
      </c>
      <c r="V13" s="111">
        <f>V14+V15+V16+V17</f>
        <v>0</v>
      </c>
      <c r="W13" s="110">
        <v>0</v>
      </c>
      <c r="X13" s="112">
        <f>X14+X15+X16+X17</f>
        <v>1800</v>
      </c>
      <c r="Y13" s="111">
        <f>Y14+Y15+Y16+Y17</f>
        <v>0</v>
      </c>
      <c r="Z13" s="110">
        <f>Z14+Z15+Z16+Z17+Z18</f>
        <v>0</v>
      </c>
      <c r="AA13" s="112">
        <f>AA14+AA15+AA16+AA17</f>
        <v>5154.5999999999995</v>
      </c>
      <c r="AB13" s="111">
        <f>AB14+AB15+AB16+AB17</f>
        <v>0</v>
      </c>
      <c r="AC13" s="110">
        <v>0</v>
      </c>
      <c r="AD13" s="112">
        <f>AD14+AD15+AD16+AD17</f>
        <v>5154.5</v>
      </c>
      <c r="AE13" s="113">
        <f>AE14+AE15+AE16</f>
        <v>0</v>
      </c>
      <c r="AF13" s="110">
        <v>0</v>
      </c>
      <c r="AG13" s="112">
        <f>AG14+AG15+AG16+AG17</f>
        <v>5180.2</v>
      </c>
      <c r="AH13" s="111">
        <f>AH14+AH15+AH16+AH17</f>
        <v>0</v>
      </c>
      <c r="AI13" s="110">
        <v>0</v>
      </c>
      <c r="AJ13" s="112">
        <f>AJ14+AJ15+AJ16+AJ17</f>
        <v>0</v>
      </c>
      <c r="AK13" s="111">
        <f>AK14+AK15+AK16+AK17</f>
        <v>0</v>
      </c>
      <c r="AL13" s="110">
        <v>0</v>
      </c>
      <c r="AM13" s="112">
        <f t="shared" ref="AM13:AR13" si="1">AM14+AM15+AM16+AM17</f>
        <v>0</v>
      </c>
      <c r="AN13" s="111">
        <f t="shared" si="1"/>
        <v>0</v>
      </c>
      <c r="AO13" s="111">
        <f t="shared" si="1"/>
        <v>0</v>
      </c>
      <c r="AP13" s="110">
        <f t="shared" si="1"/>
        <v>0</v>
      </c>
      <c r="AQ13" s="111">
        <f t="shared" si="1"/>
        <v>0</v>
      </c>
      <c r="AR13" s="111">
        <f t="shared" si="1"/>
        <v>0</v>
      </c>
      <c r="AS13" s="736" t="s">
        <v>143</v>
      </c>
      <c r="AT13" s="510"/>
    </row>
    <row r="14" spans="1:46" ht="15.75" thickBot="1" x14ac:dyDescent="0.3">
      <c r="A14" s="514"/>
      <c r="B14" s="518"/>
      <c r="C14" s="518"/>
      <c r="D14" s="518"/>
      <c r="E14" s="25" t="s">
        <v>32</v>
      </c>
      <c r="F14" s="49">
        <f t="shared" ref="F14:U54" si="2">I14+L14+O14+R14+U14+X14+AA14+AD14+AG14+AJ14+AM14+AP14</f>
        <v>6068.5</v>
      </c>
      <c r="G14" s="49">
        <f t="shared" si="0"/>
        <v>0</v>
      </c>
      <c r="H14" s="114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8">
        <v>0</v>
      </c>
      <c r="V14" s="29">
        <v>0</v>
      </c>
      <c r="W14" s="29">
        <v>0</v>
      </c>
      <c r="X14" s="29">
        <v>631.79999999999995</v>
      </c>
      <c r="Y14" s="29">
        <v>0</v>
      </c>
      <c r="Z14" s="26">
        <v>0</v>
      </c>
      <c r="AA14" s="29">
        <v>1812.3</v>
      </c>
      <c r="AB14" s="29">
        <v>0</v>
      </c>
      <c r="AC14" s="22">
        <v>0</v>
      </c>
      <c r="AD14" s="28">
        <v>1812.2</v>
      </c>
      <c r="AE14" s="115">
        <v>0</v>
      </c>
      <c r="AF14" s="26">
        <v>0</v>
      </c>
      <c r="AG14" s="28">
        <v>1812.2</v>
      </c>
      <c r="AH14" s="29">
        <v>0</v>
      </c>
      <c r="AI14" s="26">
        <v>0</v>
      </c>
      <c r="AJ14" s="28">
        <v>0</v>
      </c>
      <c r="AK14" s="29">
        <v>0</v>
      </c>
      <c r="AL14" s="26">
        <v>0</v>
      </c>
      <c r="AM14" s="28">
        <v>0</v>
      </c>
      <c r="AN14" s="29">
        <v>0</v>
      </c>
      <c r="AO14" s="26">
        <v>0</v>
      </c>
      <c r="AP14" s="28">
        <v>0</v>
      </c>
      <c r="AQ14" s="29">
        <v>0</v>
      </c>
      <c r="AR14" s="29">
        <v>0</v>
      </c>
      <c r="AS14" s="737"/>
      <c r="AT14" s="511"/>
    </row>
    <row r="15" spans="1:46" ht="15.75" thickBot="1" x14ac:dyDescent="0.3">
      <c r="A15" s="514"/>
      <c r="B15" s="518"/>
      <c r="C15" s="518"/>
      <c r="D15" s="518"/>
      <c r="E15" s="30" t="s">
        <v>33</v>
      </c>
      <c r="F15" s="53">
        <f t="shared" si="2"/>
        <v>9491.9</v>
      </c>
      <c r="G15" s="54">
        <f>J15+M15+P15+S15+V15+Y15+AB15+AE15+AH15+AK15+AN15+AQ15</f>
        <v>0</v>
      </c>
      <c r="H15" s="5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988.2</v>
      </c>
      <c r="Y15" s="33">
        <v>0</v>
      </c>
      <c r="Z15" s="33">
        <v>0</v>
      </c>
      <c r="AA15" s="33">
        <v>2834.6</v>
      </c>
      <c r="AB15" s="33">
        <v>0</v>
      </c>
      <c r="AC15" s="22">
        <v>0</v>
      </c>
      <c r="AD15" s="33">
        <v>2834.6</v>
      </c>
      <c r="AE15" s="116">
        <v>0</v>
      </c>
      <c r="AF15" s="31">
        <v>0</v>
      </c>
      <c r="AG15" s="33">
        <v>2834.5</v>
      </c>
      <c r="AH15" s="32">
        <v>0</v>
      </c>
      <c r="AI15" s="26">
        <v>0</v>
      </c>
      <c r="AJ15" s="33">
        <v>0</v>
      </c>
      <c r="AK15" s="32">
        <v>0</v>
      </c>
      <c r="AL15" s="31">
        <v>0</v>
      </c>
      <c r="AM15" s="33">
        <v>0</v>
      </c>
      <c r="AN15" s="32">
        <v>0</v>
      </c>
      <c r="AO15" s="31">
        <v>0</v>
      </c>
      <c r="AP15" s="33">
        <v>0</v>
      </c>
      <c r="AQ15" s="32">
        <v>0</v>
      </c>
      <c r="AR15" s="32">
        <v>0</v>
      </c>
      <c r="AS15" s="737"/>
      <c r="AT15" s="511"/>
    </row>
    <row r="16" spans="1:46" ht="24.75" thickBot="1" x14ac:dyDescent="0.3">
      <c r="A16" s="514"/>
      <c r="B16" s="518"/>
      <c r="C16" s="518"/>
      <c r="D16" s="518"/>
      <c r="E16" s="34" t="s">
        <v>34</v>
      </c>
      <c r="F16" s="53">
        <f>O16+R16+AD16+AG16+AJ16+AM16+AP16+AA16+X16</f>
        <v>1728.9</v>
      </c>
      <c r="G16" s="54">
        <f>J16+M16+P16+S16+V16+Y16+AB16+AE16+AH16+AK16+AN16+AQ16</f>
        <v>0</v>
      </c>
      <c r="H16" s="53">
        <v>0</v>
      </c>
      <c r="I16" s="33">
        <v>0</v>
      </c>
      <c r="J16" s="33">
        <v>0</v>
      </c>
      <c r="K16" s="33">
        <v>0</v>
      </c>
      <c r="L16" s="33">
        <v>0</v>
      </c>
      <c r="M16" s="32">
        <v>0</v>
      </c>
      <c r="N16" s="31">
        <v>0</v>
      </c>
      <c r="O16" s="33">
        <v>0</v>
      </c>
      <c r="P16" s="35">
        <v>0</v>
      </c>
      <c r="Q16" s="31">
        <v>0</v>
      </c>
      <c r="R16" s="35">
        <v>0</v>
      </c>
      <c r="S16" s="32">
        <v>0</v>
      </c>
      <c r="T16" s="31">
        <v>0</v>
      </c>
      <c r="U16" s="33">
        <v>0</v>
      </c>
      <c r="V16" s="33">
        <v>0</v>
      </c>
      <c r="W16" s="33">
        <v>0</v>
      </c>
      <c r="X16" s="33">
        <v>180</v>
      </c>
      <c r="Y16" s="33">
        <v>0</v>
      </c>
      <c r="Z16" s="33">
        <v>0</v>
      </c>
      <c r="AA16" s="31">
        <v>507.7</v>
      </c>
      <c r="AB16" s="35">
        <v>0</v>
      </c>
      <c r="AC16" s="22">
        <v>0</v>
      </c>
      <c r="AD16" s="35">
        <v>507.7</v>
      </c>
      <c r="AE16" s="116">
        <v>0</v>
      </c>
      <c r="AF16" s="31">
        <v>0</v>
      </c>
      <c r="AG16" s="33">
        <f>507.7+25.8</f>
        <v>533.5</v>
      </c>
      <c r="AH16" s="35">
        <v>0</v>
      </c>
      <c r="AI16" s="26">
        <v>0</v>
      </c>
      <c r="AJ16" s="35">
        <v>0</v>
      </c>
      <c r="AK16" s="32">
        <v>0</v>
      </c>
      <c r="AL16" s="31">
        <v>0</v>
      </c>
      <c r="AM16" s="33">
        <v>0</v>
      </c>
      <c r="AN16" s="35">
        <v>0</v>
      </c>
      <c r="AO16" s="31">
        <v>0</v>
      </c>
      <c r="AP16" s="35">
        <v>0</v>
      </c>
      <c r="AQ16" s="32">
        <v>0</v>
      </c>
      <c r="AR16" s="32">
        <v>0</v>
      </c>
      <c r="AS16" s="737"/>
      <c r="AT16" s="511"/>
    </row>
    <row r="17" spans="1:46" ht="48" x14ac:dyDescent="0.25">
      <c r="A17" s="514"/>
      <c r="B17" s="518"/>
      <c r="C17" s="518"/>
      <c r="D17" s="518"/>
      <c r="E17" s="36" t="s">
        <v>35</v>
      </c>
      <c r="F17" s="57">
        <f t="shared" si="2"/>
        <v>0</v>
      </c>
      <c r="G17" s="58">
        <f t="shared" si="2"/>
        <v>0</v>
      </c>
      <c r="H17" s="5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>P17+S17+V17+Y17+AB17+AE17+AH17+AK17+AN17+AQ17+AT17+AW17</f>
        <v>0</v>
      </c>
      <c r="N17" s="38">
        <f t="shared" ref="N17:AR17" si="3">Q17+T17+W17+Z17+AC17+AF17+AI17+AL17+AO17+AR17+AU17+AX17</f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3"/>
        <v>0</v>
      </c>
      <c r="U17" s="38">
        <f t="shared" si="3"/>
        <v>0</v>
      </c>
      <c r="V17" s="38">
        <f t="shared" si="3"/>
        <v>0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1">
        <f t="shared" si="3"/>
        <v>0</v>
      </c>
      <c r="AA17" s="31">
        <f t="shared" si="3"/>
        <v>0</v>
      </c>
      <c r="AB17" s="31">
        <f t="shared" si="3"/>
        <v>0</v>
      </c>
      <c r="AC17" s="31">
        <f t="shared" si="3"/>
        <v>0</v>
      </c>
      <c r="AD17" s="31">
        <f t="shared" si="3"/>
        <v>0</v>
      </c>
      <c r="AE17" s="117">
        <f t="shared" si="3"/>
        <v>0</v>
      </c>
      <c r="AF17" s="31">
        <f t="shared" si="3"/>
        <v>0</v>
      </c>
      <c r="AG17" s="31">
        <f t="shared" si="3"/>
        <v>0</v>
      </c>
      <c r="AH17" s="31">
        <f t="shared" si="3"/>
        <v>0</v>
      </c>
      <c r="AI17" s="31">
        <f t="shared" si="3"/>
        <v>0</v>
      </c>
      <c r="AJ17" s="31">
        <f t="shared" si="3"/>
        <v>0</v>
      </c>
      <c r="AK17" s="31">
        <f t="shared" si="3"/>
        <v>0</v>
      </c>
      <c r="AL17" s="31">
        <f t="shared" si="3"/>
        <v>0</v>
      </c>
      <c r="AM17" s="31">
        <f t="shared" si="3"/>
        <v>0</v>
      </c>
      <c r="AN17" s="31">
        <f t="shared" si="3"/>
        <v>0</v>
      </c>
      <c r="AO17" s="31">
        <f t="shared" si="3"/>
        <v>0</v>
      </c>
      <c r="AP17" s="31">
        <f t="shared" si="3"/>
        <v>0</v>
      </c>
      <c r="AQ17" s="31">
        <f t="shared" si="3"/>
        <v>0</v>
      </c>
      <c r="AR17" s="32">
        <f t="shared" si="3"/>
        <v>0</v>
      </c>
      <c r="AS17" s="737"/>
      <c r="AT17" s="511"/>
    </row>
    <row r="18" spans="1:46" x14ac:dyDescent="0.25">
      <c r="A18" s="514"/>
      <c r="B18" s="518"/>
      <c r="C18" s="518"/>
      <c r="D18" s="519"/>
      <c r="E18" s="563"/>
      <c r="F18" s="558">
        <f t="shared" si="2"/>
        <v>0</v>
      </c>
      <c r="G18" s="558">
        <f>J18+M18+P18+S18+V18+Y18+AB18+AE18+AH18+AK18+AN18+AQ18</f>
        <v>0</v>
      </c>
      <c r="H18" s="558">
        <v>0</v>
      </c>
      <c r="I18" s="558">
        <v>0</v>
      </c>
      <c r="J18" s="558">
        <v>0</v>
      </c>
      <c r="K18" s="558">
        <v>0</v>
      </c>
      <c r="L18" s="558">
        <v>0</v>
      </c>
      <c r="M18" s="558">
        <v>0</v>
      </c>
      <c r="N18" s="558">
        <v>0</v>
      </c>
      <c r="O18" s="558">
        <v>0</v>
      </c>
      <c r="P18" s="558">
        <v>0</v>
      </c>
      <c r="Q18" s="558">
        <v>0</v>
      </c>
      <c r="R18" s="558">
        <v>0</v>
      </c>
      <c r="S18" s="558">
        <v>0</v>
      </c>
      <c r="T18" s="558">
        <v>0</v>
      </c>
      <c r="U18" s="558">
        <v>0</v>
      </c>
      <c r="V18" s="558">
        <v>0</v>
      </c>
      <c r="W18" s="558">
        <v>0</v>
      </c>
      <c r="X18" s="558">
        <v>0</v>
      </c>
      <c r="Y18" s="558">
        <v>0</v>
      </c>
      <c r="Z18" s="558">
        <v>0</v>
      </c>
      <c r="AA18" s="558">
        <v>0</v>
      </c>
      <c r="AB18" s="558">
        <v>0</v>
      </c>
      <c r="AC18" s="558">
        <v>0</v>
      </c>
      <c r="AD18" s="558">
        <v>0</v>
      </c>
      <c r="AE18" s="726">
        <v>0</v>
      </c>
      <c r="AF18" s="558">
        <v>0</v>
      </c>
      <c r="AG18" s="558">
        <v>0</v>
      </c>
      <c r="AH18" s="558">
        <v>0</v>
      </c>
      <c r="AI18" s="558">
        <v>0</v>
      </c>
      <c r="AJ18" s="558">
        <v>0</v>
      </c>
      <c r="AK18" s="558">
        <v>0</v>
      </c>
      <c r="AL18" s="558">
        <v>0</v>
      </c>
      <c r="AM18" s="558">
        <v>0</v>
      </c>
      <c r="AN18" s="558">
        <v>0</v>
      </c>
      <c r="AO18" s="558">
        <v>0</v>
      </c>
      <c r="AP18" s="558">
        <v>0</v>
      </c>
      <c r="AQ18" s="558">
        <v>0</v>
      </c>
      <c r="AR18" s="560">
        <v>0</v>
      </c>
      <c r="AS18" s="81"/>
      <c r="AT18" s="511"/>
    </row>
    <row r="19" spans="1:46" ht="15.75" thickBot="1" x14ac:dyDescent="0.3">
      <c r="A19" s="514"/>
      <c r="B19" s="518"/>
      <c r="C19" s="518"/>
      <c r="D19" s="535"/>
      <c r="E19" s="564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727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61"/>
      <c r="AS19" s="551"/>
      <c r="AT19" s="551"/>
    </row>
    <row r="20" spans="1:46" hidden="1" x14ac:dyDescent="0.25">
      <c r="A20" s="514"/>
      <c r="B20" s="518"/>
      <c r="C20" s="518"/>
      <c r="D20" s="536"/>
      <c r="E20" s="39"/>
      <c r="F20" s="26"/>
      <c r="G20" s="29"/>
      <c r="H20" s="26"/>
      <c r="I20" s="40"/>
      <c r="J20" s="29"/>
      <c r="K20" s="26"/>
      <c r="L20" s="28"/>
      <c r="M20" s="40"/>
      <c r="N20" s="26"/>
      <c r="O20" s="40"/>
      <c r="P20" s="29"/>
      <c r="Q20" s="26"/>
      <c r="R20" s="28"/>
      <c r="S20" s="40"/>
      <c r="T20" s="26"/>
      <c r="U20" s="40"/>
      <c r="V20" s="29"/>
      <c r="W20" s="26"/>
      <c r="X20" s="28"/>
      <c r="Y20" s="40"/>
      <c r="Z20" s="26"/>
      <c r="AA20" s="40"/>
      <c r="AB20" s="29"/>
      <c r="AC20" s="26"/>
      <c r="AD20" s="28"/>
      <c r="AE20" s="115"/>
      <c r="AF20" s="26"/>
      <c r="AG20" s="28"/>
      <c r="AH20" s="40"/>
      <c r="AI20" s="26"/>
      <c r="AJ20" s="40"/>
      <c r="AK20" s="29"/>
      <c r="AL20" s="26"/>
      <c r="AM20" s="28"/>
      <c r="AN20" s="40"/>
      <c r="AO20" s="26"/>
      <c r="AP20" s="40"/>
      <c r="AQ20" s="29"/>
      <c r="AR20" s="29"/>
      <c r="AS20" s="551"/>
      <c r="AT20" s="551"/>
    </row>
    <row r="21" spans="1:46" hidden="1" x14ac:dyDescent="0.25">
      <c r="A21" s="514"/>
      <c r="B21" s="518"/>
      <c r="C21" s="518"/>
      <c r="D21" s="536"/>
      <c r="E21" s="41"/>
      <c r="F21" s="31"/>
      <c r="G21" s="32"/>
      <c r="H21" s="31"/>
      <c r="I21" s="35"/>
      <c r="J21" s="32"/>
      <c r="K21" s="31"/>
      <c r="L21" s="33"/>
      <c r="M21" s="35"/>
      <c r="N21" s="31"/>
      <c r="O21" s="35"/>
      <c r="P21" s="32"/>
      <c r="Q21" s="31"/>
      <c r="R21" s="33"/>
      <c r="S21" s="35"/>
      <c r="T21" s="31"/>
      <c r="U21" s="35"/>
      <c r="V21" s="32"/>
      <c r="W21" s="31"/>
      <c r="X21" s="33"/>
      <c r="Y21" s="35"/>
      <c r="Z21" s="31"/>
      <c r="AA21" s="35"/>
      <c r="AB21" s="32"/>
      <c r="AC21" s="31"/>
      <c r="AD21" s="33"/>
      <c r="AE21" s="116"/>
      <c r="AF21" s="31"/>
      <c r="AG21" s="33"/>
      <c r="AH21" s="35"/>
      <c r="AI21" s="31"/>
      <c r="AJ21" s="35"/>
      <c r="AK21" s="32"/>
      <c r="AL21" s="31"/>
      <c r="AM21" s="33"/>
      <c r="AN21" s="35"/>
      <c r="AO21" s="31"/>
      <c r="AP21" s="35"/>
      <c r="AQ21" s="32"/>
      <c r="AR21" s="32"/>
      <c r="AS21" s="551"/>
      <c r="AT21" s="551"/>
    </row>
    <row r="22" spans="1:46" hidden="1" x14ac:dyDescent="0.25">
      <c r="A22" s="514"/>
      <c r="B22" s="518"/>
      <c r="C22" s="518"/>
      <c r="D22" s="536"/>
      <c r="E22" s="42"/>
      <c r="F22" s="31"/>
      <c r="G22" s="32"/>
      <c r="H22" s="31"/>
      <c r="I22" s="35"/>
      <c r="J22" s="32"/>
      <c r="K22" s="31"/>
      <c r="L22" s="33"/>
      <c r="M22" s="35"/>
      <c r="N22" s="31"/>
      <c r="O22" s="35"/>
      <c r="P22" s="32"/>
      <c r="Q22" s="31"/>
      <c r="R22" s="33"/>
      <c r="S22" s="35"/>
      <c r="T22" s="31"/>
      <c r="U22" s="35"/>
      <c r="V22" s="32"/>
      <c r="W22" s="31"/>
      <c r="X22" s="33"/>
      <c r="Y22" s="35"/>
      <c r="Z22" s="31"/>
      <c r="AA22" s="35"/>
      <c r="AB22" s="32"/>
      <c r="AC22" s="31"/>
      <c r="AD22" s="33"/>
      <c r="AE22" s="116"/>
      <c r="AF22" s="31"/>
      <c r="AG22" s="33"/>
      <c r="AH22" s="35"/>
      <c r="AI22" s="31"/>
      <c r="AJ22" s="35"/>
      <c r="AK22" s="32"/>
      <c r="AL22" s="31"/>
      <c r="AM22" s="33"/>
      <c r="AN22" s="35"/>
      <c r="AO22" s="31"/>
      <c r="AP22" s="35"/>
      <c r="AQ22" s="32"/>
      <c r="AR22" s="32"/>
      <c r="AS22" s="551"/>
      <c r="AT22" s="551"/>
    </row>
    <row r="23" spans="1:46" hidden="1" x14ac:dyDescent="0.25">
      <c r="A23" s="514"/>
      <c r="B23" s="518"/>
      <c r="C23" s="518"/>
      <c r="D23" s="536"/>
      <c r="E23" s="43"/>
      <c r="F23" s="37"/>
      <c r="G23" s="38"/>
      <c r="H23" s="37"/>
      <c r="I23" s="44"/>
      <c r="J23" s="38"/>
      <c r="K23" s="37"/>
      <c r="L23" s="44"/>
      <c r="M23" s="38"/>
      <c r="N23" s="37"/>
      <c r="O23" s="44"/>
      <c r="P23" s="38"/>
      <c r="Q23" s="37"/>
      <c r="R23" s="44"/>
      <c r="S23" s="38"/>
      <c r="T23" s="37"/>
      <c r="U23" s="44"/>
      <c r="V23" s="38"/>
      <c r="W23" s="37"/>
      <c r="X23" s="44"/>
      <c r="Y23" s="38"/>
      <c r="Z23" s="37"/>
      <c r="AA23" s="44"/>
      <c r="AB23" s="38"/>
      <c r="AC23" s="37"/>
      <c r="AD23" s="44"/>
      <c r="AE23" s="118"/>
      <c r="AF23" s="37"/>
      <c r="AG23" s="44"/>
      <c r="AH23" s="38"/>
      <c r="AI23" s="37"/>
      <c r="AJ23" s="44"/>
      <c r="AK23" s="38"/>
      <c r="AL23" s="37"/>
      <c r="AM23" s="44"/>
      <c r="AN23" s="38"/>
      <c r="AO23" s="37"/>
      <c r="AP23" s="44"/>
      <c r="AQ23" s="38"/>
      <c r="AR23" s="38"/>
      <c r="AS23" s="551"/>
      <c r="AT23" s="551"/>
    </row>
    <row r="24" spans="1:46" ht="15.75" hidden="1" thickBot="1" x14ac:dyDescent="0.3">
      <c r="A24" s="515"/>
      <c r="B24" s="570"/>
      <c r="C24" s="570"/>
      <c r="D24" s="562"/>
      <c r="E24" s="42"/>
      <c r="F24" s="31"/>
      <c r="G24" s="32"/>
      <c r="H24" s="31"/>
      <c r="I24" s="33"/>
      <c r="J24" s="32"/>
      <c r="K24" s="31"/>
      <c r="L24" s="33"/>
      <c r="M24" s="32"/>
      <c r="N24" s="31"/>
      <c r="O24" s="33"/>
      <c r="P24" s="32"/>
      <c r="Q24" s="31"/>
      <c r="R24" s="33"/>
      <c r="S24" s="32"/>
      <c r="T24" s="31"/>
      <c r="U24" s="33"/>
      <c r="V24" s="32"/>
      <c r="W24" s="31"/>
      <c r="X24" s="33"/>
      <c r="Y24" s="32"/>
      <c r="Z24" s="31"/>
      <c r="AA24" s="33"/>
      <c r="AB24" s="32"/>
      <c r="AC24" s="31"/>
      <c r="AD24" s="33"/>
      <c r="AE24" s="116"/>
      <c r="AF24" s="31"/>
      <c r="AG24" s="33"/>
      <c r="AH24" s="32"/>
      <c r="AI24" s="31"/>
      <c r="AJ24" s="33"/>
      <c r="AK24" s="32"/>
      <c r="AL24" s="31"/>
      <c r="AM24" s="33"/>
      <c r="AN24" s="32"/>
      <c r="AO24" s="31"/>
      <c r="AP24" s="33"/>
      <c r="AQ24" s="32"/>
      <c r="AR24" s="32"/>
      <c r="AS24" s="551"/>
      <c r="AT24" s="551"/>
    </row>
    <row r="25" spans="1:46" ht="15.75" hidden="1" thickBot="1" x14ac:dyDescent="0.3">
      <c r="A25" s="531"/>
      <c r="B25" s="533"/>
      <c r="C25" s="554"/>
      <c r="D25" s="555"/>
      <c r="E25" s="45" t="s">
        <v>31</v>
      </c>
      <c r="F25" s="46">
        <f t="shared" si="2"/>
        <v>0</v>
      </c>
      <c r="G25" s="47">
        <f t="shared" si="2"/>
        <v>0</v>
      </c>
      <c r="H25" s="46">
        <v>0</v>
      </c>
      <c r="I25" s="48">
        <f>I26+I27+I28+I29</f>
        <v>0</v>
      </c>
      <c r="J25" s="47">
        <f>J26+J27+J28+J29</f>
        <v>0</v>
      </c>
      <c r="K25" s="46">
        <v>0</v>
      </c>
      <c r="L25" s="48">
        <f>L26+L27+L28+L29</f>
        <v>0</v>
      </c>
      <c r="M25" s="47">
        <f>M26+M27+M28+M29</f>
        <v>0</v>
      </c>
      <c r="N25" s="46">
        <v>0</v>
      </c>
      <c r="O25" s="48">
        <f>O26+O27+O28+O29</f>
        <v>0</v>
      </c>
      <c r="P25" s="47">
        <f>P26+P27+P28+P29</f>
        <v>0</v>
      </c>
      <c r="Q25" s="46">
        <v>0</v>
      </c>
      <c r="R25" s="48">
        <f>R26+R27+R28+R29</f>
        <v>0</v>
      </c>
      <c r="S25" s="47">
        <f>S26+S27+S28+S29</f>
        <v>0</v>
      </c>
      <c r="T25" s="46">
        <v>0</v>
      </c>
      <c r="U25" s="48">
        <f>U26+U27+U28+U29</f>
        <v>0</v>
      </c>
      <c r="V25" s="47">
        <f>V26+V27+V28+V29</f>
        <v>0</v>
      </c>
      <c r="W25" s="46">
        <v>0</v>
      </c>
      <c r="X25" s="48">
        <f>X26+X27+X28+X29</f>
        <v>0</v>
      </c>
      <c r="Y25" s="47">
        <f>Y26+Y27+Y28+Y29</f>
        <v>0</v>
      </c>
      <c r="Z25" s="46">
        <v>0</v>
      </c>
      <c r="AA25" s="48">
        <f>AA26+AA27+AA28+AA29</f>
        <v>0</v>
      </c>
      <c r="AB25" s="47">
        <f>AB26+AB27+AB28+AB29</f>
        <v>0</v>
      </c>
      <c r="AC25" s="46">
        <v>0</v>
      </c>
      <c r="AD25" s="48">
        <f>AD26+AD27+AD28+AD29</f>
        <v>0</v>
      </c>
      <c r="AE25" s="119">
        <f>AE26+AE27+AE28+AE29</f>
        <v>0</v>
      </c>
      <c r="AF25" s="46">
        <v>0</v>
      </c>
      <c r="AG25" s="48">
        <f>AG26+AG27+AG28+AG29</f>
        <v>0</v>
      </c>
      <c r="AH25" s="47">
        <f>AH26+AH27+AH28+AH29</f>
        <v>0</v>
      </c>
      <c r="AI25" s="46">
        <v>0</v>
      </c>
      <c r="AJ25" s="48">
        <f>AJ26+AJ27+AJ28+AJ29</f>
        <v>0</v>
      </c>
      <c r="AK25" s="47">
        <f>AK26+AK27+AK28+AK29</f>
        <v>0</v>
      </c>
      <c r="AL25" s="46">
        <v>0</v>
      </c>
      <c r="AM25" s="48">
        <f>AM26+AM27+AM28+AM29</f>
        <v>0</v>
      </c>
      <c r="AN25" s="47">
        <f>AN26+AN27+AN28+AN29</f>
        <v>0</v>
      </c>
      <c r="AO25" s="46">
        <v>0</v>
      </c>
      <c r="AP25" s="48">
        <f>AP26+AP27+AP28+AP29</f>
        <v>0</v>
      </c>
      <c r="AQ25" s="47">
        <f>AQ26+AQ27+AQ28+AQ29</f>
        <v>0</v>
      </c>
      <c r="AR25" s="46">
        <v>0</v>
      </c>
      <c r="AS25" s="541"/>
      <c r="AT25" s="541"/>
    </row>
    <row r="26" spans="1:46" hidden="1" x14ac:dyDescent="0.25">
      <c r="A26" s="532"/>
      <c r="B26" s="516"/>
      <c r="C26" s="518"/>
      <c r="D26" s="556"/>
      <c r="E26" s="39"/>
      <c r="F26" s="49">
        <f t="shared" si="2"/>
        <v>0</v>
      </c>
      <c r="G26" s="50">
        <f t="shared" si="2"/>
        <v>0</v>
      </c>
      <c r="H26" s="49">
        <v>0</v>
      </c>
      <c r="I26" s="51"/>
      <c r="J26" s="50">
        <v>0</v>
      </c>
      <c r="K26" s="49">
        <v>0</v>
      </c>
      <c r="L26" s="52">
        <v>0</v>
      </c>
      <c r="M26" s="51">
        <v>0</v>
      </c>
      <c r="N26" s="49">
        <v>0</v>
      </c>
      <c r="O26" s="51">
        <v>0</v>
      </c>
      <c r="P26" s="50"/>
      <c r="Q26" s="49">
        <v>0</v>
      </c>
      <c r="R26" s="52">
        <v>0</v>
      </c>
      <c r="S26" s="51">
        <v>0</v>
      </c>
      <c r="T26" s="49">
        <v>0</v>
      </c>
      <c r="U26" s="51">
        <v>0</v>
      </c>
      <c r="V26" s="50">
        <v>0</v>
      </c>
      <c r="W26" s="49">
        <v>0</v>
      </c>
      <c r="X26" s="52">
        <v>0</v>
      </c>
      <c r="Y26" s="51">
        <v>0</v>
      </c>
      <c r="Z26" s="49">
        <v>0</v>
      </c>
      <c r="AA26" s="51">
        <v>0</v>
      </c>
      <c r="AB26" s="50">
        <v>0</v>
      </c>
      <c r="AC26" s="49">
        <v>0</v>
      </c>
      <c r="AD26" s="52">
        <v>0</v>
      </c>
      <c r="AE26" s="120">
        <v>0</v>
      </c>
      <c r="AF26" s="49">
        <v>0</v>
      </c>
      <c r="AG26" s="52">
        <v>0</v>
      </c>
      <c r="AH26" s="51">
        <v>0</v>
      </c>
      <c r="AI26" s="49">
        <v>0</v>
      </c>
      <c r="AJ26" s="51">
        <v>0</v>
      </c>
      <c r="AK26" s="50">
        <v>0</v>
      </c>
      <c r="AL26" s="49">
        <v>0</v>
      </c>
      <c r="AM26" s="52">
        <v>0</v>
      </c>
      <c r="AN26" s="51">
        <v>0</v>
      </c>
      <c r="AO26" s="49">
        <v>0</v>
      </c>
      <c r="AP26" s="51">
        <v>0</v>
      </c>
      <c r="AQ26" s="50">
        <v>0</v>
      </c>
      <c r="AR26" s="49">
        <v>0</v>
      </c>
      <c r="AS26" s="541"/>
      <c r="AT26" s="541"/>
    </row>
    <row r="27" spans="1:46" hidden="1" x14ac:dyDescent="0.25">
      <c r="A27" s="532"/>
      <c r="B27" s="516"/>
      <c r="C27" s="518"/>
      <c r="D27" s="556"/>
      <c r="E27" s="41"/>
      <c r="F27" s="53">
        <f t="shared" si="2"/>
        <v>0</v>
      </c>
      <c r="G27" s="54">
        <f t="shared" si="2"/>
        <v>0</v>
      </c>
      <c r="H27" s="53">
        <v>0</v>
      </c>
      <c r="I27" s="55">
        <v>0</v>
      </c>
      <c r="J27" s="54">
        <v>0</v>
      </c>
      <c r="K27" s="53">
        <v>0</v>
      </c>
      <c r="L27" s="56">
        <v>0</v>
      </c>
      <c r="M27" s="55">
        <v>0</v>
      </c>
      <c r="N27" s="53">
        <v>0</v>
      </c>
      <c r="O27" s="55">
        <v>0</v>
      </c>
      <c r="P27" s="54">
        <v>0</v>
      </c>
      <c r="Q27" s="53">
        <v>0</v>
      </c>
      <c r="R27" s="56">
        <v>0</v>
      </c>
      <c r="S27" s="55">
        <v>0</v>
      </c>
      <c r="T27" s="53">
        <v>0</v>
      </c>
      <c r="U27" s="55">
        <v>0</v>
      </c>
      <c r="V27" s="54">
        <v>0</v>
      </c>
      <c r="W27" s="53">
        <v>0</v>
      </c>
      <c r="X27" s="56">
        <v>0</v>
      </c>
      <c r="Y27" s="55">
        <v>0</v>
      </c>
      <c r="Z27" s="53">
        <v>0</v>
      </c>
      <c r="AA27" s="55">
        <v>0</v>
      </c>
      <c r="AB27" s="54">
        <v>0</v>
      </c>
      <c r="AC27" s="53">
        <v>0</v>
      </c>
      <c r="AD27" s="56">
        <v>0</v>
      </c>
      <c r="AE27" s="121">
        <v>0</v>
      </c>
      <c r="AF27" s="53">
        <v>0</v>
      </c>
      <c r="AG27" s="56">
        <v>0</v>
      </c>
      <c r="AH27" s="55">
        <v>0</v>
      </c>
      <c r="AI27" s="53">
        <v>0</v>
      </c>
      <c r="AJ27" s="55">
        <v>0</v>
      </c>
      <c r="AK27" s="54">
        <v>0</v>
      </c>
      <c r="AL27" s="53">
        <v>0</v>
      </c>
      <c r="AM27" s="56">
        <v>0</v>
      </c>
      <c r="AN27" s="55">
        <v>0</v>
      </c>
      <c r="AO27" s="53">
        <v>0</v>
      </c>
      <c r="AP27" s="55">
        <v>0</v>
      </c>
      <c r="AQ27" s="54">
        <v>0</v>
      </c>
      <c r="AR27" s="53">
        <v>0</v>
      </c>
      <c r="AS27" s="541"/>
      <c r="AT27" s="541"/>
    </row>
    <row r="28" spans="1:46" hidden="1" x14ac:dyDescent="0.25">
      <c r="A28" s="532"/>
      <c r="B28" s="516"/>
      <c r="C28" s="518"/>
      <c r="D28" s="556"/>
      <c r="E28" s="42"/>
      <c r="F28" s="53">
        <f t="shared" si="2"/>
        <v>0</v>
      </c>
      <c r="G28" s="54">
        <f t="shared" si="2"/>
        <v>0</v>
      </c>
      <c r="H28" s="53">
        <v>0</v>
      </c>
      <c r="I28" s="35">
        <v>0</v>
      </c>
      <c r="J28" s="32">
        <v>0</v>
      </c>
      <c r="K28" s="53">
        <v>0</v>
      </c>
      <c r="L28" s="56">
        <v>0</v>
      </c>
      <c r="M28" s="35">
        <v>0</v>
      </c>
      <c r="N28" s="53">
        <v>0</v>
      </c>
      <c r="O28" s="35">
        <v>0</v>
      </c>
      <c r="P28" s="32">
        <v>0</v>
      </c>
      <c r="Q28" s="53">
        <v>0</v>
      </c>
      <c r="R28" s="33">
        <v>0</v>
      </c>
      <c r="S28" s="35">
        <v>0</v>
      </c>
      <c r="T28" s="53">
        <v>0</v>
      </c>
      <c r="U28" s="35">
        <v>0</v>
      </c>
      <c r="V28" s="32">
        <v>0</v>
      </c>
      <c r="W28" s="53">
        <v>0</v>
      </c>
      <c r="X28" s="33">
        <v>0</v>
      </c>
      <c r="Y28" s="35">
        <v>0</v>
      </c>
      <c r="Z28" s="53">
        <v>0</v>
      </c>
      <c r="AA28" s="35">
        <v>0</v>
      </c>
      <c r="AB28" s="32">
        <v>0</v>
      </c>
      <c r="AC28" s="53">
        <v>0</v>
      </c>
      <c r="AD28" s="33">
        <v>0</v>
      </c>
      <c r="AE28" s="116">
        <v>0</v>
      </c>
      <c r="AF28" s="53">
        <v>0</v>
      </c>
      <c r="AG28" s="33">
        <v>0</v>
      </c>
      <c r="AH28" s="35">
        <v>0</v>
      </c>
      <c r="AI28" s="53">
        <v>0</v>
      </c>
      <c r="AJ28" s="35">
        <v>0</v>
      </c>
      <c r="AK28" s="32">
        <v>0</v>
      </c>
      <c r="AL28" s="53">
        <v>0</v>
      </c>
      <c r="AM28" s="33">
        <v>0</v>
      </c>
      <c r="AN28" s="35">
        <v>0</v>
      </c>
      <c r="AO28" s="53">
        <v>0</v>
      </c>
      <c r="AP28" s="35">
        <v>0</v>
      </c>
      <c r="AQ28" s="32">
        <v>0</v>
      </c>
      <c r="AR28" s="53">
        <v>0</v>
      </c>
      <c r="AS28" s="541"/>
      <c r="AT28" s="541"/>
    </row>
    <row r="29" spans="1:46" hidden="1" x14ac:dyDescent="0.25">
      <c r="A29" s="532"/>
      <c r="B29" s="516"/>
      <c r="C29" s="518"/>
      <c r="D29" s="556"/>
      <c r="E29" s="43"/>
      <c r="F29" s="57">
        <f t="shared" si="2"/>
        <v>0</v>
      </c>
      <c r="G29" s="58">
        <f t="shared" si="2"/>
        <v>0</v>
      </c>
      <c r="H29" s="57">
        <v>0</v>
      </c>
      <c r="I29" s="44">
        <v>0</v>
      </c>
      <c r="J29" s="38">
        <v>0</v>
      </c>
      <c r="K29" s="57">
        <v>0</v>
      </c>
      <c r="L29" s="44">
        <v>0</v>
      </c>
      <c r="M29" s="38">
        <v>0</v>
      </c>
      <c r="N29" s="57">
        <v>0</v>
      </c>
      <c r="O29" s="44">
        <v>0</v>
      </c>
      <c r="P29" s="38">
        <v>0</v>
      </c>
      <c r="Q29" s="57">
        <v>0</v>
      </c>
      <c r="R29" s="44">
        <v>0</v>
      </c>
      <c r="S29" s="38">
        <v>0</v>
      </c>
      <c r="T29" s="57">
        <v>0</v>
      </c>
      <c r="U29" s="44">
        <v>0</v>
      </c>
      <c r="V29" s="38">
        <v>0</v>
      </c>
      <c r="W29" s="57">
        <v>0</v>
      </c>
      <c r="X29" s="44">
        <v>0</v>
      </c>
      <c r="Y29" s="38">
        <v>0</v>
      </c>
      <c r="Z29" s="57">
        <v>0</v>
      </c>
      <c r="AA29" s="44">
        <v>0</v>
      </c>
      <c r="AB29" s="38">
        <v>0</v>
      </c>
      <c r="AC29" s="57">
        <v>0</v>
      </c>
      <c r="AD29" s="44">
        <v>0</v>
      </c>
      <c r="AE29" s="118">
        <v>0</v>
      </c>
      <c r="AF29" s="57">
        <v>0</v>
      </c>
      <c r="AG29" s="44">
        <v>0</v>
      </c>
      <c r="AH29" s="38">
        <v>0</v>
      </c>
      <c r="AI29" s="57">
        <v>0</v>
      </c>
      <c r="AJ29" s="44">
        <v>0</v>
      </c>
      <c r="AK29" s="38">
        <v>0</v>
      </c>
      <c r="AL29" s="57">
        <v>0</v>
      </c>
      <c r="AM29" s="44">
        <v>0</v>
      </c>
      <c r="AN29" s="38">
        <v>0</v>
      </c>
      <c r="AO29" s="57">
        <v>0</v>
      </c>
      <c r="AP29" s="44">
        <v>0</v>
      </c>
      <c r="AQ29" s="38">
        <v>0</v>
      </c>
      <c r="AR29" s="57">
        <v>0</v>
      </c>
      <c r="AS29" s="541"/>
      <c r="AT29" s="541"/>
    </row>
    <row r="30" spans="1:46" hidden="1" x14ac:dyDescent="0.25">
      <c r="A30" s="552"/>
      <c r="B30" s="553"/>
      <c r="C30" s="519"/>
      <c r="D30" s="557"/>
      <c r="E30" s="42"/>
      <c r="F30" s="53">
        <v>0</v>
      </c>
      <c r="G30" s="54">
        <v>0</v>
      </c>
      <c r="H30" s="53">
        <v>0</v>
      </c>
      <c r="I30" s="33">
        <v>0</v>
      </c>
      <c r="J30" s="32">
        <v>0</v>
      </c>
      <c r="K30" s="53">
        <v>0</v>
      </c>
      <c r="L30" s="33">
        <v>0</v>
      </c>
      <c r="M30" s="32">
        <v>0</v>
      </c>
      <c r="N30" s="53">
        <v>0</v>
      </c>
      <c r="O30" s="33">
        <v>0</v>
      </c>
      <c r="P30" s="32">
        <v>0</v>
      </c>
      <c r="Q30" s="53">
        <v>0</v>
      </c>
      <c r="R30" s="33">
        <v>0</v>
      </c>
      <c r="S30" s="32">
        <v>0</v>
      </c>
      <c r="T30" s="53">
        <v>0</v>
      </c>
      <c r="U30" s="33">
        <v>0</v>
      </c>
      <c r="V30" s="32">
        <v>0</v>
      </c>
      <c r="W30" s="53">
        <v>0</v>
      </c>
      <c r="X30" s="33">
        <v>0</v>
      </c>
      <c r="Y30" s="32">
        <v>0</v>
      </c>
      <c r="Z30" s="53">
        <v>0</v>
      </c>
      <c r="AA30" s="33">
        <v>0</v>
      </c>
      <c r="AB30" s="32">
        <v>0</v>
      </c>
      <c r="AC30" s="53">
        <v>0</v>
      </c>
      <c r="AD30" s="33">
        <v>0</v>
      </c>
      <c r="AE30" s="116">
        <v>0</v>
      </c>
      <c r="AF30" s="53">
        <v>0</v>
      </c>
      <c r="AG30" s="33">
        <v>0</v>
      </c>
      <c r="AH30" s="32">
        <v>0</v>
      </c>
      <c r="AI30" s="53">
        <v>0</v>
      </c>
      <c r="AJ30" s="33">
        <v>0</v>
      </c>
      <c r="AK30" s="32">
        <v>0</v>
      </c>
      <c r="AL30" s="53">
        <v>0</v>
      </c>
      <c r="AM30" s="33">
        <v>0</v>
      </c>
      <c r="AN30" s="32">
        <v>0</v>
      </c>
      <c r="AO30" s="53">
        <v>0</v>
      </c>
      <c r="AP30" s="33">
        <v>0</v>
      </c>
      <c r="AQ30" s="32">
        <v>0</v>
      </c>
      <c r="AR30" s="53">
        <v>0</v>
      </c>
      <c r="AS30" s="542"/>
      <c r="AT30" s="542"/>
    </row>
    <row r="31" spans="1:46" ht="15.75" hidden="1" thickBot="1" x14ac:dyDescent="0.3">
      <c r="A31" s="543"/>
      <c r="B31" s="546"/>
      <c r="C31" s="534"/>
      <c r="D31" s="543"/>
      <c r="E31" s="100"/>
      <c r="F31" s="46">
        <f t="shared" si="2"/>
        <v>0</v>
      </c>
      <c r="G31" s="47">
        <f t="shared" si="2"/>
        <v>0</v>
      </c>
      <c r="H31" s="53">
        <v>0</v>
      </c>
      <c r="I31" s="48">
        <f>I32+I33+I34+I35</f>
        <v>0</v>
      </c>
      <c r="J31" s="47">
        <f>J32+J33+J34+J35</f>
        <v>0</v>
      </c>
      <c r="K31" s="46">
        <v>0</v>
      </c>
      <c r="L31" s="48">
        <f>L32+L33+L34+L35</f>
        <v>0</v>
      </c>
      <c r="M31" s="47">
        <f>M32+M33+M34+M35</f>
        <v>0</v>
      </c>
      <c r="N31" s="46">
        <v>0</v>
      </c>
      <c r="O31" s="48">
        <f>O32+O33+O34+O35</f>
        <v>0</v>
      </c>
      <c r="P31" s="47">
        <f>P32+P33+P34+P35</f>
        <v>0</v>
      </c>
      <c r="Q31" s="46">
        <v>0</v>
      </c>
      <c r="R31" s="48">
        <f>R32+R33+R34+R35</f>
        <v>0</v>
      </c>
      <c r="S31" s="47">
        <f>S32+S33+S34+S35</f>
        <v>0</v>
      </c>
      <c r="T31" s="46">
        <v>0</v>
      </c>
      <c r="U31" s="48">
        <f>U32+U33+U34+U35</f>
        <v>0</v>
      </c>
      <c r="V31" s="47">
        <f>V32+V33+V34+V35</f>
        <v>0</v>
      </c>
      <c r="W31" s="46">
        <v>0</v>
      </c>
      <c r="X31" s="48">
        <f>X32+X33+X34+X35</f>
        <v>0</v>
      </c>
      <c r="Y31" s="47">
        <f>Y32+Y33+Y34+Y35</f>
        <v>0</v>
      </c>
      <c r="Z31" s="46">
        <v>0</v>
      </c>
      <c r="AA31" s="48">
        <f>AA32+AA33+AA34+AA35</f>
        <v>0</v>
      </c>
      <c r="AB31" s="47">
        <f>AB32+AB33+AB34+AB35</f>
        <v>0</v>
      </c>
      <c r="AC31" s="46">
        <v>0</v>
      </c>
      <c r="AD31" s="48">
        <f>AD32+AD33+AD34+AD35</f>
        <v>0</v>
      </c>
      <c r="AE31" s="119">
        <f>AE32+AE33+AE34+AE35</f>
        <v>0</v>
      </c>
      <c r="AF31" s="46">
        <v>0</v>
      </c>
      <c r="AG31" s="48">
        <f>AG32+AG33+AG34+AG35</f>
        <v>0</v>
      </c>
      <c r="AH31" s="47">
        <f>AH32+AH33+AH34+AH35</f>
        <v>0</v>
      </c>
      <c r="AI31" s="46">
        <v>0</v>
      </c>
      <c r="AJ31" s="48">
        <f>AJ32+AJ33+AJ34+AJ35</f>
        <v>0</v>
      </c>
      <c r="AK31" s="47">
        <f>AK32+AK33+AK34+AK35</f>
        <v>0</v>
      </c>
      <c r="AL31" s="46">
        <v>0</v>
      </c>
      <c r="AM31" s="48">
        <f>AM32+AM33+AM34+AM35</f>
        <v>0</v>
      </c>
      <c r="AN31" s="47">
        <f>AN32+AN33+AN34+AN35</f>
        <v>0</v>
      </c>
      <c r="AO31" s="46">
        <v>0</v>
      </c>
      <c r="AP31" s="48">
        <f>AP32+AP33+AP34+AP35</f>
        <v>0</v>
      </c>
      <c r="AQ31" s="47">
        <f>AQ32+AQ33+AQ34+AQ35</f>
        <v>0</v>
      </c>
      <c r="AR31" s="46">
        <v>0</v>
      </c>
      <c r="AS31" s="548"/>
      <c r="AT31" s="548"/>
    </row>
    <row r="32" spans="1:46" hidden="1" x14ac:dyDescent="0.25">
      <c r="A32" s="544"/>
      <c r="B32" s="516"/>
      <c r="C32" s="518"/>
      <c r="D32" s="544"/>
      <c r="E32" s="25"/>
      <c r="F32" s="49">
        <f t="shared" si="2"/>
        <v>0</v>
      </c>
      <c r="G32" s="50">
        <f t="shared" si="2"/>
        <v>0</v>
      </c>
      <c r="H32" s="53">
        <v>0</v>
      </c>
      <c r="I32" s="51"/>
      <c r="J32" s="50"/>
      <c r="K32" s="49">
        <v>0</v>
      </c>
      <c r="L32" s="52"/>
      <c r="M32" s="51"/>
      <c r="N32" s="49">
        <v>0</v>
      </c>
      <c r="O32" s="51"/>
      <c r="P32" s="50"/>
      <c r="Q32" s="49">
        <v>0</v>
      </c>
      <c r="R32" s="52"/>
      <c r="S32" s="51"/>
      <c r="T32" s="49">
        <v>0</v>
      </c>
      <c r="U32" s="51"/>
      <c r="V32" s="50"/>
      <c r="W32" s="49">
        <v>0</v>
      </c>
      <c r="X32" s="52"/>
      <c r="Y32" s="51"/>
      <c r="Z32" s="49">
        <v>0</v>
      </c>
      <c r="AA32" s="51"/>
      <c r="AB32" s="50"/>
      <c r="AC32" s="49">
        <v>0</v>
      </c>
      <c r="AD32" s="52"/>
      <c r="AE32" s="120"/>
      <c r="AF32" s="49">
        <v>0</v>
      </c>
      <c r="AG32" s="52"/>
      <c r="AH32" s="51"/>
      <c r="AI32" s="49">
        <v>0</v>
      </c>
      <c r="AJ32" s="51"/>
      <c r="AK32" s="50"/>
      <c r="AL32" s="49">
        <v>0</v>
      </c>
      <c r="AM32" s="52"/>
      <c r="AN32" s="51"/>
      <c r="AO32" s="49">
        <v>0</v>
      </c>
      <c r="AP32" s="51"/>
      <c r="AQ32" s="50"/>
      <c r="AR32" s="49">
        <v>0</v>
      </c>
      <c r="AS32" s="549"/>
      <c r="AT32" s="549"/>
    </row>
    <row r="33" spans="1:46" hidden="1" x14ac:dyDescent="0.25">
      <c r="A33" s="544"/>
      <c r="B33" s="516"/>
      <c r="C33" s="518"/>
      <c r="D33" s="544"/>
      <c r="E33" s="30"/>
      <c r="F33" s="53">
        <f t="shared" si="2"/>
        <v>0</v>
      </c>
      <c r="G33" s="54">
        <f t="shared" si="2"/>
        <v>0</v>
      </c>
      <c r="H33" s="53">
        <v>0</v>
      </c>
      <c r="I33" s="55"/>
      <c r="J33" s="54"/>
      <c r="K33" s="53">
        <v>0</v>
      </c>
      <c r="L33" s="56"/>
      <c r="M33" s="55"/>
      <c r="N33" s="53">
        <v>0</v>
      </c>
      <c r="O33" s="55"/>
      <c r="P33" s="54"/>
      <c r="Q33" s="53">
        <v>0</v>
      </c>
      <c r="R33" s="56"/>
      <c r="S33" s="55"/>
      <c r="T33" s="53">
        <v>0</v>
      </c>
      <c r="U33" s="55"/>
      <c r="V33" s="54"/>
      <c r="W33" s="53">
        <v>0</v>
      </c>
      <c r="X33" s="56"/>
      <c r="Y33" s="55"/>
      <c r="Z33" s="53">
        <v>0</v>
      </c>
      <c r="AA33" s="55"/>
      <c r="AB33" s="54"/>
      <c r="AC33" s="53">
        <v>0</v>
      </c>
      <c r="AD33" s="56"/>
      <c r="AE33" s="121"/>
      <c r="AF33" s="53">
        <v>0</v>
      </c>
      <c r="AG33" s="56"/>
      <c r="AH33" s="55"/>
      <c r="AI33" s="53">
        <v>0</v>
      </c>
      <c r="AJ33" s="55"/>
      <c r="AK33" s="54"/>
      <c r="AL33" s="53">
        <v>0</v>
      </c>
      <c r="AM33" s="56"/>
      <c r="AN33" s="55"/>
      <c r="AO33" s="53">
        <v>0</v>
      </c>
      <c r="AP33" s="55"/>
      <c r="AQ33" s="54"/>
      <c r="AR33" s="53">
        <v>0</v>
      </c>
      <c r="AS33" s="549"/>
      <c r="AT33" s="549"/>
    </row>
    <row r="34" spans="1:46" hidden="1" x14ac:dyDescent="0.25">
      <c r="A34" s="544"/>
      <c r="B34" s="516"/>
      <c r="C34" s="518"/>
      <c r="D34" s="544"/>
      <c r="E34" s="34"/>
      <c r="F34" s="53">
        <f t="shared" si="2"/>
        <v>0</v>
      </c>
      <c r="G34" s="54">
        <f t="shared" si="2"/>
        <v>0</v>
      </c>
      <c r="H34" s="53">
        <v>0</v>
      </c>
      <c r="I34" s="35"/>
      <c r="J34" s="32"/>
      <c r="K34" s="53">
        <v>0</v>
      </c>
      <c r="L34" s="56">
        <v>0</v>
      </c>
      <c r="M34" s="35">
        <v>0</v>
      </c>
      <c r="N34" s="53">
        <v>0</v>
      </c>
      <c r="O34" s="35">
        <v>0</v>
      </c>
      <c r="P34" s="32">
        <v>0</v>
      </c>
      <c r="Q34" s="53">
        <v>0</v>
      </c>
      <c r="R34" s="33"/>
      <c r="S34" s="35">
        <v>0</v>
      </c>
      <c r="T34" s="53">
        <v>0</v>
      </c>
      <c r="U34" s="35"/>
      <c r="V34" s="32"/>
      <c r="W34" s="53">
        <v>0</v>
      </c>
      <c r="X34" s="33">
        <v>0</v>
      </c>
      <c r="Y34" s="35">
        <v>0</v>
      </c>
      <c r="Z34" s="53">
        <v>0</v>
      </c>
      <c r="AA34" s="35"/>
      <c r="AB34" s="32"/>
      <c r="AC34" s="53">
        <v>0</v>
      </c>
      <c r="AD34" s="33"/>
      <c r="AE34" s="116"/>
      <c r="AF34" s="53">
        <v>0</v>
      </c>
      <c r="AG34" s="33">
        <v>0</v>
      </c>
      <c r="AH34" s="35">
        <v>0</v>
      </c>
      <c r="AI34" s="53">
        <v>0</v>
      </c>
      <c r="AJ34" s="35"/>
      <c r="AK34" s="32"/>
      <c r="AL34" s="53">
        <v>0</v>
      </c>
      <c r="AM34" s="33"/>
      <c r="AN34" s="35"/>
      <c r="AO34" s="53">
        <v>0</v>
      </c>
      <c r="AP34" s="35">
        <v>0</v>
      </c>
      <c r="AQ34" s="32"/>
      <c r="AR34" s="53">
        <v>0</v>
      </c>
      <c r="AS34" s="549"/>
      <c r="AT34" s="549"/>
    </row>
    <row r="35" spans="1:46" hidden="1" x14ac:dyDescent="0.25">
      <c r="A35" s="544"/>
      <c r="B35" s="516"/>
      <c r="C35" s="518"/>
      <c r="D35" s="544"/>
      <c r="E35" s="99"/>
      <c r="F35" s="57">
        <f t="shared" si="2"/>
        <v>0</v>
      </c>
      <c r="G35" s="58">
        <f t="shared" si="2"/>
        <v>0</v>
      </c>
      <c r="H35" s="57">
        <v>0</v>
      </c>
      <c r="I35" s="44"/>
      <c r="J35" s="38"/>
      <c r="K35" s="57">
        <v>0</v>
      </c>
      <c r="L35" s="44"/>
      <c r="M35" s="38"/>
      <c r="N35" s="57">
        <v>0</v>
      </c>
      <c r="O35" s="44"/>
      <c r="P35" s="38"/>
      <c r="Q35" s="57">
        <v>0</v>
      </c>
      <c r="R35" s="44"/>
      <c r="S35" s="38"/>
      <c r="T35" s="57">
        <v>0</v>
      </c>
      <c r="U35" s="44"/>
      <c r="V35" s="38"/>
      <c r="W35" s="57">
        <v>0</v>
      </c>
      <c r="X35" s="44"/>
      <c r="Y35" s="38"/>
      <c r="Z35" s="57">
        <v>0</v>
      </c>
      <c r="AA35" s="44"/>
      <c r="AB35" s="38"/>
      <c r="AC35" s="57">
        <v>0</v>
      </c>
      <c r="AD35" s="44"/>
      <c r="AE35" s="118"/>
      <c r="AF35" s="57">
        <v>0</v>
      </c>
      <c r="AG35" s="44"/>
      <c r="AH35" s="38"/>
      <c r="AI35" s="57">
        <v>0</v>
      </c>
      <c r="AJ35" s="44"/>
      <c r="AK35" s="38"/>
      <c r="AL35" s="57">
        <v>0</v>
      </c>
      <c r="AM35" s="44"/>
      <c r="AN35" s="38"/>
      <c r="AO35" s="57">
        <v>0</v>
      </c>
      <c r="AP35" s="44"/>
      <c r="AQ35" s="38"/>
      <c r="AR35" s="57">
        <v>0</v>
      </c>
      <c r="AS35" s="550"/>
      <c r="AT35" s="550"/>
    </row>
    <row r="36" spans="1:46" ht="15.75" hidden="1" thickBot="1" x14ac:dyDescent="0.3">
      <c r="A36" s="545"/>
      <c r="B36" s="517"/>
      <c r="C36" s="519"/>
      <c r="D36" s="547"/>
      <c r="E36" s="42"/>
      <c r="F36" s="53">
        <v>0</v>
      </c>
      <c r="G36" s="54">
        <v>0</v>
      </c>
      <c r="H36" s="53">
        <v>0</v>
      </c>
      <c r="I36" s="33">
        <v>0</v>
      </c>
      <c r="J36" s="32">
        <v>0</v>
      </c>
      <c r="K36" s="53">
        <v>0</v>
      </c>
      <c r="L36" s="33">
        <v>0</v>
      </c>
      <c r="M36" s="32">
        <v>0</v>
      </c>
      <c r="N36" s="53">
        <v>0</v>
      </c>
      <c r="O36" s="33">
        <v>0</v>
      </c>
      <c r="P36" s="32">
        <v>0</v>
      </c>
      <c r="Q36" s="53">
        <v>0</v>
      </c>
      <c r="R36" s="33">
        <v>0</v>
      </c>
      <c r="S36" s="32">
        <v>0</v>
      </c>
      <c r="T36" s="53">
        <v>0</v>
      </c>
      <c r="U36" s="33">
        <v>0</v>
      </c>
      <c r="V36" s="32">
        <v>0</v>
      </c>
      <c r="W36" s="53">
        <v>0</v>
      </c>
      <c r="X36" s="33">
        <v>0</v>
      </c>
      <c r="Y36" s="32">
        <v>0</v>
      </c>
      <c r="Z36" s="53">
        <v>0</v>
      </c>
      <c r="AA36" s="33">
        <v>0</v>
      </c>
      <c r="AB36" s="32">
        <v>0</v>
      </c>
      <c r="AC36" s="53">
        <v>0</v>
      </c>
      <c r="AD36" s="33">
        <v>0</v>
      </c>
      <c r="AE36" s="116">
        <v>0</v>
      </c>
      <c r="AF36" s="53">
        <v>0</v>
      </c>
      <c r="AG36" s="33">
        <v>0</v>
      </c>
      <c r="AH36" s="32">
        <v>0</v>
      </c>
      <c r="AI36" s="53">
        <v>0</v>
      </c>
      <c r="AJ36" s="33">
        <v>0</v>
      </c>
      <c r="AK36" s="32">
        <v>0</v>
      </c>
      <c r="AL36" s="53">
        <v>0</v>
      </c>
      <c r="AM36" s="33">
        <v>0</v>
      </c>
      <c r="AN36" s="32">
        <v>0</v>
      </c>
      <c r="AO36" s="53">
        <v>0</v>
      </c>
      <c r="AP36" s="33">
        <v>0</v>
      </c>
      <c r="AQ36" s="32">
        <v>0</v>
      </c>
      <c r="AR36" s="53">
        <v>0</v>
      </c>
      <c r="AS36" s="59"/>
      <c r="AT36" s="60"/>
    </row>
    <row r="37" spans="1:46" ht="15.75" hidden="1" thickBot="1" x14ac:dyDescent="0.3">
      <c r="A37" s="531"/>
      <c r="B37" s="533"/>
      <c r="C37" s="534"/>
      <c r="D37" s="535"/>
      <c r="E37" s="45"/>
      <c r="F37" s="46">
        <f t="shared" si="2"/>
        <v>0</v>
      </c>
      <c r="G37" s="47">
        <f t="shared" si="2"/>
        <v>0</v>
      </c>
      <c r="H37" s="46">
        <v>0</v>
      </c>
      <c r="I37" s="48">
        <f>I38+I39+I40+I41</f>
        <v>0</v>
      </c>
      <c r="J37" s="47">
        <f>J38+J39+J40+J41</f>
        <v>0</v>
      </c>
      <c r="K37" s="46">
        <v>0</v>
      </c>
      <c r="L37" s="48">
        <f>L38+L39+L40+L41</f>
        <v>0</v>
      </c>
      <c r="M37" s="47">
        <f>M38+M39+M40+M41</f>
        <v>0</v>
      </c>
      <c r="N37" s="46">
        <v>0</v>
      </c>
      <c r="O37" s="48">
        <f>O38+O39+O40+O41</f>
        <v>0</v>
      </c>
      <c r="P37" s="47">
        <f>P38+P39+P40+P41</f>
        <v>0</v>
      </c>
      <c r="Q37" s="46">
        <v>0</v>
      </c>
      <c r="R37" s="48">
        <f>R38+R39+R40+R41</f>
        <v>0</v>
      </c>
      <c r="S37" s="47">
        <f>S38+S39+S40+S41</f>
        <v>0</v>
      </c>
      <c r="T37" s="46">
        <v>0</v>
      </c>
      <c r="U37" s="48">
        <f>U38+U39+U40+U41</f>
        <v>0</v>
      </c>
      <c r="V37" s="47">
        <f>V38+V39+V40+V41</f>
        <v>0</v>
      </c>
      <c r="W37" s="46">
        <v>0</v>
      </c>
      <c r="X37" s="48">
        <f>X38+X39+X40+X41</f>
        <v>0</v>
      </c>
      <c r="Y37" s="47">
        <f>Y38+Y39+Y40+Y41</f>
        <v>0</v>
      </c>
      <c r="Z37" s="46">
        <v>0</v>
      </c>
      <c r="AA37" s="48">
        <f>AA38+AA39+AA40+AA41</f>
        <v>0</v>
      </c>
      <c r="AB37" s="47">
        <f>AB38+AB39+AB40+AB41</f>
        <v>0</v>
      </c>
      <c r="AC37" s="46">
        <v>0</v>
      </c>
      <c r="AD37" s="48">
        <f>AD38+AD39+AD40+AD41</f>
        <v>0</v>
      </c>
      <c r="AE37" s="119">
        <f>AE38+AE39+AE40+AE41</f>
        <v>0</v>
      </c>
      <c r="AF37" s="46">
        <v>0</v>
      </c>
      <c r="AG37" s="48">
        <f>AG38+AG39+AG40+AG41</f>
        <v>0</v>
      </c>
      <c r="AH37" s="47">
        <f>AH38+AH39+AH40+AH41</f>
        <v>0</v>
      </c>
      <c r="AI37" s="46">
        <v>0</v>
      </c>
      <c r="AJ37" s="48">
        <f>AJ38+AJ39+AJ40+AJ41</f>
        <v>0</v>
      </c>
      <c r="AK37" s="47">
        <f>AK38+AK39+AK40+AK41</f>
        <v>0</v>
      </c>
      <c r="AL37" s="46">
        <v>0</v>
      </c>
      <c r="AM37" s="48">
        <f>AM38+AM39+AM40+AM41</f>
        <v>0</v>
      </c>
      <c r="AN37" s="47">
        <f>AN38+AN39+AN40+AN41</f>
        <v>0</v>
      </c>
      <c r="AO37" s="46">
        <v>0</v>
      </c>
      <c r="AP37" s="48">
        <f>AP38+AP39+AP40+AP41</f>
        <v>0</v>
      </c>
      <c r="AQ37" s="47">
        <f>AQ38+AQ39+AQ40+AQ41</f>
        <v>0</v>
      </c>
      <c r="AR37" s="46">
        <v>0</v>
      </c>
      <c r="AS37" s="537"/>
      <c r="AT37" s="540"/>
    </row>
    <row r="38" spans="1:46" hidden="1" x14ac:dyDescent="0.25">
      <c r="A38" s="532"/>
      <c r="B38" s="516"/>
      <c r="C38" s="518"/>
      <c r="D38" s="536"/>
      <c r="E38" s="39"/>
      <c r="F38" s="26">
        <f t="shared" si="2"/>
        <v>0</v>
      </c>
      <c r="G38" s="29">
        <f t="shared" si="2"/>
        <v>0</v>
      </c>
      <c r="H38" s="26">
        <v>0</v>
      </c>
      <c r="I38" s="40">
        <v>0</v>
      </c>
      <c r="J38" s="29">
        <v>0</v>
      </c>
      <c r="K38" s="26">
        <v>0</v>
      </c>
      <c r="L38" s="28">
        <v>0</v>
      </c>
      <c r="M38" s="40">
        <v>0</v>
      </c>
      <c r="N38" s="26">
        <v>0</v>
      </c>
      <c r="O38" s="40">
        <v>0</v>
      </c>
      <c r="P38" s="29">
        <v>0</v>
      </c>
      <c r="Q38" s="26">
        <v>0</v>
      </c>
      <c r="R38" s="28">
        <v>0</v>
      </c>
      <c r="S38" s="40">
        <v>0</v>
      </c>
      <c r="T38" s="26">
        <v>0</v>
      </c>
      <c r="U38" s="40">
        <v>0</v>
      </c>
      <c r="V38" s="29">
        <v>0</v>
      </c>
      <c r="W38" s="26">
        <v>0</v>
      </c>
      <c r="X38" s="28">
        <v>0</v>
      </c>
      <c r="Y38" s="40">
        <v>0</v>
      </c>
      <c r="Z38" s="26">
        <v>0</v>
      </c>
      <c r="AA38" s="40">
        <v>0</v>
      </c>
      <c r="AB38" s="29">
        <v>0</v>
      </c>
      <c r="AC38" s="26">
        <v>0</v>
      </c>
      <c r="AD38" s="28">
        <v>0</v>
      </c>
      <c r="AE38" s="115">
        <v>0</v>
      </c>
      <c r="AF38" s="26">
        <v>0</v>
      </c>
      <c r="AG38" s="28">
        <v>0</v>
      </c>
      <c r="AH38" s="40">
        <v>0</v>
      </c>
      <c r="AI38" s="26">
        <v>0</v>
      </c>
      <c r="AJ38" s="40">
        <v>0</v>
      </c>
      <c r="AK38" s="29">
        <v>0</v>
      </c>
      <c r="AL38" s="26">
        <v>0</v>
      </c>
      <c r="AM38" s="28">
        <v>0</v>
      </c>
      <c r="AN38" s="40">
        <v>0</v>
      </c>
      <c r="AO38" s="26">
        <v>0</v>
      </c>
      <c r="AP38" s="40">
        <v>0</v>
      </c>
      <c r="AQ38" s="29">
        <v>0</v>
      </c>
      <c r="AR38" s="26">
        <v>0</v>
      </c>
      <c r="AS38" s="538"/>
      <c r="AT38" s="541"/>
    </row>
    <row r="39" spans="1:46" hidden="1" x14ac:dyDescent="0.25">
      <c r="A39" s="532"/>
      <c r="B39" s="516"/>
      <c r="C39" s="518"/>
      <c r="D39" s="536"/>
      <c r="E39" s="41"/>
      <c r="F39" s="31">
        <f t="shared" si="2"/>
        <v>0</v>
      </c>
      <c r="G39" s="32">
        <f t="shared" si="2"/>
        <v>0</v>
      </c>
      <c r="H39" s="31">
        <v>0</v>
      </c>
      <c r="I39" s="35">
        <v>0</v>
      </c>
      <c r="J39" s="32">
        <v>0</v>
      </c>
      <c r="K39" s="31">
        <v>0</v>
      </c>
      <c r="L39" s="33">
        <v>0</v>
      </c>
      <c r="M39" s="35">
        <v>0</v>
      </c>
      <c r="N39" s="31">
        <v>0</v>
      </c>
      <c r="O39" s="35">
        <v>0</v>
      </c>
      <c r="P39" s="32">
        <v>0</v>
      </c>
      <c r="Q39" s="31">
        <v>0</v>
      </c>
      <c r="R39" s="33">
        <v>0</v>
      </c>
      <c r="S39" s="35">
        <v>0</v>
      </c>
      <c r="T39" s="31">
        <v>0</v>
      </c>
      <c r="U39" s="35">
        <v>0</v>
      </c>
      <c r="V39" s="32">
        <v>0</v>
      </c>
      <c r="W39" s="31">
        <v>0</v>
      </c>
      <c r="X39" s="33">
        <v>0</v>
      </c>
      <c r="Y39" s="35">
        <v>0</v>
      </c>
      <c r="Z39" s="31">
        <v>0</v>
      </c>
      <c r="AA39" s="35">
        <v>0</v>
      </c>
      <c r="AB39" s="32">
        <v>0</v>
      </c>
      <c r="AC39" s="31">
        <v>0</v>
      </c>
      <c r="AD39" s="33">
        <v>0</v>
      </c>
      <c r="AE39" s="116">
        <v>0</v>
      </c>
      <c r="AF39" s="31">
        <v>0</v>
      </c>
      <c r="AG39" s="33">
        <v>0</v>
      </c>
      <c r="AH39" s="35">
        <v>0</v>
      </c>
      <c r="AI39" s="31">
        <v>0</v>
      </c>
      <c r="AJ39" s="35">
        <v>0</v>
      </c>
      <c r="AK39" s="32">
        <v>0</v>
      </c>
      <c r="AL39" s="31">
        <v>0</v>
      </c>
      <c r="AM39" s="33">
        <v>0</v>
      </c>
      <c r="AN39" s="35">
        <v>0</v>
      </c>
      <c r="AO39" s="31">
        <v>0</v>
      </c>
      <c r="AP39" s="35">
        <v>0</v>
      </c>
      <c r="AQ39" s="32">
        <v>0</v>
      </c>
      <c r="AR39" s="31">
        <v>0</v>
      </c>
      <c r="AS39" s="538"/>
      <c r="AT39" s="541"/>
    </row>
    <row r="40" spans="1:46" ht="15.75" hidden="1" thickBot="1" x14ac:dyDescent="0.3">
      <c r="A40" s="532"/>
      <c r="B40" s="516"/>
      <c r="C40" s="518"/>
      <c r="D40" s="536"/>
      <c r="E40" s="42"/>
      <c r="F40" s="31">
        <f t="shared" si="2"/>
        <v>0</v>
      </c>
      <c r="G40" s="32">
        <f t="shared" si="2"/>
        <v>0</v>
      </c>
      <c r="H40" s="31">
        <v>0</v>
      </c>
      <c r="I40" s="35">
        <v>0</v>
      </c>
      <c r="J40" s="32">
        <v>0</v>
      </c>
      <c r="K40" s="31">
        <v>0</v>
      </c>
      <c r="L40" s="33">
        <v>0</v>
      </c>
      <c r="M40" s="35">
        <v>0</v>
      </c>
      <c r="N40" s="31">
        <v>0</v>
      </c>
      <c r="O40" s="35">
        <v>0</v>
      </c>
      <c r="P40" s="32">
        <v>0</v>
      </c>
      <c r="Q40" s="31">
        <v>0</v>
      </c>
      <c r="R40" s="33">
        <v>0</v>
      </c>
      <c r="S40" s="35">
        <v>0</v>
      </c>
      <c r="T40" s="31">
        <v>0</v>
      </c>
      <c r="U40" s="35">
        <v>0</v>
      </c>
      <c r="V40" s="32">
        <v>0</v>
      </c>
      <c r="W40" s="31">
        <v>0</v>
      </c>
      <c r="X40" s="33">
        <v>0</v>
      </c>
      <c r="Y40" s="35">
        <v>0</v>
      </c>
      <c r="Z40" s="31">
        <v>0</v>
      </c>
      <c r="AA40" s="35">
        <v>0</v>
      </c>
      <c r="AB40" s="32">
        <v>0</v>
      </c>
      <c r="AC40" s="31">
        <v>0</v>
      </c>
      <c r="AD40" s="33">
        <v>0</v>
      </c>
      <c r="AE40" s="116">
        <v>0</v>
      </c>
      <c r="AF40" s="31">
        <v>0</v>
      </c>
      <c r="AG40" s="33">
        <v>0</v>
      </c>
      <c r="AH40" s="35">
        <v>0</v>
      </c>
      <c r="AI40" s="31">
        <v>0</v>
      </c>
      <c r="AJ40" s="35"/>
      <c r="AK40" s="32">
        <v>0</v>
      </c>
      <c r="AL40" s="31">
        <v>0</v>
      </c>
      <c r="AM40" s="33"/>
      <c r="AN40" s="35">
        <v>0</v>
      </c>
      <c r="AO40" s="31">
        <v>0</v>
      </c>
      <c r="AP40" s="35">
        <v>0</v>
      </c>
      <c r="AQ40" s="32">
        <v>0</v>
      </c>
      <c r="AR40" s="31">
        <v>0</v>
      </c>
      <c r="AS40" s="538"/>
      <c r="AT40" s="541"/>
    </row>
    <row r="41" spans="1:46" ht="72.75" hidden="1" thickBot="1" x14ac:dyDescent="0.3">
      <c r="A41" s="734"/>
      <c r="B41" s="517"/>
      <c r="C41" s="519"/>
      <c r="D41" s="735"/>
      <c r="E41" s="43" t="s">
        <v>36</v>
      </c>
      <c r="F41" s="37">
        <f t="shared" si="2"/>
        <v>0</v>
      </c>
      <c r="G41" s="38">
        <f t="shared" si="2"/>
        <v>0</v>
      </c>
      <c r="H41" s="37">
        <v>0</v>
      </c>
      <c r="I41" s="44">
        <v>0</v>
      </c>
      <c r="J41" s="38">
        <v>0</v>
      </c>
      <c r="K41" s="37">
        <v>0</v>
      </c>
      <c r="L41" s="44">
        <v>0</v>
      </c>
      <c r="M41" s="38">
        <v>0</v>
      </c>
      <c r="N41" s="37">
        <v>0</v>
      </c>
      <c r="O41" s="44">
        <v>0</v>
      </c>
      <c r="P41" s="38">
        <v>0</v>
      </c>
      <c r="Q41" s="37">
        <v>0</v>
      </c>
      <c r="R41" s="44">
        <v>0</v>
      </c>
      <c r="S41" s="38">
        <v>0</v>
      </c>
      <c r="T41" s="37">
        <v>0</v>
      </c>
      <c r="U41" s="44">
        <v>0</v>
      </c>
      <c r="V41" s="38">
        <v>0</v>
      </c>
      <c r="W41" s="37">
        <v>0</v>
      </c>
      <c r="X41" s="44">
        <v>0</v>
      </c>
      <c r="Y41" s="38">
        <v>0</v>
      </c>
      <c r="Z41" s="37">
        <v>0</v>
      </c>
      <c r="AA41" s="44">
        <v>0</v>
      </c>
      <c r="AB41" s="38">
        <v>0</v>
      </c>
      <c r="AC41" s="37">
        <v>0</v>
      </c>
      <c r="AD41" s="44">
        <v>0</v>
      </c>
      <c r="AE41" s="118">
        <v>0</v>
      </c>
      <c r="AF41" s="37">
        <v>0</v>
      </c>
      <c r="AG41" s="44">
        <v>0</v>
      </c>
      <c r="AH41" s="38">
        <v>0</v>
      </c>
      <c r="AI41" s="37">
        <v>0</v>
      </c>
      <c r="AJ41" s="44">
        <v>0</v>
      </c>
      <c r="AK41" s="38">
        <v>0</v>
      </c>
      <c r="AL41" s="37">
        <v>0</v>
      </c>
      <c r="AM41" s="44">
        <v>0</v>
      </c>
      <c r="AN41" s="38">
        <v>0</v>
      </c>
      <c r="AO41" s="37">
        <v>0</v>
      </c>
      <c r="AP41" s="44">
        <v>0</v>
      </c>
      <c r="AQ41" s="38">
        <v>0</v>
      </c>
      <c r="AR41" s="37">
        <v>0</v>
      </c>
      <c r="AS41" s="539"/>
      <c r="AT41" s="542"/>
    </row>
    <row r="42" spans="1:46" ht="15.75" customHeight="1" thickBot="1" x14ac:dyDescent="0.3">
      <c r="A42" s="569" t="s">
        <v>40</v>
      </c>
      <c r="B42" s="554" t="s">
        <v>41</v>
      </c>
      <c r="C42" s="534" t="s">
        <v>55</v>
      </c>
      <c r="D42" s="534"/>
      <c r="E42" s="109" t="s">
        <v>31</v>
      </c>
      <c r="F42" s="110">
        <f>I42+L42+O42+R42+U42+X42+AA42+AD42+AG42+AJ42+AM42+AP42</f>
        <v>49300</v>
      </c>
      <c r="G42" s="110">
        <f>J42+M42+P42+S42+V42+Y42+AB42+AE42+AH42+AK42+AN42+AQ32+AQ42</f>
        <v>0</v>
      </c>
      <c r="H42" s="110">
        <v>0</v>
      </c>
      <c r="I42" s="110">
        <v>0</v>
      </c>
      <c r="J42" s="111">
        <v>0</v>
      </c>
      <c r="K42" s="110">
        <v>0</v>
      </c>
      <c r="L42" s="112">
        <v>0</v>
      </c>
      <c r="M42" s="111">
        <v>0</v>
      </c>
      <c r="N42" s="110">
        <v>0</v>
      </c>
      <c r="O42" s="112">
        <v>0</v>
      </c>
      <c r="P42" s="111">
        <v>0</v>
      </c>
      <c r="Q42" s="110">
        <v>0</v>
      </c>
      <c r="R42" s="112">
        <v>0</v>
      </c>
      <c r="S42" s="111">
        <v>0</v>
      </c>
      <c r="T42" s="110">
        <v>0</v>
      </c>
      <c r="U42" s="112">
        <f>U43+U44+U45+U46</f>
        <v>0</v>
      </c>
      <c r="V42" s="111">
        <v>0</v>
      </c>
      <c r="W42" s="110">
        <v>0</v>
      </c>
      <c r="X42" s="112">
        <f>X45</f>
        <v>0</v>
      </c>
      <c r="Y42" s="111">
        <f>Y45</f>
        <v>0</v>
      </c>
      <c r="Z42" s="110">
        <v>0</v>
      </c>
      <c r="AA42" s="112">
        <f>AA43+AA44+AA45+AA46</f>
        <v>0</v>
      </c>
      <c r="AB42" s="112">
        <f>AB43+AB44+AB45+AB46</f>
        <v>0</v>
      </c>
      <c r="AC42" s="110">
        <v>0</v>
      </c>
      <c r="AD42" s="112">
        <f>AD43+AD44+AD45+AD46</f>
        <v>4300</v>
      </c>
      <c r="AE42" s="113">
        <f>AE43+AE44+AE45+AE46</f>
        <v>0</v>
      </c>
      <c r="AF42" s="110">
        <v>0</v>
      </c>
      <c r="AG42" s="112">
        <f>AG43+AG44+AG45+AG46</f>
        <v>45000</v>
      </c>
      <c r="AH42" s="111">
        <f>AH43+AH44+AH45+AH46</f>
        <v>0</v>
      </c>
      <c r="AI42" s="110">
        <v>0</v>
      </c>
      <c r="AJ42" s="112">
        <f>AJ43+AJ44+AJ45+AJ46</f>
        <v>0</v>
      </c>
      <c r="AK42" s="111">
        <f>AK43+AK44+AK45+AK46</f>
        <v>0</v>
      </c>
      <c r="AL42" s="110">
        <v>0</v>
      </c>
      <c r="AM42" s="112">
        <f>AM45</f>
        <v>0</v>
      </c>
      <c r="AN42" s="112">
        <f t="shared" ref="AN42:AQ42" si="4">AN45</f>
        <v>0</v>
      </c>
      <c r="AO42" s="112">
        <f t="shared" si="4"/>
        <v>0</v>
      </c>
      <c r="AP42" s="112">
        <f t="shared" si="4"/>
        <v>0</v>
      </c>
      <c r="AQ42" s="112">
        <f t="shared" si="4"/>
        <v>0</v>
      </c>
      <c r="AR42" s="112">
        <v>0</v>
      </c>
      <c r="AS42" s="721"/>
      <c r="AT42" s="723"/>
    </row>
    <row r="43" spans="1:46" ht="15.75" thickBot="1" x14ac:dyDescent="0.3">
      <c r="A43" s="514"/>
      <c r="B43" s="518"/>
      <c r="C43" s="518"/>
      <c r="D43" s="518"/>
      <c r="E43" s="25" t="s">
        <v>32</v>
      </c>
      <c r="F43" s="49">
        <f t="shared" si="2"/>
        <v>0</v>
      </c>
      <c r="G43" s="49">
        <f t="shared" si="2"/>
        <v>0</v>
      </c>
      <c r="H43" s="49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  <c r="Q43" s="26">
        <f t="shared" si="2"/>
        <v>0</v>
      </c>
      <c r="R43" s="26">
        <f t="shared" si="2"/>
        <v>0</v>
      </c>
      <c r="S43" s="26">
        <f t="shared" si="2"/>
        <v>0</v>
      </c>
      <c r="T43" s="26">
        <f t="shared" si="2"/>
        <v>0</v>
      </c>
      <c r="U43" s="26">
        <f t="shared" si="2"/>
        <v>0</v>
      </c>
      <c r="V43" s="26">
        <f t="shared" ref="V43:AK44" si="5">Y43+AB43+AE43+AH43+AK43+AN43+AQ43+AT43+AW43+AZ43+BC43+BF43</f>
        <v>0</v>
      </c>
      <c r="W43" s="26">
        <f t="shared" si="5"/>
        <v>0</v>
      </c>
      <c r="X43" s="26">
        <f t="shared" si="5"/>
        <v>0</v>
      </c>
      <c r="Y43" s="26">
        <f t="shared" si="5"/>
        <v>0</v>
      </c>
      <c r="Z43" s="26">
        <f t="shared" si="5"/>
        <v>0</v>
      </c>
      <c r="AA43" s="26">
        <f t="shared" si="5"/>
        <v>0</v>
      </c>
      <c r="AB43" s="26">
        <f t="shared" si="5"/>
        <v>0</v>
      </c>
      <c r="AC43" s="22">
        <v>0</v>
      </c>
      <c r="AD43" s="26">
        <f t="shared" si="5"/>
        <v>0</v>
      </c>
      <c r="AE43" s="122">
        <f t="shared" si="5"/>
        <v>0</v>
      </c>
      <c r="AF43" s="26">
        <f t="shared" si="5"/>
        <v>0</v>
      </c>
      <c r="AG43" s="26">
        <f t="shared" si="5"/>
        <v>0</v>
      </c>
      <c r="AH43" s="26">
        <f t="shared" si="5"/>
        <v>0</v>
      </c>
      <c r="AI43" s="26">
        <f t="shared" si="5"/>
        <v>0</v>
      </c>
      <c r="AJ43" s="26">
        <f t="shared" si="5"/>
        <v>0</v>
      </c>
      <c r="AK43" s="26">
        <f t="shared" si="5"/>
        <v>0</v>
      </c>
      <c r="AL43" s="26">
        <f t="shared" ref="AL43:AR44" si="6">AO43+AR43+AU43+AX43+BA43+BD43+BG43+BJ43+BM43+BP43+BS43+BV43</f>
        <v>0</v>
      </c>
      <c r="AM43" s="26">
        <f t="shared" si="6"/>
        <v>0</v>
      </c>
      <c r="AN43" s="26">
        <f t="shared" si="6"/>
        <v>0</v>
      </c>
      <c r="AO43" s="26">
        <f t="shared" si="6"/>
        <v>0</v>
      </c>
      <c r="AP43" s="26">
        <f t="shared" si="6"/>
        <v>0</v>
      </c>
      <c r="AQ43" s="26">
        <f t="shared" si="6"/>
        <v>0</v>
      </c>
      <c r="AR43" s="26">
        <f t="shared" si="6"/>
        <v>0</v>
      </c>
      <c r="AS43" s="722"/>
      <c r="AT43" s="724"/>
    </row>
    <row r="44" spans="1:46" ht="15.75" thickBot="1" x14ac:dyDescent="0.3">
      <c r="A44" s="514"/>
      <c r="B44" s="518"/>
      <c r="C44" s="518"/>
      <c r="D44" s="518"/>
      <c r="E44" s="30" t="s">
        <v>33</v>
      </c>
      <c r="F44" s="53">
        <f>I44+L44+O44+R44+U44+X44+AA44+AD44+AG44+AJ44+AM44+AP44</f>
        <v>0</v>
      </c>
      <c r="G44" s="54">
        <f t="shared" si="2"/>
        <v>0</v>
      </c>
      <c r="H44" s="54">
        <f t="shared" si="2"/>
        <v>0</v>
      </c>
      <c r="I44" s="32">
        <v>0</v>
      </c>
      <c r="J44" s="32">
        <f t="shared" si="2"/>
        <v>0</v>
      </c>
      <c r="K44" s="32">
        <f t="shared" si="2"/>
        <v>0</v>
      </c>
      <c r="L44" s="32">
        <v>0</v>
      </c>
      <c r="M44" s="32">
        <f t="shared" si="2"/>
        <v>0</v>
      </c>
      <c r="N44" s="32">
        <f t="shared" si="2"/>
        <v>0</v>
      </c>
      <c r="O44" s="32">
        <v>0</v>
      </c>
      <c r="P44" s="32">
        <f t="shared" si="2"/>
        <v>0</v>
      </c>
      <c r="Q44" s="32">
        <f t="shared" si="2"/>
        <v>0</v>
      </c>
      <c r="R44" s="32">
        <v>0</v>
      </c>
      <c r="S44" s="32">
        <f t="shared" si="2"/>
        <v>0</v>
      </c>
      <c r="T44" s="32">
        <f t="shared" si="2"/>
        <v>0</v>
      </c>
      <c r="U44" s="32">
        <v>0</v>
      </c>
      <c r="V44" s="32">
        <f t="shared" si="5"/>
        <v>0</v>
      </c>
      <c r="W44" s="32">
        <f t="shared" si="5"/>
        <v>0</v>
      </c>
      <c r="X44" s="32">
        <v>0</v>
      </c>
      <c r="Y44" s="32">
        <f t="shared" si="5"/>
        <v>0</v>
      </c>
      <c r="Z44" s="32">
        <f t="shared" si="5"/>
        <v>0</v>
      </c>
      <c r="AA44" s="32">
        <v>0</v>
      </c>
      <c r="AB44" s="32">
        <f t="shared" si="5"/>
        <v>0</v>
      </c>
      <c r="AC44" s="22">
        <v>0</v>
      </c>
      <c r="AD44" s="32">
        <v>0</v>
      </c>
      <c r="AE44" s="116">
        <f t="shared" si="5"/>
        <v>0</v>
      </c>
      <c r="AF44" s="32">
        <f t="shared" si="5"/>
        <v>0</v>
      </c>
      <c r="AG44" s="32">
        <v>0</v>
      </c>
      <c r="AH44" s="32">
        <f t="shared" si="5"/>
        <v>0</v>
      </c>
      <c r="AI44" s="32">
        <f t="shared" si="5"/>
        <v>0</v>
      </c>
      <c r="AJ44" s="32">
        <f t="shared" si="5"/>
        <v>0</v>
      </c>
      <c r="AK44" s="32">
        <f t="shared" si="5"/>
        <v>0</v>
      </c>
      <c r="AL44" s="32">
        <f t="shared" si="6"/>
        <v>0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722"/>
      <c r="AT44" s="724"/>
    </row>
    <row r="45" spans="1:46" ht="24.75" thickBot="1" x14ac:dyDescent="0.3">
      <c r="A45" s="514"/>
      <c r="B45" s="518"/>
      <c r="C45" s="518"/>
      <c r="D45" s="518"/>
      <c r="E45" s="34" t="s">
        <v>34</v>
      </c>
      <c r="F45" s="53">
        <f>I45+L45+O45+R45+U45+X45+AA45+AD45+AG45+AJ45+AM45+AP45</f>
        <v>49300</v>
      </c>
      <c r="G45" s="54">
        <f>J45+M45+P45+S45+V45+Y45+AB45+AE45+AH45+AK45+AN45+AQ45</f>
        <v>0</v>
      </c>
      <c r="H45" s="5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22">
        <v>0</v>
      </c>
      <c r="AD45" s="33">
        <v>4300</v>
      </c>
      <c r="AE45" s="116">
        <v>0</v>
      </c>
      <c r="AF45" s="31">
        <v>0</v>
      </c>
      <c r="AG45" s="33">
        <v>45000</v>
      </c>
      <c r="AH45" s="35">
        <v>0</v>
      </c>
      <c r="AI45" s="31">
        <v>0</v>
      </c>
      <c r="AJ45" s="35">
        <v>0</v>
      </c>
      <c r="AK45" s="32">
        <v>0</v>
      </c>
      <c r="AL45" s="31">
        <v>0</v>
      </c>
      <c r="AM45" s="33">
        <v>0</v>
      </c>
      <c r="AN45" s="35">
        <v>0</v>
      </c>
      <c r="AO45" s="31">
        <v>0</v>
      </c>
      <c r="AP45" s="35">
        <v>0</v>
      </c>
      <c r="AQ45" s="32">
        <v>0</v>
      </c>
      <c r="AR45" s="31">
        <v>0</v>
      </c>
      <c r="AS45" s="722"/>
      <c r="AT45" s="724"/>
    </row>
    <row r="46" spans="1:46" ht="48.75" thickBot="1" x14ac:dyDescent="0.3">
      <c r="A46" s="514"/>
      <c r="B46" s="518"/>
      <c r="C46" s="518"/>
      <c r="D46" s="518"/>
      <c r="E46" s="36" t="s">
        <v>35</v>
      </c>
      <c r="F46" s="57">
        <f t="shared" si="2"/>
        <v>0</v>
      </c>
      <c r="G46" s="58">
        <f t="shared" si="2"/>
        <v>0</v>
      </c>
      <c r="H46" s="5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123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728"/>
      <c r="AT46" s="729"/>
    </row>
    <row r="47" spans="1:46" x14ac:dyDescent="0.25">
      <c r="A47" s="514"/>
      <c r="B47" s="518"/>
      <c r="C47" s="518"/>
      <c r="D47" s="519"/>
      <c r="E47" s="730" t="s">
        <v>35</v>
      </c>
      <c r="F47" s="732">
        <f>I47+L47+O47+R47+U47+X47+AA47+AD47+AG47+AJ47+AM47+AP47</f>
        <v>0</v>
      </c>
      <c r="G47" s="732">
        <f>J47+M47+P47+S47+V47+Y47+AB47+AE47+AH47+AK47+AN47+AQ47</f>
        <v>0</v>
      </c>
      <c r="H47" s="732">
        <v>0</v>
      </c>
      <c r="I47" s="558">
        <v>0</v>
      </c>
      <c r="J47" s="558">
        <v>0</v>
      </c>
      <c r="K47" s="558">
        <v>0</v>
      </c>
      <c r="L47" s="558">
        <v>0</v>
      </c>
      <c r="M47" s="558">
        <v>0</v>
      </c>
      <c r="N47" s="558">
        <v>0</v>
      </c>
      <c r="O47" s="558">
        <v>0</v>
      </c>
      <c r="P47" s="558">
        <v>0</v>
      </c>
      <c r="Q47" s="558">
        <v>0</v>
      </c>
      <c r="R47" s="558">
        <v>0</v>
      </c>
      <c r="S47" s="558">
        <v>0</v>
      </c>
      <c r="T47" s="558">
        <v>0</v>
      </c>
      <c r="U47" s="558">
        <v>0</v>
      </c>
      <c r="V47" s="558">
        <v>0</v>
      </c>
      <c r="W47" s="558">
        <v>0</v>
      </c>
      <c r="X47" s="558">
        <v>0</v>
      </c>
      <c r="Y47" s="558">
        <v>0</v>
      </c>
      <c r="Z47" s="558">
        <v>0</v>
      </c>
      <c r="AA47" s="558">
        <v>0</v>
      </c>
      <c r="AB47" s="558">
        <v>0</v>
      </c>
      <c r="AC47" s="558">
        <v>0</v>
      </c>
      <c r="AD47" s="558">
        <v>0</v>
      </c>
      <c r="AE47" s="726">
        <v>0</v>
      </c>
      <c r="AF47" s="558">
        <v>0</v>
      </c>
      <c r="AG47" s="558">
        <v>0</v>
      </c>
      <c r="AH47" s="558">
        <v>0</v>
      </c>
      <c r="AI47" s="558">
        <v>0</v>
      </c>
      <c r="AJ47" s="558">
        <v>0</v>
      </c>
      <c r="AK47" s="558">
        <v>0</v>
      </c>
      <c r="AL47" s="558">
        <v>0</v>
      </c>
      <c r="AM47" s="558">
        <v>0</v>
      </c>
      <c r="AN47" s="558">
        <v>0</v>
      </c>
      <c r="AO47" s="558">
        <v>0</v>
      </c>
      <c r="AP47" s="558">
        <v>0</v>
      </c>
      <c r="AQ47" s="558">
        <v>0</v>
      </c>
      <c r="AR47" s="558">
        <v>0</v>
      </c>
      <c r="AS47" s="721"/>
      <c r="AT47" s="723"/>
    </row>
    <row r="48" spans="1:46" ht="24.75" customHeight="1" thickBot="1" x14ac:dyDescent="0.3">
      <c r="A48" s="514"/>
      <c r="B48" s="518"/>
      <c r="C48" s="518"/>
      <c r="D48" s="98"/>
      <c r="E48" s="731"/>
      <c r="F48" s="733"/>
      <c r="G48" s="733"/>
      <c r="H48" s="733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727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722"/>
      <c r="AT48" s="724"/>
    </row>
    <row r="49" spans="1:46" ht="218.25" customHeight="1" thickBot="1" x14ac:dyDescent="0.3">
      <c r="A49" s="515"/>
      <c r="B49" s="570"/>
      <c r="C49" s="519"/>
      <c r="D49" s="450"/>
      <c r="E49" s="453" t="s">
        <v>36</v>
      </c>
      <c r="F49" s="454">
        <f>I49+L49+O49+R49+U49+X49+AA49+AD49+AG49+AJ49+AM49+AP49</f>
        <v>2344.4</v>
      </c>
      <c r="G49" s="454">
        <f>J49+M49+P49+S49+V49+Y49+AB49+AE49+AH49+AK49+AN49+AQ49</f>
        <v>0</v>
      </c>
      <c r="H49" s="454">
        <v>0</v>
      </c>
      <c r="I49" s="451">
        <v>0</v>
      </c>
      <c r="J49" s="452">
        <v>0</v>
      </c>
      <c r="K49" s="451">
        <v>0</v>
      </c>
      <c r="L49" s="455">
        <v>0</v>
      </c>
      <c r="M49" s="452">
        <v>0</v>
      </c>
      <c r="N49" s="451">
        <v>0</v>
      </c>
      <c r="O49" s="455">
        <v>0</v>
      </c>
      <c r="P49" s="452">
        <v>0</v>
      </c>
      <c r="Q49" s="451">
        <v>0</v>
      </c>
      <c r="R49" s="455">
        <v>0</v>
      </c>
      <c r="S49" s="452">
        <v>0</v>
      </c>
      <c r="T49" s="451">
        <v>0</v>
      </c>
      <c r="U49" s="455">
        <v>0</v>
      </c>
      <c r="V49" s="452">
        <v>0</v>
      </c>
      <c r="W49" s="451">
        <v>0</v>
      </c>
      <c r="X49" s="455">
        <v>0</v>
      </c>
      <c r="Y49" s="452">
        <v>0</v>
      </c>
      <c r="Z49" s="451">
        <v>0</v>
      </c>
      <c r="AA49" s="455">
        <v>0</v>
      </c>
      <c r="AB49" s="452">
        <v>0</v>
      </c>
      <c r="AC49" s="451">
        <v>0</v>
      </c>
      <c r="AD49" s="455">
        <v>0</v>
      </c>
      <c r="AE49" s="456">
        <v>0</v>
      </c>
      <c r="AF49" s="451">
        <v>0</v>
      </c>
      <c r="AG49" s="455">
        <v>342.4</v>
      </c>
      <c r="AH49" s="452">
        <v>0</v>
      </c>
      <c r="AI49" s="451">
        <v>0</v>
      </c>
      <c r="AJ49" s="455">
        <v>0</v>
      </c>
      <c r="AK49" s="452">
        <v>0</v>
      </c>
      <c r="AL49" s="451">
        <v>0</v>
      </c>
      <c r="AM49" s="455">
        <v>0</v>
      </c>
      <c r="AN49" s="452">
        <v>0</v>
      </c>
      <c r="AO49" s="451">
        <v>0</v>
      </c>
      <c r="AP49" s="455">
        <v>2002</v>
      </c>
      <c r="AQ49" s="452">
        <v>0</v>
      </c>
      <c r="AR49" s="451">
        <v>0</v>
      </c>
      <c r="AS49" s="458" t="s">
        <v>142</v>
      </c>
      <c r="AT49" s="457"/>
    </row>
    <row r="50" spans="1:46" ht="32.25" customHeight="1" thickBot="1" x14ac:dyDescent="0.3">
      <c r="A50" s="569" t="s">
        <v>39</v>
      </c>
      <c r="B50" s="533" t="s">
        <v>42</v>
      </c>
      <c r="C50" s="534" t="s">
        <v>55</v>
      </c>
      <c r="D50" s="534"/>
      <c r="E50" s="124" t="s">
        <v>31</v>
      </c>
      <c r="F50" s="125">
        <f t="shared" si="2"/>
        <v>0</v>
      </c>
      <c r="G50" s="125">
        <f>J50+M50+P50+S50+V50+Y50+AB50+AE50+AH50+AK50+AN50+AQ38+AQ50</f>
        <v>0</v>
      </c>
      <c r="H50" s="125">
        <v>0</v>
      </c>
      <c r="I50" s="125">
        <f>I51+I52+I53+I54</f>
        <v>0</v>
      </c>
      <c r="J50" s="126">
        <f>J51+J52+J53+J54</f>
        <v>0</v>
      </c>
      <c r="K50" s="125">
        <v>0</v>
      </c>
      <c r="L50" s="127">
        <f>L51+L52+L53+L54</f>
        <v>0</v>
      </c>
      <c r="M50" s="126">
        <f>M51+M52+M53+M54</f>
        <v>0</v>
      </c>
      <c r="N50" s="125">
        <v>0</v>
      </c>
      <c r="O50" s="127">
        <f>O51+O52+O53+O54</f>
        <v>0</v>
      </c>
      <c r="P50" s="126">
        <f>P51+P52+P53+P54</f>
        <v>0</v>
      </c>
      <c r="Q50" s="125">
        <v>0</v>
      </c>
      <c r="R50" s="127">
        <f>R51+R52+R53+R54</f>
        <v>0</v>
      </c>
      <c r="S50" s="126">
        <f>S51+S52+S53+S54</f>
        <v>0</v>
      </c>
      <c r="T50" s="125">
        <v>0</v>
      </c>
      <c r="U50" s="127">
        <f>U51+U52+U53+U54</f>
        <v>0</v>
      </c>
      <c r="V50" s="126">
        <f>V51+V52+V53+V54</f>
        <v>0</v>
      </c>
      <c r="W50" s="125">
        <v>0</v>
      </c>
      <c r="X50" s="127">
        <f>X51+X52+X53+X54</f>
        <v>0</v>
      </c>
      <c r="Y50" s="126">
        <f>Y51+Y52+Y53+Y54</f>
        <v>0</v>
      </c>
      <c r="Z50" s="125">
        <f>Z51+Z52+Z53+Z54+Z55</f>
        <v>0</v>
      </c>
      <c r="AA50" s="127">
        <f>AA51+AA52+AA53+AA54</f>
        <v>0</v>
      </c>
      <c r="AB50" s="126">
        <f>AB51+AB52+AB53+AB54</f>
        <v>0</v>
      </c>
      <c r="AC50" s="125">
        <v>0</v>
      </c>
      <c r="AD50" s="127">
        <f>AD51+AD52+AD53+AD54</f>
        <v>0</v>
      </c>
      <c r="AE50" s="128">
        <f>AE51+AE52+AE53+AE54</f>
        <v>0</v>
      </c>
      <c r="AF50" s="125">
        <v>0</v>
      </c>
      <c r="AG50" s="127">
        <f>AG51+AG52+AG53+AG54</f>
        <v>0</v>
      </c>
      <c r="AH50" s="126">
        <f>AH51+AH52+AH53+AH54</f>
        <v>0</v>
      </c>
      <c r="AI50" s="125">
        <v>0</v>
      </c>
      <c r="AJ50" s="127">
        <f>AJ51+AJ52+AJ53+AJ54</f>
        <v>0</v>
      </c>
      <c r="AK50" s="126">
        <f>AK51+AK52+AK53+AK54</f>
        <v>0</v>
      </c>
      <c r="AL50" s="125">
        <v>0</v>
      </c>
      <c r="AM50" s="127">
        <f>AM51+AM52+AM53+AM54</f>
        <v>0</v>
      </c>
      <c r="AN50" s="126">
        <f>AN51+AN52+AN53+AN54</f>
        <v>0</v>
      </c>
      <c r="AO50" s="125">
        <v>0</v>
      </c>
      <c r="AP50" s="127">
        <f>AP51+AP52+AP53+AP54</f>
        <v>0</v>
      </c>
      <c r="AQ50" s="126">
        <f>AQ51+AQ52+AQ53+AQ54</f>
        <v>0</v>
      </c>
      <c r="AR50" s="125">
        <v>0</v>
      </c>
      <c r="AS50" s="725"/>
      <c r="AT50" s="511"/>
    </row>
    <row r="51" spans="1:46" ht="36" customHeight="1" thickBot="1" x14ac:dyDescent="0.3">
      <c r="A51" s="514"/>
      <c r="B51" s="516"/>
      <c r="C51" s="518"/>
      <c r="D51" s="518"/>
      <c r="E51" s="25" t="s">
        <v>32</v>
      </c>
      <c r="F51" s="26">
        <f t="shared" si="2"/>
        <v>0</v>
      </c>
      <c r="G51" s="26">
        <f t="shared" si="2"/>
        <v>0</v>
      </c>
      <c r="H51" s="62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122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521"/>
      <c r="AT51" s="511"/>
    </row>
    <row r="52" spans="1:46" ht="34.5" customHeight="1" thickBot="1" x14ac:dyDescent="0.3">
      <c r="A52" s="514"/>
      <c r="B52" s="516"/>
      <c r="C52" s="518"/>
      <c r="D52" s="518"/>
      <c r="E52" s="30" t="s">
        <v>33</v>
      </c>
      <c r="F52" s="31">
        <f t="shared" si="2"/>
        <v>0</v>
      </c>
      <c r="G52" s="32">
        <f t="shared" si="2"/>
        <v>0</v>
      </c>
      <c r="H52" s="62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116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1">
        <v>0</v>
      </c>
      <c r="AS52" s="521"/>
      <c r="AT52" s="511"/>
    </row>
    <row r="53" spans="1:46" ht="46.5" customHeight="1" thickBot="1" x14ac:dyDescent="0.3">
      <c r="A53" s="514"/>
      <c r="B53" s="516"/>
      <c r="C53" s="518"/>
      <c r="D53" s="518"/>
      <c r="E53" s="34" t="s">
        <v>34</v>
      </c>
      <c r="F53" s="31">
        <f t="shared" si="2"/>
        <v>0</v>
      </c>
      <c r="G53" s="32">
        <f t="shared" si="2"/>
        <v>0</v>
      </c>
      <c r="H53" s="62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5">
        <v>0</v>
      </c>
      <c r="AE53" s="116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1">
        <v>0</v>
      </c>
      <c r="AS53" s="521"/>
      <c r="AT53" s="511"/>
    </row>
    <row r="54" spans="1:46" ht="23.25" customHeight="1" thickBot="1" x14ac:dyDescent="0.3">
      <c r="A54" s="514"/>
      <c r="B54" s="516"/>
      <c r="C54" s="518"/>
      <c r="D54" s="518"/>
      <c r="E54" s="36" t="s">
        <v>35</v>
      </c>
      <c r="F54" s="37">
        <f t="shared" si="2"/>
        <v>0</v>
      </c>
      <c r="G54" s="38">
        <f t="shared" si="2"/>
        <v>0</v>
      </c>
      <c r="H54" s="62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129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521"/>
      <c r="AT54" s="511"/>
    </row>
    <row r="55" spans="1:46" ht="24.75" customHeight="1" thickBot="1" x14ac:dyDescent="0.3">
      <c r="A55" s="514"/>
      <c r="B55" s="516"/>
      <c r="C55" s="518"/>
      <c r="D55" s="518"/>
      <c r="E55" s="42" t="s">
        <v>36</v>
      </c>
      <c r="F55" s="31">
        <v>0</v>
      </c>
      <c r="G55" s="32">
        <f t="shared" ref="G55" si="7">J55+M55+P55+S55+V55+Y55+AB55+AE55+AH55+AK55+AN55+AQ55</f>
        <v>0</v>
      </c>
      <c r="H55" s="62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130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521"/>
      <c r="AT55" s="511"/>
    </row>
    <row r="56" spans="1:46" ht="15.75" thickBot="1" x14ac:dyDescent="0.3">
      <c r="A56" s="485" t="s">
        <v>43</v>
      </c>
      <c r="B56" s="486"/>
      <c r="C56" s="486"/>
      <c r="D56" s="487"/>
      <c r="E56" s="131" t="s">
        <v>44</v>
      </c>
      <c r="F56" s="132">
        <f t="shared" ref="F56:G61" si="8">F13+F42+F50</f>
        <v>66589.3</v>
      </c>
      <c r="G56" s="132">
        <f t="shared" si="8"/>
        <v>0</v>
      </c>
      <c r="H56" s="110">
        <v>0</v>
      </c>
      <c r="I56" s="132">
        <f t="shared" ref="I56:Y56" si="9">I13+I42+I50</f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9"/>
        <v>0</v>
      </c>
      <c r="R56" s="132">
        <f t="shared" si="9"/>
        <v>0</v>
      </c>
      <c r="S56" s="132">
        <f t="shared" si="9"/>
        <v>0</v>
      </c>
      <c r="T56" s="132">
        <f t="shared" si="9"/>
        <v>0</v>
      </c>
      <c r="U56" s="132">
        <f t="shared" si="9"/>
        <v>0</v>
      </c>
      <c r="V56" s="132">
        <f t="shared" si="9"/>
        <v>0</v>
      </c>
      <c r="W56" s="132">
        <f t="shared" si="9"/>
        <v>0</v>
      </c>
      <c r="X56" s="132">
        <f t="shared" si="9"/>
        <v>1800</v>
      </c>
      <c r="Y56" s="132">
        <f t="shared" si="9"/>
        <v>0</v>
      </c>
      <c r="Z56" s="132">
        <v>0</v>
      </c>
      <c r="AA56" s="132">
        <f t="shared" ref="AA56:AB61" si="10">AA13+AA42+AA50</f>
        <v>5154.5999999999995</v>
      </c>
      <c r="AB56" s="132">
        <f t="shared" si="10"/>
        <v>0</v>
      </c>
      <c r="AC56" s="132">
        <v>0</v>
      </c>
      <c r="AD56" s="132">
        <f t="shared" ref="AD56:AH57" si="11">AD13+AD42+AD50</f>
        <v>9454.5</v>
      </c>
      <c r="AE56" s="133">
        <f t="shared" si="11"/>
        <v>0</v>
      </c>
      <c r="AF56" s="132">
        <f t="shared" si="11"/>
        <v>0</v>
      </c>
      <c r="AG56" s="132">
        <f t="shared" si="11"/>
        <v>50180.2</v>
      </c>
      <c r="AH56" s="132">
        <f t="shared" si="11"/>
        <v>0</v>
      </c>
      <c r="AI56" s="132">
        <v>0</v>
      </c>
      <c r="AJ56" s="132">
        <f>AJ13+AJ42+AJ50</f>
        <v>0</v>
      </c>
      <c r="AK56" s="132">
        <f>AK13+AK42+AK50</f>
        <v>0</v>
      </c>
      <c r="AL56" s="132">
        <v>0</v>
      </c>
      <c r="AM56" s="132">
        <f t="shared" ref="AM56:AR61" si="12">AM13+AM42+AM50</f>
        <v>0</v>
      </c>
      <c r="AN56" s="132">
        <f t="shared" si="12"/>
        <v>0</v>
      </c>
      <c r="AO56" s="132">
        <f t="shared" si="12"/>
        <v>0</v>
      </c>
      <c r="AP56" s="132">
        <f t="shared" si="12"/>
        <v>0</v>
      </c>
      <c r="AQ56" s="132">
        <f t="shared" si="12"/>
        <v>0</v>
      </c>
      <c r="AR56" s="132">
        <f t="shared" si="12"/>
        <v>0</v>
      </c>
      <c r="AS56" s="497"/>
      <c r="AT56" s="497"/>
    </row>
    <row r="57" spans="1:46" ht="15.75" thickBot="1" x14ac:dyDescent="0.3">
      <c r="A57" s="488"/>
      <c r="B57" s="716"/>
      <c r="C57" s="716"/>
      <c r="D57" s="490"/>
      <c r="E57" s="41" t="s">
        <v>32</v>
      </c>
      <c r="F57" s="53">
        <f t="shared" si="8"/>
        <v>6068.5</v>
      </c>
      <c r="G57" s="53">
        <f t="shared" si="8"/>
        <v>0</v>
      </c>
      <c r="H57" s="22">
        <v>0</v>
      </c>
      <c r="I57" s="53">
        <f t="shared" ref="I57:Y57" si="13">I14+I43+I51</f>
        <v>0</v>
      </c>
      <c r="J57" s="53">
        <f t="shared" si="13"/>
        <v>0</v>
      </c>
      <c r="K57" s="53">
        <f t="shared" si="13"/>
        <v>0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631.79999999999995</v>
      </c>
      <c r="Y57" s="53">
        <f t="shared" si="13"/>
        <v>0</v>
      </c>
      <c r="Z57" s="53">
        <f>Z14+Z43+Z51</f>
        <v>0</v>
      </c>
      <c r="AA57" s="53">
        <f t="shared" si="10"/>
        <v>1812.3</v>
      </c>
      <c r="AB57" s="53">
        <f t="shared" si="10"/>
        <v>0</v>
      </c>
      <c r="AC57" s="53">
        <f>AC14+AC43+AC51</f>
        <v>0</v>
      </c>
      <c r="AD57" s="53">
        <f t="shared" si="11"/>
        <v>1812.2</v>
      </c>
      <c r="AE57" s="134">
        <f t="shared" si="11"/>
        <v>0</v>
      </c>
      <c r="AF57" s="53">
        <f t="shared" si="11"/>
        <v>0</v>
      </c>
      <c r="AG57" s="53">
        <f t="shared" si="11"/>
        <v>1812.2</v>
      </c>
      <c r="AH57" s="53">
        <f t="shared" si="11"/>
        <v>0</v>
      </c>
      <c r="AI57" s="53">
        <f>AI14+AI43+AI51</f>
        <v>0</v>
      </c>
      <c r="AJ57" s="53">
        <f>AJ14+AJ43+AJ51</f>
        <v>0</v>
      </c>
      <c r="AK57" s="53">
        <f>AK14+AK43+AK51</f>
        <v>0</v>
      </c>
      <c r="AL57" s="53">
        <f>AL14+AL43+AL51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498"/>
      <c r="AT57" s="498"/>
    </row>
    <row r="58" spans="1:46" ht="15.75" thickBot="1" x14ac:dyDescent="0.3">
      <c r="A58" s="488"/>
      <c r="B58" s="716"/>
      <c r="C58" s="716"/>
      <c r="D58" s="490"/>
      <c r="E58" s="41" t="s">
        <v>33</v>
      </c>
      <c r="F58" s="53">
        <f t="shared" si="8"/>
        <v>9491.9</v>
      </c>
      <c r="G58" s="53">
        <f t="shared" si="8"/>
        <v>0</v>
      </c>
      <c r="H58" s="22">
        <v>0</v>
      </c>
      <c r="I58" s="53">
        <f t="shared" ref="I58:Y58" si="14">I15+I44+I52</f>
        <v>0</v>
      </c>
      <c r="J58" s="53">
        <f t="shared" si="14"/>
        <v>0</v>
      </c>
      <c r="K58" s="53">
        <f t="shared" si="14"/>
        <v>0</v>
      </c>
      <c r="L58" s="53">
        <f t="shared" si="14"/>
        <v>0</v>
      </c>
      <c r="M58" s="53">
        <f t="shared" si="14"/>
        <v>0</v>
      </c>
      <c r="N58" s="53">
        <f t="shared" si="14"/>
        <v>0</v>
      </c>
      <c r="O58" s="53">
        <f t="shared" si="14"/>
        <v>0</v>
      </c>
      <c r="P58" s="53">
        <f t="shared" si="14"/>
        <v>0</v>
      </c>
      <c r="Q58" s="53">
        <f t="shared" si="14"/>
        <v>0</v>
      </c>
      <c r="R58" s="53">
        <f t="shared" si="14"/>
        <v>0</v>
      </c>
      <c r="S58" s="53">
        <f t="shared" si="14"/>
        <v>0</v>
      </c>
      <c r="T58" s="53">
        <f t="shared" si="14"/>
        <v>0</v>
      </c>
      <c r="U58" s="53">
        <f t="shared" si="14"/>
        <v>0</v>
      </c>
      <c r="V58" s="53">
        <f t="shared" si="14"/>
        <v>0</v>
      </c>
      <c r="W58" s="53">
        <f t="shared" si="14"/>
        <v>0</v>
      </c>
      <c r="X58" s="53">
        <f t="shared" si="14"/>
        <v>988.2</v>
      </c>
      <c r="Y58" s="53">
        <f t="shared" si="14"/>
        <v>0</v>
      </c>
      <c r="Z58" s="53">
        <f>Z15+Z44+Z52</f>
        <v>0</v>
      </c>
      <c r="AA58" s="53">
        <f t="shared" si="10"/>
        <v>2834.6</v>
      </c>
      <c r="AB58" s="53">
        <f t="shared" si="10"/>
        <v>0</v>
      </c>
      <c r="AC58" s="53">
        <f>AC15+AC44+AC52</f>
        <v>0</v>
      </c>
      <c r="AD58" s="53">
        <f t="shared" ref="AD58:AE61" si="15">AD15+AD44+AD52</f>
        <v>2834.6</v>
      </c>
      <c r="AE58" s="134">
        <f t="shared" si="15"/>
        <v>0</v>
      </c>
      <c r="AF58" s="53">
        <v>0</v>
      </c>
      <c r="AG58" s="53">
        <f t="shared" ref="AG58:AH61" si="16">AG15+AG44+AG52</f>
        <v>2834.5</v>
      </c>
      <c r="AH58" s="53">
        <f t="shared" si="16"/>
        <v>0</v>
      </c>
      <c r="AI58" s="53">
        <f>AI15+AI44+AI52</f>
        <v>0</v>
      </c>
      <c r="AJ58" s="53">
        <v>0</v>
      </c>
      <c r="AK58" s="53">
        <f>AK15+AK44+AK52</f>
        <v>0</v>
      </c>
      <c r="AL58" s="53">
        <v>0</v>
      </c>
      <c r="AM58" s="53">
        <f t="shared" si="12"/>
        <v>0</v>
      </c>
      <c r="AN58" s="53">
        <f t="shared" si="12"/>
        <v>0</v>
      </c>
      <c r="AO58" s="53">
        <f t="shared" si="12"/>
        <v>0</v>
      </c>
      <c r="AP58" s="53">
        <f t="shared" si="12"/>
        <v>0</v>
      </c>
      <c r="AQ58" s="53">
        <f t="shared" si="12"/>
        <v>0</v>
      </c>
      <c r="AR58" s="53">
        <f t="shared" si="12"/>
        <v>0</v>
      </c>
      <c r="AS58" s="498"/>
      <c r="AT58" s="498"/>
    </row>
    <row r="59" spans="1:46" ht="24.75" thickBot="1" x14ac:dyDescent="0.3">
      <c r="A59" s="488"/>
      <c r="B59" s="716"/>
      <c r="C59" s="716"/>
      <c r="D59" s="490"/>
      <c r="E59" s="42" t="s">
        <v>34</v>
      </c>
      <c r="F59" s="53">
        <f t="shared" si="8"/>
        <v>51028.9</v>
      </c>
      <c r="G59" s="53">
        <f t="shared" si="8"/>
        <v>0</v>
      </c>
      <c r="H59" s="22">
        <v>0</v>
      </c>
      <c r="I59" s="53">
        <f t="shared" ref="I59:Y59" si="17">I16+I45+I53</f>
        <v>0</v>
      </c>
      <c r="J59" s="53">
        <f t="shared" si="17"/>
        <v>0</v>
      </c>
      <c r="K59" s="53">
        <f t="shared" si="17"/>
        <v>0</v>
      </c>
      <c r="L59" s="53">
        <f t="shared" si="17"/>
        <v>0</v>
      </c>
      <c r="M59" s="53">
        <f t="shared" si="17"/>
        <v>0</v>
      </c>
      <c r="N59" s="53">
        <f t="shared" si="17"/>
        <v>0</v>
      </c>
      <c r="O59" s="53">
        <f t="shared" si="17"/>
        <v>0</v>
      </c>
      <c r="P59" s="53">
        <f t="shared" si="17"/>
        <v>0</v>
      </c>
      <c r="Q59" s="53">
        <f t="shared" si="17"/>
        <v>0</v>
      </c>
      <c r="R59" s="53">
        <f t="shared" si="17"/>
        <v>0</v>
      </c>
      <c r="S59" s="53">
        <f t="shared" si="17"/>
        <v>0</v>
      </c>
      <c r="T59" s="53">
        <f t="shared" si="17"/>
        <v>0</v>
      </c>
      <c r="U59" s="53">
        <f t="shared" si="17"/>
        <v>0</v>
      </c>
      <c r="V59" s="53">
        <f t="shared" si="17"/>
        <v>0</v>
      </c>
      <c r="W59" s="53">
        <f t="shared" si="17"/>
        <v>0</v>
      </c>
      <c r="X59" s="53">
        <f t="shared" si="17"/>
        <v>180</v>
      </c>
      <c r="Y59" s="53">
        <f t="shared" si="17"/>
        <v>0</v>
      </c>
      <c r="Z59" s="53">
        <f>Z16+Z45+Z53</f>
        <v>0</v>
      </c>
      <c r="AA59" s="53">
        <f t="shared" si="10"/>
        <v>507.7</v>
      </c>
      <c r="AB59" s="53">
        <f t="shared" si="10"/>
        <v>0</v>
      </c>
      <c r="AC59" s="53">
        <v>0</v>
      </c>
      <c r="AD59" s="53">
        <f t="shared" si="15"/>
        <v>4807.7</v>
      </c>
      <c r="AE59" s="134">
        <f t="shared" si="15"/>
        <v>0</v>
      </c>
      <c r="AF59" s="53">
        <f>AF16+AF45+AF53</f>
        <v>0</v>
      </c>
      <c r="AG59" s="53">
        <f t="shared" si="16"/>
        <v>45533.5</v>
      </c>
      <c r="AH59" s="53">
        <f t="shared" si="16"/>
        <v>0</v>
      </c>
      <c r="AI59" s="53">
        <f>AI16+AI45+AI53</f>
        <v>0</v>
      </c>
      <c r="AJ59" s="53">
        <f>AJ16+AJ45+AJ53</f>
        <v>0</v>
      </c>
      <c r="AK59" s="53">
        <f>AK16+AK45+AK53</f>
        <v>0</v>
      </c>
      <c r="AL59" s="53">
        <v>0</v>
      </c>
      <c r="AM59" s="53">
        <f t="shared" si="12"/>
        <v>0</v>
      </c>
      <c r="AN59" s="53">
        <f t="shared" si="12"/>
        <v>0</v>
      </c>
      <c r="AO59" s="53">
        <f t="shared" si="12"/>
        <v>0</v>
      </c>
      <c r="AP59" s="53">
        <f t="shared" si="12"/>
        <v>0</v>
      </c>
      <c r="AQ59" s="53">
        <f t="shared" si="12"/>
        <v>0</v>
      </c>
      <c r="AR59" s="53">
        <f t="shared" si="12"/>
        <v>0</v>
      </c>
      <c r="AS59" s="498"/>
      <c r="AT59" s="498"/>
    </row>
    <row r="60" spans="1:46" ht="48" x14ac:dyDescent="0.25">
      <c r="A60" s="488"/>
      <c r="B60" s="716"/>
      <c r="C60" s="716"/>
      <c r="D60" s="490"/>
      <c r="E60" s="41" t="s">
        <v>35</v>
      </c>
      <c r="F60" s="53">
        <f t="shared" si="8"/>
        <v>0</v>
      </c>
      <c r="G60" s="53">
        <f t="shared" si="8"/>
        <v>0</v>
      </c>
      <c r="H60" s="53">
        <f>H17+H46+H54</f>
        <v>0</v>
      </c>
      <c r="I60" s="53">
        <f t="shared" ref="I60:Y60" si="18">I17+I46+I54</f>
        <v>0</v>
      </c>
      <c r="J60" s="53">
        <f t="shared" si="18"/>
        <v>0</v>
      </c>
      <c r="K60" s="53">
        <f t="shared" si="18"/>
        <v>0</v>
      </c>
      <c r="L60" s="53">
        <f t="shared" si="18"/>
        <v>0</v>
      </c>
      <c r="M60" s="53">
        <f t="shared" si="18"/>
        <v>0</v>
      </c>
      <c r="N60" s="53">
        <f t="shared" si="18"/>
        <v>0</v>
      </c>
      <c r="O60" s="53">
        <f t="shared" si="18"/>
        <v>0</v>
      </c>
      <c r="P60" s="53">
        <f t="shared" si="18"/>
        <v>0</v>
      </c>
      <c r="Q60" s="53">
        <f t="shared" si="18"/>
        <v>0</v>
      </c>
      <c r="R60" s="53">
        <f t="shared" si="18"/>
        <v>0</v>
      </c>
      <c r="S60" s="53">
        <f t="shared" si="18"/>
        <v>0</v>
      </c>
      <c r="T60" s="53">
        <f t="shared" si="18"/>
        <v>0</v>
      </c>
      <c r="U60" s="53">
        <f t="shared" si="18"/>
        <v>0</v>
      </c>
      <c r="V60" s="53">
        <f t="shared" si="18"/>
        <v>0</v>
      </c>
      <c r="W60" s="53">
        <f t="shared" si="18"/>
        <v>0</v>
      </c>
      <c r="X60" s="53">
        <f t="shared" si="18"/>
        <v>0</v>
      </c>
      <c r="Y60" s="53">
        <f t="shared" si="18"/>
        <v>0</v>
      </c>
      <c r="Z60" s="53">
        <f>Z17+Z46+Z54</f>
        <v>0</v>
      </c>
      <c r="AA60" s="53">
        <f t="shared" si="10"/>
        <v>0</v>
      </c>
      <c r="AB60" s="53">
        <f t="shared" si="10"/>
        <v>0</v>
      </c>
      <c r="AC60" s="53">
        <f>AC17+AC46+AC54</f>
        <v>0</v>
      </c>
      <c r="AD60" s="53">
        <f t="shared" si="15"/>
        <v>0</v>
      </c>
      <c r="AE60" s="134">
        <f t="shared" si="15"/>
        <v>0</v>
      </c>
      <c r="AF60" s="53">
        <f>AF17+AF46+AF54</f>
        <v>0</v>
      </c>
      <c r="AG60" s="53">
        <f t="shared" si="16"/>
        <v>0</v>
      </c>
      <c r="AH60" s="53">
        <f t="shared" si="16"/>
        <v>0</v>
      </c>
      <c r="AI60" s="53">
        <f>AI17+AI46+AI54</f>
        <v>0</v>
      </c>
      <c r="AJ60" s="53">
        <f>AJ17+AJ46+AJ54</f>
        <v>0</v>
      </c>
      <c r="AK60" s="53">
        <f>AK17+AK46+AK54</f>
        <v>0</v>
      </c>
      <c r="AL60" s="53">
        <f>AL17+AL46+AL54</f>
        <v>0</v>
      </c>
      <c r="AM60" s="53">
        <f t="shared" si="12"/>
        <v>0</v>
      </c>
      <c r="AN60" s="53">
        <f t="shared" si="12"/>
        <v>0</v>
      </c>
      <c r="AO60" s="53">
        <f t="shared" si="12"/>
        <v>0</v>
      </c>
      <c r="AP60" s="53">
        <f t="shared" si="12"/>
        <v>0</v>
      </c>
      <c r="AQ60" s="53">
        <f t="shared" si="12"/>
        <v>0</v>
      </c>
      <c r="AR60" s="53">
        <f t="shared" si="12"/>
        <v>0</v>
      </c>
      <c r="AS60" s="714"/>
      <c r="AT60" s="714"/>
    </row>
    <row r="61" spans="1:46" ht="72" x14ac:dyDescent="0.25">
      <c r="A61" s="717"/>
      <c r="B61" s="718"/>
      <c r="C61" s="718"/>
      <c r="D61" s="719"/>
      <c r="E61" s="63" t="s">
        <v>36</v>
      </c>
      <c r="F61" s="53">
        <f>I61+L61+O61+R61+U61+X61+AA61+AD61+AG61+AJ61+AM61+AP61</f>
        <v>2344.4</v>
      </c>
      <c r="G61" s="53">
        <f t="shared" si="8"/>
        <v>0</v>
      </c>
      <c r="H61" s="53">
        <v>0</v>
      </c>
      <c r="I61" s="53">
        <f t="shared" ref="I61:Y61" si="19">I18+I47+I55</f>
        <v>0</v>
      </c>
      <c r="J61" s="53">
        <f t="shared" si="19"/>
        <v>0</v>
      </c>
      <c r="K61" s="53">
        <f t="shared" si="19"/>
        <v>0</v>
      </c>
      <c r="L61" s="53">
        <f t="shared" si="19"/>
        <v>0</v>
      </c>
      <c r="M61" s="53">
        <f t="shared" si="19"/>
        <v>0</v>
      </c>
      <c r="N61" s="53">
        <f t="shared" si="19"/>
        <v>0</v>
      </c>
      <c r="O61" s="53">
        <f t="shared" si="19"/>
        <v>0</v>
      </c>
      <c r="P61" s="53">
        <f t="shared" si="19"/>
        <v>0</v>
      </c>
      <c r="Q61" s="53">
        <f t="shared" si="19"/>
        <v>0</v>
      </c>
      <c r="R61" s="53">
        <f t="shared" si="19"/>
        <v>0</v>
      </c>
      <c r="S61" s="53">
        <f t="shared" si="19"/>
        <v>0</v>
      </c>
      <c r="T61" s="53">
        <f t="shared" si="19"/>
        <v>0</v>
      </c>
      <c r="U61" s="53">
        <f t="shared" si="19"/>
        <v>0</v>
      </c>
      <c r="V61" s="53">
        <f t="shared" si="19"/>
        <v>0</v>
      </c>
      <c r="W61" s="53">
        <f t="shared" si="19"/>
        <v>0</v>
      </c>
      <c r="X61" s="53">
        <f t="shared" si="19"/>
        <v>0</v>
      </c>
      <c r="Y61" s="53">
        <f t="shared" si="19"/>
        <v>0</v>
      </c>
      <c r="Z61" s="53">
        <f>Z18+Z47+Z55</f>
        <v>0</v>
      </c>
      <c r="AA61" s="53">
        <f t="shared" si="10"/>
        <v>0</v>
      </c>
      <c r="AB61" s="53">
        <f t="shared" si="10"/>
        <v>0</v>
      </c>
      <c r="AC61" s="53">
        <f>AC18+AC47+AC55</f>
        <v>0</v>
      </c>
      <c r="AD61" s="53">
        <f t="shared" si="15"/>
        <v>0</v>
      </c>
      <c r="AE61" s="134">
        <f t="shared" si="15"/>
        <v>0</v>
      </c>
      <c r="AF61" s="53">
        <f>AF18+AF47+AF55</f>
        <v>0</v>
      </c>
      <c r="AG61" s="53">
        <v>342.4</v>
      </c>
      <c r="AH61" s="53">
        <f t="shared" si="16"/>
        <v>0</v>
      </c>
      <c r="AI61" s="53">
        <v>0</v>
      </c>
      <c r="AJ61" s="53">
        <f>AJ18+AJ47+AJ55</f>
        <v>0</v>
      </c>
      <c r="AK61" s="53">
        <f>AK18+AK47+AK55</f>
        <v>0</v>
      </c>
      <c r="AL61" s="53">
        <f>AL18+AL47+AL55</f>
        <v>0</v>
      </c>
      <c r="AM61" s="53">
        <f t="shared" si="12"/>
        <v>0</v>
      </c>
      <c r="AN61" s="53">
        <f t="shared" si="12"/>
        <v>0</v>
      </c>
      <c r="AO61" s="53">
        <f t="shared" si="12"/>
        <v>0</v>
      </c>
      <c r="AP61" s="53">
        <v>2002</v>
      </c>
      <c r="AQ61" s="53">
        <f t="shared" si="12"/>
        <v>0</v>
      </c>
      <c r="AR61" s="53">
        <f t="shared" si="12"/>
        <v>0</v>
      </c>
      <c r="AS61" s="135"/>
      <c r="AT61" s="135"/>
    </row>
    <row r="62" spans="1:46" x14ac:dyDescent="0.25">
      <c r="A62" s="485" t="s">
        <v>45</v>
      </c>
      <c r="B62" s="486"/>
      <c r="C62" s="486"/>
      <c r="D62" s="487"/>
      <c r="E62" s="136" t="s">
        <v>44</v>
      </c>
      <c r="F62" s="132">
        <f>F64+F65</f>
        <v>49300</v>
      </c>
      <c r="G62" s="132">
        <f>G42+G50+AB16</f>
        <v>0</v>
      </c>
      <c r="H62" s="132">
        <v>0</v>
      </c>
      <c r="I62" s="132">
        <f>I50+I31+I25+I19</f>
        <v>0</v>
      </c>
      <c r="J62" s="132">
        <f>J50+J31+J25+J19</f>
        <v>0</v>
      </c>
      <c r="K62" s="132">
        <v>0</v>
      </c>
      <c r="L62" s="132">
        <f>L50+L31+L25+L19</f>
        <v>0</v>
      </c>
      <c r="M62" s="132">
        <f>M50+M31+M25+M19</f>
        <v>0</v>
      </c>
      <c r="N62" s="132">
        <v>0</v>
      </c>
      <c r="O62" s="132">
        <f>O63+O64+O65+O66</f>
        <v>0</v>
      </c>
      <c r="P62" s="132">
        <f>P50+P31+P25+P19</f>
        <v>0</v>
      </c>
      <c r="Q62" s="132">
        <v>0</v>
      </c>
      <c r="R62" s="132">
        <f>R63+R64+R65+R66</f>
        <v>0</v>
      </c>
      <c r="S62" s="132">
        <f>S63+S64+S65+S66</f>
        <v>0</v>
      </c>
      <c r="T62" s="132">
        <v>0</v>
      </c>
      <c r="U62" s="132">
        <f>U63+U64+U65+U66</f>
        <v>0</v>
      </c>
      <c r="V62" s="132">
        <f>V63+V64+V65+V66</f>
        <v>0</v>
      </c>
      <c r="W62" s="132">
        <v>0</v>
      </c>
      <c r="X62" s="132">
        <f>X63+X64+X65+X66</f>
        <v>0</v>
      </c>
      <c r="Y62" s="132">
        <f>Y63+Y64+Y65+Y66</f>
        <v>0</v>
      </c>
      <c r="Z62" s="132">
        <v>0</v>
      </c>
      <c r="AA62" s="132">
        <f>AA63+AA64+AA65+AA66</f>
        <v>0</v>
      </c>
      <c r="AB62" s="132">
        <f>AB63+AB64+AB65+AB66</f>
        <v>0</v>
      </c>
      <c r="AC62" s="132">
        <v>0</v>
      </c>
      <c r="AD62" s="132">
        <f>AD63+AD64+AD65+AD66</f>
        <v>4300</v>
      </c>
      <c r="AE62" s="133">
        <f>AE63+AE64+AE65+AE66</f>
        <v>0</v>
      </c>
      <c r="AF62" s="132">
        <v>0</v>
      </c>
      <c r="AG62" s="132">
        <f>AG63+AG64+AG65+AG66</f>
        <v>45000</v>
      </c>
      <c r="AH62" s="132">
        <f>AH63+AH64+AH65+AH66</f>
        <v>0</v>
      </c>
      <c r="AI62" s="132">
        <v>0</v>
      </c>
      <c r="AJ62" s="132">
        <f t="shared" ref="AJ62:AK62" si="20">AJ63+AJ64+AJ65+AJ66</f>
        <v>0</v>
      </c>
      <c r="AK62" s="132">
        <f t="shared" si="20"/>
        <v>0</v>
      </c>
      <c r="AL62" s="132">
        <v>0</v>
      </c>
      <c r="AM62" s="132">
        <f t="shared" ref="AM62:AN62" si="21">AM63+AM64+AM65+AM66</f>
        <v>0</v>
      </c>
      <c r="AN62" s="132">
        <f t="shared" si="21"/>
        <v>0</v>
      </c>
      <c r="AO62" s="132">
        <v>0</v>
      </c>
      <c r="AP62" s="132">
        <f t="shared" ref="AP62:AQ62" si="22">AP63+AP64+AP65+AP66</f>
        <v>0</v>
      </c>
      <c r="AQ62" s="132">
        <f t="shared" si="22"/>
        <v>0</v>
      </c>
      <c r="AR62" s="132">
        <v>0</v>
      </c>
      <c r="AS62" s="497"/>
      <c r="AT62" s="497"/>
    </row>
    <row r="63" spans="1:46" x14ac:dyDescent="0.25">
      <c r="A63" s="488"/>
      <c r="B63" s="489"/>
      <c r="C63" s="489"/>
      <c r="D63" s="490"/>
      <c r="E63" s="41" t="s">
        <v>32</v>
      </c>
      <c r="F63" s="31">
        <f t="shared" ref="F63:G73" si="23">I63+L63+O63+R63+U63+X63+AA63+AD63+AG63+AJ63+AM63+AP63</f>
        <v>0</v>
      </c>
      <c r="G63" s="31">
        <f t="shared" si="23"/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117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498"/>
      <c r="AT63" s="498"/>
    </row>
    <row r="64" spans="1:46" x14ac:dyDescent="0.25">
      <c r="A64" s="488"/>
      <c r="B64" s="489"/>
      <c r="C64" s="489"/>
      <c r="D64" s="490"/>
      <c r="E64" s="41" t="s">
        <v>33</v>
      </c>
      <c r="F64" s="31">
        <f t="shared" si="23"/>
        <v>0</v>
      </c>
      <c r="G64" s="31">
        <f t="shared" si="23"/>
        <v>0</v>
      </c>
      <c r="H64" s="31">
        <v>0</v>
      </c>
      <c r="I64" s="31">
        <f>I52</f>
        <v>0</v>
      </c>
      <c r="J64" s="31">
        <f t="shared" ref="J64:AR64" si="24">J52</f>
        <v>0</v>
      </c>
      <c r="K64" s="31">
        <f t="shared" si="24"/>
        <v>0</v>
      </c>
      <c r="L64" s="31">
        <f t="shared" si="24"/>
        <v>0</v>
      </c>
      <c r="M64" s="31">
        <f t="shared" si="24"/>
        <v>0</v>
      </c>
      <c r="N64" s="31">
        <f t="shared" si="24"/>
        <v>0</v>
      </c>
      <c r="O64" s="31">
        <f t="shared" si="24"/>
        <v>0</v>
      </c>
      <c r="P64" s="31">
        <f t="shared" si="24"/>
        <v>0</v>
      </c>
      <c r="Q64" s="31">
        <f t="shared" si="24"/>
        <v>0</v>
      </c>
      <c r="R64" s="31">
        <f t="shared" si="24"/>
        <v>0</v>
      </c>
      <c r="S64" s="31">
        <f t="shared" si="24"/>
        <v>0</v>
      </c>
      <c r="T64" s="31">
        <f t="shared" si="24"/>
        <v>0</v>
      </c>
      <c r="U64" s="31">
        <f t="shared" si="24"/>
        <v>0</v>
      </c>
      <c r="V64" s="31">
        <f t="shared" si="24"/>
        <v>0</v>
      </c>
      <c r="W64" s="31">
        <f t="shared" si="24"/>
        <v>0</v>
      </c>
      <c r="X64" s="31">
        <f t="shared" si="24"/>
        <v>0</v>
      </c>
      <c r="Y64" s="31">
        <f t="shared" si="24"/>
        <v>0</v>
      </c>
      <c r="Z64" s="31">
        <f t="shared" si="24"/>
        <v>0</v>
      </c>
      <c r="AA64" s="31">
        <f t="shared" si="24"/>
        <v>0</v>
      </c>
      <c r="AB64" s="31">
        <f t="shared" si="24"/>
        <v>0</v>
      </c>
      <c r="AC64" s="31">
        <f t="shared" si="24"/>
        <v>0</v>
      </c>
      <c r="AD64" s="31">
        <v>0</v>
      </c>
      <c r="AE64" s="117">
        <f t="shared" si="24"/>
        <v>0</v>
      </c>
      <c r="AF64" s="31">
        <f t="shared" si="24"/>
        <v>0</v>
      </c>
      <c r="AG64" s="31">
        <f t="shared" si="24"/>
        <v>0</v>
      </c>
      <c r="AH64" s="31">
        <f t="shared" si="24"/>
        <v>0</v>
      </c>
      <c r="AI64" s="31">
        <f t="shared" si="24"/>
        <v>0</v>
      </c>
      <c r="AJ64" s="31">
        <f t="shared" si="24"/>
        <v>0</v>
      </c>
      <c r="AK64" s="31">
        <f t="shared" si="24"/>
        <v>0</v>
      </c>
      <c r="AL64" s="31">
        <f t="shared" si="24"/>
        <v>0</v>
      </c>
      <c r="AM64" s="31">
        <f t="shared" si="24"/>
        <v>0</v>
      </c>
      <c r="AN64" s="31">
        <f t="shared" si="24"/>
        <v>0</v>
      </c>
      <c r="AO64" s="31">
        <f t="shared" si="24"/>
        <v>0</v>
      </c>
      <c r="AP64" s="31">
        <f t="shared" si="24"/>
        <v>0</v>
      </c>
      <c r="AQ64" s="31">
        <f t="shared" si="24"/>
        <v>0</v>
      </c>
      <c r="AR64" s="31">
        <f t="shared" si="24"/>
        <v>0</v>
      </c>
      <c r="AS64" s="498"/>
      <c r="AT64" s="498"/>
    </row>
    <row r="65" spans="1:46" ht="24" x14ac:dyDescent="0.25">
      <c r="A65" s="488"/>
      <c r="B65" s="489"/>
      <c r="C65" s="489"/>
      <c r="D65" s="490"/>
      <c r="E65" s="42" t="s">
        <v>34</v>
      </c>
      <c r="F65" s="31">
        <f>U65+AA65+AD65+AG65+AJ65+AM65+X65</f>
        <v>49300</v>
      </c>
      <c r="G65" s="31">
        <f>AB65+AE65+AH65+AN65+AQ65+Y65+V65</f>
        <v>0</v>
      </c>
      <c r="H65" s="31">
        <v>0</v>
      </c>
      <c r="I65" s="31">
        <f t="shared" ref="I65:T65" si="25">I53+I45</f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v>0</v>
      </c>
      <c r="V65" s="31">
        <v>0</v>
      </c>
      <c r="W65" s="31">
        <f t="shared" ref="W65:AR65" si="26">W53+W45</f>
        <v>0</v>
      </c>
      <c r="X65" s="31">
        <f t="shared" si="26"/>
        <v>0</v>
      </c>
      <c r="Y65" s="31">
        <f t="shared" si="26"/>
        <v>0</v>
      </c>
      <c r="Z65" s="31">
        <f t="shared" si="26"/>
        <v>0</v>
      </c>
      <c r="AA65" s="31">
        <f t="shared" si="26"/>
        <v>0</v>
      </c>
      <c r="AB65" s="31">
        <f t="shared" si="26"/>
        <v>0</v>
      </c>
      <c r="AC65" s="31">
        <f t="shared" si="26"/>
        <v>0</v>
      </c>
      <c r="AD65" s="31">
        <f t="shared" si="26"/>
        <v>4300</v>
      </c>
      <c r="AE65" s="117">
        <f t="shared" si="26"/>
        <v>0</v>
      </c>
      <c r="AF65" s="31">
        <f t="shared" si="26"/>
        <v>0</v>
      </c>
      <c r="AG65" s="31">
        <f t="shared" si="26"/>
        <v>45000</v>
      </c>
      <c r="AH65" s="31">
        <f t="shared" si="26"/>
        <v>0</v>
      </c>
      <c r="AI65" s="31">
        <f t="shared" si="26"/>
        <v>0</v>
      </c>
      <c r="AJ65" s="31">
        <f t="shared" si="26"/>
        <v>0</v>
      </c>
      <c r="AK65" s="31">
        <f t="shared" si="26"/>
        <v>0</v>
      </c>
      <c r="AL65" s="31">
        <f t="shared" si="26"/>
        <v>0</v>
      </c>
      <c r="AM65" s="31">
        <f t="shared" si="26"/>
        <v>0</v>
      </c>
      <c r="AN65" s="31">
        <f t="shared" si="26"/>
        <v>0</v>
      </c>
      <c r="AO65" s="31">
        <f t="shared" si="26"/>
        <v>0</v>
      </c>
      <c r="AP65" s="31">
        <f t="shared" si="26"/>
        <v>0</v>
      </c>
      <c r="AQ65" s="31">
        <f t="shared" si="26"/>
        <v>0</v>
      </c>
      <c r="AR65" s="31">
        <f t="shared" si="26"/>
        <v>0</v>
      </c>
      <c r="AS65" s="498"/>
      <c r="AT65" s="498"/>
    </row>
    <row r="66" spans="1:46" ht="48" x14ac:dyDescent="0.25">
      <c r="A66" s="488"/>
      <c r="B66" s="489"/>
      <c r="C66" s="489"/>
      <c r="D66" s="490"/>
      <c r="E66" s="41" t="s">
        <v>35</v>
      </c>
      <c r="F66" s="31">
        <f>I66+L66+O66+R66+U66+X66+AA66+AD66+AG66+AJ66+AM66+AP66</f>
        <v>0</v>
      </c>
      <c r="G66" s="31">
        <f t="shared" si="23"/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117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714"/>
      <c r="AT66" s="714"/>
    </row>
    <row r="67" spans="1:46" ht="72" x14ac:dyDescent="0.25">
      <c r="A67" s="717"/>
      <c r="B67" s="718"/>
      <c r="C67" s="718"/>
      <c r="D67" s="719"/>
      <c r="E67" s="63" t="s">
        <v>36</v>
      </c>
      <c r="F67" s="31">
        <f>I67+X67+AG67+AJ67</f>
        <v>0</v>
      </c>
      <c r="G67" s="31">
        <f>J67+M67</f>
        <v>0</v>
      </c>
      <c r="H67" s="31">
        <v>0</v>
      </c>
      <c r="I67" s="31">
        <f t="shared" ref="I67:N67" si="27">I18+I47</f>
        <v>0</v>
      </c>
      <c r="J67" s="31">
        <f t="shared" si="27"/>
        <v>0</v>
      </c>
      <c r="K67" s="31">
        <f t="shared" si="27"/>
        <v>0</v>
      </c>
      <c r="L67" s="31">
        <f t="shared" si="27"/>
        <v>0</v>
      </c>
      <c r="M67" s="31">
        <f t="shared" si="27"/>
        <v>0</v>
      </c>
      <c r="N67" s="31">
        <f t="shared" si="27"/>
        <v>0</v>
      </c>
      <c r="O67" s="31">
        <v>0</v>
      </c>
      <c r="P67" s="31">
        <f>P47+P18</f>
        <v>0</v>
      </c>
      <c r="Q67" s="31">
        <f>Q47+Q18</f>
        <v>0</v>
      </c>
      <c r="R67" s="31">
        <f>R47+R18</f>
        <v>0</v>
      </c>
      <c r="S67" s="31">
        <f>S47+S18</f>
        <v>0</v>
      </c>
      <c r="T67" s="31">
        <f>T47+T18</f>
        <v>0</v>
      </c>
      <c r="U67" s="31">
        <v>0</v>
      </c>
      <c r="V67" s="31">
        <v>0</v>
      </c>
      <c r="W67" s="31">
        <v>0</v>
      </c>
      <c r="X67" s="31">
        <v>0</v>
      </c>
      <c r="Y67" s="31">
        <f>Y47+Y18</f>
        <v>0</v>
      </c>
      <c r="Z67" s="31">
        <f>Z47+Z18</f>
        <v>0</v>
      </c>
      <c r="AA67" s="31">
        <v>0</v>
      </c>
      <c r="AB67" s="31">
        <v>0</v>
      </c>
      <c r="AC67" s="31">
        <v>0</v>
      </c>
      <c r="AD67" s="31">
        <f>AD47+AD18</f>
        <v>0</v>
      </c>
      <c r="AE67" s="117">
        <f>AE47+AE18</f>
        <v>0</v>
      </c>
      <c r="AF67" s="31">
        <f>AF47+AF18</f>
        <v>0</v>
      </c>
      <c r="AG67" s="31">
        <v>0</v>
      </c>
      <c r="AH67" s="31">
        <f t="shared" ref="AH67:AR67" si="28">AH47+AH18</f>
        <v>0</v>
      </c>
      <c r="AI67" s="31">
        <f t="shared" si="28"/>
        <v>0</v>
      </c>
      <c r="AJ67" s="31">
        <f t="shared" si="28"/>
        <v>0</v>
      </c>
      <c r="AK67" s="31">
        <f t="shared" si="28"/>
        <v>0</v>
      </c>
      <c r="AL67" s="31">
        <f t="shared" si="28"/>
        <v>0</v>
      </c>
      <c r="AM67" s="31">
        <f t="shared" si="28"/>
        <v>0</v>
      </c>
      <c r="AN67" s="31">
        <f t="shared" si="28"/>
        <v>0</v>
      </c>
      <c r="AO67" s="31">
        <f t="shared" si="28"/>
        <v>0</v>
      </c>
      <c r="AP67" s="31">
        <f t="shared" si="28"/>
        <v>0</v>
      </c>
      <c r="AQ67" s="31">
        <f t="shared" si="28"/>
        <v>0</v>
      </c>
      <c r="AR67" s="31">
        <f t="shared" si="28"/>
        <v>0</v>
      </c>
      <c r="AS67" s="135"/>
      <c r="AT67" s="135"/>
    </row>
    <row r="68" spans="1:46" x14ac:dyDescent="0.25">
      <c r="A68" s="485" t="s">
        <v>46</v>
      </c>
      <c r="B68" s="486"/>
      <c r="C68" s="486"/>
      <c r="D68" s="487"/>
      <c r="E68" s="131" t="s">
        <v>44</v>
      </c>
      <c r="F68" s="132">
        <f>I68+L68+O68+R68+U68+X68+AA68+AD68+AG68+AJ68+AM68+AP68</f>
        <v>17289.3</v>
      </c>
      <c r="G68" s="132">
        <f>J68+M68+P68+S68+V68+Y68+AB68+AE68+AH68+AK68+AN68+AQ68</f>
        <v>0</v>
      </c>
      <c r="H68" s="132">
        <v>0</v>
      </c>
      <c r="I68" s="132">
        <f>I69+I70+I71+I72</f>
        <v>0</v>
      </c>
      <c r="J68" s="132">
        <f t="shared" ref="J68:L68" si="29">J69+J70+J71+J72</f>
        <v>0</v>
      </c>
      <c r="K68" s="132">
        <f t="shared" si="29"/>
        <v>0</v>
      </c>
      <c r="L68" s="132">
        <f t="shared" si="29"/>
        <v>0</v>
      </c>
      <c r="M68" s="132">
        <f>M69+M70+M71+M72</f>
        <v>0</v>
      </c>
      <c r="N68" s="132">
        <v>0</v>
      </c>
      <c r="O68" s="132">
        <f>O69+O70+O71+O72</f>
        <v>0</v>
      </c>
      <c r="P68" s="132">
        <v>0</v>
      </c>
      <c r="Q68" s="132">
        <v>0</v>
      </c>
      <c r="R68" s="132">
        <f>R69+R70+R71+R72</f>
        <v>0</v>
      </c>
      <c r="S68" s="132">
        <f>S71</f>
        <v>0</v>
      </c>
      <c r="T68" s="132">
        <f>T71</f>
        <v>0</v>
      </c>
      <c r="U68" s="132">
        <f>U69+U70+U71+U72</f>
        <v>0</v>
      </c>
      <c r="V68" s="132">
        <v>0</v>
      </c>
      <c r="W68" s="132">
        <v>0</v>
      </c>
      <c r="X68" s="132">
        <f>X69+X70+X71+X72</f>
        <v>1800</v>
      </c>
      <c r="Y68" s="132">
        <f>Y69+Y70+Y71+Y72</f>
        <v>0</v>
      </c>
      <c r="Z68" s="132">
        <v>0</v>
      </c>
      <c r="AA68" s="132">
        <f>AA69+AA70+AA71+AA72</f>
        <v>5154.5999999999995</v>
      </c>
      <c r="AB68" s="132">
        <f>AB69+AB70+AB71+AB72</f>
        <v>0</v>
      </c>
      <c r="AC68" s="132">
        <v>0</v>
      </c>
      <c r="AD68" s="132">
        <f>AD69+AD70+AD71+AD72</f>
        <v>5154.5</v>
      </c>
      <c r="AE68" s="133">
        <f>AE69+AE70+AE71+AE72</f>
        <v>0</v>
      </c>
      <c r="AF68" s="132">
        <v>0</v>
      </c>
      <c r="AG68" s="132">
        <f>AG69+AG70+AG71+AG72</f>
        <v>5180.2</v>
      </c>
      <c r="AH68" s="132">
        <f>AH69+AH70+AH71+AH72</f>
        <v>0</v>
      </c>
      <c r="AI68" s="132">
        <f>AH68/AG68*100</f>
        <v>0</v>
      </c>
      <c r="AJ68" s="132">
        <f>AJ69+AJ70+AJ71+AJ72</f>
        <v>0</v>
      </c>
      <c r="AK68" s="132">
        <f>AK69+AK70+AK71+AK72</f>
        <v>0</v>
      </c>
      <c r="AL68" s="132">
        <v>0</v>
      </c>
      <c r="AM68" s="132">
        <f>AM69+AM70+AM71+AM72</f>
        <v>0</v>
      </c>
      <c r="AN68" s="132">
        <f>AN69+AN70+AN71+AN72</f>
        <v>0</v>
      </c>
      <c r="AO68" s="132">
        <v>0</v>
      </c>
      <c r="AP68" s="132">
        <f>AP69+AP70+AP71</f>
        <v>0</v>
      </c>
      <c r="AQ68" s="132">
        <f>AQ69+AQ70+AQ71+AQ72</f>
        <v>0</v>
      </c>
      <c r="AR68" s="132">
        <v>0</v>
      </c>
      <c r="AS68" s="497"/>
      <c r="AT68" s="500"/>
    </row>
    <row r="69" spans="1:46" x14ac:dyDescent="0.25">
      <c r="A69" s="488"/>
      <c r="B69" s="489"/>
      <c r="C69" s="489"/>
      <c r="D69" s="490"/>
      <c r="E69" s="41" t="s">
        <v>32</v>
      </c>
      <c r="F69" s="31">
        <f>F14</f>
        <v>6068.5</v>
      </c>
      <c r="G69" s="31">
        <f>G14</f>
        <v>0</v>
      </c>
      <c r="H69" s="31">
        <v>0</v>
      </c>
      <c r="I69" s="31">
        <f t="shared" ref="I69:AR69" si="30">I14</f>
        <v>0</v>
      </c>
      <c r="J69" s="31">
        <f t="shared" si="30"/>
        <v>0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0</v>
      </c>
      <c r="O69" s="31">
        <f t="shared" si="30"/>
        <v>0</v>
      </c>
      <c r="P69" s="31">
        <f t="shared" si="30"/>
        <v>0</v>
      </c>
      <c r="Q69" s="31">
        <f t="shared" si="30"/>
        <v>0</v>
      </c>
      <c r="R69" s="31">
        <f t="shared" si="30"/>
        <v>0</v>
      </c>
      <c r="S69" s="31">
        <f t="shared" si="30"/>
        <v>0</v>
      </c>
      <c r="T69" s="31">
        <f t="shared" si="30"/>
        <v>0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631.79999999999995</v>
      </c>
      <c r="Y69" s="31">
        <f t="shared" si="30"/>
        <v>0</v>
      </c>
      <c r="Z69" s="31">
        <f t="shared" si="30"/>
        <v>0</v>
      </c>
      <c r="AA69" s="31">
        <f t="shared" si="30"/>
        <v>1812.3</v>
      </c>
      <c r="AB69" s="31">
        <f t="shared" si="30"/>
        <v>0</v>
      </c>
      <c r="AC69" s="31">
        <f t="shared" si="30"/>
        <v>0</v>
      </c>
      <c r="AD69" s="31">
        <f t="shared" si="30"/>
        <v>1812.2</v>
      </c>
      <c r="AE69" s="117">
        <f t="shared" si="30"/>
        <v>0</v>
      </c>
      <c r="AF69" s="31">
        <f t="shared" si="30"/>
        <v>0</v>
      </c>
      <c r="AG69" s="31">
        <f t="shared" si="30"/>
        <v>1812.2</v>
      </c>
      <c r="AH69" s="31">
        <f t="shared" si="30"/>
        <v>0</v>
      </c>
      <c r="AI69" s="31">
        <f t="shared" si="30"/>
        <v>0</v>
      </c>
      <c r="AJ69" s="31">
        <f t="shared" si="30"/>
        <v>0</v>
      </c>
      <c r="AK69" s="31">
        <f t="shared" si="30"/>
        <v>0</v>
      </c>
      <c r="AL69" s="31">
        <f t="shared" si="30"/>
        <v>0</v>
      </c>
      <c r="AM69" s="31">
        <f t="shared" si="30"/>
        <v>0</v>
      </c>
      <c r="AN69" s="31">
        <f t="shared" si="30"/>
        <v>0</v>
      </c>
      <c r="AO69" s="31">
        <f t="shared" si="30"/>
        <v>0</v>
      </c>
      <c r="AP69" s="31">
        <f t="shared" si="30"/>
        <v>0</v>
      </c>
      <c r="AQ69" s="31">
        <f t="shared" si="30"/>
        <v>0</v>
      </c>
      <c r="AR69" s="31">
        <f t="shared" si="30"/>
        <v>0</v>
      </c>
      <c r="AS69" s="498"/>
      <c r="AT69" s="501"/>
    </row>
    <row r="70" spans="1:46" x14ac:dyDescent="0.25">
      <c r="A70" s="488"/>
      <c r="B70" s="489"/>
      <c r="C70" s="489"/>
      <c r="D70" s="490"/>
      <c r="E70" s="41" t="s">
        <v>33</v>
      </c>
      <c r="F70" s="31">
        <f>F15</f>
        <v>9491.9</v>
      </c>
      <c r="G70" s="31">
        <f>G15</f>
        <v>0</v>
      </c>
      <c r="H70" s="31">
        <v>0</v>
      </c>
      <c r="I70" s="31">
        <f t="shared" ref="I70:AE70" si="31">I15</f>
        <v>0</v>
      </c>
      <c r="J70" s="31">
        <f t="shared" si="31"/>
        <v>0</v>
      </c>
      <c r="K70" s="31">
        <f t="shared" si="31"/>
        <v>0</v>
      </c>
      <c r="L70" s="31">
        <f t="shared" si="31"/>
        <v>0</v>
      </c>
      <c r="M70" s="31">
        <f t="shared" si="31"/>
        <v>0</v>
      </c>
      <c r="N70" s="31">
        <f t="shared" si="31"/>
        <v>0</v>
      </c>
      <c r="O70" s="31">
        <f t="shared" si="31"/>
        <v>0</v>
      </c>
      <c r="P70" s="31">
        <f t="shared" si="31"/>
        <v>0</v>
      </c>
      <c r="Q70" s="31">
        <f t="shared" si="31"/>
        <v>0</v>
      </c>
      <c r="R70" s="31">
        <f t="shared" si="31"/>
        <v>0</v>
      </c>
      <c r="S70" s="31">
        <f t="shared" si="31"/>
        <v>0</v>
      </c>
      <c r="T70" s="31">
        <f t="shared" si="31"/>
        <v>0</v>
      </c>
      <c r="U70" s="31">
        <f t="shared" si="31"/>
        <v>0</v>
      </c>
      <c r="V70" s="31">
        <f t="shared" si="31"/>
        <v>0</v>
      </c>
      <c r="W70" s="31">
        <f t="shared" si="31"/>
        <v>0</v>
      </c>
      <c r="X70" s="31">
        <f t="shared" si="31"/>
        <v>988.2</v>
      </c>
      <c r="Y70" s="31">
        <f t="shared" si="31"/>
        <v>0</v>
      </c>
      <c r="Z70" s="31">
        <f t="shared" si="31"/>
        <v>0</v>
      </c>
      <c r="AA70" s="31">
        <f t="shared" si="31"/>
        <v>2834.6</v>
      </c>
      <c r="AB70" s="31">
        <f t="shared" si="31"/>
        <v>0</v>
      </c>
      <c r="AC70" s="31">
        <f t="shared" si="31"/>
        <v>0</v>
      </c>
      <c r="AD70" s="31">
        <f t="shared" si="31"/>
        <v>2834.6</v>
      </c>
      <c r="AE70" s="117">
        <f t="shared" si="31"/>
        <v>0</v>
      </c>
      <c r="AF70" s="31">
        <v>0</v>
      </c>
      <c r="AG70" s="31">
        <f t="shared" ref="AG70:AR70" si="32">AG15</f>
        <v>2834.5</v>
      </c>
      <c r="AH70" s="31">
        <f t="shared" si="32"/>
        <v>0</v>
      </c>
      <c r="AI70" s="31">
        <f t="shared" si="32"/>
        <v>0</v>
      </c>
      <c r="AJ70" s="31">
        <f t="shared" si="32"/>
        <v>0</v>
      </c>
      <c r="AK70" s="31">
        <f t="shared" si="32"/>
        <v>0</v>
      </c>
      <c r="AL70" s="31">
        <f t="shared" si="32"/>
        <v>0</v>
      </c>
      <c r="AM70" s="31">
        <f t="shared" si="32"/>
        <v>0</v>
      </c>
      <c r="AN70" s="31">
        <f t="shared" si="32"/>
        <v>0</v>
      </c>
      <c r="AO70" s="31">
        <f t="shared" si="32"/>
        <v>0</v>
      </c>
      <c r="AP70" s="31">
        <f t="shared" si="32"/>
        <v>0</v>
      </c>
      <c r="AQ70" s="31">
        <f t="shared" si="32"/>
        <v>0</v>
      </c>
      <c r="AR70" s="31">
        <f t="shared" si="32"/>
        <v>0</v>
      </c>
      <c r="AS70" s="498"/>
      <c r="AT70" s="501"/>
    </row>
    <row r="71" spans="1:46" ht="24" x14ac:dyDescent="0.25">
      <c r="A71" s="488"/>
      <c r="B71" s="489"/>
      <c r="C71" s="489"/>
      <c r="D71" s="490"/>
      <c r="E71" s="42" t="s">
        <v>34</v>
      </c>
      <c r="F71" s="31">
        <f>I71+L71+O71+R71+U71+X71+AA71+AD71+AG71+AJ71+AM71+AP71</f>
        <v>1728.9</v>
      </c>
      <c r="G71" s="31">
        <f>AB71+AE71+AH71+AN71+AQ71+Y71+V71</f>
        <v>0</v>
      </c>
      <c r="H71" s="31">
        <v>0</v>
      </c>
      <c r="I71" s="31">
        <f t="shared" ref="I71:T71" si="33">I16</f>
        <v>0</v>
      </c>
      <c r="J71" s="31">
        <f t="shared" si="33"/>
        <v>0</v>
      </c>
      <c r="K71" s="31">
        <f t="shared" si="33"/>
        <v>0</v>
      </c>
      <c r="L71" s="31">
        <f t="shared" si="33"/>
        <v>0</v>
      </c>
      <c r="M71" s="31">
        <f t="shared" si="33"/>
        <v>0</v>
      </c>
      <c r="N71" s="31">
        <f t="shared" si="33"/>
        <v>0</v>
      </c>
      <c r="O71" s="31">
        <f t="shared" si="33"/>
        <v>0</v>
      </c>
      <c r="P71" s="31">
        <f t="shared" si="33"/>
        <v>0</v>
      </c>
      <c r="Q71" s="31">
        <f t="shared" si="33"/>
        <v>0</v>
      </c>
      <c r="R71" s="31">
        <f t="shared" si="33"/>
        <v>0</v>
      </c>
      <c r="S71" s="31">
        <f t="shared" si="33"/>
        <v>0</v>
      </c>
      <c r="T71" s="31">
        <f t="shared" si="33"/>
        <v>0</v>
      </c>
      <c r="U71" s="31">
        <f t="shared" ref="U71:V71" si="34">U59+U52</f>
        <v>0</v>
      </c>
      <c r="V71" s="31">
        <f t="shared" si="34"/>
        <v>0</v>
      </c>
      <c r="W71" s="31">
        <f t="shared" ref="W71:AF71" si="35">W16</f>
        <v>0</v>
      </c>
      <c r="X71" s="31">
        <f t="shared" si="35"/>
        <v>180</v>
      </c>
      <c r="Y71" s="31">
        <f t="shared" si="35"/>
        <v>0</v>
      </c>
      <c r="Z71" s="31">
        <f t="shared" si="35"/>
        <v>0</v>
      </c>
      <c r="AA71" s="31">
        <f t="shared" si="35"/>
        <v>507.7</v>
      </c>
      <c r="AB71" s="31">
        <f t="shared" si="35"/>
        <v>0</v>
      </c>
      <c r="AC71" s="31">
        <f t="shared" si="35"/>
        <v>0</v>
      </c>
      <c r="AD71" s="31">
        <f t="shared" si="35"/>
        <v>507.7</v>
      </c>
      <c r="AE71" s="117">
        <f t="shared" si="35"/>
        <v>0</v>
      </c>
      <c r="AF71" s="31">
        <f t="shared" si="35"/>
        <v>0</v>
      </c>
      <c r="AG71" s="31">
        <f t="shared" ref="AG71:AR71" si="36">AG16</f>
        <v>533.5</v>
      </c>
      <c r="AH71" s="31">
        <f t="shared" si="36"/>
        <v>0</v>
      </c>
      <c r="AI71" s="31">
        <f t="shared" si="36"/>
        <v>0</v>
      </c>
      <c r="AJ71" s="31">
        <f t="shared" si="36"/>
        <v>0</v>
      </c>
      <c r="AK71" s="31">
        <f t="shared" si="36"/>
        <v>0</v>
      </c>
      <c r="AL71" s="31">
        <f t="shared" si="36"/>
        <v>0</v>
      </c>
      <c r="AM71" s="31">
        <f t="shared" si="36"/>
        <v>0</v>
      </c>
      <c r="AN71" s="31">
        <f t="shared" si="36"/>
        <v>0</v>
      </c>
      <c r="AO71" s="31">
        <f t="shared" si="36"/>
        <v>0</v>
      </c>
      <c r="AP71" s="31">
        <f t="shared" si="36"/>
        <v>0</v>
      </c>
      <c r="AQ71" s="31">
        <f t="shared" si="36"/>
        <v>0</v>
      </c>
      <c r="AR71" s="31">
        <f t="shared" si="36"/>
        <v>0</v>
      </c>
      <c r="AS71" s="498"/>
      <c r="AT71" s="501"/>
    </row>
    <row r="72" spans="1:46" ht="48" x14ac:dyDescent="0.25">
      <c r="A72" s="488"/>
      <c r="B72" s="489"/>
      <c r="C72" s="489"/>
      <c r="D72" s="490"/>
      <c r="E72" s="41" t="s">
        <v>35</v>
      </c>
      <c r="F72" s="31">
        <f>I72+L72+O72+R72+U72+X72+AA72+AD72+AG72+AJ72+AM72+AP72</f>
        <v>0</v>
      </c>
      <c r="G72" s="31">
        <f t="shared" si="23"/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117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714"/>
      <c r="AT72" s="715"/>
    </row>
    <row r="73" spans="1:46" ht="72" x14ac:dyDescent="0.25">
      <c r="A73" s="711"/>
      <c r="B73" s="712"/>
      <c r="C73" s="712"/>
      <c r="D73" s="713"/>
      <c r="E73" s="63" t="s">
        <v>36</v>
      </c>
      <c r="F73" s="31">
        <f>I73+L73+O73+R73+U73+X73+AA73+AD73+AG73+AJ73+AM73+AP73</f>
        <v>2344.4</v>
      </c>
      <c r="G73" s="31">
        <f t="shared" si="23"/>
        <v>0</v>
      </c>
      <c r="H73" s="31">
        <f>G73/F73*100</f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f>U47</f>
        <v>0</v>
      </c>
      <c r="V73" s="31">
        <f>V47</f>
        <v>0</v>
      </c>
      <c r="W73" s="31">
        <f>W47</f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f>AD67</f>
        <v>0</v>
      </c>
      <c r="AE73" s="117">
        <f>AE67</f>
        <v>0</v>
      </c>
      <c r="AF73" s="31">
        <v>0</v>
      </c>
      <c r="AG73" s="31">
        <v>342.4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2002</v>
      </c>
      <c r="AQ73" s="31">
        <v>0</v>
      </c>
      <c r="AR73" s="31">
        <v>0</v>
      </c>
      <c r="AS73" s="135"/>
      <c r="AT73" s="135"/>
    </row>
    <row r="74" spans="1:46" x14ac:dyDescent="0.25">
      <c r="A74" s="485" t="s">
        <v>56</v>
      </c>
      <c r="B74" s="486"/>
      <c r="C74" s="486"/>
      <c r="D74" s="487"/>
      <c r="E74" s="131" t="s">
        <v>44</v>
      </c>
      <c r="F74" s="132">
        <f>F56</f>
        <v>66589.3</v>
      </c>
      <c r="G74" s="132">
        <f>G56</f>
        <v>0</v>
      </c>
      <c r="H74" s="132">
        <v>0</v>
      </c>
      <c r="I74" s="132">
        <f t="shared" ref="I74:AR76" si="37">I56</f>
        <v>0</v>
      </c>
      <c r="J74" s="132">
        <f t="shared" si="37"/>
        <v>0</v>
      </c>
      <c r="K74" s="132">
        <f t="shared" si="37"/>
        <v>0</v>
      </c>
      <c r="L74" s="132">
        <f t="shared" si="37"/>
        <v>0</v>
      </c>
      <c r="M74" s="132">
        <f t="shared" si="37"/>
        <v>0</v>
      </c>
      <c r="N74" s="132">
        <f t="shared" si="37"/>
        <v>0</v>
      </c>
      <c r="O74" s="132">
        <f t="shared" si="37"/>
        <v>0</v>
      </c>
      <c r="P74" s="132">
        <f t="shared" si="37"/>
        <v>0</v>
      </c>
      <c r="Q74" s="132">
        <f t="shared" si="37"/>
        <v>0</v>
      </c>
      <c r="R74" s="132">
        <f t="shared" si="37"/>
        <v>0</v>
      </c>
      <c r="S74" s="132">
        <f t="shared" si="37"/>
        <v>0</v>
      </c>
      <c r="T74" s="132">
        <f t="shared" si="37"/>
        <v>0</v>
      </c>
      <c r="U74" s="132">
        <f t="shared" si="37"/>
        <v>0</v>
      </c>
      <c r="V74" s="132">
        <f t="shared" si="37"/>
        <v>0</v>
      </c>
      <c r="W74" s="132">
        <f t="shared" si="37"/>
        <v>0</v>
      </c>
      <c r="X74" s="132">
        <f t="shared" si="37"/>
        <v>1800</v>
      </c>
      <c r="Y74" s="132">
        <f t="shared" si="37"/>
        <v>0</v>
      </c>
      <c r="Z74" s="132">
        <f t="shared" si="37"/>
        <v>0</v>
      </c>
      <c r="AA74" s="132">
        <f t="shared" si="37"/>
        <v>5154.5999999999995</v>
      </c>
      <c r="AB74" s="132">
        <f t="shared" si="37"/>
        <v>0</v>
      </c>
      <c r="AC74" s="132">
        <v>0</v>
      </c>
      <c r="AD74" s="132">
        <f t="shared" si="37"/>
        <v>9454.5</v>
      </c>
      <c r="AE74" s="133">
        <f t="shared" si="37"/>
        <v>0</v>
      </c>
      <c r="AF74" s="132">
        <f t="shared" si="37"/>
        <v>0</v>
      </c>
      <c r="AG74" s="132">
        <f t="shared" si="37"/>
        <v>50180.2</v>
      </c>
      <c r="AH74" s="132">
        <f t="shared" si="37"/>
        <v>0</v>
      </c>
      <c r="AI74" s="132">
        <f>AH74/AG74*100</f>
        <v>0</v>
      </c>
      <c r="AJ74" s="132">
        <f t="shared" si="37"/>
        <v>0</v>
      </c>
      <c r="AK74" s="132">
        <f>AK56</f>
        <v>0</v>
      </c>
      <c r="AL74" s="132">
        <f t="shared" si="37"/>
        <v>0</v>
      </c>
      <c r="AM74" s="132">
        <f t="shared" si="37"/>
        <v>0</v>
      </c>
      <c r="AN74" s="132">
        <f t="shared" si="37"/>
        <v>0</v>
      </c>
      <c r="AO74" s="132">
        <f t="shared" si="37"/>
        <v>0</v>
      </c>
      <c r="AP74" s="132">
        <f t="shared" si="37"/>
        <v>0</v>
      </c>
      <c r="AQ74" s="132">
        <f t="shared" si="37"/>
        <v>0</v>
      </c>
      <c r="AR74" s="132">
        <f t="shared" si="37"/>
        <v>0</v>
      </c>
      <c r="AS74" s="498"/>
      <c r="AT74" s="501"/>
    </row>
    <row r="75" spans="1:46" x14ac:dyDescent="0.25">
      <c r="A75" s="488"/>
      <c r="B75" s="716"/>
      <c r="C75" s="716"/>
      <c r="D75" s="490"/>
      <c r="E75" s="41" t="s">
        <v>32</v>
      </c>
      <c r="F75" s="31">
        <f t="shared" ref="F75:AM76" si="38">F57</f>
        <v>6068.5</v>
      </c>
      <c r="G75" s="31">
        <f t="shared" si="38"/>
        <v>0</v>
      </c>
      <c r="H75" s="31">
        <v>0</v>
      </c>
      <c r="I75" s="31">
        <f t="shared" si="38"/>
        <v>0</v>
      </c>
      <c r="J75" s="31">
        <f t="shared" si="38"/>
        <v>0</v>
      </c>
      <c r="K75" s="31">
        <f t="shared" si="38"/>
        <v>0</v>
      </c>
      <c r="L75" s="31">
        <f t="shared" si="38"/>
        <v>0</v>
      </c>
      <c r="M75" s="31">
        <f t="shared" si="38"/>
        <v>0</v>
      </c>
      <c r="N75" s="31">
        <f t="shared" si="38"/>
        <v>0</v>
      </c>
      <c r="O75" s="31">
        <f t="shared" si="38"/>
        <v>0</v>
      </c>
      <c r="P75" s="31">
        <f t="shared" si="38"/>
        <v>0</v>
      </c>
      <c r="Q75" s="31">
        <f t="shared" si="38"/>
        <v>0</v>
      </c>
      <c r="R75" s="31">
        <f t="shared" si="38"/>
        <v>0</v>
      </c>
      <c r="S75" s="31">
        <f t="shared" si="38"/>
        <v>0</v>
      </c>
      <c r="T75" s="31">
        <f t="shared" si="38"/>
        <v>0</v>
      </c>
      <c r="U75" s="31">
        <f t="shared" si="38"/>
        <v>0</v>
      </c>
      <c r="V75" s="31">
        <f t="shared" si="38"/>
        <v>0</v>
      </c>
      <c r="W75" s="31">
        <f t="shared" si="38"/>
        <v>0</v>
      </c>
      <c r="X75" s="31">
        <f t="shared" si="38"/>
        <v>631.79999999999995</v>
      </c>
      <c r="Y75" s="31">
        <f>Y57</f>
        <v>0</v>
      </c>
      <c r="Z75" s="31">
        <f t="shared" si="37"/>
        <v>0</v>
      </c>
      <c r="AA75" s="31">
        <f t="shared" si="37"/>
        <v>1812.3</v>
      </c>
      <c r="AB75" s="31">
        <f t="shared" si="38"/>
        <v>0</v>
      </c>
      <c r="AC75" s="31">
        <f t="shared" si="38"/>
        <v>0</v>
      </c>
      <c r="AD75" s="31">
        <f t="shared" si="38"/>
        <v>1812.2</v>
      </c>
      <c r="AE75" s="117">
        <f t="shared" si="38"/>
        <v>0</v>
      </c>
      <c r="AF75" s="31">
        <f t="shared" si="38"/>
        <v>0</v>
      </c>
      <c r="AG75" s="31">
        <f t="shared" si="38"/>
        <v>1812.2</v>
      </c>
      <c r="AH75" s="31">
        <f t="shared" si="38"/>
        <v>0</v>
      </c>
      <c r="AI75" s="31">
        <f t="shared" si="38"/>
        <v>0</v>
      </c>
      <c r="AJ75" s="31">
        <f t="shared" si="38"/>
        <v>0</v>
      </c>
      <c r="AK75" s="31">
        <f t="shared" si="38"/>
        <v>0</v>
      </c>
      <c r="AL75" s="31">
        <f t="shared" si="38"/>
        <v>0</v>
      </c>
      <c r="AM75" s="31">
        <f t="shared" si="38"/>
        <v>0</v>
      </c>
      <c r="AN75" s="31">
        <f t="shared" si="37"/>
        <v>0</v>
      </c>
      <c r="AO75" s="31">
        <f t="shared" si="37"/>
        <v>0</v>
      </c>
      <c r="AP75" s="31">
        <f t="shared" si="37"/>
        <v>0</v>
      </c>
      <c r="AQ75" s="31">
        <f t="shared" si="37"/>
        <v>0</v>
      </c>
      <c r="AR75" s="31">
        <f t="shared" si="37"/>
        <v>0</v>
      </c>
      <c r="AS75" s="498"/>
      <c r="AT75" s="720"/>
    </row>
    <row r="76" spans="1:46" x14ac:dyDescent="0.25">
      <c r="A76" s="488"/>
      <c r="B76" s="716"/>
      <c r="C76" s="716"/>
      <c r="D76" s="490"/>
      <c r="E76" s="41" t="s">
        <v>33</v>
      </c>
      <c r="F76" s="31">
        <f t="shared" si="38"/>
        <v>9491.9</v>
      </c>
      <c r="G76" s="31">
        <f t="shared" si="38"/>
        <v>0</v>
      </c>
      <c r="H76" s="31">
        <v>0</v>
      </c>
      <c r="I76" s="31">
        <f t="shared" si="38"/>
        <v>0</v>
      </c>
      <c r="J76" s="31">
        <f t="shared" si="38"/>
        <v>0</v>
      </c>
      <c r="K76" s="31">
        <f t="shared" si="38"/>
        <v>0</v>
      </c>
      <c r="L76" s="31">
        <f t="shared" si="38"/>
        <v>0</v>
      </c>
      <c r="M76" s="31">
        <f t="shared" si="38"/>
        <v>0</v>
      </c>
      <c r="N76" s="31">
        <f t="shared" si="38"/>
        <v>0</v>
      </c>
      <c r="O76" s="31">
        <f t="shared" si="38"/>
        <v>0</v>
      </c>
      <c r="P76" s="31">
        <f t="shared" si="38"/>
        <v>0</v>
      </c>
      <c r="Q76" s="31">
        <f t="shared" si="38"/>
        <v>0</v>
      </c>
      <c r="R76" s="31">
        <f t="shared" si="38"/>
        <v>0</v>
      </c>
      <c r="S76" s="31">
        <f t="shared" si="38"/>
        <v>0</v>
      </c>
      <c r="T76" s="31">
        <f t="shared" si="38"/>
        <v>0</v>
      </c>
      <c r="U76" s="31">
        <f t="shared" si="38"/>
        <v>0</v>
      </c>
      <c r="V76" s="31">
        <f t="shared" si="38"/>
        <v>0</v>
      </c>
      <c r="W76" s="31">
        <f t="shared" si="38"/>
        <v>0</v>
      </c>
      <c r="X76" s="31">
        <f t="shared" si="38"/>
        <v>988.2</v>
      </c>
      <c r="Y76" s="31">
        <f t="shared" si="38"/>
        <v>0</v>
      </c>
      <c r="Z76" s="31">
        <f t="shared" si="38"/>
        <v>0</v>
      </c>
      <c r="AA76" s="31">
        <f t="shared" si="38"/>
        <v>2834.6</v>
      </c>
      <c r="AB76" s="31">
        <f t="shared" si="38"/>
        <v>0</v>
      </c>
      <c r="AC76" s="31">
        <f t="shared" si="38"/>
        <v>0</v>
      </c>
      <c r="AD76" s="31">
        <f t="shared" si="38"/>
        <v>2834.6</v>
      </c>
      <c r="AE76" s="117">
        <f t="shared" si="38"/>
        <v>0</v>
      </c>
      <c r="AF76" s="31">
        <v>0</v>
      </c>
      <c r="AG76" s="31">
        <f t="shared" si="38"/>
        <v>2834.5</v>
      </c>
      <c r="AH76" s="31">
        <f t="shared" si="38"/>
        <v>0</v>
      </c>
      <c r="AI76" s="31">
        <f t="shared" si="38"/>
        <v>0</v>
      </c>
      <c r="AJ76" s="31">
        <f t="shared" si="38"/>
        <v>0</v>
      </c>
      <c r="AK76" s="31">
        <f t="shared" si="38"/>
        <v>0</v>
      </c>
      <c r="AL76" s="31">
        <f t="shared" si="38"/>
        <v>0</v>
      </c>
      <c r="AM76" s="31">
        <f t="shared" si="38"/>
        <v>0</v>
      </c>
      <c r="AN76" s="31">
        <f t="shared" si="37"/>
        <v>0</v>
      </c>
      <c r="AO76" s="31">
        <f t="shared" si="37"/>
        <v>0</v>
      </c>
      <c r="AP76" s="31">
        <f t="shared" si="37"/>
        <v>0</v>
      </c>
      <c r="AQ76" s="31">
        <f t="shared" si="37"/>
        <v>0</v>
      </c>
      <c r="AR76" s="31">
        <f t="shared" si="37"/>
        <v>0</v>
      </c>
      <c r="AS76" s="498"/>
      <c r="AT76" s="720"/>
    </row>
    <row r="77" spans="1:46" ht="24" x14ac:dyDescent="0.25">
      <c r="A77" s="488"/>
      <c r="B77" s="716"/>
      <c r="C77" s="716"/>
      <c r="D77" s="490"/>
      <c r="E77" s="42" t="s">
        <v>34</v>
      </c>
      <c r="F77" s="31">
        <f>F16+F45+F53</f>
        <v>51028.9</v>
      </c>
      <c r="G77" s="31">
        <f>G16+G45+G53</f>
        <v>0</v>
      </c>
      <c r="H77" s="31">
        <v>0</v>
      </c>
      <c r="I77" s="31">
        <f t="shared" ref="I77:AR77" si="39">I16+I45+I53</f>
        <v>0</v>
      </c>
      <c r="J77" s="31">
        <f t="shared" si="39"/>
        <v>0</v>
      </c>
      <c r="K77" s="31">
        <f t="shared" si="39"/>
        <v>0</v>
      </c>
      <c r="L77" s="31">
        <f t="shared" si="39"/>
        <v>0</v>
      </c>
      <c r="M77" s="31">
        <f t="shared" si="39"/>
        <v>0</v>
      </c>
      <c r="N77" s="31">
        <f t="shared" si="39"/>
        <v>0</v>
      </c>
      <c r="O77" s="31">
        <f t="shared" si="39"/>
        <v>0</v>
      </c>
      <c r="P77" s="31">
        <f t="shared" si="39"/>
        <v>0</v>
      </c>
      <c r="Q77" s="31">
        <f t="shared" si="39"/>
        <v>0</v>
      </c>
      <c r="R77" s="31">
        <f t="shared" si="39"/>
        <v>0</v>
      </c>
      <c r="S77" s="31">
        <f t="shared" si="39"/>
        <v>0</v>
      </c>
      <c r="T77" s="31">
        <f t="shared" si="39"/>
        <v>0</v>
      </c>
      <c r="U77" s="31">
        <f t="shared" si="39"/>
        <v>0</v>
      </c>
      <c r="V77" s="31">
        <f t="shared" si="39"/>
        <v>0</v>
      </c>
      <c r="W77" s="31">
        <f t="shared" si="39"/>
        <v>0</v>
      </c>
      <c r="X77" s="31">
        <f t="shared" si="39"/>
        <v>180</v>
      </c>
      <c r="Y77" s="31">
        <f t="shared" si="39"/>
        <v>0</v>
      </c>
      <c r="Z77" s="31">
        <f t="shared" si="39"/>
        <v>0</v>
      </c>
      <c r="AA77" s="31">
        <f t="shared" si="39"/>
        <v>507.7</v>
      </c>
      <c r="AB77" s="31">
        <f t="shared" si="39"/>
        <v>0</v>
      </c>
      <c r="AC77" s="31">
        <f t="shared" si="39"/>
        <v>0</v>
      </c>
      <c r="AD77" s="31">
        <f t="shared" si="39"/>
        <v>4807.7</v>
      </c>
      <c r="AE77" s="117">
        <f t="shared" si="39"/>
        <v>0</v>
      </c>
      <c r="AF77" s="31">
        <f t="shared" si="39"/>
        <v>0</v>
      </c>
      <c r="AG77" s="31">
        <f t="shared" si="39"/>
        <v>45533.5</v>
      </c>
      <c r="AH77" s="31">
        <f t="shared" si="39"/>
        <v>0</v>
      </c>
      <c r="AI77" s="31">
        <f t="shared" si="39"/>
        <v>0</v>
      </c>
      <c r="AJ77" s="31">
        <f t="shared" si="39"/>
        <v>0</v>
      </c>
      <c r="AK77" s="31">
        <f t="shared" si="39"/>
        <v>0</v>
      </c>
      <c r="AL77" s="31">
        <f t="shared" si="39"/>
        <v>0</v>
      </c>
      <c r="AM77" s="31">
        <f t="shared" si="39"/>
        <v>0</v>
      </c>
      <c r="AN77" s="31">
        <f t="shared" si="39"/>
        <v>0</v>
      </c>
      <c r="AO77" s="31">
        <f t="shared" si="39"/>
        <v>0</v>
      </c>
      <c r="AP77" s="31">
        <f t="shared" si="39"/>
        <v>0</v>
      </c>
      <c r="AQ77" s="31">
        <f t="shared" si="39"/>
        <v>0</v>
      </c>
      <c r="AR77" s="31">
        <f t="shared" si="39"/>
        <v>0</v>
      </c>
      <c r="AS77" s="498"/>
      <c r="AT77" s="720"/>
    </row>
    <row r="78" spans="1:46" ht="48" x14ac:dyDescent="0.25">
      <c r="A78" s="488"/>
      <c r="B78" s="716"/>
      <c r="C78" s="716"/>
      <c r="D78" s="490"/>
      <c r="E78" s="41" t="s">
        <v>35</v>
      </c>
      <c r="F78" s="31">
        <f t="shared" ref="F78:AR79" si="40">F60</f>
        <v>0</v>
      </c>
      <c r="G78" s="31">
        <f t="shared" si="40"/>
        <v>0</v>
      </c>
      <c r="H78" s="31">
        <f t="shared" si="40"/>
        <v>0</v>
      </c>
      <c r="I78" s="31">
        <f t="shared" si="40"/>
        <v>0</v>
      </c>
      <c r="J78" s="31">
        <f t="shared" si="40"/>
        <v>0</v>
      </c>
      <c r="K78" s="31">
        <f t="shared" si="40"/>
        <v>0</v>
      </c>
      <c r="L78" s="31">
        <f t="shared" si="40"/>
        <v>0</v>
      </c>
      <c r="M78" s="31">
        <f t="shared" si="40"/>
        <v>0</v>
      </c>
      <c r="N78" s="31">
        <f t="shared" si="40"/>
        <v>0</v>
      </c>
      <c r="O78" s="31">
        <f t="shared" si="40"/>
        <v>0</v>
      </c>
      <c r="P78" s="31">
        <f t="shared" si="40"/>
        <v>0</v>
      </c>
      <c r="Q78" s="31">
        <f t="shared" si="40"/>
        <v>0</v>
      </c>
      <c r="R78" s="31">
        <f t="shared" si="40"/>
        <v>0</v>
      </c>
      <c r="S78" s="31">
        <f t="shared" si="40"/>
        <v>0</v>
      </c>
      <c r="T78" s="31">
        <f t="shared" si="40"/>
        <v>0</v>
      </c>
      <c r="U78" s="31">
        <f t="shared" si="40"/>
        <v>0</v>
      </c>
      <c r="V78" s="31">
        <f t="shared" si="40"/>
        <v>0</v>
      </c>
      <c r="W78" s="31">
        <f t="shared" si="40"/>
        <v>0</v>
      </c>
      <c r="X78" s="31">
        <f t="shared" si="40"/>
        <v>0</v>
      </c>
      <c r="Y78" s="31">
        <f t="shared" si="40"/>
        <v>0</v>
      </c>
      <c r="Z78" s="31">
        <f t="shared" si="40"/>
        <v>0</v>
      </c>
      <c r="AA78" s="31">
        <f>AA60</f>
        <v>0</v>
      </c>
      <c r="AB78" s="31">
        <f t="shared" si="40"/>
        <v>0</v>
      </c>
      <c r="AC78" s="31">
        <f t="shared" si="40"/>
        <v>0</v>
      </c>
      <c r="AD78" s="31">
        <f t="shared" si="40"/>
        <v>0</v>
      </c>
      <c r="AE78" s="117">
        <f t="shared" si="40"/>
        <v>0</v>
      </c>
      <c r="AF78" s="31">
        <f t="shared" si="40"/>
        <v>0</v>
      </c>
      <c r="AG78" s="31">
        <f t="shared" si="40"/>
        <v>0</v>
      </c>
      <c r="AH78" s="31">
        <f t="shared" si="40"/>
        <v>0</v>
      </c>
      <c r="AI78" s="31">
        <f t="shared" si="40"/>
        <v>0</v>
      </c>
      <c r="AJ78" s="31">
        <f t="shared" si="40"/>
        <v>0</v>
      </c>
      <c r="AK78" s="31">
        <f t="shared" si="40"/>
        <v>0</v>
      </c>
      <c r="AL78" s="31">
        <f t="shared" si="40"/>
        <v>0</v>
      </c>
      <c r="AM78" s="31">
        <f t="shared" si="40"/>
        <v>0</v>
      </c>
      <c r="AN78" s="31">
        <f t="shared" si="40"/>
        <v>0</v>
      </c>
      <c r="AO78" s="31">
        <f t="shared" si="40"/>
        <v>0</v>
      </c>
      <c r="AP78" s="31">
        <f t="shared" si="40"/>
        <v>0</v>
      </c>
      <c r="AQ78" s="31">
        <f t="shared" si="40"/>
        <v>0</v>
      </c>
      <c r="AR78" s="31">
        <f t="shared" si="40"/>
        <v>0</v>
      </c>
      <c r="AS78" s="714"/>
      <c r="AT78" s="714"/>
    </row>
    <row r="79" spans="1:46" ht="72" x14ac:dyDescent="0.25">
      <c r="A79" s="717"/>
      <c r="B79" s="718"/>
      <c r="C79" s="718"/>
      <c r="D79" s="719"/>
      <c r="E79" s="63" t="s">
        <v>36</v>
      </c>
      <c r="F79" s="53">
        <f>F61</f>
        <v>2344.4</v>
      </c>
      <c r="G79" s="53">
        <f t="shared" si="40"/>
        <v>0</v>
      </c>
      <c r="H79" s="53">
        <v>0</v>
      </c>
      <c r="I79" s="53">
        <f>I61</f>
        <v>0</v>
      </c>
      <c r="J79" s="53">
        <f t="shared" si="40"/>
        <v>0</v>
      </c>
      <c r="K79" s="53">
        <f t="shared" si="40"/>
        <v>0</v>
      </c>
      <c r="L79" s="53">
        <f t="shared" si="40"/>
        <v>0</v>
      </c>
      <c r="M79" s="53">
        <f t="shared" si="40"/>
        <v>0</v>
      </c>
      <c r="N79" s="53">
        <f t="shared" si="40"/>
        <v>0</v>
      </c>
      <c r="O79" s="53">
        <f t="shared" si="40"/>
        <v>0</v>
      </c>
      <c r="P79" s="53">
        <f t="shared" si="40"/>
        <v>0</v>
      </c>
      <c r="Q79" s="53">
        <f t="shared" si="40"/>
        <v>0</v>
      </c>
      <c r="R79" s="53">
        <f t="shared" si="40"/>
        <v>0</v>
      </c>
      <c r="S79" s="53">
        <f t="shared" si="40"/>
        <v>0</v>
      </c>
      <c r="T79" s="53">
        <f t="shared" si="40"/>
        <v>0</v>
      </c>
      <c r="U79" s="53">
        <f t="shared" si="40"/>
        <v>0</v>
      </c>
      <c r="V79" s="53">
        <f t="shared" si="40"/>
        <v>0</v>
      </c>
      <c r="W79" s="53">
        <f t="shared" si="40"/>
        <v>0</v>
      </c>
      <c r="X79" s="53">
        <f t="shared" si="40"/>
        <v>0</v>
      </c>
      <c r="Y79" s="53">
        <f t="shared" si="40"/>
        <v>0</v>
      </c>
      <c r="Z79" s="53">
        <f t="shared" si="40"/>
        <v>0</v>
      </c>
      <c r="AA79" s="53">
        <f t="shared" si="40"/>
        <v>0</v>
      </c>
      <c r="AB79" s="53">
        <f t="shared" si="40"/>
        <v>0</v>
      </c>
      <c r="AC79" s="53">
        <f t="shared" si="40"/>
        <v>0</v>
      </c>
      <c r="AD79" s="53">
        <f>AD61</f>
        <v>0</v>
      </c>
      <c r="AE79" s="134">
        <f t="shared" si="40"/>
        <v>0</v>
      </c>
      <c r="AF79" s="53">
        <f t="shared" si="40"/>
        <v>0</v>
      </c>
      <c r="AG79" s="53">
        <f t="shared" si="40"/>
        <v>342.4</v>
      </c>
      <c r="AH79" s="53">
        <f t="shared" si="40"/>
        <v>0</v>
      </c>
      <c r="AI79" s="53">
        <f t="shared" si="40"/>
        <v>0</v>
      </c>
      <c r="AJ79" s="53">
        <f t="shared" si="40"/>
        <v>0</v>
      </c>
      <c r="AK79" s="53">
        <f t="shared" si="40"/>
        <v>0</v>
      </c>
      <c r="AL79" s="53">
        <f t="shared" si="40"/>
        <v>0</v>
      </c>
      <c r="AM79" s="53">
        <f t="shared" si="40"/>
        <v>0</v>
      </c>
      <c r="AN79" s="53">
        <f t="shared" si="40"/>
        <v>0</v>
      </c>
      <c r="AO79" s="53">
        <f t="shared" si="40"/>
        <v>0</v>
      </c>
      <c r="AP79" s="53">
        <f t="shared" si="40"/>
        <v>2002</v>
      </c>
      <c r="AQ79" s="53">
        <f t="shared" si="40"/>
        <v>0</v>
      </c>
      <c r="AR79" s="53">
        <f t="shared" si="40"/>
        <v>0</v>
      </c>
      <c r="AS79" s="137"/>
      <c r="AT79" s="137"/>
    </row>
    <row r="80" spans="1:46" x14ac:dyDescent="0.25">
      <c r="A80" s="476"/>
      <c r="B80" s="477"/>
      <c r="C80" s="477"/>
      <c r="D80" s="477"/>
      <c r="E80" s="477"/>
      <c r="F80" s="477"/>
      <c r="G80" s="65"/>
      <c r="H80" s="478"/>
      <c r="I80" s="478"/>
      <c r="J80" s="478"/>
      <c r="K80" s="478"/>
      <c r="L80" s="478"/>
      <c r="M80" s="478"/>
      <c r="N80" s="478"/>
      <c r="O80" s="478"/>
      <c r="P80" s="478"/>
      <c r="Q80" s="65"/>
      <c r="R80" s="65"/>
      <c r="S80" s="66"/>
      <c r="T80" s="67"/>
      <c r="U80" s="67"/>
      <c r="V80" s="67"/>
      <c r="W80" s="67"/>
      <c r="X80" s="67"/>
      <c r="Y80" s="94"/>
      <c r="Z80" s="94"/>
      <c r="AA80" s="94"/>
      <c r="AB80" s="94"/>
      <c r="AC80" s="66"/>
      <c r="AD80" s="66"/>
      <c r="AE80" s="138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8"/>
      <c r="AT80" s="68"/>
    </row>
    <row r="81" spans="1:46" x14ac:dyDescent="0.25">
      <c r="A81" s="479"/>
      <c r="B81" s="479"/>
      <c r="C81" s="479"/>
      <c r="D81" s="479"/>
      <c r="E81" s="479"/>
      <c r="F81" s="479"/>
      <c r="G81" s="479"/>
      <c r="H81" s="479"/>
      <c r="I81" s="479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94"/>
      <c r="U81" s="94"/>
      <c r="V81" s="94"/>
      <c r="W81" s="94"/>
      <c r="X81" s="94"/>
      <c r="Y81" s="94"/>
      <c r="Z81" s="94"/>
      <c r="AA81" s="94"/>
      <c r="AB81" s="94"/>
      <c r="AC81" s="66"/>
      <c r="AD81" s="66"/>
      <c r="AE81" s="138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5"/>
      <c r="AS81" s="3"/>
      <c r="AT81" s="3"/>
    </row>
    <row r="82" spans="1:46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94"/>
      <c r="U82" s="94"/>
      <c r="V82" s="94"/>
      <c r="W82" s="94"/>
      <c r="X82" s="94"/>
      <c r="Y82" s="94"/>
      <c r="Z82" s="94"/>
      <c r="AA82" s="94"/>
      <c r="AB82" s="94"/>
      <c r="AC82" s="66"/>
      <c r="AD82" s="66"/>
      <c r="AE82" s="138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5"/>
      <c r="AS82" s="3"/>
      <c r="AT82" s="3"/>
    </row>
    <row r="83" spans="1:46" x14ac:dyDescent="0.25">
      <c r="A83" s="479" t="s">
        <v>57</v>
      </c>
      <c r="B83" s="479"/>
      <c r="C83" s="479"/>
      <c r="D83" s="479"/>
      <c r="E83" s="479"/>
      <c r="F83" s="479"/>
      <c r="G83" s="479"/>
      <c r="H83" s="479"/>
      <c r="I83" s="479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94"/>
      <c r="U83" s="94"/>
      <c r="V83" s="94"/>
      <c r="W83" s="94"/>
      <c r="X83" s="94"/>
      <c r="Y83" s="94"/>
      <c r="Z83" s="94"/>
      <c r="AA83" s="94"/>
      <c r="AB83" s="94"/>
      <c r="AC83" s="66"/>
      <c r="AD83" s="66"/>
      <c r="AE83" s="138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5"/>
      <c r="AS83" s="3"/>
      <c r="AT83" s="3"/>
    </row>
    <row r="84" spans="1:46" x14ac:dyDescent="0.25">
      <c r="A84" s="472" t="s">
        <v>58</v>
      </c>
      <c r="B84" s="473"/>
      <c r="C84" s="473"/>
      <c r="D84" s="473"/>
      <c r="E84" s="473"/>
      <c r="F84" s="473"/>
      <c r="G84" s="65"/>
      <c r="H84" s="66"/>
      <c r="I84" s="66"/>
      <c r="J84" s="65"/>
      <c r="K84" s="65"/>
      <c r="L84" s="65"/>
      <c r="M84" s="69"/>
      <c r="N84" s="482"/>
      <c r="O84" s="482"/>
      <c r="P84" s="482"/>
      <c r="Q84" s="483"/>
      <c r="R84" s="483"/>
      <c r="S84" s="483"/>
      <c r="T84" s="484"/>
      <c r="U84" s="484"/>
      <c r="V84" s="484"/>
      <c r="W84" s="484"/>
      <c r="X84" s="484"/>
      <c r="Y84" s="484"/>
      <c r="Z84" s="484"/>
      <c r="AA84" s="484"/>
      <c r="AB84" s="97"/>
      <c r="AC84" s="65"/>
      <c r="AD84" s="65"/>
      <c r="AE84" s="139"/>
      <c r="AF84" s="65"/>
      <c r="AG84" s="65"/>
      <c r="AH84" s="65"/>
      <c r="AI84" s="65"/>
      <c r="AJ84" s="65"/>
      <c r="AK84" s="66"/>
      <c r="AL84" s="65"/>
      <c r="AM84" s="65"/>
      <c r="AN84" s="65"/>
      <c r="AO84" s="65"/>
      <c r="AP84" s="65"/>
      <c r="AQ84" s="65"/>
      <c r="AR84" s="65"/>
      <c r="AS84" s="481"/>
      <c r="AT84" s="481"/>
    </row>
    <row r="85" spans="1:46" x14ac:dyDescent="0.25">
      <c r="A85" s="6" t="s">
        <v>59</v>
      </c>
      <c r="B85" s="3"/>
      <c r="C85" s="65"/>
      <c r="D85" s="65"/>
      <c r="E85" s="65"/>
      <c r="F85" s="65"/>
      <c r="G85" s="65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97"/>
      <c r="U85" s="97"/>
      <c r="V85" s="97"/>
      <c r="W85" s="97"/>
      <c r="X85" s="97"/>
      <c r="Y85" s="97"/>
      <c r="Z85" s="97"/>
      <c r="AA85" s="97"/>
      <c r="AB85" s="97"/>
      <c r="AC85" s="65"/>
      <c r="AD85" s="65"/>
      <c r="AE85" s="139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481"/>
      <c r="AT85" s="481"/>
    </row>
    <row r="86" spans="1:46" x14ac:dyDescent="0.25">
      <c r="A86" s="472"/>
      <c r="B86" s="473"/>
      <c r="C86" s="473"/>
      <c r="D86" s="473"/>
      <c r="E86" s="473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1"/>
      <c r="U86" s="71"/>
      <c r="V86" s="71"/>
      <c r="W86" s="71"/>
      <c r="X86" s="71"/>
      <c r="Y86" s="71"/>
      <c r="Z86" s="71"/>
      <c r="AA86" s="71"/>
      <c r="AB86" s="71"/>
      <c r="AC86" s="6"/>
      <c r="AD86" s="6"/>
      <c r="AE86" s="140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481"/>
      <c r="AT86" s="481"/>
    </row>
    <row r="87" spans="1:46" x14ac:dyDescent="0.25">
      <c r="A87" s="102"/>
      <c r="B87" s="7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1"/>
      <c r="U87" s="71"/>
      <c r="V87" s="71"/>
      <c r="W87" s="71"/>
      <c r="X87" s="71"/>
      <c r="Y87" s="71"/>
      <c r="Z87" s="71"/>
      <c r="AA87" s="71"/>
      <c r="AB87" s="71"/>
      <c r="AC87" s="6"/>
      <c r="AD87" s="6"/>
      <c r="AE87" s="140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481"/>
      <c r="AT87" s="481"/>
    </row>
    <row r="88" spans="1:46" x14ac:dyDescent="0.25">
      <c r="A88" s="102"/>
      <c r="B88" s="7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1"/>
      <c r="U88" s="71"/>
      <c r="V88" s="71"/>
      <c r="W88" s="71"/>
      <c r="X88" s="71"/>
      <c r="Y88" s="71"/>
      <c r="Z88" s="71"/>
      <c r="AA88" s="71"/>
      <c r="AB88" s="71"/>
      <c r="AC88" s="6"/>
      <c r="AD88" s="6"/>
      <c r="AE88" s="140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481"/>
      <c r="AT88" s="481"/>
    </row>
    <row r="89" spans="1:46" x14ac:dyDescent="0.25">
      <c r="A89" s="6"/>
      <c r="B89" s="71"/>
      <c r="C89" s="6"/>
      <c r="D89" s="6"/>
      <c r="E89" s="6"/>
      <c r="F89" s="6"/>
      <c r="G89" s="7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1"/>
      <c r="U89" s="71"/>
      <c r="V89" s="71"/>
      <c r="W89" s="71"/>
      <c r="X89" s="71"/>
      <c r="Y89" s="484"/>
      <c r="Z89" s="484"/>
      <c r="AA89" s="484"/>
      <c r="AB89" s="71"/>
      <c r="AC89" s="6"/>
      <c r="AD89" s="6"/>
      <c r="AE89" s="140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481"/>
      <c r="AT89" s="481"/>
    </row>
    <row r="90" spans="1:46" x14ac:dyDescent="0.25">
      <c r="A90" s="472"/>
      <c r="B90" s="473"/>
      <c r="C90" s="473"/>
      <c r="D90" s="473"/>
      <c r="E90" s="473"/>
      <c r="F90" s="6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140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2"/>
      <c r="AT90" s="2"/>
    </row>
    <row r="91" spans="1:46" x14ac:dyDescent="0.25">
      <c r="A91" s="474"/>
      <c r="B91" s="474"/>
      <c r="C91" s="95"/>
      <c r="D91" s="95"/>
      <c r="E91" s="95"/>
      <c r="F91" s="9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0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x14ac:dyDescent="0.25">
      <c r="A92" s="475"/>
      <c r="B92" s="475"/>
      <c r="C92" s="66"/>
      <c r="D92" s="66"/>
      <c r="E92" s="66"/>
      <c r="F92" s="6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0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x14ac:dyDescent="0.25">
      <c r="A93" s="476"/>
      <c r="B93" s="477"/>
      <c r="C93" s="477"/>
      <c r="D93" s="477"/>
      <c r="E93" s="477"/>
      <c r="F93" s="6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0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x14ac:dyDescent="0.25">
      <c r="K94" s="2"/>
    </row>
    <row r="95" spans="1:46" x14ac:dyDescent="0.25">
      <c r="K95" s="2"/>
    </row>
    <row r="96" spans="1:46" x14ac:dyDescent="0.25">
      <c r="K96" s="2"/>
    </row>
  </sheetData>
  <mergeCells count="214">
    <mergeCell ref="A6:A9"/>
    <mergeCell ref="B6:B9"/>
    <mergeCell ref="C6:C9"/>
    <mergeCell ref="D6:D9"/>
    <mergeCell ref="E6:E9"/>
    <mergeCell ref="AT6:AT9"/>
    <mergeCell ref="I7:K7"/>
    <mergeCell ref="L7:N7"/>
    <mergeCell ref="O7:Q7"/>
    <mergeCell ref="R7:T7"/>
    <mergeCell ref="U7:W7"/>
    <mergeCell ref="X7:Z7"/>
    <mergeCell ref="J8:J9"/>
    <mergeCell ref="K8:K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O1:W1"/>
    <mergeCell ref="AS2:AT2"/>
    <mergeCell ref="V3:W3"/>
    <mergeCell ref="AA3:AB3"/>
    <mergeCell ref="B4:AT4"/>
    <mergeCell ref="AA7:AC7"/>
    <mergeCell ref="AD7:AF7"/>
    <mergeCell ref="AG7:AI7"/>
    <mergeCell ref="AJ7:AL7"/>
    <mergeCell ref="AM7:AO7"/>
    <mergeCell ref="AP7:AR7"/>
    <mergeCell ref="F6:H7"/>
    <mergeCell ref="I6:AR6"/>
    <mergeCell ref="AS6:AS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AP8:AP9"/>
    <mergeCell ref="AQ8:AQ9"/>
    <mergeCell ref="AR8:AR9"/>
    <mergeCell ref="B11:AT11"/>
    <mergeCell ref="A13:A24"/>
    <mergeCell ref="B13:B24"/>
    <mergeCell ref="C13:C24"/>
    <mergeCell ref="D13:D18"/>
    <mergeCell ref="AS13:AS17"/>
    <mergeCell ref="AT13:AT18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AT19:AT24"/>
    <mergeCell ref="A25:A30"/>
    <mergeCell ref="B25:B30"/>
    <mergeCell ref="C25:C30"/>
    <mergeCell ref="D25:D30"/>
    <mergeCell ref="AS25:AS30"/>
    <mergeCell ref="AT25:AT30"/>
    <mergeCell ref="AO18:AO19"/>
    <mergeCell ref="AP18:AP19"/>
    <mergeCell ref="AQ18:AQ19"/>
    <mergeCell ref="AR18:AR19"/>
    <mergeCell ref="D19:D24"/>
    <mergeCell ref="AS19:AS24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37:A41"/>
    <mergeCell ref="B37:B41"/>
    <mergeCell ref="C37:C41"/>
    <mergeCell ref="D37:D41"/>
    <mergeCell ref="AS37:AS41"/>
    <mergeCell ref="AT37:AT41"/>
    <mergeCell ref="A31:A36"/>
    <mergeCell ref="B31:B36"/>
    <mergeCell ref="C31:C36"/>
    <mergeCell ref="D31:D36"/>
    <mergeCell ref="AS31:AS35"/>
    <mergeCell ref="AT31:AT35"/>
    <mergeCell ref="D42:D47"/>
    <mergeCell ref="AS42:AS46"/>
    <mergeCell ref="AT42:AT46"/>
    <mergeCell ref="E47:E48"/>
    <mergeCell ref="F47:F48"/>
    <mergeCell ref="G47:G48"/>
    <mergeCell ref="H47:H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A56:D61"/>
    <mergeCell ref="AS56:AS60"/>
    <mergeCell ref="AT56:AT60"/>
    <mergeCell ref="A62:D67"/>
    <mergeCell ref="AS62:AS66"/>
    <mergeCell ref="AT62:AT66"/>
    <mergeCell ref="AS47:AS48"/>
    <mergeCell ref="AT47:AT48"/>
    <mergeCell ref="A50:A55"/>
    <mergeCell ref="B50:B55"/>
    <mergeCell ref="C50:C55"/>
    <mergeCell ref="D50:D55"/>
    <mergeCell ref="AS50:AS55"/>
    <mergeCell ref="AT50:AT55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B42:B49"/>
    <mergeCell ref="A42:A49"/>
    <mergeCell ref="C42:C49"/>
    <mergeCell ref="A91:B91"/>
    <mergeCell ref="A92:B92"/>
    <mergeCell ref="A93:E93"/>
    <mergeCell ref="Q84:S84"/>
    <mergeCell ref="T84:AA84"/>
    <mergeCell ref="AS84:AT89"/>
    <mergeCell ref="A86:E86"/>
    <mergeCell ref="Y89:AA89"/>
    <mergeCell ref="A90:E90"/>
    <mergeCell ref="A80:F80"/>
    <mergeCell ref="H80:P80"/>
    <mergeCell ref="A81:I81"/>
    <mergeCell ref="A83:I83"/>
    <mergeCell ref="A84:F84"/>
    <mergeCell ref="N84:P84"/>
    <mergeCell ref="A68:D73"/>
    <mergeCell ref="AS68:AS72"/>
    <mergeCell ref="AT68:AT72"/>
    <mergeCell ref="A74:D79"/>
    <mergeCell ref="AS74:AS78"/>
    <mergeCell ref="AT74:AT7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4"/>
  <sheetViews>
    <sheetView tabSelected="1" topLeftCell="B1" zoomScale="90" zoomScaleNormal="90" workbookViewId="0">
      <selection activeCell="N7" sqref="N7"/>
    </sheetView>
  </sheetViews>
  <sheetFormatPr defaultRowHeight="15" x14ac:dyDescent="0.25"/>
  <cols>
    <col min="1" max="1" width="5.85546875" customWidth="1"/>
    <col min="2" max="2" width="15" customWidth="1"/>
    <col min="3" max="3" width="12.42578125" customWidth="1"/>
    <col min="4" max="4" width="13.5703125" customWidth="1"/>
    <col min="7" max="7" width="6.28515625" customWidth="1"/>
    <col min="44" max="44" width="52.7109375" customWidth="1"/>
    <col min="45" max="45" width="45.42578125" customWidth="1"/>
  </cols>
  <sheetData>
    <row r="1" spans="1:48" s="5" customFormat="1" ht="23.2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75"/>
      <c r="V1" s="575"/>
      <c r="W1" s="2"/>
      <c r="X1" s="2"/>
      <c r="Y1" s="6"/>
      <c r="Z1" s="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8" t="s">
        <v>1</v>
      </c>
    </row>
    <row r="2" spans="1:48" s="5" customFormat="1" ht="30.75" customHeight="1" x14ac:dyDescent="0.3">
      <c r="A2" s="104"/>
      <c r="B2" s="576" t="s">
        <v>153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</row>
    <row r="3" spans="1:48" s="5" customFormat="1" ht="20.25" customHeight="1" x14ac:dyDescent="0.2">
      <c r="A3" s="573" t="s">
        <v>2</v>
      </c>
      <c r="B3" s="573" t="s">
        <v>3</v>
      </c>
      <c r="C3" s="573" t="s">
        <v>4</v>
      </c>
      <c r="D3" s="573" t="s">
        <v>5</v>
      </c>
      <c r="E3" s="573" t="s">
        <v>6</v>
      </c>
      <c r="F3" s="573"/>
      <c r="G3" s="573"/>
      <c r="H3" s="573" t="s">
        <v>7</v>
      </c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 t="s">
        <v>8</v>
      </c>
      <c r="AS3" s="574" t="s">
        <v>9</v>
      </c>
    </row>
    <row r="4" spans="1:48" s="2" customFormat="1" ht="21.75" customHeight="1" x14ac:dyDescent="0.2">
      <c r="A4" s="573"/>
      <c r="B4" s="574"/>
      <c r="C4" s="573"/>
      <c r="D4" s="574"/>
      <c r="E4" s="573"/>
      <c r="F4" s="573"/>
      <c r="G4" s="573"/>
      <c r="H4" s="573" t="s">
        <v>10</v>
      </c>
      <c r="I4" s="573"/>
      <c r="J4" s="573"/>
      <c r="K4" s="573" t="s">
        <v>11</v>
      </c>
      <c r="L4" s="573"/>
      <c r="M4" s="573"/>
      <c r="N4" s="573" t="s">
        <v>12</v>
      </c>
      <c r="O4" s="573"/>
      <c r="P4" s="573"/>
      <c r="Q4" s="573" t="s">
        <v>13</v>
      </c>
      <c r="R4" s="573"/>
      <c r="S4" s="573"/>
      <c r="T4" s="573" t="s">
        <v>14</v>
      </c>
      <c r="U4" s="573"/>
      <c r="V4" s="573"/>
      <c r="W4" s="573" t="s">
        <v>15</v>
      </c>
      <c r="X4" s="573"/>
      <c r="Y4" s="573"/>
      <c r="Z4" s="573" t="s">
        <v>16</v>
      </c>
      <c r="AA4" s="573"/>
      <c r="AB4" s="573"/>
      <c r="AC4" s="573" t="s">
        <v>17</v>
      </c>
      <c r="AD4" s="573"/>
      <c r="AE4" s="573"/>
      <c r="AF4" s="573" t="s">
        <v>18</v>
      </c>
      <c r="AG4" s="573"/>
      <c r="AH4" s="573"/>
      <c r="AI4" s="573" t="s">
        <v>19</v>
      </c>
      <c r="AJ4" s="573"/>
      <c r="AK4" s="573"/>
      <c r="AL4" s="573" t="s">
        <v>20</v>
      </c>
      <c r="AM4" s="573"/>
      <c r="AN4" s="573"/>
      <c r="AO4" s="573" t="s">
        <v>21</v>
      </c>
      <c r="AP4" s="573"/>
      <c r="AQ4" s="573"/>
      <c r="AR4" s="573"/>
      <c r="AS4" s="574"/>
    </row>
    <row r="5" spans="1:48" s="2" customFormat="1" ht="41.25" customHeight="1" x14ac:dyDescent="0.2">
      <c r="A5" s="573"/>
      <c r="B5" s="574"/>
      <c r="C5" s="573"/>
      <c r="D5" s="574"/>
      <c r="E5" s="573" t="s">
        <v>22</v>
      </c>
      <c r="F5" s="573" t="s">
        <v>23</v>
      </c>
      <c r="G5" s="574" t="s">
        <v>24</v>
      </c>
      <c r="H5" s="573" t="s">
        <v>22</v>
      </c>
      <c r="I5" s="573" t="s">
        <v>25</v>
      </c>
      <c r="J5" s="574" t="s">
        <v>24</v>
      </c>
      <c r="K5" s="573" t="s">
        <v>22</v>
      </c>
      <c r="L5" s="573" t="s">
        <v>25</v>
      </c>
      <c r="M5" s="574" t="s">
        <v>24</v>
      </c>
      <c r="N5" s="573" t="s">
        <v>22</v>
      </c>
      <c r="O5" s="573" t="s">
        <v>25</v>
      </c>
      <c r="P5" s="574" t="s">
        <v>24</v>
      </c>
      <c r="Q5" s="573" t="s">
        <v>22</v>
      </c>
      <c r="R5" s="573" t="s">
        <v>25</v>
      </c>
      <c r="S5" s="574" t="s">
        <v>24</v>
      </c>
      <c r="T5" s="573" t="s">
        <v>22</v>
      </c>
      <c r="U5" s="573" t="s">
        <v>25</v>
      </c>
      <c r="V5" s="574" t="s">
        <v>24</v>
      </c>
      <c r="W5" s="573" t="s">
        <v>22</v>
      </c>
      <c r="X5" s="573" t="s">
        <v>25</v>
      </c>
      <c r="Y5" s="574" t="s">
        <v>24</v>
      </c>
      <c r="Z5" s="573" t="s">
        <v>22</v>
      </c>
      <c r="AA5" s="573" t="s">
        <v>25</v>
      </c>
      <c r="AB5" s="574" t="s">
        <v>24</v>
      </c>
      <c r="AC5" s="573" t="s">
        <v>22</v>
      </c>
      <c r="AD5" s="573" t="s">
        <v>25</v>
      </c>
      <c r="AE5" s="574" t="s">
        <v>24</v>
      </c>
      <c r="AF5" s="573" t="s">
        <v>22</v>
      </c>
      <c r="AG5" s="573" t="s">
        <v>25</v>
      </c>
      <c r="AH5" s="574" t="s">
        <v>24</v>
      </c>
      <c r="AI5" s="573" t="s">
        <v>22</v>
      </c>
      <c r="AJ5" s="573" t="s">
        <v>25</v>
      </c>
      <c r="AK5" s="574" t="s">
        <v>24</v>
      </c>
      <c r="AL5" s="573" t="s">
        <v>22</v>
      </c>
      <c r="AM5" s="573" t="s">
        <v>25</v>
      </c>
      <c r="AN5" s="574" t="s">
        <v>24</v>
      </c>
      <c r="AO5" s="573" t="s">
        <v>22</v>
      </c>
      <c r="AP5" s="573" t="s">
        <v>25</v>
      </c>
      <c r="AQ5" s="574" t="s">
        <v>24</v>
      </c>
      <c r="AR5" s="573"/>
      <c r="AS5" s="574"/>
    </row>
    <row r="6" spans="1:48" s="2" customFormat="1" ht="22.5" customHeight="1" x14ac:dyDescent="0.2">
      <c r="A6" s="573"/>
      <c r="B6" s="574"/>
      <c r="C6" s="573"/>
      <c r="D6" s="574"/>
      <c r="E6" s="573"/>
      <c r="F6" s="573"/>
      <c r="G6" s="574"/>
      <c r="H6" s="573"/>
      <c r="I6" s="573"/>
      <c r="J6" s="574"/>
      <c r="K6" s="573"/>
      <c r="L6" s="573"/>
      <c r="M6" s="574"/>
      <c r="N6" s="573"/>
      <c r="O6" s="573"/>
      <c r="P6" s="574"/>
      <c r="Q6" s="573"/>
      <c r="R6" s="573"/>
      <c r="S6" s="574"/>
      <c r="T6" s="573"/>
      <c r="U6" s="573"/>
      <c r="V6" s="574"/>
      <c r="W6" s="573"/>
      <c r="X6" s="573"/>
      <c r="Y6" s="574"/>
      <c r="Z6" s="573"/>
      <c r="AA6" s="573"/>
      <c r="AB6" s="574"/>
      <c r="AC6" s="573"/>
      <c r="AD6" s="573"/>
      <c r="AE6" s="574"/>
      <c r="AF6" s="573"/>
      <c r="AG6" s="573"/>
      <c r="AH6" s="574"/>
      <c r="AI6" s="573"/>
      <c r="AJ6" s="573"/>
      <c r="AK6" s="574"/>
      <c r="AL6" s="573"/>
      <c r="AM6" s="573"/>
      <c r="AN6" s="574"/>
      <c r="AO6" s="573"/>
      <c r="AP6" s="573"/>
      <c r="AQ6" s="574"/>
      <c r="AR6" s="573"/>
      <c r="AS6" s="574"/>
    </row>
    <row r="7" spans="1:48" s="13" customFormat="1" ht="12.7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</row>
    <row r="8" spans="1:48" s="2" customFormat="1" ht="15" customHeight="1" x14ac:dyDescent="0.2">
      <c r="A8" s="745" t="s">
        <v>26</v>
      </c>
      <c r="B8" s="745" t="s">
        <v>30</v>
      </c>
      <c r="C8" s="745" t="s">
        <v>136</v>
      </c>
      <c r="D8" s="415" t="s">
        <v>31</v>
      </c>
      <c r="E8" s="31">
        <f>H8+K8+N8+Q8+T8+W8+Z8+AC8+AF8+AI8+AL8+AO8</f>
        <v>17312.7</v>
      </c>
      <c r="F8" s="31">
        <f t="shared" ref="F8" si="0">I8+L8+O8+R8+U8+X8+AA8+AD8+AG8+AJ8+AM8+AP8</f>
        <v>0</v>
      </c>
      <c r="G8" s="31">
        <f t="shared" ref="G8:G23" si="1">F8/E8*100</f>
        <v>0</v>
      </c>
      <c r="H8" s="31">
        <f>H9+H10+H11+H12</f>
        <v>0</v>
      </c>
      <c r="I8" s="31">
        <f>I9+I10+I11+I12</f>
        <v>0</v>
      </c>
      <c r="J8" s="31">
        <v>0</v>
      </c>
      <c r="K8" s="31">
        <f>K9+K10+K11+K12</f>
        <v>0</v>
      </c>
      <c r="L8" s="31">
        <f>L9+L10+L11+L12</f>
        <v>0</v>
      </c>
      <c r="M8" s="31">
        <v>0</v>
      </c>
      <c r="N8" s="31">
        <f>N9+N10+N11+N12</f>
        <v>0</v>
      </c>
      <c r="O8" s="31">
        <f>O9+O10+O11+O12</f>
        <v>0</v>
      </c>
      <c r="P8" s="31">
        <v>0</v>
      </c>
      <c r="Q8" s="31">
        <f>Q9+Q10+Q11+Q12</f>
        <v>0</v>
      </c>
      <c r="R8" s="31">
        <f>R9+R10+R11+R12</f>
        <v>0</v>
      </c>
      <c r="S8" s="31">
        <v>0</v>
      </c>
      <c r="T8" s="31">
        <f>T9+T10+T11+T12</f>
        <v>23.4</v>
      </c>
      <c r="U8" s="31">
        <f>U9+U10+U11+U12</f>
        <v>0</v>
      </c>
      <c r="V8" s="31">
        <v>0</v>
      </c>
      <c r="W8" s="31">
        <f>W9+W10+W11+W12</f>
        <v>1800</v>
      </c>
      <c r="X8" s="31">
        <f>X9+X10+X11+X12</f>
        <v>0</v>
      </c>
      <c r="Y8" s="31">
        <v>0</v>
      </c>
      <c r="Z8" s="31">
        <f>Z9+Z10+Z11+Z12</f>
        <v>5154.5999999999995</v>
      </c>
      <c r="AA8" s="31">
        <f>AA9+AA10+AA11+AA12</f>
        <v>0</v>
      </c>
      <c r="AB8" s="31">
        <v>0</v>
      </c>
      <c r="AC8" s="31">
        <f>AC9+AC10+AC11+AC12</f>
        <v>5154.5</v>
      </c>
      <c r="AD8" s="31">
        <f>AD9+AD10+AD11+AD12</f>
        <v>0</v>
      </c>
      <c r="AE8" s="31">
        <v>0</v>
      </c>
      <c r="AF8" s="31">
        <f>AF9+AF10+AF11+AF12</f>
        <v>5180.2</v>
      </c>
      <c r="AG8" s="31">
        <f>AG9+AG10+AG11+AG12</f>
        <v>0</v>
      </c>
      <c r="AH8" s="31">
        <v>0</v>
      </c>
      <c r="AI8" s="31">
        <f>AI9+AI10+AI11+AI12</f>
        <v>0</v>
      </c>
      <c r="AJ8" s="31">
        <f>AJ9+AJ10+AJ11+AJ12</f>
        <v>0</v>
      </c>
      <c r="AK8" s="31">
        <v>0</v>
      </c>
      <c r="AL8" s="31">
        <f>AL9+AL10+AL11+AL12</f>
        <v>0</v>
      </c>
      <c r="AM8" s="31">
        <f>AM9+AM10+AM11+AM12</f>
        <v>0</v>
      </c>
      <c r="AN8" s="31">
        <v>0</v>
      </c>
      <c r="AO8" s="31">
        <f>AO9+AO10+AO11+AO12</f>
        <v>0</v>
      </c>
      <c r="AP8" s="31">
        <f>AP9+AP10+AP11+AP12</f>
        <v>0</v>
      </c>
      <c r="AQ8" s="31">
        <v>0</v>
      </c>
      <c r="AR8" s="775" t="s">
        <v>151</v>
      </c>
      <c r="AS8" s="723"/>
      <c r="AU8" s="7"/>
      <c r="AV8" s="7"/>
    </row>
    <row r="9" spans="1:48" s="2" customFormat="1" ht="26.25" customHeight="1" x14ac:dyDescent="0.2">
      <c r="A9" s="746"/>
      <c r="B9" s="746"/>
      <c r="C9" s="746"/>
      <c r="D9" s="415" t="s">
        <v>32</v>
      </c>
      <c r="E9" s="31">
        <f>H9+K9+N9+Q9+T9+W9+Z9+AC9+AF9+AI9+AL9+AO9</f>
        <v>6068.5</v>
      </c>
      <c r="F9" s="31">
        <f t="shared" ref="F9:F14" si="2">I9+L9+O9+R9+U9+X9+AA9+AD9+AG9+AJ9+AM9+AP9</f>
        <v>0</v>
      </c>
      <c r="G9" s="31">
        <f t="shared" si="1"/>
        <v>0</v>
      </c>
      <c r="H9" s="31">
        <f>'ФСГС МКУ УГЗиП'!I11+'ФСГС МКУ УКС'!I14</f>
        <v>0</v>
      </c>
      <c r="I9" s="31">
        <f>'ФСГС МКУ УГЗиП'!J11+'ФСГС МКУ УКС'!J14</f>
        <v>0</v>
      </c>
      <c r="J9" s="31">
        <v>0</v>
      </c>
      <c r="K9" s="31">
        <f>'ФСГС МКУ УГЗиП'!L11+'ФСГС МКУ УКС'!L14</f>
        <v>0</v>
      </c>
      <c r="L9" s="31">
        <f>'ФСГС МКУ УГЗиП'!M11+'ФСГС МКУ УКС'!M14</f>
        <v>0</v>
      </c>
      <c r="M9" s="31">
        <v>0</v>
      </c>
      <c r="N9" s="31">
        <f>'ФСГС МКУ УГЗиП'!O11+'ФСГС МКУ УКС'!O14</f>
        <v>0</v>
      </c>
      <c r="O9" s="31">
        <f>'ФСГС МКУ УГЗиП'!P11+'ФСГС МКУ УКС'!P14</f>
        <v>0</v>
      </c>
      <c r="P9" s="31">
        <v>0</v>
      </c>
      <c r="Q9" s="31">
        <f>'ФСГС МКУ УГЗиП'!R11+'ФСГС МКУ УКС'!R14</f>
        <v>0</v>
      </c>
      <c r="R9" s="31">
        <f>'ФСГС МКУ УГЗиП'!S11+'ФСГС МКУ УКС'!S14</f>
        <v>0</v>
      </c>
      <c r="S9" s="31">
        <v>0</v>
      </c>
      <c r="T9" s="31">
        <f>'ФСГС МКУ УГЗиП'!U11+'ФСГС МКУ УКС'!U14</f>
        <v>0</v>
      </c>
      <c r="U9" s="31">
        <f>'ФСГС МКУ УГЗиП'!V11+'ФСГС МКУ УКС'!V14</f>
        <v>0</v>
      </c>
      <c r="V9" s="31">
        <v>0</v>
      </c>
      <c r="W9" s="31">
        <f>'ФСГС МКУ УГЗиП'!X11+'ФСГС МКУ УКС'!X14</f>
        <v>631.79999999999995</v>
      </c>
      <c r="X9" s="31">
        <f>'ФСГС МКУ УГЗиП'!Y11+'ФСГС МКУ УКС'!Y14</f>
        <v>0</v>
      </c>
      <c r="Y9" s="31">
        <v>0</v>
      </c>
      <c r="Z9" s="31">
        <f>'ФСГС МКУ УГЗиП'!AA11+'ФСГС МКУ УКС'!AA14</f>
        <v>1812.3</v>
      </c>
      <c r="AA9" s="31">
        <f>'ФСГС МКУ УГЗиП'!AB11+'ФСГС МКУ УКС'!AB14</f>
        <v>0</v>
      </c>
      <c r="AB9" s="31">
        <v>0</v>
      </c>
      <c r="AC9" s="31">
        <f>'ФСГС МКУ УГЗиП'!AD11+'ФСГС МКУ УКС'!AD14</f>
        <v>1812.2</v>
      </c>
      <c r="AD9" s="31">
        <f>'ФСГС МКУ УГЗиП'!AE11+'ФСГС МКУ УКС'!AE14</f>
        <v>0</v>
      </c>
      <c r="AE9" s="31">
        <v>0</v>
      </c>
      <c r="AF9" s="31">
        <f>'ФСГС МКУ УГЗиП'!AG11+'ФСГС МКУ УКС'!AG14</f>
        <v>1812.2</v>
      </c>
      <c r="AG9" s="31">
        <f>'ФСГС МКУ УГЗиП'!AH11+'ФСГС МКУ УКС'!AH14</f>
        <v>0</v>
      </c>
      <c r="AH9" s="31">
        <v>0</v>
      </c>
      <c r="AI9" s="31">
        <f>'ФСГС МКУ УГЗиП'!AJ11+'ФСГС МКУ УКС'!AJ14</f>
        <v>0</v>
      </c>
      <c r="AJ9" s="31">
        <f>'ФСГС МКУ УГЗиП'!AK11+'ФСГС МКУ УКС'!AK14</f>
        <v>0</v>
      </c>
      <c r="AK9" s="31">
        <v>0</v>
      </c>
      <c r="AL9" s="31">
        <f>'ФСГС МКУ УГЗиП'!AM11+'ФСГС МКУ УКС'!AM14</f>
        <v>0</v>
      </c>
      <c r="AM9" s="31">
        <f>'ФСГС МКУ УГЗиП'!AN11+'ФСГС МКУ УКС'!AN14</f>
        <v>0</v>
      </c>
      <c r="AN9" s="31">
        <v>0</v>
      </c>
      <c r="AO9" s="31">
        <f>'ФСГС МКУ УГЗиП'!AP11+'ФСГС МКУ УКС'!AP14</f>
        <v>0</v>
      </c>
      <c r="AP9" s="31">
        <f>'ФСГС МКУ УГЗиП'!AQ11+'ФСГС МКУ УКС'!AQ14</f>
        <v>0</v>
      </c>
      <c r="AQ9" s="31">
        <v>0</v>
      </c>
      <c r="AR9" s="722"/>
      <c r="AS9" s="724"/>
    </row>
    <row r="10" spans="1:48" s="2" customFormat="1" ht="24.75" customHeight="1" x14ac:dyDescent="0.2">
      <c r="A10" s="746"/>
      <c r="B10" s="746"/>
      <c r="C10" s="746"/>
      <c r="D10" s="415" t="s">
        <v>33</v>
      </c>
      <c r="E10" s="31">
        <f t="shared" ref="E10:F18" si="3">H10+K10+N10+Q10+T10+W10+Z10+AC10+AF10+AI10+AL10+AO10</f>
        <v>9491.9</v>
      </c>
      <c r="F10" s="31">
        <f t="shared" si="2"/>
        <v>0</v>
      </c>
      <c r="G10" s="31">
        <f t="shared" si="1"/>
        <v>0</v>
      </c>
      <c r="H10" s="31">
        <f>'ФСГС МКУ УГЗиП'!I12+'ФСГС МКУ УКС'!I15</f>
        <v>0</v>
      </c>
      <c r="I10" s="31">
        <f>'ФСГС МКУ УГЗиП'!J12+'ФСГС МКУ УКС'!J15</f>
        <v>0</v>
      </c>
      <c r="J10" s="31">
        <v>0</v>
      </c>
      <c r="K10" s="31">
        <f>'ФСГС МКУ УГЗиП'!L12+'ФСГС МКУ УКС'!L15</f>
        <v>0</v>
      </c>
      <c r="L10" s="31">
        <f>'ФСГС МКУ УГЗиП'!M12+'ФСГС МКУ УКС'!M15</f>
        <v>0</v>
      </c>
      <c r="M10" s="31">
        <v>0</v>
      </c>
      <c r="N10" s="31">
        <f>'ФСГС МКУ УГЗиП'!O12+'ФСГС МКУ УКС'!O15</f>
        <v>0</v>
      </c>
      <c r="O10" s="31">
        <f>'ФСГС МКУ УГЗиП'!P12+'ФСГС МКУ УКС'!P15</f>
        <v>0</v>
      </c>
      <c r="P10" s="31">
        <v>0</v>
      </c>
      <c r="Q10" s="31">
        <f>'ФСГС МКУ УГЗиП'!R12+'ФСГС МКУ УКС'!R15</f>
        <v>0</v>
      </c>
      <c r="R10" s="31">
        <f>'ФСГС МКУ УГЗиП'!S12+'ФСГС МКУ УКС'!S15</f>
        <v>0</v>
      </c>
      <c r="S10" s="31">
        <v>0</v>
      </c>
      <c r="T10" s="31">
        <f>'ФСГС МКУ УГЗиП'!U12+'ФСГС МКУ УКС'!U15</f>
        <v>0</v>
      </c>
      <c r="U10" s="31">
        <f>'ФСГС МКУ УГЗиП'!V12+'ФСГС МКУ УКС'!V15</f>
        <v>0</v>
      </c>
      <c r="V10" s="31">
        <v>0</v>
      </c>
      <c r="W10" s="31">
        <f>'ФСГС МКУ УГЗиП'!X12+'ФСГС МКУ УКС'!X15</f>
        <v>988.2</v>
      </c>
      <c r="X10" s="31">
        <f>'ФСГС МКУ УГЗиП'!Y12+'ФСГС МКУ УКС'!Y15</f>
        <v>0</v>
      </c>
      <c r="Y10" s="31">
        <v>0</v>
      </c>
      <c r="Z10" s="31">
        <f>'ФСГС МКУ УГЗиП'!AA12+'ФСГС МКУ УКС'!AA15</f>
        <v>2834.6</v>
      </c>
      <c r="AA10" s="31">
        <f>'ФСГС МКУ УГЗиП'!AB12+'ФСГС МКУ УКС'!AB15</f>
        <v>0</v>
      </c>
      <c r="AB10" s="31">
        <v>0</v>
      </c>
      <c r="AC10" s="31">
        <f>'ФСГС МКУ УГЗиП'!AD12+'ФСГС МКУ УКС'!AD15</f>
        <v>2834.6</v>
      </c>
      <c r="AD10" s="31">
        <f>'ФСГС МКУ УГЗиП'!AE12+'ФСГС МКУ УКС'!AE15</f>
        <v>0</v>
      </c>
      <c r="AE10" s="31">
        <v>0</v>
      </c>
      <c r="AF10" s="31">
        <f>'ФСГС МКУ УГЗиП'!AG12+'ФСГС МКУ УКС'!AG15</f>
        <v>2834.5</v>
      </c>
      <c r="AG10" s="31">
        <f>'ФСГС МКУ УГЗиП'!AH12+'ФСГС МКУ УКС'!AH15</f>
        <v>0</v>
      </c>
      <c r="AH10" s="31">
        <v>0</v>
      </c>
      <c r="AI10" s="31">
        <f>'ФСГС МКУ УГЗиП'!AJ12+'ФСГС МКУ УКС'!AJ15</f>
        <v>0</v>
      </c>
      <c r="AJ10" s="31">
        <f>'ФСГС МКУ УГЗиП'!AK12+'ФСГС МКУ УКС'!AK15</f>
        <v>0</v>
      </c>
      <c r="AK10" s="31">
        <v>0</v>
      </c>
      <c r="AL10" s="31">
        <f>'ФСГС МКУ УГЗиП'!AM12+'ФСГС МКУ УКС'!AM15</f>
        <v>0</v>
      </c>
      <c r="AM10" s="31">
        <f>'ФСГС МКУ УГЗиП'!AN12+'ФСГС МКУ УКС'!AN15</f>
        <v>0</v>
      </c>
      <c r="AN10" s="31">
        <v>0</v>
      </c>
      <c r="AO10" s="31">
        <f>'ФСГС МКУ УГЗиП'!AP12+'ФСГС МКУ УКС'!AP15</f>
        <v>0</v>
      </c>
      <c r="AP10" s="31">
        <f>'ФСГС МКУ УГЗиП'!AQ12+'ФСГС МКУ УКС'!AQ15</f>
        <v>0</v>
      </c>
      <c r="AQ10" s="31">
        <v>0</v>
      </c>
      <c r="AR10" s="722"/>
      <c r="AS10" s="724"/>
    </row>
    <row r="11" spans="1:48" s="2" customFormat="1" ht="47.25" customHeight="1" x14ac:dyDescent="0.2">
      <c r="A11" s="746"/>
      <c r="B11" s="746"/>
      <c r="C11" s="746"/>
      <c r="D11" s="414" t="s">
        <v>34</v>
      </c>
      <c r="E11" s="31">
        <f>N11+Q11+AC11+AF11+AI11+AL11+AO11+Z11+T11+W11</f>
        <v>1752.3000000000002</v>
      </c>
      <c r="F11" s="31">
        <f t="shared" si="2"/>
        <v>0</v>
      </c>
      <c r="G11" s="31">
        <f t="shared" si="1"/>
        <v>0</v>
      </c>
      <c r="H11" s="31">
        <f>'ФСГС МКУ УГЗиП'!I13+'ФСГС МКУ УКС'!I16</f>
        <v>0</v>
      </c>
      <c r="I11" s="31">
        <f>'ФСГС МКУ УГЗиП'!J13+'ФСГС МКУ УКС'!J16</f>
        <v>0</v>
      </c>
      <c r="J11" s="31">
        <v>0</v>
      </c>
      <c r="K11" s="31">
        <f>'ФСГС МКУ УГЗиП'!L13+'ФСГС МКУ УКС'!L16</f>
        <v>0</v>
      </c>
      <c r="L11" s="31">
        <f>'ФСГС МКУ УГЗиП'!M13+'ФСГС МКУ УКС'!M16</f>
        <v>0</v>
      </c>
      <c r="M11" s="31">
        <v>0</v>
      </c>
      <c r="N11" s="31">
        <f>'ФСГС МКУ УГЗиП'!O13+'ФСГС МКУ УКС'!O16</f>
        <v>0</v>
      </c>
      <c r="O11" s="31">
        <f>'ФСГС МКУ УГЗиП'!P13+'ФСГС МКУ УКС'!P16</f>
        <v>0</v>
      </c>
      <c r="P11" s="31">
        <v>0</v>
      </c>
      <c r="Q11" s="31">
        <f>'ФСГС МКУ УГЗиП'!R13+'ФСГС МКУ УКС'!R16</f>
        <v>0</v>
      </c>
      <c r="R11" s="31">
        <f>'ФСГС МКУ УГЗиП'!S13+'ФСГС МКУ УКС'!S16</f>
        <v>0</v>
      </c>
      <c r="S11" s="31">
        <v>0</v>
      </c>
      <c r="T11" s="31">
        <f>'ФСГС МКУ УГЗиП'!U13+'ФСГС МКУ УКС'!U16</f>
        <v>23.4</v>
      </c>
      <c r="U11" s="31">
        <f>'ФСГС МКУ УГЗиП'!V13+'ФСГС МКУ УКС'!V16</f>
        <v>0</v>
      </c>
      <c r="V11" s="31">
        <v>0</v>
      </c>
      <c r="W11" s="31">
        <f>'ФСГС МКУ УГЗиП'!X13+'ФСГС МКУ УКС'!X16</f>
        <v>180</v>
      </c>
      <c r="X11" s="31">
        <f>'ФСГС МКУ УГЗиП'!Y13+'ФСГС МКУ УКС'!Y16</f>
        <v>0</v>
      </c>
      <c r="Y11" s="31">
        <v>0</v>
      </c>
      <c r="Z11" s="31">
        <f>'ФСГС МКУ УГЗиП'!AA13+'ФСГС МКУ УКС'!AA16</f>
        <v>507.7</v>
      </c>
      <c r="AA11" s="31">
        <f>'ФСГС МКУ УГЗиП'!AB13+'ФСГС МКУ УКС'!AB16</f>
        <v>0</v>
      </c>
      <c r="AB11" s="31">
        <v>0</v>
      </c>
      <c r="AC11" s="31">
        <f>'ФСГС МКУ УГЗиП'!AD13+'ФСГС МКУ УКС'!AD16</f>
        <v>507.7</v>
      </c>
      <c r="AD11" s="31">
        <f>'ФСГС МКУ УГЗиП'!AE13+'ФСГС МКУ УКС'!AE16</f>
        <v>0</v>
      </c>
      <c r="AE11" s="31">
        <v>0</v>
      </c>
      <c r="AF11" s="31">
        <f>'ФСГС МКУ УГЗиП'!AG13+'ФСГС МКУ УКС'!AG16</f>
        <v>533.5</v>
      </c>
      <c r="AG11" s="31">
        <f>'ФСГС МКУ УГЗиП'!AH13+'ФСГС МКУ УКС'!AH16</f>
        <v>0</v>
      </c>
      <c r="AH11" s="31">
        <v>0</v>
      </c>
      <c r="AI11" s="31">
        <f>'ФСГС МКУ УГЗиП'!AJ13+'ФСГС МКУ УКС'!AJ16</f>
        <v>0</v>
      </c>
      <c r="AJ11" s="31">
        <f>'ФСГС МКУ УГЗиП'!AK13+'ФСГС МКУ УКС'!AK16</f>
        <v>0</v>
      </c>
      <c r="AK11" s="31">
        <v>0</v>
      </c>
      <c r="AL11" s="31">
        <f>'ФСГС МКУ УГЗиП'!AM13+'ФСГС МКУ УКС'!AM16</f>
        <v>0</v>
      </c>
      <c r="AM11" s="31">
        <f>'ФСГС МКУ УГЗиП'!AN13+'ФСГС МКУ УКС'!AN16</f>
        <v>0</v>
      </c>
      <c r="AN11" s="31">
        <v>0</v>
      </c>
      <c r="AO11" s="31">
        <f>'ФСГС МКУ УГЗиП'!AP13+'ФСГС МКУ УКС'!AP16</f>
        <v>0</v>
      </c>
      <c r="AP11" s="31">
        <f>'ФСГС МКУ УГЗиП'!AQ13+'ФСГС МКУ УКС'!AQ16</f>
        <v>0</v>
      </c>
      <c r="AQ11" s="31">
        <v>0</v>
      </c>
      <c r="AR11" s="722"/>
      <c r="AS11" s="724"/>
    </row>
    <row r="12" spans="1:48" s="2" customFormat="1" ht="48" customHeight="1" x14ac:dyDescent="0.2">
      <c r="A12" s="747"/>
      <c r="B12" s="747"/>
      <c r="C12" s="747"/>
      <c r="D12" s="414" t="s">
        <v>35</v>
      </c>
      <c r="E12" s="31">
        <f>N12+Q12+AC12+AF12+AI12+AL12+AO12+Z12+T12+W12</f>
        <v>0</v>
      </c>
      <c r="F12" s="31">
        <f t="shared" si="2"/>
        <v>0</v>
      </c>
      <c r="G12" s="31">
        <v>0</v>
      </c>
      <c r="H12" s="31">
        <f>'ФСГС МКУ УГЗиП'!I14+'ФСГС МКУ УКС'!I17</f>
        <v>0</v>
      </c>
      <c r="I12" s="31">
        <f>'ФСГС МКУ УГЗиП'!J14+'ФСГС МКУ УКС'!J17</f>
        <v>0</v>
      </c>
      <c r="J12" s="31">
        <v>0</v>
      </c>
      <c r="K12" s="31">
        <f>'ФСГС МКУ УГЗиП'!L14+'ФСГС МКУ УКС'!L17</f>
        <v>0</v>
      </c>
      <c r="L12" s="31">
        <f>'ФСГС МКУ УГЗиП'!M14+'ФСГС МКУ УКС'!M17</f>
        <v>0</v>
      </c>
      <c r="M12" s="31">
        <v>0</v>
      </c>
      <c r="N12" s="31">
        <f>'ФСГС МКУ УГЗиП'!O14+'ФСГС МКУ УКС'!O17</f>
        <v>0</v>
      </c>
      <c r="O12" s="31">
        <f>'ФСГС МКУ УГЗиП'!P14+'ФСГС МКУ УКС'!P17</f>
        <v>0</v>
      </c>
      <c r="P12" s="31">
        <v>0</v>
      </c>
      <c r="Q12" s="31">
        <f>'ФСГС МКУ УГЗиП'!R14+'ФСГС МКУ УКС'!R17</f>
        <v>0</v>
      </c>
      <c r="R12" s="31">
        <f>'ФСГС МКУ УГЗиП'!S14+'ФСГС МКУ УКС'!S17</f>
        <v>0</v>
      </c>
      <c r="S12" s="31">
        <v>0</v>
      </c>
      <c r="T12" s="31">
        <f>'ФСГС МКУ УГЗиП'!U14+'ФСГС МКУ УКС'!U17</f>
        <v>0</v>
      </c>
      <c r="U12" s="31">
        <f>'ФСГС МКУ УГЗиП'!V14+'ФСГС МКУ УКС'!V17</f>
        <v>0</v>
      </c>
      <c r="V12" s="31">
        <v>0</v>
      </c>
      <c r="W12" s="31">
        <f>'ФСГС МКУ УГЗиП'!X14+'ФСГС МКУ УКС'!X17</f>
        <v>0</v>
      </c>
      <c r="X12" s="31">
        <f>'ФСГС МКУ УГЗиП'!Y14+'ФСГС МКУ УКС'!Y17</f>
        <v>0</v>
      </c>
      <c r="Y12" s="31">
        <v>0</v>
      </c>
      <c r="Z12" s="31">
        <f>'ФСГС МКУ УГЗиП'!AA14+'ФСГС МКУ УКС'!AA17</f>
        <v>0</v>
      </c>
      <c r="AA12" s="31">
        <f>'ФСГС МКУ УГЗиП'!AB14+'ФСГС МКУ УКС'!AB17</f>
        <v>0</v>
      </c>
      <c r="AB12" s="31">
        <v>0</v>
      </c>
      <c r="AC12" s="31">
        <f>'ФСГС МКУ УГЗиП'!AD14+'ФСГС МКУ УКС'!AD17</f>
        <v>0</v>
      </c>
      <c r="AD12" s="31">
        <f>'ФСГС МКУ УГЗиП'!AE14+'ФСГС МКУ УКС'!AE17</f>
        <v>0</v>
      </c>
      <c r="AE12" s="31">
        <v>0</v>
      </c>
      <c r="AF12" s="31">
        <f>'ФСГС МКУ УГЗиП'!AG14+'ФСГС МКУ УКС'!AG17</f>
        <v>0</v>
      </c>
      <c r="AG12" s="31">
        <f>'ФСГС МКУ УГЗиП'!AH14+'ФСГС МКУ УКС'!AH17</f>
        <v>0</v>
      </c>
      <c r="AH12" s="31">
        <v>0</v>
      </c>
      <c r="AI12" s="31">
        <f>'ФСГС МКУ УГЗиП'!AJ14+'ФСГС МКУ УКС'!AJ17</f>
        <v>0</v>
      </c>
      <c r="AJ12" s="31">
        <f>'ФСГС МКУ УГЗиП'!AK14+'ФСГС МКУ УКС'!AK17</f>
        <v>0</v>
      </c>
      <c r="AK12" s="31">
        <v>0</v>
      </c>
      <c r="AL12" s="31">
        <f>'ФСГС МКУ УГЗиП'!AM14+'ФСГС МКУ УКС'!AM17</f>
        <v>0</v>
      </c>
      <c r="AM12" s="31">
        <f>'ФСГС МКУ УГЗиП'!AN14+'ФСГС МКУ УКС'!AN17</f>
        <v>0</v>
      </c>
      <c r="AN12" s="31">
        <v>0</v>
      </c>
      <c r="AO12" s="31">
        <f>'ФСГС МКУ УГЗиП'!AP14+'ФСГС МКУ УКС'!AP17</f>
        <v>0</v>
      </c>
      <c r="AP12" s="31">
        <f>'ФСГС МКУ УГЗиП'!AQ14+'ФСГС МКУ УКС'!AQ17</f>
        <v>0</v>
      </c>
      <c r="AQ12" s="31">
        <v>0</v>
      </c>
      <c r="AR12" s="776"/>
      <c r="AS12" s="776"/>
    </row>
    <row r="13" spans="1:48" s="2" customFormat="1" ht="100.5" customHeight="1" x14ac:dyDescent="0.2">
      <c r="A13" s="748"/>
      <c r="B13" s="748"/>
      <c r="C13" s="748"/>
      <c r="D13" s="459" t="s">
        <v>36</v>
      </c>
      <c r="E13" s="31">
        <f>N13+Q13+AC13+AF13+AI13+AL13+AO13+Z13+T13+W13</f>
        <v>0</v>
      </c>
      <c r="F13" s="31">
        <f t="shared" si="2"/>
        <v>0</v>
      </c>
      <c r="G13" s="31">
        <v>0</v>
      </c>
      <c r="H13" s="31">
        <f>'ФСГС МКУ УГЗиП'!I15+'ФСГС МКУ УКС'!I18</f>
        <v>0</v>
      </c>
      <c r="I13" s="31">
        <f>'ФСГС МКУ УГЗиП'!J15+'ФСГС МКУ УКС'!J18</f>
        <v>0</v>
      </c>
      <c r="J13" s="31">
        <v>0</v>
      </c>
      <c r="K13" s="31">
        <f>'ФСГС МКУ УГЗиП'!L15+'ФСГС МКУ УКС'!L18</f>
        <v>0</v>
      </c>
      <c r="L13" s="31">
        <f>'ФСГС МКУ УГЗиП'!M15+'ФСГС МКУ УКС'!M18</f>
        <v>0</v>
      </c>
      <c r="M13" s="31">
        <v>0</v>
      </c>
      <c r="N13" s="31">
        <f>'ФСГС МКУ УГЗиП'!O15+'ФСГС МКУ УКС'!O18</f>
        <v>0</v>
      </c>
      <c r="O13" s="31">
        <f>'ФСГС МКУ УГЗиП'!P15+'ФСГС МКУ УКС'!P18</f>
        <v>0</v>
      </c>
      <c r="P13" s="31">
        <v>0</v>
      </c>
      <c r="Q13" s="31">
        <f>'ФСГС МКУ УГЗиП'!R15+'ФСГС МКУ УКС'!R18</f>
        <v>0</v>
      </c>
      <c r="R13" s="31">
        <f>'ФСГС МКУ УГЗиП'!S15+'ФСГС МКУ УКС'!S18</f>
        <v>0</v>
      </c>
      <c r="S13" s="31">
        <v>0</v>
      </c>
      <c r="T13" s="31">
        <f>'ФСГС МКУ УГЗиП'!U15+'ФСГС МКУ УКС'!U18</f>
        <v>0</v>
      </c>
      <c r="U13" s="31">
        <f>'ФСГС МКУ УГЗиП'!V15+'ФСГС МКУ УКС'!V18</f>
        <v>0</v>
      </c>
      <c r="V13" s="31">
        <v>0</v>
      </c>
      <c r="W13" s="31">
        <f>'ФСГС МКУ УГЗиП'!X15+'ФСГС МКУ УКС'!X18</f>
        <v>0</v>
      </c>
      <c r="X13" s="31">
        <f>'ФСГС МКУ УГЗиП'!Y15+'ФСГС МКУ УКС'!Y18</f>
        <v>0</v>
      </c>
      <c r="Y13" s="31">
        <v>0</v>
      </c>
      <c r="Z13" s="31">
        <f>'ФСГС МКУ УГЗиП'!AA15+'ФСГС МКУ УКС'!AA18</f>
        <v>0</v>
      </c>
      <c r="AA13" s="31">
        <f>'ФСГС МКУ УГЗиП'!AB15+'ФСГС МКУ УКС'!AB18</f>
        <v>0</v>
      </c>
      <c r="AB13" s="31">
        <v>0</v>
      </c>
      <c r="AC13" s="31">
        <f>'ФСГС МКУ УГЗиП'!AD15+'ФСГС МКУ УКС'!AD18</f>
        <v>0</v>
      </c>
      <c r="AD13" s="31">
        <f>'ФСГС МКУ УГЗиП'!AE15+'ФСГС МКУ УКС'!AE18</f>
        <v>0</v>
      </c>
      <c r="AE13" s="31">
        <v>0</v>
      </c>
      <c r="AF13" s="31">
        <f>'ФСГС МКУ УГЗиП'!AG15+'ФСГС МКУ УКС'!AG18</f>
        <v>0</v>
      </c>
      <c r="AG13" s="31">
        <f>'ФСГС МКУ УГЗиП'!AH15+'ФСГС МКУ УКС'!AH18</f>
        <v>0</v>
      </c>
      <c r="AH13" s="31">
        <v>0</v>
      </c>
      <c r="AI13" s="31">
        <f>'ФСГС МКУ УГЗиП'!AJ15+'ФСГС МКУ УКС'!AJ18</f>
        <v>0</v>
      </c>
      <c r="AJ13" s="31">
        <f>'ФСГС МКУ УГЗиП'!AK15+'ФСГС МКУ УКС'!AK18</f>
        <v>0</v>
      </c>
      <c r="AK13" s="31">
        <v>0</v>
      </c>
      <c r="AL13" s="31">
        <f>'ФСГС МКУ УГЗиП'!AM15+'ФСГС МКУ УКС'!AM18</f>
        <v>0</v>
      </c>
      <c r="AM13" s="31">
        <f>'ФСГС МКУ УГЗиП'!AN15+'ФСГС МКУ УКС'!AN18</f>
        <v>0</v>
      </c>
      <c r="AN13" s="31">
        <v>0</v>
      </c>
      <c r="AO13" s="31">
        <f>'ФСГС МКУ УГЗиП'!AP15+'ФСГС МКУ УКС'!AP18</f>
        <v>0</v>
      </c>
      <c r="AP13" s="31">
        <f>'ФСГС МКУ УГЗиП'!AQ15+'ФСГС МКУ УКС'!AQ18</f>
        <v>0</v>
      </c>
      <c r="AQ13" s="31">
        <v>0</v>
      </c>
      <c r="AR13" s="774"/>
      <c r="AS13" s="774"/>
    </row>
    <row r="14" spans="1:48" s="2" customFormat="1" ht="40.5" customHeight="1" x14ac:dyDescent="0.2">
      <c r="A14" s="745" t="s">
        <v>40</v>
      </c>
      <c r="B14" s="745" t="s">
        <v>41</v>
      </c>
      <c r="C14" s="745" t="s">
        <v>137</v>
      </c>
      <c r="D14" s="415" t="s">
        <v>31</v>
      </c>
      <c r="E14" s="31">
        <f>H14+K14+N14+Q14+T14+W14+Z14+AC14+AF14+AI14+AL14+AO14</f>
        <v>52451</v>
      </c>
      <c r="F14" s="31">
        <f t="shared" si="2"/>
        <v>25</v>
      </c>
      <c r="G14" s="31">
        <f t="shared" si="1"/>
        <v>4.7663533583725763E-2</v>
      </c>
      <c r="H14" s="31">
        <f>H15+H16+H17+H18</f>
        <v>0</v>
      </c>
      <c r="I14" s="31">
        <f>I15+I16+I17+I18</f>
        <v>0</v>
      </c>
      <c r="J14" s="31">
        <v>0</v>
      </c>
      <c r="K14" s="31">
        <f>K15+K16+K17+K18</f>
        <v>25</v>
      </c>
      <c r="L14" s="31">
        <f>L15+L16+L17+L18</f>
        <v>25</v>
      </c>
      <c r="M14" s="31">
        <v>100</v>
      </c>
      <c r="N14" s="31">
        <f>N15+N16+N17+N18</f>
        <v>0</v>
      </c>
      <c r="O14" s="31">
        <f>O15+O16+O17+O18</f>
        <v>0</v>
      </c>
      <c r="P14" s="31">
        <v>0</v>
      </c>
      <c r="Q14" s="31">
        <f>Q15+Q16+Q17+Q18</f>
        <v>0</v>
      </c>
      <c r="R14" s="31">
        <f>R15+R16+R17+R18</f>
        <v>0</v>
      </c>
      <c r="S14" s="31">
        <v>0</v>
      </c>
      <c r="T14" s="31">
        <f>T15+T16+T17+T18</f>
        <v>0</v>
      </c>
      <c r="U14" s="31">
        <f>U15+U16+U17+U18</f>
        <v>0</v>
      </c>
      <c r="V14" s="31">
        <v>0</v>
      </c>
      <c r="W14" s="31">
        <f>W15+W16+W17+W18</f>
        <v>0</v>
      </c>
      <c r="X14" s="31">
        <f>X15+X16+X17+X18</f>
        <v>0</v>
      </c>
      <c r="Y14" s="31">
        <v>0</v>
      </c>
      <c r="Z14" s="31">
        <f>Z15+Z16+Z17+Z18</f>
        <v>0</v>
      </c>
      <c r="AA14" s="31">
        <f>AA15+AA16+AA17+AA18</f>
        <v>0</v>
      </c>
      <c r="AB14" s="31">
        <v>0</v>
      </c>
      <c r="AC14" s="31">
        <f>AC15+AC16+AC17+AC18</f>
        <v>4300</v>
      </c>
      <c r="AD14" s="31">
        <f>AD15+AD16+AD17+AD18</f>
        <v>0</v>
      </c>
      <c r="AE14" s="31">
        <v>0</v>
      </c>
      <c r="AF14" s="31">
        <f>AF15+AF16+AF17+AF18</f>
        <v>45000</v>
      </c>
      <c r="AG14" s="31">
        <f>AG15+AG16+AG17+AG18</f>
        <v>0</v>
      </c>
      <c r="AH14" s="31">
        <v>0</v>
      </c>
      <c r="AI14" s="31">
        <f>AI15+AI16+AI17+AI18</f>
        <v>0</v>
      </c>
      <c r="AJ14" s="31">
        <f>AJ15+AJ16+AJ17+AJ18</f>
        <v>0</v>
      </c>
      <c r="AK14" s="31">
        <v>0</v>
      </c>
      <c r="AL14" s="31">
        <f>AL15+AL16+AL17+AL18</f>
        <v>0</v>
      </c>
      <c r="AM14" s="31">
        <f>AM15+AM16+AM17+AM18</f>
        <v>0</v>
      </c>
      <c r="AN14" s="31">
        <v>0</v>
      </c>
      <c r="AO14" s="31">
        <f>AO15+AO16+AO17+AO18</f>
        <v>3126</v>
      </c>
      <c r="AP14" s="31">
        <f>AP15+AP16+AP17+AP18</f>
        <v>0</v>
      </c>
      <c r="AQ14" s="31">
        <v>0</v>
      </c>
      <c r="AR14" s="773" t="s">
        <v>152</v>
      </c>
      <c r="AS14" s="526"/>
      <c r="AU14" s="7"/>
      <c r="AV14" s="7"/>
    </row>
    <row r="15" spans="1:48" s="2" customFormat="1" ht="52.5" customHeight="1" x14ac:dyDescent="0.2">
      <c r="A15" s="746"/>
      <c r="B15" s="746"/>
      <c r="C15" s="746"/>
      <c r="D15" s="415" t="s">
        <v>32</v>
      </c>
      <c r="E15" s="31">
        <f t="shared" si="3"/>
        <v>0</v>
      </c>
      <c r="F15" s="31">
        <f t="shared" si="3"/>
        <v>0</v>
      </c>
      <c r="G15" s="31">
        <v>0</v>
      </c>
      <c r="H15" s="31">
        <f>'ФСГС МКУ УГЗиП'!I40+'ФСГС МКУ УКС'!I43</f>
        <v>0</v>
      </c>
      <c r="I15" s="31">
        <f>'ФСГС МКУ УГЗиП'!J40+'ФСГС МКУ УКС'!J43</f>
        <v>0</v>
      </c>
      <c r="J15" s="31">
        <v>0</v>
      </c>
      <c r="K15" s="31">
        <f>'ФСГС МКУ УГЗиП'!L40+'ФСГС МКУ УКС'!L43</f>
        <v>0</v>
      </c>
      <c r="L15" s="31">
        <f>'ФСГС МКУ УГЗиП'!M40+'ФСГС МКУ УКС'!M43</f>
        <v>0</v>
      </c>
      <c r="M15" s="31">
        <v>0</v>
      </c>
      <c r="N15" s="31">
        <f>'ФСГС МКУ УГЗиП'!O40+'ФСГС МКУ УКС'!O43</f>
        <v>0</v>
      </c>
      <c r="O15" s="31">
        <f>'ФСГС МКУ УГЗиП'!P40+'ФСГС МКУ УКС'!P43</f>
        <v>0</v>
      </c>
      <c r="P15" s="31">
        <v>0</v>
      </c>
      <c r="Q15" s="31">
        <f>'ФСГС МКУ УГЗиП'!R40+'ФСГС МКУ УКС'!R43</f>
        <v>0</v>
      </c>
      <c r="R15" s="31">
        <f>'ФСГС МКУ УГЗиП'!S40+'ФСГС МКУ УКС'!S43</f>
        <v>0</v>
      </c>
      <c r="S15" s="31">
        <v>0</v>
      </c>
      <c r="T15" s="31">
        <f>'ФСГС МКУ УГЗиП'!U40+'ФСГС МКУ УКС'!U43</f>
        <v>0</v>
      </c>
      <c r="U15" s="31">
        <f>'ФСГС МКУ УГЗиП'!V40+'ФСГС МКУ УКС'!V43</f>
        <v>0</v>
      </c>
      <c r="V15" s="31">
        <v>0</v>
      </c>
      <c r="W15" s="31">
        <f>'ФСГС МКУ УГЗиП'!X40+'ФСГС МКУ УКС'!X43</f>
        <v>0</v>
      </c>
      <c r="X15" s="31">
        <f>'ФСГС МКУ УГЗиП'!Y40+'ФСГС МКУ УКС'!Y43</f>
        <v>0</v>
      </c>
      <c r="Y15" s="31">
        <v>0</v>
      </c>
      <c r="Z15" s="31">
        <f>'ФСГС МКУ УГЗиП'!AA40+'ФСГС МКУ УКС'!AA43</f>
        <v>0</v>
      </c>
      <c r="AA15" s="31">
        <f>'ФСГС МКУ УГЗиП'!AB40+'ФСГС МКУ УКС'!AB43</f>
        <v>0</v>
      </c>
      <c r="AB15" s="31">
        <v>0</v>
      </c>
      <c r="AC15" s="31">
        <f>'ФСГС МКУ УГЗиП'!AD40+'ФСГС МКУ УКС'!AD43</f>
        <v>0</v>
      </c>
      <c r="AD15" s="31">
        <f>'ФСГС МКУ УГЗиП'!AE40+'ФСГС МКУ УКС'!AE43</f>
        <v>0</v>
      </c>
      <c r="AE15" s="31">
        <v>0</v>
      </c>
      <c r="AF15" s="31">
        <f>'ФСГС МКУ УГЗиП'!AG40+'ФСГС МКУ УКС'!AG43</f>
        <v>0</v>
      </c>
      <c r="AG15" s="31">
        <f>'ФСГС МКУ УГЗиП'!AH40+'ФСГС МКУ УКС'!AH43</f>
        <v>0</v>
      </c>
      <c r="AH15" s="31">
        <v>0</v>
      </c>
      <c r="AI15" s="31">
        <f>'ФСГС МКУ УГЗиП'!AJ40+'ФСГС МКУ УКС'!AJ43</f>
        <v>0</v>
      </c>
      <c r="AJ15" s="31">
        <f>'ФСГС МКУ УГЗиП'!AK40+'ФСГС МКУ УКС'!AK43</f>
        <v>0</v>
      </c>
      <c r="AK15" s="31">
        <v>0</v>
      </c>
      <c r="AL15" s="31">
        <f>'ФСГС МКУ УГЗиП'!AM40+'ФСГС МКУ УКС'!AM43</f>
        <v>0</v>
      </c>
      <c r="AM15" s="31">
        <f>'ФСГС МКУ УГЗиП'!AN40+'ФСГС МКУ УКС'!AN43</f>
        <v>0</v>
      </c>
      <c r="AN15" s="31">
        <v>0</v>
      </c>
      <c r="AO15" s="31">
        <f>'ФСГС МКУ УГЗиП'!AP40+'ФСГС МКУ УКС'!AP43</f>
        <v>0</v>
      </c>
      <c r="AP15" s="31">
        <f>'ФСГС МКУ УГЗиП'!AQ40+'ФСГС МКУ УКС'!AQ43</f>
        <v>0</v>
      </c>
      <c r="AQ15" s="31">
        <v>0</v>
      </c>
      <c r="AR15" s="525"/>
      <c r="AS15" s="527"/>
    </row>
    <row r="16" spans="1:48" s="2" customFormat="1" ht="24.75" customHeight="1" x14ac:dyDescent="0.2">
      <c r="A16" s="746"/>
      <c r="B16" s="746"/>
      <c r="C16" s="746"/>
      <c r="D16" s="415" t="s">
        <v>33</v>
      </c>
      <c r="E16" s="31">
        <f t="shared" si="3"/>
        <v>0</v>
      </c>
      <c r="F16" s="31">
        <f>I16+L16+O16+R16+U16+X16+AA16+AD16+AG16+AJ16+AM16+AP16</f>
        <v>0</v>
      </c>
      <c r="G16" s="31">
        <v>0</v>
      </c>
      <c r="H16" s="31">
        <f>'ФСГС МКУ УГЗиП'!I41+'ФСГС МКУ УЖКХ'!I26+'ФСГС МКУ УКС'!I44</f>
        <v>0</v>
      </c>
      <c r="I16" s="31">
        <f>'ФСГС МКУ УГЗиП'!J41+'ФСГС МКУ УЖКХ'!J26+'ФСГС МКУ УКС'!J44</f>
        <v>0</v>
      </c>
      <c r="J16" s="31">
        <v>0</v>
      </c>
      <c r="K16" s="31">
        <f>'ФСГС МКУ УГЗиП'!L41+'ФСГС МКУ УЖКХ'!L26+'ФСГС МКУ УКС'!L44</f>
        <v>0</v>
      </c>
      <c r="L16" s="31">
        <f>'ФСГС МКУ УГЗиП'!M41+'ФСГС МКУ УЖКХ'!M26+'ФСГС МКУ УКС'!M44</f>
        <v>0</v>
      </c>
      <c r="M16" s="31">
        <v>0</v>
      </c>
      <c r="N16" s="31">
        <f>'ФСГС МКУ УГЗиП'!O41+'ФСГС МКУ УЖКХ'!O26+'ФСГС МКУ УКС'!O44</f>
        <v>0</v>
      </c>
      <c r="O16" s="31">
        <f>'ФСГС МКУ УГЗиП'!P41+'ФСГС МКУ УЖКХ'!P26+'ФСГС МКУ УКС'!P44</f>
        <v>0</v>
      </c>
      <c r="P16" s="31">
        <v>0</v>
      </c>
      <c r="Q16" s="31">
        <f>'ФСГС МКУ УГЗиП'!R41+'ФСГС МКУ УЖКХ'!R26+'ФСГС МКУ УКС'!R44</f>
        <v>0</v>
      </c>
      <c r="R16" s="31">
        <f>'ФСГС МКУ УГЗиП'!S41+'ФСГС МКУ УЖКХ'!S26+'ФСГС МКУ УКС'!S44</f>
        <v>0</v>
      </c>
      <c r="S16" s="31">
        <v>0</v>
      </c>
      <c r="T16" s="31">
        <f>'ФСГС МКУ УГЗиП'!U41+'ФСГС МКУ УЖКХ'!U26+'ФСГС МКУ УКС'!U44</f>
        <v>0</v>
      </c>
      <c r="U16" s="31">
        <f>'ФСГС МКУ УГЗиП'!V41+'ФСГС МКУ УЖКХ'!V26+'ФСГС МКУ УКС'!V44</f>
        <v>0</v>
      </c>
      <c r="V16" s="31">
        <v>0</v>
      </c>
      <c r="W16" s="31">
        <f>'ФСГС МКУ УГЗиП'!X41+'ФСГС МКУ УЖКХ'!X26+'ФСГС МКУ УКС'!X44</f>
        <v>0</v>
      </c>
      <c r="X16" s="31">
        <f>'ФСГС МКУ УГЗиП'!Y41+'ФСГС МКУ УЖКХ'!Y26+'ФСГС МКУ УКС'!Y44</f>
        <v>0</v>
      </c>
      <c r="Y16" s="31">
        <v>0</v>
      </c>
      <c r="Z16" s="31">
        <f>'ФСГС МКУ УГЗиП'!AA41+'ФСГС МКУ УЖКХ'!AA26+'ФСГС МКУ УКС'!AA44</f>
        <v>0</v>
      </c>
      <c r="AA16" s="31">
        <f>'ФСГС МКУ УГЗиП'!AB41+'ФСГС МКУ УЖКХ'!AB26+'ФСГС МКУ УКС'!AB44</f>
        <v>0</v>
      </c>
      <c r="AB16" s="31">
        <v>0</v>
      </c>
      <c r="AC16" s="31">
        <f>'ФСГС МКУ УГЗиП'!AD41+'ФСГС МКУ УЖКХ'!AD26+'ФСГС МКУ УКС'!AD44</f>
        <v>0</v>
      </c>
      <c r="AD16" s="31">
        <f>'ФСГС МКУ УГЗиП'!AE41+'ФСГС МКУ УЖКХ'!AE26+'ФСГС МКУ УКС'!AE44</f>
        <v>0</v>
      </c>
      <c r="AE16" s="31">
        <v>0</v>
      </c>
      <c r="AF16" s="31">
        <f>'ФСГС МКУ УГЗиП'!AG41+'ФСГС МКУ УЖКХ'!AG26+'ФСГС МКУ УКС'!AG44</f>
        <v>0</v>
      </c>
      <c r="AG16" s="31">
        <f>'ФСГС МКУ УГЗиП'!AH41+'ФСГС МКУ УЖКХ'!AH26+'ФСГС МКУ УКС'!AH44</f>
        <v>0</v>
      </c>
      <c r="AH16" s="31">
        <v>0</v>
      </c>
      <c r="AI16" s="31">
        <f>'ФСГС МКУ УГЗиП'!AJ41+'ФСГС МКУ УЖКХ'!AJ26+'ФСГС МКУ УКС'!AJ44</f>
        <v>0</v>
      </c>
      <c r="AJ16" s="31">
        <f>'ФСГС МКУ УГЗиП'!AK41+'ФСГС МКУ УЖКХ'!AK26+'ФСГС МКУ УКС'!AK44</f>
        <v>0</v>
      </c>
      <c r="AK16" s="31">
        <v>0</v>
      </c>
      <c r="AL16" s="31">
        <f>'ФСГС МКУ УГЗиП'!AM41+'ФСГС МКУ УЖКХ'!AM26+'ФСГС МКУ УКС'!AM44</f>
        <v>0</v>
      </c>
      <c r="AM16" s="31">
        <f>'ФСГС МКУ УГЗиП'!AN41+'ФСГС МКУ УЖКХ'!AN26+'ФСГС МКУ УКС'!AN44</f>
        <v>0</v>
      </c>
      <c r="AN16" s="31">
        <v>0</v>
      </c>
      <c r="AO16" s="31">
        <f>'ФСГС МКУ УГЗиП'!AP41+'ФСГС МКУ УЖКХ'!AP26+'ФСГС МКУ УКС'!AP44</f>
        <v>0</v>
      </c>
      <c r="AP16" s="31">
        <f>'ФСГС МКУ УГЗиП'!AQ41+'ФСГС МКУ УЖКХ'!AQ26+'ФСГС МКУ УКС'!AQ44</f>
        <v>0</v>
      </c>
      <c r="AQ16" s="31">
        <v>0</v>
      </c>
      <c r="AR16" s="525"/>
      <c r="AS16" s="527"/>
    </row>
    <row r="17" spans="1:45" s="2" customFormat="1" ht="47.25" customHeight="1" x14ac:dyDescent="0.2">
      <c r="A17" s="746"/>
      <c r="B17" s="746"/>
      <c r="C17" s="746"/>
      <c r="D17" s="414" t="s">
        <v>34</v>
      </c>
      <c r="E17" s="31">
        <f>H17+K17+N17+Q17+T17+W17+Z17+AC17+AF17+AI17+AL17+AO17</f>
        <v>52451</v>
      </c>
      <c r="F17" s="31">
        <f>I17+L17+O17+R17+U17+X17+AA17+AD17+AG17+AJ17+AM17+AP17</f>
        <v>25</v>
      </c>
      <c r="G17" s="31">
        <f>F17/E17*100</f>
        <v>4.7663533583725763E-2</v>
      </c>
      <c r="H17" s="31">
        <f>'ФСГС МКУ УГЗиП'!I42+'ФСГС МКУ УЖКХ'!I27+'ФСГС МКУ УКС'!I45</f>
        <v>0</v>
      </c>
      <c r="I17" s="31">
        <f>'ФСГС МКУ УГЗиП'!J42+'ФСГС МКУ УЖКХ'!J27+'ФСГС МКУ УКС'!J45</f>
        <v>0</v>
      </c>
      <c r="J17" s="31">
        <v>0</v>
      </c>
      <c r="K17" s="31">
        <f>'ФСГС МКУ УГЗиП'!L42+'ФСГС МКУ УЖКХ'!L27+'ФСГС МКУ УКС'!L45</f>
        <v>25</v>
      </c>
      <c r="L17" s="31">
        <f>'ФСГС МКУ УГЗиП'!M42+'ФСГС МКУ УЖКХ'!M27+'ФСГС МКУ УКС'!M45</f>
        <v>25</v>
      </c>
      <c r="M17" s="31">
        <f>L17/K17*100</f>
        <v>100</v>
      </c>
      <c r="N17" s="31">
        <f>'ФСГС МКУ УГЗиП'!O42+'ФСГС МКУ УЖКХ'!O27+'ФСГС МКУ УКС'!O45</f>
        <v>0</v>
      </c>
      <c r="O17" s="31">
        <f>'ФСГС МКУ УГЗиП'!P42+'ФСГС МКУ УЖКХ'!P27+'ФСГС МКУ УКС'!P45</f>
        <v>0</v>
      </c>
      <c r="P17" s="31">
        <v>0</v>
      </c>
      <c r="Q17" s="31">
        <f>'ФСГС МКУ УГЗиП'!R42+'ФСГС МКУ УЖКХ'!U27+'ФСГС МКУ УКС'!R45</f>
        <v>0</v>
      </c>
      <c r="R17" s="31">
        <f>'ФСГС МКУ УГЗиП'!S42+'ФСГС МКУ УЖКХ'!V27+'ФСГС МКУ УКС'!S45</f>
        <v>0</v>
      </c>
      <c r="S17" s="31">
        <v>0</v>
      </c>
      <c r="T17" s="31">
        <f>'ФСГС МКУ УГЗиП'!U42+'ФСГС МКУ УЖКХ'!X27+'ФСГС МКУ УКС'!U45</f>
        <v>0</v>
      </c>
      <c r="U17" s="31">
        <f>'ФСГС МКУ УГЗиП'!V42+'ФСГС МКУ УЖКХ'!Y27+'ФСГС МКУ УКС'!V45</f>
        <v>0</v>
      </c>
      <c r="V17" s="31">
        <v>0</v>
      </c>
      <c r="W17" s="31">
        <f>'ФСГС МКУ УГЗиП'!X42+'ФСГС МКУ УЖКХ'!AA27+'ФСГС МКУ УКС'!X45</f>
        <v>0</v>
      </c>
      <c r="X17" s="31">
        <f>'ФСГС МКУ УГЗиП'!Y42+'ФСГС МКУ УЖКХ'!AB27+'ФСГС МКУ УКС'!Y45</f>
        <v>0</v>
      </c>
      <c r="Y17" s="31">
        <v>0</v>
      </c>
      <c r="Z17" s="31">
        <f>'ФСГС МКУ УГЗиП'!AA42+'ФСГС МКУ УЖКХ'!AD27+'ФСГС МКУ УКС'!AA45</f>
        <v>0</v>
      </c>
      <c r="AA17" s="31">
        <f>'ФСГС МКУ УГЗиП'!AB42+'ФСГС МКУ УЖКХ'!AE27+'ФСГС МКУ УКС'!AB45</f>
        <v>0</v>
      </c>
      <c r="AB17" s="31">
        <v>0</v>
      </c>
      <c r="AC17" s="31">
        <f>'ФСГС МКУ УГЗиП'!AD42+'ФСГС МКУ УЖКХ'!AG27+'ФСГС МКУ УКС'!AD45</f>
        <v>4300</v>
      </c>
      <c r="AD17" s="31">
        <f>'ФСГС МКУ УГЗиП'!AE42+'ФСГС МКУ УЖКХ'!AH27+'ФСГС МКУ УКС'!AE45</f>
        <v>0</v>
      </c>
      <c r="AE17" s="31">
        <v>0</v>
      </c>
      <c r="AF17" s="31">
        <f>'ФСГС МКУ УГЗиП'!AG42+'ФСГС МКУ УЖКХ'!AJ27+'ФСГС МКУ УКС'!AG45</f>
        <v>45000</v>
      </c>
      <c r="AG17" s="31">
        <f>'ФСГС МКУ УГЗиП'!AH42+'ФСГС МКУ УЖКХ'!AK27+'ФСГС МКУ УКС'!AH45</f>
        <v>0</v>
      </c>
      <c r="AH17" s="31">
        <v>0</v>
      </c>
      <c r="AI17" s="31">
        <f>'ФСГС МКУ УГЗиП'!AJ42+'ФСГС МКУ УЖКХ'!AP27+'ФСГС МКУ УКС'!AJ45</f>
        <v>0</v>
      </c>
      <c r="AJ17" s="31">
        <f>'ФСГС МКУ УГЗиП'!AK42+'ФСГС МКУ УЖКХ'!AQ27+'ФСГС МКУ УКС'!AK45</f>
        <v>0</v>
      </c>
      <c r="AK17" s="31">
        <v>0</v>
      </c>
      <c r="AL17" s="31">
        <f>'ФСГС МКУ УГЗиП'!AM42+'ФСГС МКУ УЖКХ'!AU27+'ФСГС МКУ УКС'!AM45</f>
        <v>0</v>
      </c>
      <c r="AM17" s="31">
        <f>'ФСГС МКУ УГЗиП'!AN42+'ФСГС МКУ УЖКХ'!AV27+'ФСГС МКУ УКС'!AN45</f>
        <v>0</v>
      </c>
      <c r="AN17" s="31">
        <v>0</v>
      </c>
      <c r="AO17" s="31">
        <f>'ФСГС МКУ УГЗиП'!AP42+'ФСГС МКУ УЖКХ'!AY27+'ФСГС МКУ УКС'!AP45+0.1</f>
        <v>3126</v>
      </c>
      <c r="AP17" s="31">
        <f>'ФСГС МКУ УГЗиП'!AQ42+'ФСГС МКУ УЖКХ'!AZ27+'ФСГС МКУ УКС'!AQ45</f>
        <v>0</v>
      </c>
      <c r="AQ17" s="31">
        <v>0</v>
      </c>
      <c r="AR17" s="525"/>
      <c r="AS17" s="527"/>
    </row>
    <row r="18" spans="1:45" s="2" customFormat="1" ht="48" customHeight="1" x14ac:dyDescent="0.2">
      <c r="A18" s="746"/>
      <c r="B18" s="746"/>
      <c r="C18" s="746"/>
      <c r="D18" s="414" t="s">
        <v>35</v>
      </c>
      <c r="E18" s="31">
        <f t="shared" si="3"/>
        <v>0</v>
      </c>
      <c r="F18" s="31">
        <f t="shared" si="3"/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525"/>
      <c r="AS18" s="527"/>
    </row>
    <row r="19" spans="1:45" s="2" customFormat="1" ht="99.75" customHeight="1" x14ac:dyDescent="0.2">
      <c r="A19" s="748"/>
      <c r="B19" s="748"/>
      <c r="C19" s="748"/>
      <c r="D19" s="459" t="s">
        <v>36</v>
      </c>
      <c r="E19" s="31">
        <f t="shared" ref="E19" si="4">H19+K19+N19+Q19+T19+W19+Z19+AC19+AF19+AI19+AL19+AO19</f>
        <v>2344.4</v>
      </c>
      <c r="F19" s="31">
        <f t="shared" ref="F19" si="5">I19+L19+O19+R19+U19+X19+AA19+AD19+AG19+AJ19+AM19+AP19</f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f>'ФСГС МКУ УКС'!AG49</f>
        <v>342.4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f>'ФСГС МКУ УКС'!AP49</f>
        <v>2002</v>
      </c>
      <c r="AP19" s="31">
        <v>0</v>
      </c>
      <c r="AQ19" s="31">
        <v>0</v>
      </c>
      <c r="AR19" s="774"/>
      <c r="AS19" s="748"/>
    </row>
    <row r="20" spans="1:45" s="2" customFormat="1" ht="17.25" customHeight="1" x14ac:dyDescent="0.2">
      <c r="A20" s="754" t="s">
        <v>43</v>
      </c>
      <c r="B20" s="755"/>
      <c r="C20" s="756"/>
      <c r="D20" s="415" t="s">
        <v>44</v>
      </c>
      <c r="E20" s="31">
        <f>E21+E22+E23+E24</f>
        <v>69763.7</v>
      </c>
      <c r="F20" s="31">
        <f>F21+F22+F23+F24</f>
        <v>25</v>
      </c>
      <c r="G20" s="31">
        <f t="shared" si="1"/>
        <v>3.5835255297525792E-2</v>
      </c>
      <c r="H20" s="31">
        <f>H21+H22+H23+H24</f>
        <v>0</v>
      </c>
      <c r="I20" s="31">
        <f>I21+I22+I23+I24</f>
        <v>0</v>
      </c>
      <c r="J20" s="31">
        <v>0</v>
      </c>
      <c r="K20" s="31">
        <f>K21+K22+K23+K24</f>
        <v>25</v>
      </c>
      <c r="L20" s="31">
        <f>L21+L22+L23+L24</f>
        <v>25</v>
      </c>
      <c r="M20" s="31">
        <v>100</v>
      </c>
      <c r="N20" s="31">
        <f>N21+N22+N23+N24</f>
        <v>0</v>
      </c>
      <c r="O20" s="31">
        <f>O21+O22+O23+O24</f>
        <v>0</v>
      </c>
      <c r="P20" s="31">
        <v>0</v>
      </c>
      <c r="Q20" s="31">
        <f>Q21+Q22+Q23+Q24</f>
        <v>0</v>
      </c>
      <c r="R20" s="31">
        <f>R21+R22+R23+R24</f>
        <v>0</v>
      </c>
      <c r="S20" s="31">
        <v>0</v>
      </c>
      <c r="T20" s="31">
        <f>T21+T22+T23+T24</f>
        <v>23.4</v>
      </c>
      <c r="U20" s="31">
        <f>U21+U22+U23+U24</f>
        <v>0</v>
      </c>
      <c r="V20" s="31">
        <v>0</v>
      </c>
      <c r="W20" s="31">
        <f>W21+W22+W23+W24</f>
        <v>1800</v>
      </c>
      <c r="X20" s="31">
        <f>X21+X22+X23+X24</f>
        <v>0</v>
      </c>
      <c r="Y20" s="31">
        <v>0</v>
      </c>
      <c r="Z20" s="31">
        <f>Z21+Z22+Z23+Z24</f>
        <v>5154.5999999999995</v>
      </c>
      <c r="AA20" s="31">
        <f>AA21+AA22+AA23+AA24</f>
        <v>0</v>
      </c>
      <c r="AB20" s="31">
        <v>0</v>
      </c>
      <c r="AC20" s="31">
        <f>AC21+AC22+AC23+AC24</f>
        <v>9454.5</v>
      </c>
      <c r="AD20" s="31">
        <f>AD21+AD22+AD23+AD24</f>
        <v>0</v>
      </c>
      <c r="AE20" s="31">
        <v>0</v>
      </c>
      <c r="AF20" s="31">
        <f>AF21+AF22+AF23+AF24</f>
        <v>50180.2</v>
      </c>
      <c r="AG20" s="31">
        <f>AG21+AG22+AG23+AG24</f>
        <v>0</v>
      </c>
      <c r="AH20" s="31">
        <v>0</v>
      </c>
      <c r="AI20" s="31">
        <f>AI21+AI22+AI23+AI24</f>
        <v>0</v>
      </c>
      <c r="AJ20" s="31">
        <f>AJ21+AJ22+AJ23+AJ24</f>
        <v>0</v>
      </c>
      <c r="AK20" s="31">
        <v>0</v>
      </c>
      <c r="AL20" s="31">
        <f>AL21+AL22+AL23+AL24</f>
        <v>0</v>
      </c>
      <c r="AM20" s="31">
        <f>AM21+AM22+AM23+AM24</f>
        <v>0</v>
      </c>
      <c r="AN20" s="31">
        <v>0</v>
      </c>
      <c r="AO20" s="31">
        <f>AO21+AO22+AO23+AO24</f>
        <v>3126</v>
      </c>
      <c r="AP20" s="31">
        <f>AP21+AP22+AP23+AP24</f>
        <v>0</v>
      </c>
      <c r="AQ20" s="31">
        <v>0</v>
      </c>
      <c r="AR20" s="769"/>
      <c r="AS20" s="769"/>
    </row>
    <row r="21" spans="1:45" s="2" customFormat="1" ht="24" customHeight="1" x14ac:dyDescent="0.2">
      <c r="A21" s="757"/>
      <c r="B21" s="758"/>
      <c r="C21" s="759"/>
      <c r="D21" s="415" t="s">
        <v>32</v>
      </c>
      <c r="E21" s="31">
        <f>H21+K21+N21+Q21+T21+W21+Z21+AC21+AF21+AI21+AL21+AO21</f>
        <v>6068.5</v>
      </c>
      <c r="F21" s="31">
        <f>I21+L21+O21+R21+U21+X21+AA21+AD21+AG21+AJ21+AM21+AP21</f>
        <v>0</v>
      </c>
      <c r="G21" s="31">
        <f t="shared" si="1"/>
        <v>0</v>
      </c>
      <c r="H21" s="31">
        <f t="shared" ref="H21:I25" si="6">H9+H15</f>
        <v>0</v>
      </c>
      <c r="I21" s="31">
        <f t="shared" si="6"/>
        <v>0</v>
      </c>
      <c r="J21" s="31">
        <v>0</v>
      </c>
      <c r="K21" s="31">
        <f t="shared" ref="K21:L25" si="7">K9+K15</f>
        <v>0</v>
      </c>
      <c r="L21" s="31">
        <f t="shared" si="7"/>
        <v>0</v>
      </c>
      <c r="M21" s="31">
        <v>0</v>
      </c>
      <c r="N21" s="31">
        <f t="shared" ref="N21:O25" si="8">N9+N15</f>
        <v>0</v>
      </c>
      <c r="O21" s="31">
        <f t="shared" si="8"/>
        <v>0</v>
      </c>
      <c r="P21" s="31">
        <v>0</v>
      </c>
      <c r="Q21" s="31">
        <f t="shared" ref="Q21:R25" si="9">Q9+Q15</f>
        <v>0</v>
      </c>
      <c r="R21" s="31">
        <f t="shared" si="9"/>
        <v>0</v>
      </c>
      <c r="S21" s="31">
        <v>0</v>
      </c>
      <c r="T21" s="31">
        <f t="shared" ref="T21:U25" si="10">T9+T15</f>
        <v>0</v>
      </c>
      <c r="U21" s="31">
        <f t="shared" si="10"/>
        <v>0</v>
      </c>
      <c r="V21" s="31">
        <v>0</v>
      </c>
      <c r="W21" s="31">
        <f t="shared" ref="W21:X25" si="11">W9+W15</f>
        <v>631.79999999999995</v>
      </c>
      <c r="X21" s="31">
        <f t="shared" si="11"/>
        <v>0</v>
      </c>
      <c r="Y21" s="31">
        <v>0</v>
      </c>
      <c r="Z21" s="31">
        <f t="shared" ref="Z21:AA25" si="12">Z9+Z15</f>
        <v>1812.3</v>
      </c>
      <c r="AA21" s="31">
        <f t="shared" si="12"/>
        <v>0</v>
      </c>
      <c r="AB21" s="31">
        <v>0</v>
      </c>
      <c r="AC21" s="31">
        <f t="shared" ref="AC21:AD25" si="13">AC9+AC15</f>
        <v>1812.2</v>
      </c>
      <c r="AD21" s="31">
        <f t="shared" si="13"/>
        <v>0</v>
      </c>
      <c r="AE21" s="31">
        <v>0</v>
      </c>
      <c r="AF21" s="31">
        <f t="shared" ref="AF21:AG25" si="14">AF9+AF15</f>
        <v>1812.2</v>
      </c>
      <c r="AG21" s="31">
        <f t="shared" si="14"/>
        <v>0</v>
      </c>
      <c r="AH21" s="31">
        <v>0</v>
      </c>
      <c r="AI21" s="31">
        <f t="shared" ref="AI21:AJ25" si="15">AI9+AI15</f>
        <v>0</v>
      </c>
      <c r="AJ21" s="31">
        <f t="shared" si="15"/>
        <v>0</v>
      </c>
      <c r="AK21" s="31">
        <v>0</v>
      </c>
      <c r="AL21" s="31">
        <f t="shared" ref="AL21:AM25" si="16">AL9+AL15</f>
        <v>0</v>
      </c>
      <c r="AM21" s="31">
        <f t="shared" si="16"/>
        <v>0</v>
      </c>
      <c r="AN21" s="31">
        <v>0</v>
      </c>
      <c r="AO21" s="31">
        <f t="shared" ref="AO21:AP25" si="17">AO9+AO15</f>
        <v>0</v>
      </c>
      <c r="AP21" s="31">
        <f t="shared" si="17"/>
        <v>0</v>
      </c>
      <c r="AQ21" s="31">
        <v>0</v>
      </c>
      <c r="AR21" s="770"/>
      <c r="AS21" s="770"/>
    </row>
    <row r="22" spans="1:45" s="2" customFormat="1" ht="24" customHeight="1" x14ac:dyDescent="0.2">
      <c r="A22" s="757"/>
      <c r="B22" s="758"/>
      <c r="C22" s="759"/>
      <c r="D22" s="415" t="s">
        <v>33</v>
      </c>
      <c r="E22" s="31">
        <f t="shared" ref="E22:E24" si="18">H22+K22+N22+Q22+T22+W22+Z22+AC22+AF22+AI22+AL22+AO22</f>
        <v>9491.9</v>
      </c>
      <c r="F22" s="31">
        <f t="shared" ref="F22:F24" si="19">I22+L22+O22+R22+U22+X22+AA22+AD22+AG22+AJ22+AM22+AP22</f>
        <v>0</v>
      </c>
      <c r="G22" s="31">
        <f t="shared" si="1"/>
        <v>0</v>
      </c>
      <c r="H22" s="31">
        <f t="shared" si="6"/>
        <v>0</v>
      </c>
      <c r="I22" s="31">
        <f t="shared" si="6"/>
        <v>0</v>
      </c>
      <c r="J22" s="31">
        <v>0</v>
      </c>
      <c r="K22" s="31">
        <f t="shared" si="7"/>
        <v>0</v>
      </c>
      <c r="L22" s="31">
        <f t="shared" si="7"/>
        <v>0</v>
      </c>
      <c r="M22" s="31">
        <v>0</v>
      </c>
      <c r="N22" s="31">
        <f t="shared" si="8"/>
        <v>0</v>
      </c>
      <c r="O22" s="31">
        <f t="shared" si="8"/>
        <v>0</v>
      </c>
      <c r="P22" s="31">
        <v>0</v>
      </c>
      <c r="Q22" s="31">
        <f t="shared" si="9"/>
        <v>0</v>
      </c>
      <c r="R22" s="31">
        <f t="shared" si="9"/>
        <v>0</v>
      </c>
      <c r="S22" s="31">
        <v>0</v>
      </c>
      <c r="T22" s="31">
        <f t="shared" si="10"/>
        <v>0</v>
      </c>
      <c r="U22" s="31">
        <f t="shared" si="10"/>
        <v>0</v>
      </c>
      <c r="V22" s="31">
        <v>0</v>
      </c>
      <c r="W22" s="31">
        <f t="shared" si="11"/>
        <v>988.2</v>
      </c>
      <c r="X22" s="31">
        <f t="shared" si="11"/>
        <v>0</v>
      </c>
      <c r="Y22" s="31">
        <v>0</v>
      </c>
      <c r="Z22" s="31">
        <f t="shared" si="12"/>
        <v>2834.6</v>
      </c>
      <c r="AA22" s="31">
        <f t="shared" si="12"/>
        <v>0</v>
      </c>
      <c r="AB22" s="31">
        <v>0</v>
      </c>
      <c r="AC22" s="31">
        <f t="shared" si="13"/>
        <v>2834.6</v>
      </c>
      <c r="AD22" s="31">
        <f t="shared" si="13"/>
        <v>0</v>
      </c>
      <c r="AE22" s="31">
        <v>0</v>
      </c>
      <c r="AF22" s="31">
        <f t="shared" si="14"/>
        <v>2834.5</v>
      </c>
      <c r="AG22" s="31">
        <f t="shared" si="14"/>
        <v>0</v>
      </c>
      <c r="AH22" s="31">
        <v>0</v>
      </c>
      <c r="AI22" s="31">
        <f t="shared" si="15"/>
        <v>0</v>
      </c>
      <c r="AJ22" s="31">
        <f t="shared" si="15"/>
        <v>0</v>
      </c>
      <c r="AK22" s="31">
        <v>0</v>
      </c>
      <c r="AL22" s="31">
        <f t="shared" si="16"/>
        <v>0</v>
      </c>
      <c r="AM22" s="31">
        <f t="shared" si="16"/>
        <v>0</v>
      </c>
      <c r="AN22" s="31">
        <v>0</v>
      </c>
      <c r="AO22" s="31">
        <f t="shared" si="17"/>
        <v>0</v>
      </c>
      <c r="AP22" s="31">
        <f t="shared" si="17"/>
        <v>0</v>
      </c>
      <c r="AQ22" s="31">
        <v>0</v>
      </c>
      <c r="AR22" s="770"/>
      <c r="AS22" s="770"/>
    </row>
    <row r="23" spans="1:45" s="2" customFormat="1" ht="48.75" customHeight="1" x14ac:dyDescent="0.2">
      <c r="A23" s="757"/>
      <c r="B23" s="758"/>
      <c r="C23" s="759"/>
      <c r="D23" s="414" t="s">
        <v>34</v>
      </c>
      <c r="E23" s="31">
        <f t="shared" si="18"/>
        <v>54203.3</v>
      </c>
      <c r="F23" s="31">
        <f t="shared" si="19"/>
        <v>25</v>
      </c>
      <c r="G23" s="31">
        <f t="shared" si="1"/>
        <v>4.612265304879961E-2</v>
      </c>
      <c r="H23" s="31">
        <f t="shared" si="6"/>
        <v>0</v>
      </c>
      <c r="I23" s="31">
        <f t="shared" si="6"/>
        <v>0</v>
      </c>
      <c r="J23" s="31">
        <v>0</v>
      </c>
      <c r="K23" s="31">
        <f t="shared" si="7"/>
        <v>25</v>
      </c>
      <c r="L23" s="31">
        <f t="shared" si="7"/>
        <v>25</v>
      </c>
      <c r="M23" s="31">
        <v>100</v>
      </c>
      <c r="N23" s="31">
        <f t="shared" si="8"/>
        <v>0</v>
      </c>
      <c r="O23" s="31">
        <f t="shared" si="8"/>
        <v>0</v>
      </c>
      <c r="P23" s="31">
        <v>0</v>
      </c>
      <c r="Q23" s="31">
        <f t="shared" si="9"/>
        <v>0</v>
      </c>
      <c r="R23" s="31">
        <f t="shared" si="9"/>
        <v>0</v>
      </c>
      <c r="S23" s="31">
        <v>0</v>
      </c>
      <c r="T23" s="31">
        <f t="shared" si="10"/>
        <v>23.4</v>
      </c>
      <c r="U23" s="31">
        <f t="shared" si="10"/>
        <v>0</v>
      </c>
      <c r="V23" s="31">
        <v>0</v>
      </c>
      <c r="W23" s="31">
        <f t="shared" si="11"/>
        <v>180</v>
      </c>
      <c r="X23" s="31">
        <f t="shared" si="11"/>
        <v>0</v>
      </c>
      <c r="Y23" s="31">
        <v>0</v>
      </c>
      <c r="Z23" s="31">
        <f t="shared" si="12"/>
        <v>507.7</v>
      </c>
      <c r="AA23" s="31">
        <f t="shared" si="12"/>
        <v>0</v>
      </c>
      <c r="AB23" s="31">
        <v>0</v>
      </c>
      <c r="AC23" s="31">
        <f t="shared" si="13"/>
        <v>4807.7</v>
      </c>
      <c r="AD23" s="31">
        <f t="shared" si="13"/>
        <v>0</v>
      </c>
      <c r="AE23" s="31">
        <v>0</v>
      </c>
      <c r="AF23" s="31">
        <f t="shared" si="14"/>
        <v>45533.5</v>
      </c>
      <c r="AG23" s="31">
        <f t="shared" si="14"/>
        <v>0</v>
      </c>
      <c r="AH23" s="31">
        <v>0</v>
      </c>
      <c r="AI23" s="31">
        <f t="shared" si="15"/>
        <v>0</v>
      </c>
      <c r="AJ23" s="31">
        <f t="shared" si="15"/>
        <v>0</v>
      </c>
      <c r="AK23" s="31">
        <v>0</v>
      </c>
      <c r="AL23" s="31">
        <f t="shared" si="16"/>
        <v>0</v>
      </c>
      <c r="AM23" s="31">
        <f t="shared" si="16"/>
        <v>0</v>
      </c>
      <c r="AN23" s="31">
        <v>0</v>
      </c>
      <c r="AO23" s="31">
        <f t="shared" si="17"/>
        <v>3126</v>
      </c>
      <c r="AP23" s="31">
        <f t="shared" si="17"/>
        <v>0</v>
      </c>
      <c r="AQ23" s="31">
        <v>0</v>
      </c>
      <c r="AR23" s="770"/>
      <c r="AS23" s="770"/>
    </row>
    <row r="24" spans="1:45" s="2" customFormat="1" ht="50.25" customHeight="1" x14ac:dyDescent="0.2">
      <c r="A24" s="757"/>
      <c r="B24" s="758"/>
      <c r="C24" s="759"/>
      <c r="D24" s="415" t="s">
        <v>35</v>
      </c>
      <c r="E24" s="31">
        <f t="shared" si="18"/>
        <v>0</v>
      </c>
      <c r="F24" s="31">
        <f t="shared" si="19"/>
        <v>0</v>
      </c>
      <c r="G24" s="31">
        <v>0</v>
      </c>
      <c r="H24" s="31">
        <f t="shared" si="6"/>
        <v>0</v>
      </c>
      <c r="I24" s="31">
        <f t="shared" si="6"/>
        <v>0</v>
      </c>
      <c r="J24" s="31">
        <v>0</v>
      </c>
      <c r="K24" s="31">
        <f t="shared" si="7"/>
        <v>0</v>
      </c>
      <c r="L24" s="31">
        <f t="shared" si="7"/>
        <v>0</v>
      </c>
      <c r="M24" s="31">
        <v>0</v>
      </c>
      <c r="N24" s="31">
        <f t="shared" si="8"/>
        <v>0</v>
      </c>
      <c r="O24" s="31">
        <f t="shared" si="8"/>
        <v>0</v>
      </c>
      <c r="P24" s="31">
        <v>0</v>
      </c>
      <c r="Q24" s="31">
        <f t="shared" si="9"/>
        <v>0</v>
      </c>
      <c r="R24" s="31">
        <f t="shared" si="9"/>
        <v>0</v>
      </c>
      <c r="S24" s="31">
        <v>0</v>
      </c>
      <c r="T24" s="31">
        <f t="shared" si="10"/>
        <v>0</v>
      </c>
      <c r="U24" s="31">
        <f t="shared" si="10"/>
        <v>0</v>
      </c>
      <c r="V24" s="31">
        <v>0</v>
      </c>
      <c r="W24" s="31">
        <f t="shared" si="11"/>
        <v>0</v>
      </c>
      <c r="X24" s="31">
        <f t="shared" si="11"/>
        <v>0</v>
      </c>
      <c r="Y24" s="31">
        <v>0</v>
      </c>
      <c r="Z24" s="31">
        <f t="shared" si="12"/>
        <v>0</v>
      </c>
      <c r="AA24" s="31">
        <f t="shared" si="12"/>
        <v>0</v>
      </c>
      <c r="AB24" s="31">
        <v>0</v>
      </c>
      <c r="AC24" s="31">
        <f t="shared" si="13"/>
        <v>0</v>
      </c>
      <c r="AD24" s="31">
        <f t="shared" si="13"/>
        <v>0</v>
      </c>
      <c r="AE24" s="31">
        <v>0</v>
      </c>
      <c r="AF24" s="31">
        <f t="shared" si="14"/>
        <v>0</v>
      </c>
      <c r="AG24" s="31">
        <f t="shared" si="14"/>
        <v>0</v>
      </c>
      <c r="AH24" s="31">
        <v>0</v>
      </c>
      <c r="AI24" s="31">
        <f t="shared" si="15"/>
        <v>0</v>
      </c>
      <c r="AJ24" s="31">
        <f t="shared" si="15"/>
        <v>0</v>
      </c>
      <c r="AK24" s="31">
        <v>0</v>
      </c>
      <c r="AL24" s="31">
        <f t="shared" si="16"/>
        <v>0</v>
      </c>
      <c r="AM24" s="31">
        <f t="shared" si="16"/>
        <v>0</v>
      </c>
      <c r="AN24" s="31">
        <v>0</v>
      </c>
      <c r="AO24" s="31">
        <f t="shared" si="17"/>
        <v>0</v>
      </c>
      <c r="AP24" s="31">
        <f t="shared" si="17"/>
        <v>0</v>
      </c>
      <c r="AQ24" s="31">
        <v>0</v>
      </c>
      <c r="AR24" s="771"/>
      <c r="AS24" s="771"/>
    </row>
    <row r="25" spans="1:45" s="2" customFormat="1" ht="93" customHeight="1" x14ac:dyDescent="0.2">
      <c r="A25" s="760"/>
      <c r="B25" s="761"/>
      <c r="C25" s="762"/>
      <c r="D25" s="415" t="s">
        <v>36</v>
      </c>
      <c r="E25" s="31">
        <f t="shared" ref="E25" si="20">H25+K25+N25+Q25+T25+W25+Z25+AC25+AF25+AI25+AL25+AO25</f>
        <v>2344.4</v>
      </c>
      <c r="F25" s="31">
        <f t="shared" ref="F25" si="21">I25+L25+O25+R25+U25+X25+AA25+AD25+AG25+AJ25+AM25+AP25</f>
        <v>0</v>
      </c>
      <c r="G25" s="31">
        <v>0</v>
      </c>
      <c r="H25" s="31">
        <f t="shared" si="6"/>
        <v>0</v>
      </c>
      <c r="I25" s="31">
        <f t="shared" si="6"/>
        <v>0</v>
      </c>
      <c r="J25" s="31">
        <v>0</v>
      </c>
      <c r="K25" s="31">
        <f t="shared" si="7"/>
        <v>0</v>
      </c>
      <c r="L25" s="31">
        <f t="shared" si="7"/>
        <v>0</v>
      </c>
      <c r="M25" s="31">
        <v>0</v>
      </c>
      <c r="N25" s="31">
        <f t="shared" si="8"/>
        <v>0</v>
      </c>
      <c r="O25" s="31">
        <f t="shared" si="8"/>
        <v>0</v>
      </c>
      <c r="P25" s="31">
        <v>0</v>
      </c>
      <c r="Q25" s="31">
        <f t="shared" si="9"/>
        <v>0</v>
      </c>
      <c r="R25" s="31">
        <f t="shared" si="9"/>
        <v>0</v>
      </c>
      <c r="S25" s="31">
        <v>0</v>
      </c>
      <c r="T25" s="31">
        <f t="shared" si="10"/>
        <v>0</v>
      </c>
      <c r="U25" s="31">
        <f t="shared" si="10"/>
        <v>0</v>
      </c>
      <c r="V25" s="31">
        <v>0</v>
      </c>
      <c r="W25" s="31">
        <f t="shared" si="11"/>
        <v>0</v>
      </c>
      <c r="X25" s="31">
        <f t="shared" si="11"/>
        <v>0</v>
      </c>
      <c r="Y25" s="31">
        <v>0</v>
      </c>
      <c r="Z25" s="31">
        <f t="shared" si="12"/>
        <v>0</v>
      </c>
      <c r="AA25" s="31">
        <f t="shared" si="12"/>
        <v>0</v>
      </c>
      <c r="AB25" s="31">
        <v>0</v>
      </c>
      <c r="AC25" s="31">
        <f t="shared" si="13"/>
        <v>0</v>
      </c>
      <c r="AD25" s="31">
        <f t="shared" si="13"/>
        <v>0</v>
      </c>
      <c r="AE25" s="31">
        <v>0</v>
      </c>
      <c r="AF25" s="31">
        <f t="shared" si="14"/>
        <v>342.4</v>
      </c>
      <c r="AG25" s="31">
        <f t="shared" si="14"/>
        <v>0</v>
      </c>
      <c r="AH25" s="31">
        <v>0</v>
      </c>
      <c r="AI25" s="31">
        <f t="shared" si="15"/>
        <v>0</v>
      </c>
      <c r="AJ25" s="31">
        <f t="shared" si="15"/>
        <v>0</v>
      </c>
      <c r="AK25" s="31">
        <v>0</v>
      </c>
      <c r="AL25" s="31">
        <f t="shared" si="16"/>
        <v>0</v>
      </c>
      <c r="AM25" s="31">
        <f t="shared" si="16"/>
        <v>0</v>
      </c>
      <c r="AN25" s="31">
        <v>0</v>
      </c>
      <c r="AO25" s="31">
        <f t="shared" si="17"/>
        <v>2002</v>
      </c>
      <c r="AP25" s="31">
        <f t="shared" si="17"/>
        <v>0</v>
      </c>
      <c r="AQ25" s="31">
        <v>0</v>
      </c>
      <c r="AR25" s="772"/>
      <c r="AS25" s="772"/>
    </row>
    <row r="26" spans="1:45" s="2" customFormat="1" ht="14.25" customHeight="1" x14ac:dyDescent="0.2">
      <c r="A26" s="754" t="s">
        <v>45</v>
      </c>
      <c r="B26" s="755"/>
      <c r="C26" s="756"/>
      <c r="D26" s="415" t="s">
        <v>44</v>
      </c>
      <c r="E26" s="31">
        <f>E27+E28+E29+E30</f>
        <v>49300</v>
      </c>
      <c r="F26" s="31">
        <f>F27+F28+F29+F30</f>
        <v>0</v>
      </c>
      <c r="G26" s="31">
        <v>0</v>
      </c>
      <c r="H26" s="31">
        <f>H27+H28+H29+H30</f>
        <v>0</v>
      </c>
      <c r="I26" s="31">
        <f>I27+I28+I29+I30</f>
        <v>0</v>
      </c>
      <c r="J26" s="31">
        <v>0</v>
      </c>
      <c r="K26" s="31">
        <f>K27+K28+K29+K30</f>
        <v>0</v>
      </c>
      <c r="L26" s="31">
        <f>L27+L28+L29+L30</f>
        <v>0</v>
      </c>
      <c r="M26" s="31">
        <v>0</v>
      </c>
      <c r="N26" s="31">
        <f>N27+N28+N29+N30</f>
        <v>0</v>
      </c>
      <c r="O26" s="31">
        <f>O27+O28+O29+O30</f>
        <v>0</v>
      </c>
      <c r="P26" s="31">
        <v>0</v>
      </c>
      <c r="Q26" s="31">
        <f>Q27+Q28+Q29+Q30</f>
        <v>0</v>
      </c>
      <c r="R26" s="31">
        <f>R27+R28+R29+R30</f>
        <v>0</v>
      </c>
      <c r="S26" s="31">
        <v>0</v>
      </c>
      <c r="T26" s="31">
        <f>T27+T28+T29+T30</f>
        <v>0</v>
      </c>
      <c r="U26" s="31">
        <f>U27+U28+U29+U30</f>
        <v>0</v>
      </c>
      <c r="V26" s="31">
        <v>0</v>
      </c>
      <c r="W26" s="31">
        <f>W27+W28+W29+W30</f>
        <v>0</v>
      </c>
      <c r="X26" s="31">
        <f>X27+X28+X29+X30</f>
        <v>0</v>
      </c>
      <c r="Y26" s="31">
        <v>0</v>
      </c>
      <c r="Z26" s="31">
        <f>Z27+Z28+Z29+Z30</f>
        <v>0</v>
      </c>
      <c r="AA26" s="31">
        <f>AA27+AA28+AA29+AA30</f>
        <v>0</v>
      </c>
      <c r="AB26" s="31">
        <v>0</v>
      </c>
      <c r="AC26" s="31">
        <f>AC27+AC28+AC29+AC30</f>
        <v>4300</v>
      </c>
      <c r="AD26" s="31">
        <f>AD27+AD28+AD29+AD30</f>
        <v>0</v>
      </c>
      <c r="AE26" s="31">
        <v>0</v>
      </c>
      <c r="AF26" s="31">
        <f>AF27+AF28+AF29+AF30</f>
        <v>45000</v>
      </c>
      <c r="AG26" s="31">
        <f>AG27+AG28+AG29+AG30</f>
        <v>0</v>
      </c>
      <c r="AH26" s="31">
        <v>0</v>
      </c>
      <c r="AI26" s="31">
        <f>AI27+AI28+AI29+AI30</f>
        <v>0</v>
      </c>
      <c r="AJ26" s="31">
        <f>AJ27+AJ28+AJ29+AJ30</f>
        <v>0</v>
      </c>
      <c r="AK26" s="31">
        <v>0</v>
      </c>
      <c r="AL26" s="31">
        <f>AL27+AL28+AL29+AL30</f>
        <v>0</v>
      </c>
      <c r="AM26" s="31">
        <f>AM27+AM28+AM29+AM30</f>
        <v>0</v>
      </c>
      <c r="AN26" s="31">
        <v>0</v>
      </c>
      <c r="AO26" s="31">
        <f>AO27+AO28+AO29+AO30</f>
        <v>0</v>
      </c>
      <c r="AP26" s="31">
        <f>AP27+AP28+AP29+AP30</f>
        <v>0</v>
      </c>
      <c r="AQ26" s="31">
        <v>0</v>
      </c>
      <c r="AR26" s="769"/>
      <c r="AS26" s="769"/>
    </row>
    <row r="27" spans="1:45" s="2" customFormat="1" ht="25.5" customHeight="1" x14ac:dyDescent="0.2">
      <c r="A27" s="757"/>
      <c r="B27" s="758"/>
      <c r="C27" s="759"/>
      <c r="D27" s="415" t="s">
        <v>32</v>
      </c>
      <c r="E27" s="31">
        <f t="shared" ref="E27:F36" si="22">H27+K27+N27+Q27+T27+W27+Z27+AC27+AF27+AI27+AL27+AO27</f>
        <v>0</v>
      </c>
      <c r="F27" s="31">
        <f t="shared" si="22"/>
        <v>0</v>
      </c>
      <c r="G27" s="31">
        <v>0</v>
      </c>
      <c r="H27" s="31">
        <f>'ФСГС МКУ УГЗиП'!I59+'ФСГС МКУ УКС'!I63</f>
        <v>0</v>
      </c>
      <c r="I27" s="31">
        <f>'ФСГС МКУ УГЗиП'!J59+'ФСГС МКУ УКС'!J63</f>
        <v>0</v>
      </c>
      <c r="J27" s="31">
        <v>0</v>
      </c>
      <c r="K27" s="31">
        <f>'ФСГС МКУ УГЗиП'!L59+'ФСГС МКУ УКС'!L63</f>
        <v>0</v>
      </c>
      <c r="L27" s="31">
        <f>'ФСГС МКУ УГЗиП'!M59+'ФСГС МКУ УКС'!M63</f>
        <v>0</v>
      </c>
      <c r="M27" s="31">
        <v>0</v>
      </c>
      <c r="N27" s="31">
        <f>'ФСГС МКУ УГЗиП'!O59+'ФСГС МКУ УКС'!O63</f>
        <v>0</v>
      </c>
      <c r="O27" s="31">
        <f>'ФСГС МКУ УГЗиП'!P59+'ФСГС МКУ УКС'!P63</f>
        <v>0</v>
      </c>
      <c r="P27" s="31">
        <v>0</v>
      </c>
      <c r="Q27" s="31">
        <f>'ФСГС МКУ УГЗиП'!R59+'ФСГС МКУ УКС'!R63</f>
        <v>0</v>
      </c>
      <c r="R27" s="31">
        <f>'ФСГС МКУ УГЗиП'!S59+'ФСГС МКУ УКС'!S63</f>
        <v>0</v>
      </c>
      <c r="S27" s="31">
        <v>0</v>
      </c>
      <c r="T27" s="31">
        <f>'ФСГС МКУ УГЗиП'!U59+'ФСГС МКУ УКС'!U63</f>
        <v>0</v>
      </c>
      <c r="U27" s="31">
        <f>'ФСГС МКУ УГЗиП'!V59+'ФСГС МКУ УКС'!V63</f>
        <v>0</v>
      </c>
      <c r="V27" s="31">
        <v>0</v>
      </c>
      <c r="W27" s="31">
        <f>'ФСГС МКУ УГЗиП'!X59+'ФСГС МКУ УКС'!X63</f>
        <v>0</v>
      </c>
      <c r="X27" s="31">
        <f>'ФСГС МКУ УГЗиП'!Y59+'ФСГС МКУ УКС'!Y63</f>
        <v>0</v>
      </c>
      <c r="Y27" s="31">
        <v>0</v>
      </c>
      <c r="Z27" s="31">
        <f>'ФСГС МКУ УГЗиП'!AA59+'ФСГС МКУ УКС'!AA63</f>
        <v>0</v>
      </c>
      <c r="AA27" s="31">
        <f>'ФСГС МКУ УГЗиП'!AB59+'ФСГС МКУ УКС'!AB63</f>
        <v>0</v>
      </c>
      <c r="AB27" s="31">
        <v>0</v>
      </c>
      <c r="AC27" s="31">
        <f>'ФСГС МКУ УГЗиП'!AD59+'ФСГС МКУ УКС'!AD63</f>
        <v>0</v>
      </c>
      <c r="AD27" s="31">
        <f>'ФСГС МКУ УГЗиП'!AE59+'ФСГС МКУ УКС'!AE63</f>
        <v>0</v>
      </c>
      <c r="AE27" s="31">
        <v>0</v>
      </c>
      <c r="AF27" s="31">
        <f>'ФСГС МКУ УГЗиП'!AG59+'ФСГС МКУ УКС'!AG63</f>
        <v>0</v>
      </c>
      <c r="AG27" s="31">
        <f>'ФСГС МКУ УГЗиП'!AH59+'ФСГС МКУ УКС'!AH63</f>
        <v>0</v>
      </c>
      <c r="AH27" s="31">
        <v>0</v>
      </c>
      <c r="AI27" s="31">
        <f>'ФСГС МКУ УГЗиП'!AJ59+'ФСГС МКУ УКС'!AJ63</f>
        <v>0</v>
      </c>
      <c r="AJ27" s="31">
        <f>'ФСГС МКУ УГЗиП'!AK59+'ФСГС МКУ УКС'!AK63</f>
        <v>0</v>
      </c>
      <c r="AK27" s="31">
        <v>0</v>
      </c>
      <c r="AL27" s="31">
        <f>'ФСГС МКУ УГЗиП'!AM59+'ФСГС МКУ УКС'!AM63</f>
        <v>0</v>
      </c>
      <c r="AM27" s="31">
        <f>'ФСГС МКУ УГЗиП'!AN59+'ФСГС МКУ УКС'!AN63</f>
        <v>0</v>
      </c>
      <c r="AN27" s="31">
        <v>0</v>
      </c>
      <c r="AO27" s="31">
        <f>'ФСГС МКУ УГЗиП'!AP59+'ФСГС МКУ УКС'!AP63</f>
        <v>0</v>
      </c>
      <c r="AP27" s="31">
        <f>'ФСГС МКУ УГЗиП'!AQ59+'ФСГС МКУ УКС'!AQ63</f>
        <v>0</v>
      </c>
      <c r="AQ27" s="31">
        <v>0</v>
      </c>
      <c r="AR27" s="770"/>
      <c r="AS27" s="770"/>
    </row>
    <row r="28" spans="1:45" s="2" customFormat="1" ht="24" customHeight="1" x14ac:dyDescent="0.2">
      <c r="A28" s="757"/>
      <c r="B28" s="758"/>
      <c r="C28" s="759"/>
      <c r="D28" s="415" t="s">
        <v>33</v>
      </c>
      <c r="E28" s="31">
        <f t="shared" si="22"/>
        <v>0</v>
      </c>
      <c r="F28" s="31">
        <f t="shared" si="22"/>
        <v>0</v>
      </c>
      <c r="G28" s="31">
        <v>0</v>
      </c>
      <c r="H28" s="31">
        <f>'ФСГС МКУ УГЗиП'!I60+'ФСГС МКУ УЖКХ'!I38+'ФСГС МКУ УКС'!I64</f>
        <v>0</v>
      </c>
      <c r="I28" s="31">
        <f>'ФСГС МКУ УГЗиП'!J60+'ФСГС МКУ УЖКХ'!J38+'ФСГС МКУ УКС'!J64</f>
        <v>0</v>
      </c>
      <c r="J28" s="31">
        <v>0</v>
      </c>
      <c r="K28" s="31">
        <f>'ФСГС МКУ УГЗиП'!L60+'ФСГС МКУ УЖКХ'!L38+'ФСГС МКУ УКС'!L64</f>
        <v>0</v>
      </c>
      <c r="L28" s="31">
        <f>'ФСГС МКУ УГЗиП'!M60+'ФСГС МКУ УЖКХ'!M38+'ФСГС МКУ УКС'!M64</f>
        <v>0</v>
      </c>
      <c r="M28" s="31">
        <v>0</v>
      </c>
      <c r="N28" s="31">
        <f>'ФСГС МКУ УГЗиП'!O60+'ФСГС МКУ УЖКХ'!O38+'ФСГС МКУ УКС'!O64</f>
        <v>0</v>
      </c>
      <c r="O28" s="31">
        <f>'ФСГС МКУ УГЗиП'!P60+'ФСГС МКУ УЖКХ'!P38+'ФСГС МКУ УКС'!P64</f>
        <v>0</v>
      </c>
      <c r="P28" s="31">
        <v>0</v>
      </c>
      <c r="Q28" s="31">
        <f>'ФСГС МКУ УГЗиП'!R60+'ФСГС МКУ УЖКХ'!R38+'ФСГС МКУ УКС'!R64</f>
        <v>0</v>
      </c>
      <c r="R28" s="31">
        <f>'ФСГС МКУ УГЗиП'!S60+'ФСГС МКУ УЖКХ'!S38+'ФСГС МКУ УКС'!S64</f>
        <v>0</v>
      </c>
      <c r="S28" s="31">
        <v>0</v>
      </c>
      <c r="T28" s="31">
        <f>'ФСГС МКУ УГЗиП'!U60+'ФСГС МКУ УЖКХ'!U38+'ФСГС МКУ УКС'!U64</f>
        <v>0</v>
      </c>
      <c r="U28" s="31">
        <f>'ФСГС МКУ УГЗиП'!V60+'ФСГС МКУ УЖКХ'!V38+'ФСГС МКУ УКС'!V64</f>
        <v>0</v>
      </c>
      <c r="V28" s="31">
        <v>0</v>
      </c>
      <c r="W28" s="31">
        <f>'ФСГС МКУ УГЗиП'!X60+'ФСГС МКУ УЖКХ'!X38+'ФСГС МКУ УКС'!X64</f>
        <v>0</v>
      </c>
      <c r="X28" s="31">
        <f>'ФСГС МКУ УГЗиП'!Y60+'ФСГС МКУ УЖКХ'!Y38+'ФСГС МКУ УКС'!Y64</f>
        <v>0</v>
      </c>
      <c r="Y28" s="31">
        <v>0</v>
      </c>
      <c r="Z28" s="31">
        <f>'ФСГС МКУ УГЗиП'!AA60+'ФСГС МКУ УЖКХ'!AA38+'ФСГС МКУ УКС'!AA64</f>
        <v>0</v>
      </c>
      <c r="AA28" s="31">
        <f>'ФСГС МКУ УГЗиП'!AB60+'ФСГС МКУ УЖКХ'!AB38+'ФСГС МКУ УКС'!AB64</f>
        <v>0</v>
      </c>
      <c r="AB28" s="31">
        <v>0</v>
      </c>
      <c r="AC28" s="31">
        <f>'ФСГС МКУ УГЗиП'!AD60+'ФСГС МКУ УЖКХ'!AD38+'ФСГС МКУ УКС'!AD64</f>
        <v>0</v>
      </c>
      <c r="AD28" s="31">
        <f>'ФСГС МКУ УГЗиП'!AE60+'ФСГС МКУ УЖКХ'!AE38+'ФСГС МКУ УКС'!AE64</f>
        <v>0</v>
      </c>
      <c r="AE28" s="31">
        <v>0</v>
      </c>
      <c r="AF28" s="31">
        <f>'ФСГС МКУ УГЗиП'!AG60+'ФСГС МКУ УЖКХ'!AG38+'ФСГС МКУ УКС'!AG64</f>
        <v>0</v>
      </c>
      <c r="AG28" s="31">
        <f>'ФСГС МКУ УГЗиП'!AH60+'ФСГС МКУ УЖКХ'!AH38+'ФСГС МКУ УКС'!AH64</f>
        <v>0</v>
      </c>
      <c r="AH28" s="31">
        <v>0</v>
      </c>
      <c r="AI28" s="31">
        <f>'ФСГС МКУ УГЗиП'!AJ60+'ФСГС МКУ УЖКХ'!AJ38+'ФСГС МКУ УКС'!AJ64</f>
        <v>0</v>
      </c>
      <c r="AJ28" s="31">
        <f>'ФСГС МКУ УГЗиП'!AK60+'ФСГС МКУ УЖКХ'!AK38+'ФСГС МКУ УКС'!AK64</f>
        <v>0</v>
      </c>
      <c r="AK28" s="31">
        <v>0</v>
      </c>
      <c r="AL28" s="31">
        <f>'ФСГС МКУ УГЗиП'!AM60+'ФСГС МКУ УЖКХ'!AM38+'ФСГС МКУ УКС'!AM64</f>
        <v>0</v>
      </c>
      <c r="AM28" s="31">
        <f>'ФСГС МКУ УГЗиП'!AN60+'ФСГС МКУ УЖКХ'!AN38+'ФСГС МКУ УКС'!AN64</f>
        <v>0</v>
      </c>
      <c r="AN28" s="31">
        <v>0</v>
      </c>
      <c r="AO28" s="31">
        <f>'ФСГС МКУ УГЗиП'!AP60+'ФСГС МКУ УЖКХ'!AP38+'ФСГС МКУ УКС'!AP64</f>
        <v>0</v>
      </c>
      <c r="AP28" s="31">
        <f>'ФСГС МКУ УГЗиП'!AQ60+'ФСГС МКУ УЖКХ'!AQ38+'ФСГС МКУ УКС'!AQ64</f>
        <v>0</v>
      </c>
      <c r="AQ28" s="31">
        <v>0</v>
      </c>
      <c r="AR28" s="770"/>
      <c r="AS28" s="770"/>
    </row>
    <row r="29" spans="1:45" s="2" customFormat="1" ht="49.5" customHeight="1" x14ac:dyDescent="0.2">
      <c r="A29" s="757"/>
      <c r="B29" s="758"/>
      <c r="C29" s="759"/>
      <c r="D29" s="414" t="s">
        <v>34</v>
      </c>
      <c r="E29" s="31">
        <f t="shared" si="22"/>
        <v>49300</v>
      </c>
      <c r="F29" s="31">
        <f>AA29+AD29+AG29+AM29+AP29</f>
        <v>0</v>
      </c>
      <c r="G29" s="31">
        <v>0</v>
      </c>
      <c r="H29" s="31">
        <f>'ФСГС МКУ УГЗиП'!I61+'ФСГС МКУ УЖКХ'!I39+'ФСГС МКУ УКС'!I65</f>
        <v>0</v>
      </c>
      <c r="I29" s="31">
        <f>'ФСГС МКУ УГЗиП'!J61+'ФСГС МКУ УЖКХ'!J39+'ФСГС МКУ УКС'!J65</f>
        <v>0</v>
      </c>
      <c r="J29" s="31">
        <v>0</v>
      </c>
      <c r="K29" s="31">
        <f>'ФСГС МКУ УГЗиП'!L61+'ФСГС МКУ УЖКХ'!L39+'ФСГС МКУ УКС'!L65</f>
        <v>0</v>
      </c>
      <c r="L29" s="31">
        <f>'ФСГС МКУ УГЗиП'!M61+'ФСГС МКУ УЖКХ'!M39+'ФСГС МКУ УКС'!M65</f>
        <v>0</v>
      </c>
      <c r="M29" s="31">
        <v>0</v>
      </c>
      <c r="N29" s="31">
        <f>'ФСГС МКУ УГЗиП'!O61+'ФСГС МКУ УЖКХ'!O39+'ФСГС МКУ УКС'!O65</f>
        <v>0</v>
      </c>
      <c r="O29" s="31">
        <f>'ФСГС МКУ УГЗиП'!P61+'ФСГС МКУ УЖКХ'!P39+'ФСГС МКУ УКС'!P65</f>
        <v>0</v>
      </c>
      <c r="P29" s="31">
        <v>0</v>
      </c>
      <c r="Q29" s="31">
        <f>'ФСГС МКУ УГЗиП'!R61+'ФСГС МКУ УЖКХ'!R39+'ФСГС МКУ УКС'!R65</f>
        <v>0</v>
      </c>
      <c r="R29" s="31">
        <f>'ФСГС МКУ УГЗиП'!S61+'ФСГС МКУ УЖКХ'!S39+'ФСГС МКУ УКС'!S65</f>
        <v>0</v>
      </c>
      <c r="S29" s="31">
        <v>0</v>
      </c>
      <c r="T29" s="31">
        <f>'ФСГС МКУ УГЗиП'!U61+'ФСГС МКУ УЖКХ'!U39+'ФСГС МКУ УКС'!U65</f>
        <v>0</v>
      </c>
      <c r="U29" s="31">
        <f>'ФСГС МКУ УГЗиП'!V61+'ФСГС МКУ УЖКХ'!V39+'ФСГС МКУ УКС'!V65</f>
        <v>0</v>
      </c>
      <c r="V29" s="31">
        <v>0</v>
      </c>
      <c r="W29" s="31">
        <f>'ФСГС МКУ УГЗиП'!X61+'ФСГС МКУ УЖКХ'!X39+'ФСГС МКУ УКС'!X65</f>
        <v>0</v>
      </c>
      <c r="X29" s="31">
        <f>'ФСГС МКУ УГЗиП'!Y61+'ФСГС МКУ УЖКХ'!Y39+'ФСГС МКУ УКС'!Y65</f>
        <v>0</v>
      </c>
      <c r="Y29" s="31">
        <v>0</v>
      </c>
      <c r="Z29" s="31">
        <f>'ФСГС МКУ УГЗиП'!AA61+'ФСГС МКУ УЖКХ'!AA39+'ФСГС МКУ УКС'!AA65</f>
        <v>0</v>
      </c>
      <c r="AA29" s="31">
        <f>'ФСГС МКУ УГЗиП'!AB61+'ФСГС МКУ УЖКХ'!AB39+'ФСГС МКУ УКС'!AB65</f>
        <v>0</v>
      </c>
      <c r="AB29" s="31">
        <v>0</v>
      </c>
      <c r="AC29" s="31">
        <f>'ФСГС МКУ УГЗиП'!AD61+'ФСГС МКУ УЖКХ'!AD39+'ФСГС МКУ УКС'!AD65</f>
        <v>4300</v>
      </c>
      <c r="AD29" s="31">
        <f>'ФСГС МКУ УГЗиП'!AE61+'ФСГС МКУ УЖКХ'!AE39+'ФСГС МКУ УКС'!AE65</f>
        <v>0</v>
      </c>
      <c r="AE29" s="31">
        <v>0</v>
      </c>
      <c r="AF29" s="31">
        <f>'ФСГС МКУ УГЗиП'!AG61+'ФСГС МКУ УЖКХ'!AG39+'ФСГС МКУ УКС'!AG65</f>
        <v>45000</v>
      </c>
      <c r="AG29" s="31">
        <f>'ФСГС МКУ УГЗиП'!AH61+'ФСГС МКУ УЖКХ'!AH39+'ФСГС МКУ УКС'!AH65</f>
        <v>0</v>
      </c>
      <c r="AH29" s="31">
        <v>0</v>
      </c>
      <c r="AI29" s="31">
        <f>'ФСГС МКУ УГЗиП'!AJ61+'ФСГС МКУ УЖКХ'!AJ39+'ФСГС МКУ УКС'!AJ65</f>
        <v>0</v>
      </c>
      <c r="AJ29" s="31">
        <f>'ФСГС МКУ УГЗиП'!AK61+'ФСГС МКУ УЖКХ'!AK39+'ФСГС МКУ УКС'!AK65</f>
        <v>0</v>
      </c>
      <c r="AK29" s="31">
        <v>0</v>
      </c>
      <c r="AL29" s="31">
        <f>'ФСГС МКУ УГЗиП'!AM61+'ФСГС МКУ УЖКХ'!AM39+'ФСГС МКУ УКС'!AM65</f>
        <v>0</v>
      </c>
      <c r="AM29" s="31">
        <f>'ФСГС МКУ УГЗиП'!AN61+'ФСГС МКУ УЖКХ'!AN39+'ФСГС МКУ УКС'!AN65</f>
        <v>0</v>
      </c>
      <c r="AN29" s="31">
        <v>0</v>
      </c>
      <c r="AO29" s="31">
        <f>'ФСГС МКУ УГЗиП'!AP61+'ФСГС МКУ УЖКХ'!AP39+'ФСГС МКУ УКС'!AP65</f>
        <v>0</v>
      </c>
      <c r="AP29" s="31">
        <f>'ФСГС МКУ УГЗиП'!AQ61+'ФСГС МКУ УЖКХ'!AQ39+'ФСГС МКУ УКС'!AQ65</f>
        <v>0</v>
      </c>
      <c r="AQ29" s="31">
        <v>0</v>
      </c>
      <c r="AR29" s="770"/>
      <c r="AS29" s="770"/>
    </row>
    <row r="30" spans="1:45" s="2" customFormat="1" ht="48.75" customHeight="1" x14ac:dyDescent="0.2">
      <c r="A30" s="757"/>
      <c r="B30" s="758"/>
      <c r="C30" s="759"/>
      <c r="D30" s="415" t="s">
        <v>35</v>
      </c>
      <c r="E30" s="31">
        <f>H30+K30+N30+Q30+T30+W30+Z30+AC30+AF30+AI30+AL30+AO30</f>
        <v>0</v>
      </c>
      <c r="F30" s="31">
        <f t="shared" si="22"/>
        <v>0</v>
      </c>
      <c r="G30" s="31">
        <v>0</v>
      </c>
      <c r="H30" s="31">
        <f>'ФСГС МКУ УГЗиП'!I62+'ФСГС МКУ УЖКХ'!I39+'ФСГС МКУ УКС'!I65</f>
        <v>0</v>
      </c>
      <c r="I30" s="31">
        <f>'ФСГС МКУ УГЗиП'!J62+'ФСГС МКУ УЖКХ'!J39+'ФСГС МКУ УКС'!J65</f>
        <v>0</v>
      </c>
      <c r="J30" s="31">
        <v>0</v>
      </c>
      <c r="K30" s="31">
        <f>'ФСГС МКУ УГЗиП'!L62+'ФСГС МКУ УЖКХ'!L39+'ФСГС МКУ УКС'!L65</f>
        <v>0</v>
      </c>
      <c r="L30" s="31">
        <f>'ФСГС МКУ УГЗиП'!M62+'ФСГС МКУ УЖКХ'!M39+'ФСГС МКУ УКС'!M65</f>
        <v>0</v>
      </c>
      <c r="M30" s="31">
        <v>0</v>
      </c>
      <c r="N30" s="31">
        <f>'ФСГС МКУ УГЗиП'!O62+'ФСГС МКУ УЖКХ'!O39+'ФСГС МКУ УКС'!O65</f>
        <v>0</v>
      </c>
      <c r="O30" s="31">
        <f>'ФСГС МКУ УГЗиП'!P62+'ФСГС МКУ УЖКХ'!P39+'ФСГС МКУ УКС'!P65</f>
        <v>0</v>
      </c>
      <c r="P30" s="31">
        <v>0</v>
      </c>
      <c r="Q30" s="31">
        <f>'ФСГС МКУ УГЗиП'!R62+'ФСГС МКУ УЖКХ'!R39+'ФСГС МКУ УКС'!R65</f>
        <v>0</v>
      </c>
      <c r="R30" s="31">
        <f>'ФСГС МКУ УГЗиП'!S62+'ФСГС МКУ УЖКХ'!S39+'ФСГС МКУ УКС'!S65</f>
        <v>0</v>
      </c>
      <c r="S30" s="31">
        <v>0</v>
      </c>
      <c r="T30" s="31">
        <f>'ФСГС МКУ УГЗиП'!U62+'ФСГС МКУ УЖКХ'!U39+'ФСГС МКУ УКС'!U65</f>
        <v>0</v>
      </c>
      <c r="U30" s="31">
        <f>'ФСГС МКУ УГЗиП'!V62+'ФСГС МКУ УЖКХ'!V39+'ФСГС МКУ УКС'!V65</f>
        <v>0</v>
      </c>
      <c r="V30" s="31">
        <v>0</v>
      </c>
      <c r="W30" s="31">
        <f>'ФСГС МКУ УГЗиП'!X62+'ФСГС МКУ УЖКХ'!X39+'ФСГС МКУ УКС'!X65</f>
        <v>0</v>
      </c>
      <c r="X30" s="31">
        <f>'ФСГС МКУ УГЗиП'!Y62+'ФСГС МКУ УЖКХ'!Y39+'ФСГС МКУ УКС'!Y65</f>
        <v>0</v>
      </c>
      <c r="Y30" s="31">
        <v>0</v>
      </c>
      <c r="Z30" s="31">
        <f>'ФСГС МКУ УГЗиП'!AA62+'ФСГС МКУ УЖКХ'!AA39+'ФСГС МКУ УКС'!AA65</f>
        <v>0</v>
      </c>
      <c r="AA30" s="31">
        <f>'ФСГС МКУ УГЗиП'!AB62+'ФСГС МКУ УЖКХ'!AB39+'ФСГС МКУ УКС'!AB65</f>
        <v>0</v>
      </c>
      <c r="AB30" s="31">
        <v>0</v>
      </c>
      <c r="AC30" s="31">
        <v>0</v>
      </c>
      <c r="AD30" s="31">
        <f>'ФСГС МКУ УГЗиП'!AE62+'ФСГС МКУ УЖКХ'!AE39+'ФСГС МКУ УКС'!AE65</f>
        <v>0</v>
      </c>
      <c r="AE30" s="31">
        <v>0</v>
      </c>
      <c r="AF30" s="31">
        <v>0</v>
      </c>
      <c r="AG30" s="31">
        <f>'ФСГС МКУ УГЗиП'!AH62+'ФСГС МКУ УЖКХ'!AH39+'ФСГС МКУ УКС'!AH65</f>
        <v>0</v>
      </c>
      <c r="AH30" s="31">
        <v>0</v>
      </c>
      <c r="AI30" s="31">
        <f>'ФСГС МКУ УГЗиП'!AJ62+'ФСГС МКУ УЖКХ'!AJ39+'ФСГС МКУ УКС'!AJ65</f>
        <v>0</v>
      </c>
      <c r="AJ30" s="31">
        <f>'ФСГС МКУ УГЗиП'!AK62+'ФСГС МКУ УЖКХ'!AK39+'ФСГС МКУ УКС'!AK65</f>
        <v>0</v>
      </c>
      <c r="AK30" s="31">
        <v>0</v>
      </c>
      <c r="AL30" s="31">
        <f>'ФСГС МКУ УГЗиП'!AM62+'ФСГС МКУ УЖКХ'!AM39+'ФСГС МКУ УКС'!AM65</f>
        <v>0</v>
      </c>
      <c r="AM30" s="31">
        <f>'ФСГС МКУ УГЗиП'!AN62+'ФСГС МКУ УЖКХ'!AN39+'ФСГС МКУ УКС'!AN65</f>
        <v>0</v>
      </c>
      <c r="AN30" s="31">
        <v>0</v>
      </c>
      <c r="AO30" s="31">
        <f>'ФСГС МКУ УГЗиП'!AP62+'ФСГС МКУ УЖКХ'!AP39+'ФСГС МКУ УКС'!AP65</f>
        <v>0</v>
      </c>
      <c r="AP30" s="31">
        <f>'ФСГС МКУ УГЗиП'!AQ62+'ФСГС МКУ УЖКХ'!AQ39+'ФСГС МКУ УКС'!AQ65</f>
        <v>0</v>
      </c>
      <c r="AQ30" s="31">
        <v>0</v>
      </c>
      <c r="AR30" s="771"/>
      <c r="AS30" s="771"/>
    </row>
    <row r="31" spans="1:45" s="2" customFormat="1" ht="100.5" customHeight="1" x14ac:dyDescent="0.2">
      <c r="A31" s="760"/>
      <c r="B31" s="761"/>
      <c r="C31" s="762"/>
      <c r="D31" s="415" t="s">
        <v>36</v>
      </c>
      <c r="E31" s="31">
        <f>H31+K31+N31+Q31+T31+W31+Z31+AC31+AF31+AI31+AL31+AO31</f>
        <v>2344.4</v>
      </c>
      <c r="F31" s="31">
        <f t="shared" ref="F31" si="23">I31+L31+O31+R31+U31+X31+AA31+AD31+AG31+AJ31+AM31+AP31</f>
        <v>0</v>
      </c>
      <c r="G31" s="31">
        <v>0</v>
      </c>
      <c r="H31" s="31">
        <f>'ФСГС МКУ УГЗиП'!I63+'ФСГС МКУ УЖКХ'!I40+'ФСГС МКУ УКС'!I66</f>
        <v>0</v>
      </c>
      <c r="I31" s="31">
        <f>'ФСГС МКУ УГЗиП'!J63+'ФСГС МКУ УЖКХ'!J40+'ФСГС МКУ УКС'!J66</f>
        <v>0</v>
      </c>
      <c r="J31" s="31">
        <v>0</v>
      </c>
      <c r="K31" s="31">
        <v>0</v>
      </c>
      <c r="L31" s="31">
        <v>0</v>
      </c>
      <c r="M31" s="31">
        <v>0</v>
      </c>
      <c r="N31" s="31">
        <f>'ФСГС МКУ УГЗиП'!O63+'ФСГС МКУ УЖКХ'!O40+'ФСГС МКУ УКС'!O66</f>
        <v>0</v>
      </c>
      <c r="O31" s="31">
        <f>'ФСГС МКУ УГЗиП'!P63+'ФСГС МКУ УЖКХ'!P40+'ФСГС МКУ УКС'!P66</f>
        <v>0</v>
      </c>
      <c r="P31" s="31">
        <v>0</v>
      </c>
      <c r="Q31" s="31">
        <f>'ФСГС МКУ УГЗиП'!R63+'ФСГС МКУ УЖКХ'!R40+'ФСГС МКУ УКС'!R66</f>
        <v>0</v>
      </c>
      <c r="R31" s="31">
        <f>'ФСГС МКУ УГЗиП'!S63+'ФСГС МКУ УЖКХ'!S40+'ФСГС МКУ УКС'!S66</f>
        <v>0</v>
      </c>
      <c r="S31" s="31">
        <v>0</v>
      </c>
      <c r="T31" s="31">
        <f>'ФСГС МКУ УГЗиП'!U63+'ФСГС МКУ УЖКХ'!U40+'ФСГС МКУ УКС'!U66</f>
        <v>0</v>
      </c>
      <c r="U31" s="31">
        <f>'ФСГС МКУ УГЗиП'!V63+'ФСГС МКУ УЖКХ'!V40+'ФСГС МКУ УКС'!V66</f>
        <v>0</v>
      </c>
      <c r="V31" s="31">
        <v>0</v>
      </c>
      <c r="W31" s="31">
        <f>'ФСГС МКУ УГЗиП'!X63+'ФСГС МКУ УЖКХ'!X40+'ФСГС МКУ УКС'!X66</f>
        <v>0</v>
      </c>
      <c r="X31" s="31">
        <f>'ФСГС МКУ УГЗиП'!Y63+'ФСГС МКУ УЖКХ'!Y40+'ФСГС МКУ УКС'!Y66</f>
        <v>0</v>
      </c>
      <c r="Y31" s="31">
        <v>0</v>
      </c>
      <c r="Z31" s="31">
        <f>'ФСГС МКУ УГЗиП'!AA63+'ФСГС МКУ УЖКХ'!AA40+'ФСГС МКУ УКС'!AA66</f>
        <v>0</v>
      </c>
      <c r="AA31" s="31">
        <f>'ФСГС МКУ УГЗиП'!AB63+'ФСГС МКУ УЖКХ'!AB40+'ФСГС МКУ УКС'!AB66</f>
        <v>0</v>
      </c>
      <c r="AB31" s="31">
        <v>0</v>
      </c>
      <c r="AC31" s="31">
        <f>'ФСГС МКУ УГЗиП'!AD63+'ФСГС МКУ УЖКХ'!AD40+'ФСГС МКУ УКС'!AD66</f>
        <v>0</v>
      </c>
      <c r="AD31" s="31">
        <f>'ФСГС МКУ УГЗиП'!AE63+'ФСГС МКУ УЖКХ'!AE40+'ФСГС МКУ УКС'!AE66</f>
        <v>0</v>
      </c>
      <c r="AE31" s="31">
        <v>0</v>
      </c>
      <c r="AF31" s="31">
        <f>AF25</f>
        <v>342.4</v>
      </c>
      <c r="AG31" s="31">
        <f>'ФСГС МКУ УГЗиП'!AH63+'ФСГС МКУ УЖКХ'!AH40+'ФСГС МКУ УКС'!AH66</f>
        <v>0</v>
      </c>
      <c r="AH31" s="31">
        <v>0</v>
      </c>
      <c r="AI31" s="31">
        <f>'ФСГС МКУ УГЗиП'!AJ63+'ФСГС МКУ УЖКХ'!AJ40+'ФСГС МКУ УКС'!AJ66</f>
        <v>0</v>
      </c>
      <c r="AJ31" s="31">
        <f>'ФСГС МКУ УГЗиП'!AK63+'ФСГС МКУ УЖКХ'!AK40+'ФСГС МКУ УКС'!AK66</f>
        <v>0</v>
      </c>
      <c r="AK31" s="31">
        <v>0</v>
      </c>
      <c r="AL31" s="31">
        <f>'ФСГС МКУ УГЗиП'!AM63+'ФСГС МКУ УЖКХ'!AM40+'ФСГС МКУ УКС'!AM66</f>
        <v>0</v>
      </c>
      <c r="AM31" s="31">
        <f>'ФСГС МКУ УГЗиП'!AN63+'ФСГС МКУ УЖКХ'!AN40+'ФСГС МКУ УКС'!AN66</f>
        <v>0</v>
      </c>
      <c r="AN31" s="31">
        <v>0</v>
      </c>
      <c r="AO31" s="31">
        <f>AO25</f>
        <v>2002</v>
      </c>
      <c r="AP31" s="31">
        <f>'ФСГС МКУ УГЗиП'!AQ63+'ФСГС МКУ УЖКХ'!AQ40+'ФСГС МКУ УКС'!AQ66</f>
        <v>0</v>
      </c>
      <c r="AQ31" s="31">
        <v>0</v>
      </c>
      <c r="AR31" s="772"/>
      <c r="AS31" s="772"/>
    </row>
    <row r="32" spans="1:45" s="2" customFormat="1" ht="15.75" customHeight="1" x14ac:dyDescent="0.2">
      <c r="A32" s="753" t="s">
        <v>46</v>
      </c>
      <c r="B32" s="753"/>
      <c r="C32" s="753"/>
      <c r="D32" s="415" t="s">
        <v>44</v>
      </c>
      <c r="E32" s="31">
        <f>E33+E34+E35+E36</f>
        <v>20463.7</v>
      </c>
      <c r="F32" s="31">
        <f>F33+F34+F35+F36</f>
        <v>25</v>
      </c>
      <c r="G32" s="31">
        <f t="shared" ref="G32:G35" si="24">F32/E32*100</f>
        <v>0.12216754545854365</v>
      </c>
      <c r="H32" s="31">
        <f>H33+H34+H35+H36</f>
        <v>0</v>
      </c>
      <c r="I32" s="31">
        <f>I33+I34+I35+I36</f>
        <v>0</v>
      </c>
      <c r="J32" s="31">
        <f t="shared" ref="J32" si="25">J33+J34+J35+J36</f>
        <v>0</v>
      </c>
      <c r="K32" s="31">
        <f>K33+K34+K35+K36</f>
        <v>25</v>
      </c>
      <c r="L32" s="31">
        <f>L33+L34+L35+L36</f>
        <v>25</v>
      </c>
      <c r="M32" s="31">
        <v>0</v>
      </c>
      <c r="N32" s="31">
        <f>N33+N34+N35+N36</f>
        <v>0</v>
      </c>
      <c r="O32" s="31">
        <f>O33+O34+O35+O36</f>
        <v>0</v>
      </c>
      <c r="P32" s="31">
        <v>0</v>
      </c>
      <c r="Q32" s="31">
        <f>Q33+Q34+Q35+Q36</f>
        <v>0</v>
      </c>
      <c r="R32" s="31">
        <f>R33+R34+R35+R36</f>
        <v>0</v>
      </c>
      <c r="S32" s="31">
        <f>S35</f>
        <v>0</v>
      </c>
      <c r="T32" s="31">
        <f>T33+T34+T35+T36</f>
        <v>23.4</v>
      </c>
      <c r="U32" s="31">
        <f>U33+U34+U35+U36</f>
        <v>0</v>
      </c>
      <c r="V32" s="31">
        <v>97.5</v>
      </c>
      <c r="W32" s="31">
        <f>W33+W34+W35+W36</f>
        <v>1800</v>
      </c>
      <c r="X32" s="31">
        <f>X33+X34+X35+X36</f>
        <v>0</v>
      </c>
      <c r="Y32" s="31">
        <v>0</v>
      </c>
      <c r="Z32" s="31">
        <f>Z33+Z34+Z35+Z36</f>
        <v>5154.5999999999995</v>
      </c>
      <c r="AA32" s="31">
        <f>AA33+AA34+AA35+AA36</f>
        <v>0</v>
      </c>
      <c r="AB32" s="31">
        <v>0</v>
      </c>
      <c r="AC32" s="31">
        <f>AC33+AC34+AC35+AC36</f>
        <v>5154.5</v>
      </c>
      <c r="AD32" s="31">
        <f>AD33+AD34+AD35+AD36</f>
        <v>0</v>
      </c>
      <c r="AE32" s="31">
        <v>0</v>
      </c>
      <c r="AF32" s="31">
        <f>AF33+AF34+AF35+AF36</f>
        <v>5180.2</v>
      </c>
      <c r="AG32" s="31">
        <f>AG33+AG34+AG35+AG36</f>
        <v>0</v>
      </c>
      <c r="AH32" s="31">
        <v>0</v>
      </c>
      <c r="AI32" s="31">
        <f>AI33+AI34+AI35+AI36</f>
        <v>0</v>
      </c>
      <c r="AJ32" s="31">
        <f>AJ33+AJ34+AJ35+AJ36</f>
        <v>0</v>
      </c>
      <c r="AK32" s="31">
        <v>0</v>
      </c>
      <c r="AL32" s="31">
        <f>AL33+AL34+AL35+AL36</f>
        <v>0</v>
      </c>
      <c r="AM32" s="31">
        <f>AM33+AM34+AM35+AM36</f>
        <v>0</v>
      </c>
      <c r="AN32" s="31">
        <v>0</v>
      </c>
      <c r="AO32" s="31">
        <f>AO33+AO34+AO35+AO36</f>
        <v>3126</v>
      </c>
      <c r="AP32" s="31">
        <f>AP33+AP34+AP35+AP36</f>
        <v>0</v>
      </c>
      <c r="AQ32" s="31">
        <v>0</v>
      </c>
      <c r="AR32" s="581"/>
      <c r="AS32" s="767"/>
    </row>
    <row r="33" spans="1:45" s="2" customFormat="1" ht="24.75" customHeight="1" x14ac:dyDescent="0.2">
      <c r="A33" s="753"/>
      <c r="B33" s="753"/>
      <c r="C33" s="753"/>
      <c r="D33" s="415" t="s">
        <v>32</v>
      </c>
      <c r="E33" s="31">
        <f t="shared" si="22"/>
        <v>6068.5</v>
      </c>
      <c r="F33" s="31">
        <f t="shared" si="22"/>
        <v>0</v>
      </c>
      <c r="G33" s="31">
        <f t="shared" si="24"/>
        <v>0</v>
      </c>
      <c r="H33" s="31">
        <f>'ФСГС МКУ УГЗиП'!I65+'ФСГС МКУ УКС'!I69</f>
        <v>0</v>
      </c>
      <c r="I33" s="31">
        <f>'ФСГС МКУ УГЗиП'!J65+'ФСГС МКУ УКС'!J69</f>
        <v>0</v>
      </c>
      <c r="J33" s="31">
        <f>J9</f>
        <v>0</v>
      </c>
      <c r="K33" s="31">
        <f>'ФСГС МКУ УГЗиП'!L65+'ФСГС МКУ УКС'!L69</f>
        <v>0</v>
      </c>
      <c r="L33" s="31">
        <f>'ФСГС МКУ УГЗиП'!M65+'ФСГС МКУ УКС'!M69</f>
        <v>0</v>
      </c>
      <c r="M33" s="31">
        <f>M9</f>
        <v>0</v>
      </c>
      <c r="N33" s="31">
        <f>'ФСГС МКУ УГЗиП'!O65+'ФСГС МКУ УКС'!O69</f>
        <v>0</v>
      </c>
      <c r="O33" s="31">
        <f>'ФСГС МКУ УГЗиП'!P65+'ФСГС МКУ УКС'!P69</f>
        <v>0</v>
      </c>
      <c r="P33" s="31">
        <f>P9</f>
        <v>0</v>
      </c>
      <c r="Q33" s="31">
        <f>'ФСГС МКУ УГЗиП'!R65+'ФСГС МКУ УКС'!R69</f>
        <v>0</v>
      </c>
      <c r="R33" s="31">
        <f>'ФСГС МКУ УГЗиП'!S65+'ФСГС МКУ УКС'!S69</f>
        <v>0</v>
      </c>
      <c r="S33" s="31">
        <f>S9</f>
        <v>0</v>
      </c>
      <c r="T33" s="31">
        <f>'ФСГС МКУ УГЗиП'!U65+'ФСГС МКУ УКС'!U69</f>
        <v>0</v>
      </c>
      <c r="U33" s="31">
        <f>'ФСГС МКУ УГЗиП'!V65+'ФСГС МКУ УКС'!V69</f>
        <v>0</v>
      </c>
      <c r="V33" s="31">
        <f>V9</f>
        <v>0</v>
      </c>
      <c r="W33" s="31">
        <f>'ФСГС МКУ УГЗиП'!X65+'ФСГС МКУ УКС'!X69</f>
        <v>631.79999999999995</v>
      </c>
      <c r="X33" s="31">
        <f>'ФСГС МКУ УГЗиП'!Y65+'ФСГС МКУ УКС'!Y69</f>
        <v>0</v>
      </c>
      <c r="Y33" s="31">
        <f>Y9</f>
        <v>0</v>
      </c>
      <c r="Z33" s="31">
        <f>'ФСГС МКУ УГЗиП'!AA65+'ФСГС МКУ УКС'!AA69</f>
        <v>1812.3</v>
      </c>
      <c r="AA33" s="31">
        <f>'ФСГС МКУ УГЗиП'!AB65+'ФСГС МКУ УКС'!AB69</f>
        <v>0</v>
      </c>
      <c r="AB33" s="31">
        <f>AB9</f>
        <v>0</v>
      </c>
      <c r="AC33" s="31">
        <f>'ФСГС МКУ УГЗиП'!AD65+'ФСГС МКУ УКС'!AD69</f>
        <v>1812.2</v>
      </c>
      <c r="AD33" s="31">
        <f>'ФСГС МКУ УГЗиП'!AE65+'ФСГС МКУ УКС'!AE69</f>
        <v>0</v>
      </c>
      <c r="AE33" s="31">
        <f>AE9</f>
        <v>0</v>
      </c>
      <c r="AF33" s="31">
        <f>'ФСГС МКУ УГЗиП'!AG65+'ФСГС МКУ УКС'!AG69</f>
        <v>1812.2</v>
      </c>
      <c r="AG33" s="31">
        <f>'ФСГС МКУ УГЗиП'!AH65+'ФСГС МКУ УКС'!AH69</f>
        <v>0</v>
      </c>
      <c r="AH33" s="31">
        <f>AH9</f>
        <v>0</v>
      </c>
      <c r="AI33" s="31">
        <f>'ФСГС МКУ УГЗиП'!AJ65+'ФСГС МКУ УКС'!AJ69</f>
        <v>0</v>
      </c>
      <c r="AJ33" s="31">
        <f>'ФСГС МКУ УГЗиП'!AK65+'ФСГС МКУ УКС'!AK69</f>
        <v>0</v>
      </c>
      <c r="AK33" s="31">
        <f>AK9</f>
        <v>0</v>
      </c>
      <c r="AL33" s="31">
        <f>'ФСГС МКУ УГЗиП'!AM65+'ФСГС МКУ УКС'!AM69</f>
        <v>0</v>
      </c>
      <c r="AM33" s="31">
        <f>'ФСГС МКУ УГЗиП'!AN65+'ФСГС МКУ УКС'!AN69</f>
        <v>0</v>
      </c>
      <c r="AN33" s="31">
        <f>AN9</f>
        <v>0</v>
      </c>
      <c r="AO33" s="31">
        <f>'ФСГС МКУ УГЗиП'!AP65+'ФСГС МКУ УКС'!AP69</f>
        <v>0</v>
      </c>
      <c r="AP33" s="31">
        <f>'ФСГС МКУ УГЗиП'!AQ65+'ФСГС МКУ УКС'!AQ69</f>
        <v>0</v>
      </c>
      <c r="AQ33" s="31">
        <f>AQ9</f>
        <v>0</v>
      </c>
      <c r="AR33" s="581"/>
      <c r="AS33" s="767"/>
    </row>
    <row r="34" spans="1:45" s="2" customFormat="1" ht="24.75" customHeight="1" x14ac:dyDescent="0.2">
      <c r="A34" s="753"/>
      <c r="B34" s="753"/>
      <c r="C34" s="753"/>
      <c r="D34" s="415" t="s">
        <v>33</v>
      </c>
      <c r="E34" s="31">
        <f t="shared" si="22"/>
        <v>9491.9</v>
      </c>
      <c r="F34" s="31">
        <f t="shared" si="22"/>
        <v>0</v>
      </c>
      <c r="G34" s="31">
        <f t="shared" si="24"/>
        <v>0</v>
      </c>
      <c r="H34" s="31">
        <f>'ФСГС МКУ УГЗиП'!I66+'ФСГС МКУ УЖКХ'!I41+'ФСГС МКУ УКС'!I70</f>
        <v>0</v>
      </c>
      <c r="I34" s="31">
        <f>'ФСГС МКУ УГЗиП'!J66+'ФСГС МКУ УЖКХ'!J41+'ФСГС МКУ УКС'!J70</f>
        <v>0</v>
      </c>
      <c r="J34" s="31">
        <f>J10</f>
        <v>0</v>
      </c>
      <c r="K34" s="31">
        <f>'ФСГС МКУ УГЗиП'!L66+'ФСГС МКУ УЖКХ'!L41+'ФСГС МКУ УКС'!L70</f>
        <v>0</v>
      </c>
      <c r="L34" s="31">
        <f>'ФСГС МКУ УГЗиП'!M66+'ФСГС МКУ УЖКХ'!M41+'ФСГС МКУ УКС'!M70</f>
        <v>0</v>
      </c>
      <c r="M34" s="31">
        <f>M10</f>
        <v>0</v>
      </c>
      <c r="N34" s="31">
        <f>'ФСГС МКУ УГЗиП'!O66+'ФСГС МКУ УЖКХ'!O41+'ФСГС МКУ УКС'!O70</f>
        <v>0</v>
      </c>
      <c r="O34" s="31">
        <f>'ФСГС МКУ УГЗиП'!P66+'ФСГС МКУ УЖКХ'!P41+'ФСГС МКУ УКС'!P70</f>
        <v>0</v>
      </c>
      <c r="P34" s="31">
        <f>P10</f>
        <v>0</v>
      </c>
      <c r="Q34" s="31">
        <f>'ФСГС МКУ УГЗиП'!R66+'ФСГС МКУ УЖКХ'!R41+'ФСГС МКУ УКС'!R70</f>
        <v>0</v>
      </c>
      <c r="R34" s="31">
        <f>'ФСГС МКУ УГЗиП'!S66+'ФСГС МКУ УЖКХ'!S41+'ФСГС МКУ УКС'!S70</f>
        <v>0</v>
      </c>
      <c r="S34" s="31">
        <f>S10</f>
        <v>0</v>
      </c>
      <c r="T34" s="31">
        <f>'ФСГС МКУ УГЗиП'!U66+'ФСГС МКУ УЖКХ'!U41+'ФСГС МКУ УКС'!U70</f>
        <v>0</v>
      </c>
      <c r="U34" s="31">
        <f>'ФСГС МКУ УГЗиП'!V66+'ФСГС МКУ УЖКХ'!V41+'ФСГС МКУ УКС'!V70</f>
        <v>0</v>
      </c>
      <c r="V34" s="31">
        <f>V10</f>
        <v>0</v>
      </c>
      <c r="W34" s="31">
        <f>'ФСГС МКУ УГЗиП'!X66+'ФСГС МКУ УЖКХ'!X41+'ФСГС МКУ УКС'!X70</f>
        <v>988.2</v>
      </c>
      <c r="X34" s="31">
        <f>'ФСГС МКУ УГЗиП'!Y66+'ФСГС МКУ УЖКХ'!Y41+'ФСГС МКУ УКС'!Y70</f>
        <v>0</v>
      </c>
      <c r="Y34" s="31">
        <f>Y10</f>
        <v>0</v>
      </c>
      <c r="Z34" s="31">
        <f>'ФСГС МКУ УГЗиП'!AA66+'ФСГС МКУ УЖКХ'!AA41+'ФСГС МКУ УКС'!AA70</f>
        <v>2834.6</v>
      </c>
      <c r="AA34" s="31">
        <f>'ФСГС МКУ УГЗиП'!AB66+'ФСГС МКУ УЖКХ'!AB41+'ФСГС МКУ УКС'!AB70</f>
        <v>0</v>
      </c>
      <c r="AB34" s="31">
        <f>AB10</f>
        <v>0</v>
      </c>
      <c r="AC34" s="31">
        <f>'ФСГС МКУ УГЗиП'!AD66+'ФСГС МКУ УЖКХ'!AD41+'ФСГС МКУ УКС'!AD70</f>
        <v>2834.6</v>
      </c>
      <c r="AD34" s="31">
        <f>'ФСГС МКУ УГЗиП'!AE66+'ФСГС МКУ УЖКХ'!AE41+'ФСГС МКУ УКС'!AE70</f>
        <v>0</v>
      </c>
      <c r="AE34" s="31">
        <v>0</v>
      </c>
      <c r="AF34" s="31">
        <f>'ФСГС МКУ УГЗиП'!AG66+'ФСГС МКУ УЖКХ'!AG41+'ФСГС МКУ УКС'!AG70</f>
        <v>2834.5</v>
      </c>
      <c r="AG34" s="31">
        <f>'ФСГС МКУ УГЗиП'!AH66+'ФСГС МКУ УЖКХ'!AH41+'ФСГС МКУ УКС'!AH70</f>
        <v>0</v>
      </c>
      <c r="AH34" s="31">
        <f>AH10</f>
        <v>0</v>
      </c>
      <c r="AI34" s="31">
        <f>'ФСГС МКУ УГЗиП'!AJ66+'ФСГС МКУ УЖКХ'!AJ41+'ФСГС МКУ УКС'!AJ70</f>
        <v>0</v>
      </c>
      <c r="AJ34" s="31">
        <f>'ФСГС МКУ УГЗиП'!AK66+'ФСГС МКУ УЖКХ'!AK41+'ФСГС МКУ УКС'!AK70</f>
        <v>0</v>
      </c>
      <c r="AK34" s="31">
        <f>AK10</f>
        <v>0</v>
      </c>
      <c r="AL34" s="31">
        <f>'ФСГС МКУ УГЗиП'!AM66+'ФСГС МКУ УЖКХ'!AM41+'ФСГС МКУ УКС'!AM70</f>
        <v>0</v>
      </c>
      <c r="AM34" s="31">
        <f>'ФСГС МКУ УГЗиП'!AN66+'ФСГС МКУ УЖКХ'!AN41+'ФСГС МКУ УКС'!AN70</f>
        <v>0</v>
      </c>
      <c r="AN34" s="31">
        <f>AN10</f>
        <v>0</v>
      </c>
      <c r="AO34" s="31">
        <f>'ФСГС МКУ УГЗиП'!AP66+'ФСГС МКУ УЖКХ'!AP41+'ФСГС МКУ УКС'!AP70</f>
        <v>0</v>
      </c>
      <c r="AP34" s="31">
        <f>'ФСГС МКУ УГЗиП'!AQ66+'ФСГС МКУ УЖКХ'!AQ41+'ФСГС МКУ УКС'!AQ70</f>
        <v>0</v>
      </c>
      <c r="AQ34" s="31">
        <f>AQ10</f>
        <v>0</v>
      </c>
      <c r="AR34" s="581"/>
      <c r="AS34" s="767"/>
    </row>
    <row r="35" spans="1:45" s="2" customFormat="1" ht="48.75" customHeight="1" x14ac:dyDescent="0.2">
      <c r="A35" s="753"/>
      <c r="B35" s="753"/>
      <c r="C35" s="753"/>
      <c r="D35" s="414" t="s">
        <v>34</v>
      </c>
      <c r="E35" s="31">
        <f>H35+K35+N35+Q35+T35+W35+Z35+AC35+AF35+AI35+AL35+AO35</f>
        <v>4903.3</v>
      </c>
      <c r="F35" s="31">
        <f t="shared" si="22"/>
        <v>25</v>
      </c>
      <c r="G35" s="31">
        <f t="shared" si="24"/>
        <v>0.50986070605510569</v>
      </c>
      <c r="H35" s="31">
        <f>'ФСГС МКУ УГЗиП'!I67+'ФСГС МКУ УЖКХ'!I42+'ФСГС МКУ УКС'!I71</f>
        <v>0</v>
      </c>
      <c r="I35" s="31">
        <f>'ФСГС МКУ УГЗиП'!J67+'ФСГС МКУ УЖКХ'!J42+'ФСГС МКУ УКС'!J71</f>
        <v>0</v>
      </c>
      <c r="J35" s="31">
        <f>J11</f>
        <v>0</v>
      </c>
      <c r="K35" s="31">
        <f>'ФСГС МКУ УГЗиП'!L67+'ФСГС МКУ УЖКХ'!L42+'ФСГС МКУ УКС'!L71</f>
        <v>25</v>
      </c>
      <c r="L35" s="31">
        <f>'ФСГС МКУ УГЗиП'!M67+'ФСГС МКУ УЖКХ'!M42+'ФСГС МКУ УКС'!M71</f>
        <v>25</v>
      </c>
      <c r="M35" s="31">
        <f>M11</f>
        <v>0</v>
      </c>
      <c r="N35" s="31">
        <f>'ФСГС МКУ УГЗиП'!O67+'ФСГС МКУ УЖКХ'!O42+'ФСГС МКУ УКС'!O71</f>
        <v>0</v>
      </c>
      <c r="O35" s="31">
        <f>'ФСГС МКУ УГЗиП'!P67+'ФСГС МКУ УЖКХ'!P42+'ФСГС МКУ УКС'!P71</f>
        <v>0</v>
      </c>
      <c r="P35" s="31">
        <f>P11</f>
        <v>0</v>
      </c>
      <c r="Q35" s="31">
        <f>'ФСГС МКУ УГЗиП'!R67+'ФСГС МКУ УЖКХ'!R42+'ФСГС МКУ УКС'!R71</f>
        <v>0</v>
      </c>
      <c r="R35" s="31">
        <f>'ФСГС МКУ УГЗиП'!S67+'ФСГС МКУ УЖКХ'!S42+'ФСГС МКУ УКС'!S71</f>
        <v>0</v>
      </c>
      <c r="S35" s="31">
        <f>S11</f>
        <v>0</v>
      </c>
      <c r="T35" s="31">
        <f>'ФСГС МКУ УГЗиП'!U67+'ФСГС МКУ УЖКХ'!U42+'ФСГС МКУ УКС'!U71</f>
        <v>23.4</v>
      </c>
      <c r="U35" s="31">
        <f>'ФСГС МКУ УГЗиП'!V67+'ФСГС МКУ УЖКХ'!V42+'ФСГС МКУ УКС'!V71</f>
        <v>0</v>
      </c>
      <c r="V35" s="31">
        <f>V11</f>
        <v>0</v>
      </c>
      <c r="W35" s="31">
        <f>'ФСГС МКУ УГЗиП'!X67+'ФСГС МКУ УЖКХ'!X42+'ФСГС МКУ УКС'!X71</f>
        <v>180</v>
      </c>
      <c r="X35" s="31">
        <f>'ФСГС МКУ УГЗиП'!Y67+'ФСГС МКУ УЖКХ'!Y42+'ФСГС МКУ УКС'!Y71</f>
        <v>0</v>
      </c>
      <c r="Y35" s="31">
        <f>Y11</f>
        <v>0</v>
      </c>
      <c r="Z35" s="31">
        <f>'ФСГС МКУ УГЗиП'!AA67+'ФСГС МКУ УЖКХ'!AA42+'ФСГС МКУ УКС'!AA71</f>
        <v>507.7</v>
      </c>
      <c r="AA35" s="31">
        <f>'ФСГС МКУ УГЗиП'!AB67+'ФСГС МКУ УЖКХ'!AB42+'ФСГС МКУ УКС'!AB71</f>
        <v>0</v>
      </c>
      <c r="AB35" s="31">
        <v>0</v>
      </c>
      <c r="AC35" s="31">
        <f>'ФСГС МКУ УГЗиП'!AD67+'ФСГС МКУ УЖКХ'!AD42+'ФСГС МКУ УКС'!AD71</f>
        <v>507.7</v>
      </c>
      <c r="AD35" s="31">
        <f>'ФСГС МКУ УГЗиП'!AE67+'ФСГС МКУ УЖКХ'!AE42+'ФСГС МКУ УКС'!AE71</f>
        <v>0</v>
      </c>
      <c r="AE35" s="31">
        <f>AE11</f>
        <v>0</v>
      </c>
      <c r="AF35" s="31">
        <f>'ФСГС МКУ УГЗиП'!AG67+'ФСГС МКУ УЖКХ'!AG42+'ФСГС МКУ УКС'!AG71</f>
        <v>533.5</v>
      </c>
      <c r="AG35" s="31">
        <f>'ФСГС МКУ УГЗиП'!AH67+'ФСГС МКУ УЖКХ'!AH42+'ФСГС МКУ УКС'!AH71</f>
        <v>0</v>
      </c>
      <c r="AH35" s="31">
        <f>AH11</f>
        <v>0</v>
      </c>
      <c r="AI35" s="31">
        <f>'ФСГС МКУ УГЗиП'!AJ67+'ФСГС МКУ УЖКХ'!AJ42+'ФСГС МКУ УКС'!AJ71</f>
        <v>0</v>
      </c>
      <c r="AJ35" s="31">
        <f>'ФСГС МКУ УГЗиП'!AK67+'ФСГС МКУ УЖКХ'!AK42+'ФСГС МКУ УКС'!AK71</f>
        <v>0</v>
      </c>
      <c r="AK35" s="31">
        <f>AK11</f>
        <v>0</v>
      </c>
      <c r="AL35" s="31">
        <f>'ФСГС МКУ УГЗиП'!AM67+'ФСГС МКУ УЖКХ'!AM42+'ФСГС МКУ УКС'!AM71</f>
        <v>0</v>
      </c>
      <c r="AM35" s="31">
        <f>'ФСГС МКУ УГЗиП'!AN67+'ФСГС МКУ УЖКХ'!AN42+'ФСГС МКУ УКС'!AN71</f>
        <v>0</v>
      </c>
      <c r="AN35" s="31">
        <f>AN11</f>
        <v>0</v>
      </c>
      <c r="AO35" s="31">
        <f>'ФСГС МКУ УГЗиП'!AP67+'ФСГС МКУ УЖКХ'!AY42+'ФСГС МКУ УКС'!AP71+0.1</f>
        <v>3126</v>
      </c>
      <c r="AP35" s="31">
        <f>'ФСГС МКУ УГЗиП'!AQ67+'ФСГС МКУ УЖКХ'!AQ42+'ФСГС МКУ УКС'!AQ71</f>
        <v>0</v>
      </c>
      <c r="AQ35" s="31">
        <f>AQ11</f>
        <v>0</v>
      </c>
      <c r="AR35" s="581"/>
      <c r="AS35" s="767"/>
    </row>
    <row r="36" spans="1:45" s="2" customFormat="1" ht="99.75" customHeight="1" x14ac:dyDescent="0.2">
      <c r="A36" s="753"/>
      <c r="B36" s="753"/>
      <c r="C36" s="753"/>
      <c r="D36" s="415" t="s">
        <v>36</v>
      </c>
      <c r="E36" s="31">
        <f t="shared" si="22"/>
        <v>0</v>
      </c>
      <c r="F36" s="31">
        <f t="shared" si="22"/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766"/>
      <c r="AS36" s="768"/>
    </row>
    <row r="37" spans="1:45" s="2" customFormat="1" ht="15.75" customHeight="1" x14ac:dyDescent="0.2">
      <c r="A37" s="754" t="s">
        <v>133</v>
      </c>
      <c r="B37" s="755"/>
      <c r="C37" s="756"/>
      <c r="D37" s="415" t="s">
        <v>44</v>
      </c>
      <c r="E37" s="31">
        <f>E38+E39+E40+E41</f>
        <v>23.4</v>
      </c>
      <c r="F37" s="31">
        <f>F38+F39+F40+F41</f>
        <v>0</v>
      </c>
      <c r="G37" s="31">
        <f>G20</f>
        <v>3.5835255297525792E-2</v>
      </c>
      <c r="H37" s="31">
        <f>H38+H39+H40+H41</f>
        <v>0</v>
      </c>
      <c r="I37" s="31">
        <f>I38+I39+I40+I41</f>
        <v>0</v>
      </c>
      <c r="J37" s="31">
        <f>J20</f>
        <v>0</v>
      </c>
      <c r="K37" s="31">
        <f>K38+K39+K40+K41</f>
        <v>0</v>
      </c>
      <c r="L37" s="31">
        <f>L38+L39+L40+L41</f>
        <v>0</v>
      </c>
      <c r="M37" s="31">
        <v>0</v>
      </c>
      <c r="N37" s="31">
        <f>N38+N39+N40+N41</f>
        <v>0</v>
      </c>
      <c r="O37" s="31">
        <f>O38+O39+O40+O41</f>
        <v>0</v>
      </c>
      <c r="P37" s="31">
        <f>P20</f>
        <v>0</v>
      </c>
      <c r="Q37" s="31">
        <f>Q38+Q39+Q40+Q41</f>
        <v>0</v>
      </c>
      <c r="R37" s="31">
        <f>R38+R39+R40+R41</f>
        <v>0</v>
      </c>
      <c r="S37" s="31">
        <f>S20</f>
        <v>0</v>
      </c>
      <c r="T37" s="31">
        <f>T38+T39+T40+T41</f>
        <v>23.4</v>
      </c>
      <c r="U37" s="31">
        <f>U38+U39+U40+U41</f>
        <v>0</v>
      </c>
      <c r="V37" s="31">
        <f>V20</f>
        <v>0</v>
      </c>
      <c r="W37" s="31">
        <f>W38+W39+W40+W41</f>
        <v>0</v>
      </c>
      <c r="X37" s="31">
        <f>X38+X39+X40+X41</f>
        <v>0</v>
      </c>
      <c r="Y37" s="31">
        <f>Y20</f>
        <v>0</v>
      </c>
      <c r="Z37" s="31">
        <f>Z38+Z39+Z40+Z41</f>
        <v>0</v>
      </c>
      <c r="AA37" s="31">
        <f>AA38+AA39+AA40+AA41</f>
        <v>0</v>
      </c>
      <c r="AB37" s="31">
        <f>AB20</f>
        <v>0</v>
      </c>
      <c r="AC37" s="31">
        <f>AC38+AC39+AC40+AC41</f>
        <v>0</v>
      </c>
      <c r="AD37" s="31">
        <f>AD38+AD39+AD40+AD41</f>
        <v>0</v>
      </c>
      <c r="AE37" s="31">
        <f>AE20</f>
        <v>0</v>
      </c>
      <c r="AF37" s="31">
        <f>AF38+AF39+AF40+AF41</f>
        <v>0</v>
      </c>
      <c r="AG37" s="31">
        <f>AG38+AG39+AG40+AG41</f>
        <v>0</v>
      </c>
      <c r="AH37" s="31">
        <v>0</v>
      </c>
      <c r="AI37" s="31">
        <f>AI38+AI39+AI40+AI41</f>
        <v>0</v>
      </c>
      <c r="AJ37" s="31">
        <f>AJ38+AJ39+AJ40+AJ41</f>
        <v>0</v>
      </c>
      <c r="AK37" s="31">
        <f>AK20</f>
        <v>0</v>
      </c>
      <c r="AL37" s="31">
        <f>AL38+AL39+AL40+AL41</f>
        <v>0</v>
      </c>
      <c r="AM37" s="31">
        <f>AM38+AM39+AM40+AM41</f>
        <v>0</v>
      </c>
      <c r="AN37" s="31">
        <f>AN20</f>
        <v>0</v>
      </c>
      <c r="AO37" s="31">
        <f>AO38+AO39+AO40+AO41</f>
        <v>0</v>
      </c>
      <c r="AP37" s="31">
        <f>AP38+AP39+AP40+AP41</f>
        <v>0</v>
      </c>
      <c r="AQ37" s="31">
        <f>AQ20</f>
        <v>0</v>
      </c>
      <c r="AR37" s="769"/>
      <c r="AS37" s="500"/>
    </row>
    <row r="38" spans="1:45" s="2" customFormat="1" ht="23.25" customHeight="1" x14ac:dyDescent="0.2">
      <c r="A38" s="757"/>
      <c r="B38" s="758"/>
      <c r="C38" s="759"/>
      <c r="D38" s="415" t="s">
        <v>32</v>
      </c>
      <c r="E38" s="31">
        <f t="shared" ref="E38:E39" si="26">H38+K38+N38+Q38+T38+W38+Z38+AC38+AF38+AI38+AL38+AO38</f>
        <v>0</v>
      </c>
      <c r="F38" s="31">
        <f>F21</f>
        <v>0</v>
      </c>
      <c r="G38" s="31">
        <v>0</v>
      </c>
      <c r="H38" s="31">
        <f>'ФСГС МКУ УГЗиП'!I72</f>
        <v>0</v>
      </c>
      <c r="I38" s="31">
        <f>'ФСГС МКУ УГЗиП'!J72</f>
        <v>0</v>
      </c>
      <c r="J38" s="31">
        <f>J21</f>
        <v>0</v>
      </c>
      <c r="K38" s="31">
        <f>'ФСГС МКУ УГЗиП'!L72</f>
        <v>0</v>
      </c>
      <c r="L38" s="31">
        <f>'ФСГС МКУ УГЗиП'!M72</f>
        <v>0</v>
      </c>
      <c r="M38" s="31">
        <f>M21</f>
        <v>0</v>
      </c>
      <c r="N38" s="31">
        <f>'ФСГС МКУ УГЗиП'!O72</f>
        <v>0</v>
      </c>
      <c r="O38" s="31">
        <f>'ФСГС МКУ УГЗиП'!P72</f>
        <v>0</v>
      </c>
      <c r="P38" s="31">
        <f>P21</f>
        <v>0</v>
      </c>
      <c r="Q38" s="31">
        <f>'ФСГС МКУ УГЗиП'!R72</f>
        <v>0</v>
      </c>
      <c r="R38" s="31">
        <f>'ФСГС МКУ УГЗиП'!S72</f>
        <v>0</v>
      </c>
      <c r="S38" s="31">
        <f>S21</f>
        <v>0</v>
      </c>
      <c r="T38" s="31">
        <f>'ФСГС МКУ УГЗиП'!U72</f>
        <v>0</v>
      </c>
      <c r="U38" s="31">
        <f>'ФСГС МКУ УГЗиП'!V72</f>
        <v>0</v>
      </c>
      <c r="V38" s="31">
        <f>V21</f>
        <v>0</v>
      </c>
      <c r="W38" s="31">
        <f>'ФСГС МКУ УГЗиП'!X72</f>
        <v>0</v>
      </c>
      <c r="X38" s="31">
        <f>'ФСГС МКУ УГЗиП'!Y72</f>
        <v>0</v>
      </c>
      <c r="Y38" s="31">
        <f>Y21</f>
        <v>0</v>
      </c>
      <c r="Z38" s="31">
        <f>'ФСГС МКУ УГЗиП'!AA72</f>
        <v>0</v>
      </c>
      <c r="AA38" s="31">
        <f>'ФСГС МКУ УГЗиП'!AB72</f>
        <v>0</v>
      </c>
      <c r="AB38" s="31">
        <f>AB21</f>
        <v>0</v>
      </c>
      <c r="AC38" s="31">
        <f>'ФСГС МКУ УГЗиП'!AD72</f>
        <v>0</v>
      </c>
      <c r="AD38" s="31">
        <f>'ФСГС МКУ УГЗиП'!AE72</f>
        <v>0</v>
      </c>
      <c r="AE38" s="31">
        <f>AE21</f>
        <v>0</v>
      </c>
      <c r="AF38" s="31">
        <f>'ФСГС МКУ УГЗиП'!AG72</f>
        <v>0</v>
      </c>
      <c r="AG38" s="31">
        <f>'ФСГС МКУ УГЗиП'!AH72</f>
        <v>0</v>
      </c>
      <c r="AH38" s="31">
        <f>AH21</f>
        <v>0</v>
      </c>
      <c r="AI38" s="31">
        <f>'ФСГС МКУ УГЗиП'!AJ72</f>
        <v>0</v>
      </c>
      <c r="AJ38" s="31">
        <f>'ФСГС МКУ УГЗиП'!AK72</f>
        <v>0</v>
      </c>
      <c r="AK38" s="31">
        <f>AK21</f>
        <v>0</v>
      </c>
      <c r="AL38" s="31">
        <f>'ФСГС МКУ УГЗиП'!AM72</f>
        <v>0</v>
      </c>
      <c r="AM38" s="31">
        <f>'ФСГС МКУ УГЗиП'!AN72</f>
        <v>0</v>
      </c>
      <c r="AN38" s="31">
        <f>AN21</f>
        <v>0</v>
      </c>
      <c r="AO38" s="31">
        <f>'ФСГС МКУ УГЗиП'!AP72</f>
        <v>0</v>
      </c>
      <c r="AP38" s="31">
        <f>'ФСГС МКУ УГЗиП'!AQ72</f>
        <v>0</v>
      </c>
      <c r="AQ38" s="31">
        <f>AQ21</f>
        <v>0</v>
      </c>
      <c r="AR38" s="770"/>
      <c r="AS38" s="771"/>
    </row>
    <row r="39" spans="1:45" s="2" customFormat="1" ht="24" customHeight="1" x14ac:dyDescent="0.2">
      <c r="A39" s="757"/>
      <c r="B39" s="758"/>
      <c r="C39" s="759"/>
      <c r="D39" s="415" t="s">
        <v>33</v>
      </c>
      <c r="E39" s="31">
        <f t="shared" si="26"/>
        <v>0</v>
      </c>
      <c r="F39" s="31">
        <f>F22</f>
        <v>0</v>
      </c>
      <c r="G39" s="31">
        <v>0</v>
      </c>
      <c r="H39" s="31">
        <f>'ФСГС МКУ УГЗиП'!I73</f>
        <v>0</v>
      </c>
      <c r="I39" s="31">
        <f>'ФСГС МКУ УГЗиП'!J73</f>
        <v>0</v>
      </c>
      <c r="J39" s="31">
        <f>J22</f>
        <v>0</v>
      </c>
      <c r="K39" s="31">
        <f>'ФСГС МКУ УГЗиП'!L73</f>
        <v>0</v>
      </c>
      <c r="L39" s="31">
        <f>'ФСГС МКУ УГЗиП'!M73</f>
        <v>0</v>
      </c>
      <c r="M39" s="31">
        <f>M22</f>
        <v>0</v>
      </c>
      <c r="N39" s="31">
        <f>'ФСГС МКУ УГЗиП'!O73</f>
        <v>0</v>
      </c>
      <c r="O39" s="31">
        <f>'ФСГС МКУ УГЗиП'!P73</f>
        <v>0</v>
      </c>
      <c r="P39" s="31">
        <f>P22</f>
        <v>0</v>
      </c>
      <c r="Q39" s="31">
        <f>'ФСГС МКУ УГЗиП'!R73</f>
        <v>0</v>
      </c>
      <c r="R39" s="31">
        <f>'ФСГС МКУ УГЗиП'!S73</f>
        <v>0</v>
      </c>
      <c r="S39" s="31">
        <f>S22</f>
        <v>0</v>
      </c>
      <c r="T39" s="31">
        <f>'ФСГС МКУ УГЗиП'!U73</f>
        <v>0</v>
      </c>
      <c r="U39" s="31">
        <f>'ФСГС МКУ УГЗиП'!V73</f>
        <v>0</v>
      </c>
      <c r="V39" s="31">
        <f>V22</f>
        <v>0</v>
      </c>
      <c r="W39" s="31">
        <f>'ФСГС МКУ УГЗиП'!X73</f>
        <v>0</v>
      </c>
      <c r="X39" s="31">
        <f>'ФСГС МКУ УГЗиП'!Y73</f>
        <v>0</v>
      </c>
      <c r="Y39" s="31">
        <f>Y22</f>
        <v>0</v>
      </c>
      <c r="Z39" s="31">
        <f>'ФСГС МКУ УГЗиП'!AA73</f>
        <v>0</v>
      </c>
      <c r="AA39" s="31">
        <f>'ФСГС МКУ УГЗиП'!AB73</f>
        <v>0</v>
      </c>
      <c r="AB39" s="31">
        <f>AB22</f>
        <v>0</v>
      </c>
      <c r="AC39" s="31">
        <f>'ФСГС МКУ УГЗиП'!AD73</f>
        <v>0</v>
      </c>
      <c r="AD39" s="31">
        <f>'ФСГС МКУ УГЗиП'!AE73</f>
        <v>0</v>
      </c>
      <c r="AE39" s="31">
        <v>0</v>
      </c>
      <c r="AF39" s="31">
        <f>'ФСГС МКУ УГЗиП'!AG73</f>
        <v>0</v>
      </c>
      <c r="AG39" s="31">
        <f>'ФСГС МКУ УГЗиП'!AH73</f>
        <v>0</v>
      </c>
      <c r="AH39" s="31">
        <f>AH22</f>
        <v>0</v>
      </c>
      <c r="AI39" s="31">
        <f>'ФСГС МКУ УГЗиП'!AJ73</f>
        <v>0</v>
      </c>
      <c r="AJ39" s="31">
        <f>'ФСГС МКУ УГЗиП'!AK73</f>
        <v>0</v>
      </c>
      <c r="AK39" s="31">
        <f>AK22</f>
        <v>0</v>
      </c>
      <c r="AL39" s="31">
        <f>'ФСГС МКУ УГЗиП'!AM73</f>
        <v>0</v>
      </c>
      <c r="AM39" s="31">
        <f>'ФСГС МКУ УГЗиП'!AN73</f>
        <v>0</v>
      </c>
      <c r="AN39" s="31">
        <f>AN22</f>
        <v>0</v>
      </c>
      <c r="AO39" s="31">
        <f>'ФСГС МКУ УГЗиП'!AP73</f>
        <v>0</v>
      </c>
      <c r="AP39" s="31">
        <f>'ФСГС МКУ УГЗиП'!AQ73</f>
        <v>0</v>
      </c>
      <c r="AQ39" s="31">
        <f>AQ22</f>
        <v>0</v>
      </c>
      <c r="AR39" s="770"/>
      <c r="AS39" s="771"/>
    </row>
    <row r="40" spans="1:45" s="2" customFormat="1" ht="48" customHeight="1" x14ac:dyDescent="0.2">
      <c r="A40" s="757"/>
      <c r="B40" s="758"/>
      <c r="C40" s="759"/>
      <c r="D40" s="414" t="s">
        <v>34</v>
      </c>
      <c r="E40" s="31">
        <f>H40+K40+N40+Q40+T40+W40+Z40+AC40+AF40+AI40+AL40+AO40</f>
        <v>23.4</v>
      </c>
      <c r="F40" s="31">
        <f>I40+L40+O40+R40+U40+X40+AA40+AD40+AG40+AJ40+AM40+AP40</f>
        <v>0</v>
      </c>
      <c r="G40" s="31">
        <f>F40/E40*100</f>
        <v>0</v>
      </c>
      <c r="H40" s="31">
        <f>'ФСГС МКУ УГЗиП'!I74</f>
        <v>0</v>
      </c>
      <c r="I40" s="31">
        <f>'ФСГС МКУ УГЗиП'!J74</f>
        <v>0</v>
      </c>
      <c r="J40" s="31">
        <v>0</v>
      </c>
      <c r="K40" s="31">
        <f>'ФСГС МКУ УГЗиП'!L74</f>
        <v>0</v>
      </c>
      <c r="L40" s="31">
        <f>'ФСГС МКУ УГЗиП'!M74</f>
        <v>0</v>
      </c>
      <c r="M40" s="31">
        <v>0</v>
      </c>
      <c r="N40" s="31">
        <f>'ФСГС МКУ УГЗиП'!O74</f>
        <v>0</v>
      </c>
      <c r="O40" s="31">
        <f>'ФСГС МКУ УГЗиП'!P74</f>
        <v>0</v>
      </c>
      <c r="P40" s="31">
        <v>0</v>
      </c>
      <c r="Q40" s="31">
        <f>'ФСГС МКУ УГЗиП'!R74</f>
        <v>0</v>
      </c>
      <c r="R40" s="31">
        <f>'ФСГС МКУ УГЗиП'!S74</f>
        <v>0</v>
      </c>
      <c r="S40" s="31">
        <v>0</v>
      </c>
      <c r="T40" s="31">
        <f>'ФСГС МКУ УГЗиП'!U74</f>
        <v>23.4</v>
      </c>
      <c r="U40" s="31">
        <f>'ФСГС МКУ УГЗиП'!V74</f>
        <v>0</v>
      </c>
      <c r="V40" s="31">
        <f t="shared" ref="V40" si="27">U40/T40*100</f>
        <v>0</v>
      </c>
      <c r="W40" s="31">
        <f>'ФСГС МКУ УГЗиП'!X74</f>
        <v>0</v>
      </c>
      <c r="X40" s="31">
        <f>'ФСГС МКУ УГЗиП'!Y74</f>
        <v>0</v>
      </c>
      <c r="Y40" s="31">
        <v>0</v>
      </c>
      <c r="Z40" s="31">
        <f>'ФСГС МКУ УГЗиП'!AA74</f>
        <v>0</v>
      </c>
      <c r="AA40" s="31">
        <f>'ФСГС МКУ УГЗиП'!AB74</f>
        <v>0</v>
      </c>
      <c r="AB40" s="31">
        <v>0</v>
      </c>
      <c r="AC40" s="31">
        <f>'ФСГС МКУ УГЗиП'!AD74</f>
        <v>0</v>
      </c>
      <c r="AD40" s="31">
        <f>'ФСГС МКУ УГЗиП'!AE74</f>
        <v>0</v>
      </c>
      <c r="AE40" s="31">
        <v>0</v>
      </c>
      <c r="AF40" s="31">
        <f>'ФСГС МКУ УГЗиП'!AG74</f>
        <v>0</v>
      </c>
      <c r="AG40" s="31">
        <f>'ФСГС МКУ УГЗиП'!AH74</f>
        <v>0</v>
      </c>
      <c r="AH40" s="31">
        <v>0</v>
      </c>
      <c r="AI40" s="31">
        <f>'ФСГС МКУ УГЗиП'!AJ74</f>
        <v>0</v>
      </c>
      <c r="AJ40" s="31">
        <f>'ФСГС МКУ УГЗиП'!AK74</f>
        <v>0</v>
      </c>
      <c r="AK40" s="31">
        <v>0</v>
      </c>
      <c r="AL40" s="31">
        <f>'ФСГС МКУ УГЗиП'!AM74</f>
        <v>0</v>
      </c>
      <c r="AM40" s="31">
        <f>'ФСГС МКУ УГЗиП'!AN74</f>
        <v>0</v>
      </c>
      <c r="AN40" s="31">
        <v>0</v>
      </c>
      <c r="AO40" s="31">
        <f>'ФСГС МКУ УГЗиП'!AP74</f>
        <v>0</v>
      </c>
      <c r="AP40" s="31">
        <f>'ФСГС МКУ УГЗиП'!AQ74</f>
        <v>0</v>
      </c>
      <c r="AQ40" s="31">
        <v>0</v>
      </c>
      <c r="AR40" s="770"/>
      <c r="AS40" s="771"/>
    </row>
    <row r="41" spans="1:45" s="2" customFormat="1" ht="48" customHeight="1" x14ac:dyDescent="0.2">
      <c r="A41" s="757"/>
      <c r="B41" s="758"/>
      <c r="C41" s="759"/>
      <c r="D41" s="415" t="s">
        <v>35</v>
      </c>
      <c r="E41" s="31">
        <f>H41+K41+N41+Q41+T41+W41+Z41+AC41+AF41+AI41+AL41+AO41</f>
        <v>0</v>
      </c>
      <c r="F41" s="31">
        <f>F24</f>
        <v>0</v>
      </c>
      <c r="G41" s="31">
        <f>G24</f>
        <v>0</v>
      </c>
      <c r="H41" s="31">
        <f>'ФСГС МКУ УГЗиП'!I75</f>
        <v>0</v>
      </c>
      <c r="I41" s="31">
        <f>'ФСГС МКУ УГЗиП'!J75</f>
        <v>0</v>
      </c>
      <c r="J41" s="31">
        <f>J24</f>
        <v>0</v>
      </c>
      <c r="K41" s="31">
        <f>'ФСГС МКУ УГЗиП'!L75</f>
        <v>0</v>
      </c>
      <c r="L41" s="31">
        <f>'ФСГС МКУ УГЗиП'!M75</f>
        <v>0</v>
      </c>
      <c r="M41" s="31">
        <f>M24</f>
        <v>0</v>
      </c>
      <c r="N41" s="31">
        <f>'ФСГС МКУ УГЗиП'!O75</f>
        <v>0</v>
      </c>
      <c r="O41" s="31">
        <f>'ФСГС МКУ УГЗиП'!P75</f>
        <v>0</v>
      </c>
      <c r="P41" s="31">
        <f>P24</f>
        <v>0</v>
      </c>
      <c r="Q41" s="31">
        <f>'ФСГС МКУ УГЗиП'!R75</f>
        <v>0</v>
      </c>
      <c r="R41" s="31">
        <f>'ФСГС МКУ УГЗиП'!S75</f>
        <v>0</v>
      </c>
      <c r="S41" s="31">
        <f>S24</f>
        <v>0</v>
      </c>
      <c r="T41" s="31">
        <f>'ФСГС МКУ УГЗиП'!U75</f>
        <v>0</v>
      </c>
      <c r="U41" s="31">
        <f>'ФСГС МКУ УГЗиП'!V75</f>
        <v>0</v>
      </c>
      <c r="V41" s="31">
        <f>V24</f>
        <v>0</v>
      </c>
      <c r="W41" s="31">
        <f>'ФСГС МКУ УГЗиП'!X75</f>
        <v>0</v>
      </c>
      <c r="X41" s="31">
        <f>'ФСГС МКУ УГЗиП'!Y75</f>
        <v>0</v>
      </c>
      <c r="Y41" s="31">
        <f>Y24</f>
        <v>0</v>
      </c>
      <c r="Z41" s="31">
        <f>'ФСГС МКУ УГЗиП'!AA75</f>
        <v>0</v>
      </c>
      <c r="AA41" s="31">
        <f>'ФСГС МКУ УГЗиП'!AB75</f>
        <v>0</v>
      </c>
      <c r="AB41" s="31">
        <f>AB24</f>
        <v>0</v>
      </c>
      <c r="AC41" s="31">
        <f>'ФСГС МКУ УГЗиП'!AD75</f>
        <v>0</v>
      </c>
      <c r="AD41" s="31">
        <f>'ФСГС МКУ УГЗиП'!AE75</f>
        <v>0</v>
      </c>
      <c r="AE41" s="31">
        <f>AE24</f>
        <v>0</v>
      </c>
      <c r="AF41" s="31">
        <f>'ФСГС МКУ УГЗиП'!AG75</f>
        <v>0</v>
      </c>
      <c r="AG41" s="31">
        <f>'ФСГС МКУ УГЗиП'!AH75</f>
        <v>0</v>
      </c>
      <c r="AH41" s="31">
        <f>AH24</f>
        <v>0</v>
      </c>
      <c r="AI41" s="31">
        <f>'ФСГС МКУ УГЗиП'!AJ75</f>
        <v>0</v>
      </c>
      <c r="AJ41" s="31">
        <f>'ФСГС МКУ УГЗиП'!AK75</f>
        <v>0</v>
      </c>
      <c r="AK41" s="31">
        <f>AK24</f>
        <v>0</v>
      </c>
      <c r="AL41" s="31">
        <f>'ФСГС МКУ УГЗиП'!AM75</f>
        <v>0</v>
      </c>
      <c r="AM41" s="31">
        <f>'ФСГС МКУ УГЗиП'!AN75</f>
        <v>0</v>
      </c>
      <c r="AN41" s="31">
        <f>AN24</f>
        <v>0</v>
      </c>
      <c r="AO41" s="31">
        <f>'ФСГС МКУ УГЗиП'!AP75</f>
        <v>0</v>
      </c>
      <c r="AP41" s="31">
        <f>'ФСГС МКУ УГЗиП'!AQ75</f>
        <v>0</v>
      </c>
      <c r="AQ41" s="31">
        <f>AQ24</f>
        <v>0</v>
      </c>
      <c r="AR41" s="771"/>
      <c r="AS41" s="771"/>
    </row>
    <row r="42" spans="1:45" s="2" customFormat="1" ht="96" customHeight="1" x14ac:dyDescent="0.2">
      <c r="A42" s="760"/>
      <c r="B42" s="761"/>
      <c r="C42" s="762"/>
      <c r="D42" s="415" t="s">
        <v>36</v>
      </c>
      <c r="E42" s="31">
        <f>H42+K42+N42+Q42+T42+W42+Z42+AC42+AF42+AI42+AL42+AO42</f>
        <v>0</v>
      </c>
      <c r="F42" s="31">
        <f>F25</f>
        <v>0</v>
      </c>
      <c r="G42" s="31">
        <f>G25</f>
        <v>0</v>
      </c>
      <c r="H42" s="31">
        <f>'ФСГС МКУ УГЗиП'!I76</f>
        <v>0</v>
      </c>
      <c r="I42" s="31">
        <f>'ФСГС МКУ УГЗиП'!J76</f>
        <v>0</v>
      </c>
      <c r="J42" s="31">
        <f>J25</f>
        <v>0</v>
      </c>
      <c r="K42" s="31">
        <f>'ФСГС МКУ УГЗиП'!L76</f>
        <v>0</v>
      </c>
      <c r="L42" s="31">
        <f>'ФСГС МКУ УГЗиП'!M76</f>
        <v>0</v>
      </c>
      <c r="M42" s="31">
        <f>M25</f>
        <v>0</v>
      </c>
      <c r="N42" s="31">
        <f>'ФСГС МКУ УГЗиП'!O76</f>
        <v>0</v>
      </c>
      <c r="O42" s="31">
        <f>'ФСГС МКУ УГЗиП'!P76</f>
        <v>0</v>
      </c>
      <c r="P42" s="31">
        <f>P25</f>
        <v>0</v>
      </c>
      <c r="Q42" s="31">
        <f>'ФСГС МКУ УГЗиП'!R76</f>
        <v>0</v>
      </c>
      <c r="R42" s="31">
        <f>'ФСГС МКУ УГЗиП'!S76</f>
        <v>0</v>
      </c>
      <c r="S42" s="31">
        <f>S25</f>
        <v>0</v>
      </c>
      <c r="T42" s="31">
        <f>'ФСГС МКУ УГЗиП'!U76</f>
        <v>0</v>
      </c>
      <c r="U42" s="31">
        <f>'ФСГС МКУ УГЗиП'!V76</f>
        <v>0</v>
      </c>
      <c r="V42" s="31">
        <f>V25</f>
        <v>0</v>
      </c>
      <c r="W42" s="31">
        <f>'ФСГС МКУ УГЗиП'!X76</f>
        <v>0</v>
      </c>
      <c r="X42" s="31">
        <f>'ФСГС МКУ УГЗиП'!Y76</f>
        <v>0</v>
      </c>
      <c r="Y42" s="31">
        <f>Y25</f>
        <v>0</v>
      </c>
      <c r="Z42" s="31">
        <f>'ФСГС МКУ УГЗиП'!AA76</f>
        <v>0</v>
      </c>
      <c r="AA42" s="31">
        <f>'ФСГС МКУ УГЗиП'!AB76</f>
        <v>0</v>
      </c>
      <c r="AB42" s="31">
        <f>AB25</f>
        <v>0</v>
      </c>
      <c r="AC42" s="31">
        <f>'ФСГС МКУ УГЗиП'!AD76</f>
        <v>0</v>
      </c>
      <c r="AD42" s="31">
        <f>'ФСГС МКУ УГЗиП'!AE76</f>
        <v>0</v>
      </c>
      <c r="AE42" s="31">
        <f>AE25</f>
        <v>0</v>
      </c>
      <c r="AF42" s="31">
        <f>'ФСГС МКУ УГЗиП'!AG76</f>
        <v>0</v>
      </c>
      <c r="AG42" s="31">
        <f>'ФСГС МКУ УГЗиП'!AH76</f>
        <v>0</v>
      </c>
      <c r="AH42" s="31">
        <f>AH25</f>
        <v>0</v>
      </c>
      <c r="AI42" s="31">
        <f>'ФСГС МКУ УГЗиП'!AJ76</f>
        <v>0</v>
      </c>
      <c r="AJ42" s="31">
        <f>'ФСГС МКУ УГЗиП'!AK76</f>
        <v>0</v>
      </c>
      <c r="AK42" s="31">
        <f>AK25</f>
        <v>0</v>
      </c>
      <c r="AL42" s="31">
        <f>'ФСГС МКУ УГЗиП'!AM76</f>
        <v>0</v>
      </c>
      <c r="AM42" s="31">
        <f>'ФСГС МКУ УГЗиП'!AN76</f>
        <v>0</v>
      </c>
      <c r="AN42" s="31">
        <f>AN25</f>
        <v>0</v>
      </c>
      <c r="AO42" s="31">
        <f>'ФСГС МКУ УГЗиП'!AP76</f>
        <v>0</v>
      </c>
      <c r="AP42" s="31">
        <f>'ФСГС МКУ УГЗиП'!AQ76</f>
        <v>0</v>
      </c>
      <c r="AQ42" s="31">
        <f>AQ25</f>
        <v>0</v>
      </c>
      <c r="AR42" s="772"/>
      <c r="AS42" s="772"/>
    </row>
    <row r="43" spans="1:45" s="7" customFormat="1" ht="14.25" customHeight="1" x14ac:dyDescent="0.25">
      <c r="A43" s="754" t="s">
        <v>134</v>
      </c>
      <c r="B43" s="755"/>
      <c r="C43" s="756"/>
      <c r="D43" s="415" t="s">
        <v>44</v>
      </c>
      <c r="E43" s="31">
        <f>E44+E45+E46+E47</f>
        <v>66589.3</v>
      </c>
      <c r="F43" s="31">
        <f>F44+F45+F46+F47</f>
        <v>0</v>
      </c>
      <c r="G43" s="31">
        <f>F43/E43*100</f>
        <v>0</v>
      </c>
      <c r="H43" s="31">
        <f>H44+H45+H46+H47</f>
        <v>0</v>
      </c>
      <c r="I43" s="31">
        <f>I44+I45+I46+I47</f>
        <v>0</v>
      </c>
      <c r="J43" s="31">
        <v>0</v>
      </c>
      <c r="K43" s="31">
        <f>K44+K45+K46+K47</f>
        <v>0</v>
      </c>
      <c r="L43" s="31">
        <f>L44+L45+L46+L47</f>
        <v>0</v>
      </c>
      <c r="M43" s="31">
        <v>0</v>
      </c>
      <c r="N43" s="31">
        <f>N44+N45+N46+N47</f>
        <v>0</v>
      </c>
      <c r="O43" s="31">
        <f>O44+O45+O46+O47</f>
        <v>0</v>
      </c>
      <c r="P43" s="31">
        <v>0</v>
      </c>
      <c r="Q43" s="31">
        <f>Q44+Q45+Q46+Q47</f>
        <v>0</v>
      </c>
      <c r="R43" s="31">
        <f>R44+R45+R46+R47</f>
        <v>0</v>
      </c>
      <c r="S43" s="31">
        <v>0</v>
      </c>
      <c r="T43" s="31">
        <f>T44+T45+T46+T47</f>
        <v>0</v>
      </c>
      <c r="U43" s="31">
        <f>U44+U45+U46+U47</f>
        <v>0</v>
      </c>
      <c r="V43" s="31">
        <v>0</v>
      </c>
      <c r="W43" s="31">
        <f>W44+W45+W46+W47</f>
        <v>1800</v>
      </c>
      <c r="X43" s="31">
        <f>X44+X45+X46+X47</f>
        <v>0</v>
      </c>
      <c r="Y43" s="31">
        <f>X43/W43*100</f>
        <v>0</v>
      </c>
      <c r="Z43" s="31">
        <f>Z44+Z45+Z46+Z47</f>
        <v>5154.5999999999995</v>
      </c>
      <c r="AA43" s="31">
        <f>AA44+AA45+AA46+AA47</f>
        <v>0</v>
      </c>
      <c r="AB43" s="31">
        <f>AA43/Z43*100</f>
        <v>0</v>
      </c>
      <c r="AC43" s="31">
        <f>AC44+AC45+AC46+AC47</f>
        <v>9454.5</v>
      </c>
      <c r="AD43" s="31">
        <f>AD44+AD45+AD46+AD47</f>
        <v>0</v>
      </c>
      <c r="AE43" s="31">
        <f>AD43/AC43*100</f>
        <v>0</v>
      </c>
      <c r="AF43" s="31">
        <f>AF44+AF45+AF46+AF47</f>
        <v>50180.2</v>
      </c>
      <c r="AG43" s="31">
        <f>AG44+AG45+AG46+AG47</f>
        <v>0</v>
      </c>
      <c r="AH43" s="31">
        <f>AG43/AF43*100</f>
        <v>0</v>
      </c>
      <c r="AI43" s="31">
        <f>AI44+AI45+AI46+AI47</f>
        <v>0</v>
      </c>
      <c r="AJ43" s="31">
        <f>AJ44+AJ45+AJ46+AJ47</f>
        <v>0</v>
      </c>
      <c r="AK43" s="31">
        <v>0</v>
      </c>
      <c r="AL43" s="31">
        <f>AL44+AL45+AL46+AL47</f>
        <v>0</v>
      </c>
      <c r="AM43" s="31">
        <f>AM44+AM45+AM46+AM47</f>
        <v>0</v>
      </c>
      <c r="AN43" s="31">
        <v>0</v>
      </c>
      <c r="AO43" s="31">
        <f>AO44+AO45+AO46+AO47</f>
        <v>0</v>
      </c>
      <c r="AP43" s="31">
        <f>AP44+AP45+AP46+AP47</f>
        <v>0</v>
      </c>
      <c r="AQ43" s="31">
        <v>0</v>
      </c>
      <c r="AR43" s="416"/>
      <c r="AS43" s="416"/>
    </row>
    <row r="44" spans="1:45" s="7" customFormat="1" ht="24.75" customHeight="1" x14ac:dyDescent="0.25">
      <c r="A44" s="757"/>
      <c r="B44" s="758"/>
      <c r="C44" s="759"/>
      <c r="D44" s="415" t="s">
        <v>32</v>
      </c>
      <c r="E44" s="31">
        <f t="shared" ref="E44:F47" si="28">H44+K44+N44+Q44+T44+W44+Z44+AC44+AF44+AI44+AL44+AO44</f>
        <v>6068.5</v>
      </c>
      <c r="F44" s="31">
        <f t="shared" si="28"/>
        <v>0</v>
      </c>
      <c r="G44" s="31">
        <f t="shared" ref="G44:G46" si="29">F44/E44*100</f>
        <v>0</v>
      </c>
      <c r="H44" s="31">
        <f>'ФСГС МКУ УКС'!I75</f>
        <v>0</v>
      </c>
      <c r="I44" s="31">
        <f>'ФСГС МКУ УКС'!J75</f>
        <v>0</v>
      </c>
      <c r="J44" s="31">
        <v>0</v>
      </c>
      <c r="K44" s="31">
        <f>'ФСГС МКУ УКС'!L75</f>
        <v>0</v>
      </c>
      <c r="L44" s="31">
        <f>'ФСГС МКУ УКС'!M75</f>
        <v>0</v>
      </c>
      <c r="M44" s="31">
        <v>0</v>
      </c>
      <c r="N44" s="31">
        <f>'ФСГС МКУ УКС'!O75</f>
        <v>0</v>
      </c>
      <c r="O44" s="31">
        <f>'ФСГС МКУ УКС'!P75</f>
        <v>0</v>
      </c>
      <c r="P44" s="31">
        <v>0</v>
      </c>
      <c r="Q44" s="31">
        <f>'ФСГС МКУ УКС'!R75</f>
        <v>0</v>
      </c>
      <c r="R44" s="31">
        <f>'ФСГС МКУ УКС'!S75</f>
        <v>0</v>
      </c>
      <c r="S44" s="31">
        <v>0</v>
      </c>
      <c r="T44" s="31">
        <f>'ФСГС МКУ УКС'!U75</f>
        <v>0</v>
      </c>
      <c r="U44" s="31">
        <f>'ФСГС МКУ УКС'!V75</f>
        <v>0</v>
      </c>
      <c r="V44" s="31">
        <v>0</v>
      </c>
      <c r="W44" s="31">
        <f>'ФСГС МКУ УКС'!X75</f>
        <v>631.79999999999995</v>
      </c>
      <c r="X44" s="31">
        <f>'ФСГС МКУ УКС'!Y75</f>
        <v>0</v>
      </c>
      <c r="Y44" s="31">
        <f t="shared" ref="Y44:Y46" si="30">X44/W44*100</f>
        <v>0</v>
      </c>
      <c r="Z44" s="31">
        <f>'ФСГС МКУ УКС'!AA75</f>
        <v>1812.3</v>
      </c>
      <c r="AA44" s="31">
        <f>'ФСГС МКУ УКС'!AB75</f>
        <v>0</v>
      </c>
      <c r="AB44" s="31">
        <f t="shared" ref="AB44:AB46" si="31">AA44/Z44*100</f>
        <v>0</v>
      </c>
      <c r="AC44" s="31">
        <f>'ФСГС МКУ УКС'!AD75</f>
        <v>1812.2</v>
      </c>
      <c r="AD44" s="31">
        <f>'ФСГС МКУ УКС'!AE75</f>
        <v>0</v>
      </c>
      <c r="AE44" s="31">
        <f t="shared" ref="AE44:AE46" si="32">AD44/AC44*100</f>
        <v>0</v>
      </c>
      <c r="AF44" s="31">
        <f>'ФСГС МКУ УКС'!AG75</f>
        <v>1812.2</v>
      </c>
      <c r="AG44" s="31">
        <f>'ФСГС МКУ УКС'!AH75</f>
        <v>0</v>
      </c>
      <c r="AH44" s="31">
        <f t="shared" ref="AH44:AH46" si="33">AG44/AF44*100</f>
        <v>0</v>
      </c>
      <c r="AI44" s="31">
        <f>'ФСГС МКУ УКС'!AJ75</f>
        <v>0</v>
      </c>
      <c r="AJ44" s="31">
        <f>'ФСГС МКУ УКС'!AK75</f>
        <v>0</v>
      </c>
      <c r="AK44" s="31">
        <v>0</v>
      </c>
      <c r="AL44" s="31">
        <f>'ФСГС МКУ УКС'!AM75</f>
        <v>0</v>
      </c>
      <c r="AM44" s="31">
        <f>'ФСГС МКУ УКС'!AN75</f>
        <v>0</v>
      </c>
      <c r="AN44" s="31">
        <v>0</v>
      </c>
      <c r="AO44" s="31">
        <f>'ФСГС МКУ УКС'!AP75</f>
        <v>0</v>
      </c>
      <c r="AP44" s="31">
        <f>'ФСГС МКУ УКС'!AQ75</f>
        <v>0</v>
      </c>
      <c r="AQ44" s="31">
        <v>0</v>
      </c>
      <c r="AR44" s="416"/>
      <c r="AS44" s="416"/>
    </row>
    <row r="45" spans="1:45" s="7" customFormat="1" ht="24.75" customHeight="1" x14ac:dyDescent="0.25">
      <c r="A45" s="757"/>
      <c r="B45" s="758"/>
      <c r="C45" s="759"/>
      <c r="D45" s="415" t="s">
        <v>33</v>
      </c>
      <c r="E45" s="31">
        <f t="shared" si="28"/>
        <v>9491.9</v>
      </c>
      <c r="F45" s="31">
        <f t="shared" si="28"/>
        <v>0</v>
      </c>
      <c r="G45" s="31">
        <f t="shared" si="29"/>
        <v>0</v>
      </c>
      <c r="H45" s="31">
        <f>'ФСГС МКУ УКС'!I76</f>
        <v>0</v>
      </c>
      <c r="I45" s="31">
        <f>'ФСГС МКУ УКС'!J76</f>
        <v>0</v>
      </c>
      <c r="J45" s="31">
        <v>0</v>
      </c>
      <c r="K45" s="31">
        <f>'ФСГС МКУ УКС'!L76</f>
        <v>0</v>
      </c>
      <c r="L45" s="31">
        <f>'ФСГС МКУ УКС'!M76</f>
        <v>0</v>
      </c>
      <c r="M45" s="31">
        <v>0</v>
      </c>
      <c r="N45" s="31">
        <f>'ФСГС МКУ УКС'!O76</f>
        <v>0</v>
      </c>
      <c r="O45" s="31">
        <f>'ФСГС МКУ УКС'!P76</f>
        <v>0</v>
      </c>
      <c r="P45" s="31">
        <v>0</v>
      </c>
      <c r="Q45" s="31">
        <f>'ФСГС МКУ УКС'!R76</f>
        <v>0</v>
      </c>
      <c r="R45" s="31">
        <f>'ФСГС МКУ УКС'!S76</f>
        <v>0</v>
      </c>
      <c r="S45" s="31">
        <v>0</v>
      </c>
      <c r="T45" s="31">
        <f>'ФСГС МКУ УКС'!U76</f>
        <v>0</v>
      </c>
      <c r="U45" s="31">
        <f>'ФСГС МКУ УКС'!V76</f>
        <v>0</v>
      </c>
      <c r="V45" s="31">
        <v>0</v>
      </c>
      <c r="W45" s="31">
        <f>'ФСГС МКУ УКС'!X76</f>
        <v>988.2</v>
      </c>
      <c r="X45" s="31">
        <f>'ФСГС МКУ УКС'!Y76</f>
        <v>0</v>
      </c>
      <c r="Y45" s="31">
        <f t="shared" si="30"/>
        <v>0</v>
      </c>
      <c r="Z45" s="31">
        <f>'ФСГС МКУ УКС'!AA76</f>
        <v>2834.6</v>
      </c>
      <c r="AA45" s="31">
        <f>'ФСГС МКУ УКС'!AB76</f>
        <v>0</v>
      </c>
      <c r="AB45" s="31">
        <f t="shared" si="31"/>
        <v>0</v>
      </c>
      <c r="AC45" s="31">
        <f>'ФСГС МКУ УКС'!AD76</f>
        <v>2834.6</v>
      </c>
      <c r="AD45" s="31">
        <f>'ФСГС МКУ УКС'!AE76</f>
        <v>0</v>
      </c>
      <c r="AE45" s="31">
        <f t="shared" si="32"/>
        <v>0</v>
      </c>
      <c r="AF45" s="31">
        <f>'ФСГС МКУ УКС'!AG76</f>
        <v>2834.5</v>
      </c>
      <c r="AG45" s="31">
        <f>'ФСГС МКУ УКС'!AH76</f>
        <v>0</v>
      </c>
      <c r="AH45" s="31">
        <f t="shared" si="33"/>
        <v>0</v>
      </c>
      <c r="AI45" s="31">
        <f>'ФСГС МКУ УКС'!AJ76</f>
        <v>0</v>
      </c>
      <c r="AJ45" s="31">
        <f>'ФСГС МКУ УКС'!AK76</f>
        <v>0</v>
      </c>
      <c r="AK45" s="31">
        <v>0</v>
      </c>
      <c r="AL45" s="31">
        <f>'ФСГС МКУ УКС'!AM76</f>
        <v>0</v>
      </c>
      <c r="AM45" s="31">
        <f>'ФСГС МКУ УКС'!AN76</f>
        <v>0</v>
      </c>
      <c r="AN45" s="31">
        <v>0</v>
      </c>
      <c r="AO45" s="31">
        <f>'ФСГС МКУ УКС'!AP76</f>
        <v>0</v>
      </c>
      <c r="AP45" s="31">
        <f>'ФСГС МКУ УКС'!AQ76</f>
        <v>0</v>
      </c>
      <c r="AQ45" s="31">
        <v>0</v>
      </c>
      <c r="AR45" s="416"/>
      <c r="AS45" s="416"/>
    </row>
    <row r="46" spans="1:45" s="7" customFormat="1" ht="24.75" customHeight="1" x14ac:dyDescent="0.25">
      <c r="A46" s="757"/>
      <c r="B46" s="758"/>
      <c r="C46" s="759"/>
      <c r="D46" s="414" t="s">
        <v>34</v>
      </c>
      <c r="E46" s="31">
        <f t="shared" si="28"/>
        <v>51028.9</v>
      </c>
      <c r="F46" s="31">
        <f t="shared" si="28"/>
        <v>0</v>
      </c>
      <c r="G46" s="31">
        <f t="shared" si="29"/>
        <v>0</v>
      </c>
      <c r="H46" s="31">
        <f>'ФСГС МКУ УКС'!I77</f>
        <v>0</v>
      </c>
      <c r="I46" s="31">
        <f>'ФСГС МКУ УКС'!J77</f>
        <v>0</v>
      </c>
      <c r="J46" s="31">
        <v>0</v>
      </c>
      <c r="K46" s="31">
        <f>'ФСГС МКУ УКС'!L77</f>
        <v>0</v>
      </c>
      <c r="L46" s="31">
        <f>'ФСГС МКУ УКС'!M77</f>
        <v>0</v>
      </c>
      <c r="M46" s="31">
        <v>0</v>
      </c>
      <c r="N46" s="31">
        <f>'ФСГС МКУ УКС'!O77</f>
        <v>0</v>
      </c>
      <c r="O46" s="31">
        <f>'ФСГС МКУ УКС'!P77</f>
        <v>0</v>
      </c>
      <c r="P46" s="31">
        <v>0</v>
      </c>
      <c r="Q46" s="31">
        <f>'ФСГС МКУ УКС'!R77</f>
        <v>0</v>
      </c>
      <c r="R46" s="31">
        <f>'ФСГС МКУ УКС'!S77</f>
        <v>0</v>
      </c>
      <c r="S46" s="31">
        <v>0</v>
      </c>
      <c r="T46" s="31">
        <f>'ФСГС МКУ УКС'!U77</f>
        <v>0</v>
      </c>
      <c r="U46" s="31">
        <f>'ФСГС МКУ УКС'!V77</f>
        <v>0</v>
      </c>
      <c r="V46" s="31">
        <v>0</v>
      </c>
      <c r="W46" s="31">
        <f>'ФСГС МКУ УКС'!X77</f>
        <v>180</v>
      </c>
      <c r="X46" s="31">
        <f>'ФСГС МКУ УКС'!Y77</f>
        <v>0</v>
      </c>
      <c r="Y46" s="31">
        <f t="shared" si="30"/>
        <v>0</v>
      </c>
      <c r="Z46" s="31">
        <f>'ФСГС МКУ УКС'!AA77</f>
        <v>507.7</v>
      </c>
      <c r="AA46" s="31">
        <f>'ФСГС МКУ УКС'!AB77</f>
        <v>0</v>
      </c>
      <c r="AB46" s="31">
        <f t="shared" si="31"/>
        <v>0</v>
      </c>
      <c r="AC46" s="31">
        <f>'ФСГС МКУ УКС'!AD77</f>
        <v>4807.7</v>
      </c>
      <c r="AD46" s="31">
        <f>'ФСГС МКУ УКС'!AE77</f>
        <v>0</v>
      </c>
      <c r="AE46" s="31">
        <f t="shared" si="32"/>
        <v>0</v>
      </c>
      <c r="AF46" s="31">
        <f>'ФСГС МКУ УКС'!AG77</f>
        <v>45533.5</v>
      </c>
      <c r="AG46" s="31">
        <f>'ФСГС МКУ УКС'!AH77</f>
        <v>0</v>
      </c>
      <c r="AH46" s="31">
        <f t="shared" si="33"/>
        <v>0</v>
      </c>
      <c r="AI46" s="31">
        <f>'ФСГС МКУ УКС'!AJ77</f>
        <v>0</v>
      </c>
      <c r="AJ46" s="31">
        <f>'ФСГС МКУ УКС'!AK77</f>
        <v>0</v>
      </c>
      <c r="AK46" s="31">
        <v>0</v>
      </c>
      <c r="AL46" s="31">
        <f>'ФСГС МКУ УКС'!AM77</f>
        <v>0</v>
      </c>
      <c r="AM46" s="31">
        <f>'ФСГС МКУ УКС'!AN77</f>
        <v>0</v>
      </c>
      <c r="AN46" s="31">
        <v>0</v>
      </c>
      <c r="AO46" s="31">
        <f>'ФСГС МКУ УКС'!AP77</f>
        <v>0</v>
      </c>
      <c r="AP46" s="31">
        <f>'ФСГС МКУ УКС'!AQ77</f>
        <v>0</v>
      </c>
      <c r="AQ46" s="31">
        <v>0</v>
      </c>
      <c r="AR46" s="416"/>
      <c r="AS46" s="416"/>
    </row>
    <row r="47" spans="1:45" s="3" customFormat="1" ht="46.5" customHeight="1" x14ac:dyDescent="0.25">
      <c r="A47" s="757"/>
      <c r="B47" s="758"/>
      <c r="C47" s="759"/>
      <c r="D47" s="415" t="s">
        <v>35</v>
      </c>
      <c r="E47" s="31">
        <f t="shared" si="28"/>
        <v>0</v>
      </c>
      <c r="F47" s="31">
        <f t="shared" si="28"/>
        <v>0</v>
      </c>
      <c r="G47" s="31">
        <v>0</v>
      </c>
      <c r="H47" s="448">
        <f>'ФСГС МКУ УКС'!I78</f>
        <v>0</v>
      </c>
      <c r="I47" s="448">
        <f>'ФСГС МКУ УКС'!J78</f>
        <v>0</v>
      </c>
      <c r="J47" s="448">
        <v>0</v>
      </c>
      <c r="K47" s="448">
        <f>'ФСГС МКУ УКС'!L78</f>
        <v>0</v>
      </c>
      <c r="L47" s="448">
        <f>'ФСГС МКУ УКС'!M78</f>
        <v>0</v>
      </c>
      <c r="M47" s="448">
        <v>0</v>
      </c>
      <c r="N47" s="448">
        <f>'ФСГС МКУ УКС'!O78</f>
        <v>0</v>
      </c>
      <c r="O47" s="448">
        <f>'ФСГС МКУ УКС'!P78</f>
        <v>0</v>
      </c>
      <c r="P47" s="449">
        <v>0</v>
      </c>
      <c r="Q47" s="448">
        <f>'ФСГС МКУ УКС'!R78</f>
        <v>0</v>
      </c>
      <c r="R47" s="448">
        <f>'ФСГС МКУ УКС'!S78</f>
        <v>0</v>
      </c>
      <c r="S47" s="448">
        <v>0</v>
      </c>
      <c r="T47" s="448">
        <f>'ФСГС МКУ УКС'!U78</f>
        <v>0</v>
      </c>
      <c r="U47" s="448">
        <f>'ФСГС МКУ УКС'!V78</f>
        <v>0</v>
      </c>
      <c r="V47" s="448">
        <v>0</v>
      </c>
      <c r="W47" s="448">
        <f>'ФСГС МКУ УКС'!X78</f>
        <v>0</v>
      </c>
      <c r="X47" s="448">
        <f>'ФСГС МКУ УКС'!Y78</f>
        <v>0</v>
      </c>
      <c r="Y47" s="448">
        <v>0</v>
      </c>
      <c r="Z47" s="448">
        <f>'ФСГС МКУ УКС'!AA78</f>
        <v>0</v>
      </c>
      <c r="AA47" s="448">
        <f>'ФСГС МКУ УКС'!AB78</f>
        <v>0</v>
      </c>
      <c r="AB47" s="448">
        <v>0</v>
      </c>
      <c r="AC47" s="448">
        <f>'ФСГС МКУ УКС'!AD78</f>
        <v>0</v>
      </c>
      <c r="AD47" s="448">
        <f>'ФСГС МКУ УКС'!AE78</f>
        <v>0</v>
      </c>
      <c r="AE47" s="448">
        <v>0</v>
      </c>
      <c r="AF47" s="448">
        <f>'ФСГС МКУ УКС'!AG78</f>
        <v>0</v>
      </c>
      <c r="AG47" s="448">
        <f>'ФСГС МКУ УКС'!AH78</f>
        <v>0</v>
      </c>
      <c r="AH47" s="448">
        <v>0</v>
      </c>
      <c r="AI47" s="448">
        <f>'ФСГС МКУ УКС'!AJ78</f>
        <v>0</v>
      </c>
      <c r="AJ47" s="448">
        <f>'ФСГС МКУ УКС'!AK78</f>
        <v>0</v>
      </c>
      <c r="AK47" s="448">
        <v>0</v>
      </c>
      <c r="AL47" s="448">
        <f>'ФСГС МКУ УКС'!AM78</f>
        <v>0</v>
      </c>
      <c r="AM47" s="448">
        <f>'ФСГС МКУ УКС'!AN78</f>
        <v>0</v>
      </c>
      <c r="AN47" s="448">
        <v>0</v>
      </c>
      <c r="AO47" s="448">
        <f>'ФСГС МКУ УКС'!AP78</f>
        <v>0</v>
      </c>
      <c r="AP47" s="448">
        <f>'ФСГС МКУ УКС'!AQ78</f>
        <v>0</v>
      </c>
      <c r="AQ47" s="448">
        <v>0</v>
      </c>
      <c r="AR47" s="412"/>
      <c r="AS47" s="412"/>
    </row>
    <row r="48" spans="1:45" s="3" customFormat="1" ht="93.75" customHeight="1" x14ac:dyDescent="0.25">
      <c r="A48" s="760"/>
      <c r="B48" s="761"/>
      <c r="C48" s="762"/>
      <c r="D48" s="415" t="s">
        <v>36</v>
      </c>
      <c r="E48" s="31">
        <f t="shared" ref="E48" si="34">H48+K48+N48+Q48+T48+W48+Z48+AC48+AF48+AI48+AL48+AO48</f>
        <v>2344.4</v>
      </c>
      <c r="F48" s="31">
        <f t="shared" ref="F48" si="35">I48+L48+O48+R48+U48+X48+AA48+AD48+AG48+AJ48+AM48+AP48</f>
        <v>0</v>
      </c>
      <c r="G48" s="31">
        <v>0</v>
      </c>
      <c r="H48" s="448">
        <f>'ФСГС МКУ УКС'!I79</f>
        <v>0</v>
      </c>
      <c r="I48" s="448">
        <f>'ФСГС МКУ УКС'!J79</f>
        <v>0</v>
      </c>
      <c r="J48" s="448">
        <v>0</v>
      </c>
      <c r="K48" s="448">
        <f>'ФСГС МКУ УКС'!L79</f>
        <v>0</v>
      </c>
      <c r="L48" s="448">
        <f>'ФСГС МКУ УКС'!M79</f>
        <v>0</v>
      </c>
      <c r="M48" s="448">
        <v>0</v>
      </c>
      <c r="N48" s="448">
        <f>'ФСГС МКУ УКС'!O79</f>
        <v>0</v>
      </c>
      <c r="O48" s="448">
        <f>'ФСГС МКУ УКС'!P79</f>
        <v>0</v>
      </c>
      <c r="P48" s="449">
        <v>0</v>
      </c>
      <c r="Q48" s="448">
        <f>'ФСГС МКУ УКС'!R79</f>
        <v>0</v>
      </c>
      <c r="R48" s="448">
        <f>'ФСГС МКУ УКС'!S79</f>
        <v>0</v>
      </c>
      <c r="S48" s="448">
        <v>0</v>
      </c>
      <c r="T48" s="448">
        <f>'ФСГС МКУ УКС'!U79</f>
        <v>0</v>
      </c>
      <c r="U48" s="448">
        <f>'ФСГС МКУ УКС'!V79</f>
        <v>0</v>
      </c>
      <c r="V48" s="448">
        <v>0</v>
      </c>
      <c r="W48" s="448">
        <f>'ФСГС МКУ УКС'!X79</f>
        <v>0</v>
      </c>
      <c r="X48" s="448">
        <f>'ФСГС МКУ УКС'!Y79</f>
        <v>0</v>
      </c>
      <c r="Y48" s="448">
        <v>0</v>
      </c>
      <c r="Z48" s="448">
        <f>'ФСГС МКУ УКС'!AA79</f>
        <v>0</v>
      </c>
      <c r="AA48" s="448">
        <f>'ФСГС МКУ УКС'!AB79</f>
        <v>0</v>
      </c>
      <c r="AB48" s="448">
        <v>0</v>
      </c>
      <c r="AC48" s="448">
        <f>'ФСГС МКУ УКС'!AD79</f>
        <v>0</v>
      </c>
      <c r="AD48" s="448">
        <f>'ФСГС МКУ УКС'!AE79</f>
        <v>0</v>
      </c>
      <c r="AE48" s="448">
        <v>0</v>
      </c>
      <c r="AF48" s="448">
        <f>'ФСГС МКУ УКС'!AG79</f>
        <v>342.4</v>
      </c>
      <c r="AG48" s="448">
        <f>'ФСГС МКУ УКС'!AH79</f>
        <v>0</v>
      </c>
      <c r="AH48" s="448">
        <v>0</v>
      </c>
      <c r="AI48" s="448">
        <f>'ФСГС МКУ УКС'!AJ79</f>
        <v>0</v>
      </c>
      <c r="AJ48" s="448">
        <f>'ФСГС МКУ УКС'!AK79</f>
        <v>0</v>
      </c>
      <c r="AK48" s="448">
        <v>0</v>
      </c>
      <c r="AL48" s="448">
        <f>'ФСГС МКУ УКС'!AM79</f>
        <v>0</v>
      </c>
      <c r="AM48" s="448">
        <f>'ФСГС МКУ УКС'!AN79</f>
        <v>0</v>
      </c>
      <c r="AN48" s="448">
        <v>0</v>
      </c>
      <c r="AO48" s="448">
        <f>'ФСГС МКУ УКС'!AP79</f>
        <v>2002</v>
      </c>
      <c r="AP48" s="448">
        <f>'ФСГС МКУ УКС'!AQ79</f>
        <v>0</v>
      </c>
      <c r="AQ48" s="448">
        <v>0</v>
      </c>
      <c r="AR48" s="412"/>
      <c r="AS48" s="412"/>
    </row>
    <row r="49" spans="1:46" s="3" customFormat="1" ht="15.75" customHeight="1" x14ac:dyDescent="0.25">
      <c r="A49" s="755" t="s">
        <v>135</v>
      </c>
      <c r="B49" s="755"/>
      <c r="C49" s="756"/>
      <c r="D49" s="415" t="s">
        <v>44</v>
      </c>
      <c r="E49" s="31">
        <f>E50+E51+E52+E53</f>
        <v>3151</v>
      </c>
      <c r="F49" s="31">
        <f>F50+F51+F52+F53</f>
        <v>25</v>
      </c>
      <c r="G49" s="31">
        <f t="shared" ref="G49" si="36">F49/E49*100</f>
        <v>0.79339892097746745</v>
      </c>
      <c r="H49" s="31">
        <f>H50+H51+H52+H53</f>
        <v>0</v>
      </c>
      <c r="I49" s="31">
        <f>I50+I51+I52+I53</f>
        <v>0</v>
      </c>
      <c r="J49" s="448">
        <v>0</v>
      </c>
      <c r="K49" s="31">
        <f>K50+K51+K52+K53</f>
        <v>25</v>
      </c>
      <c r="L49" s="31">
        <f>L50+L51+L52+L53</f>
        <v>25</v>
      </c>
      <c r="M49" s="448">
        <v>100</v>
      </c>
      <c r="N49" s="31">
        <f>N50+N51+N52+N53</f>
        <v>0</v>
      </c>
      <c r="O49" s="31">
        <f>O50+O51+O52+O53</f>
        <v>0</v>
      </c>
      <c r="P49" s="31">
        <v>0</v>
      </c>
      <c r="Q49" s="31">
        <f>Q50+Q51+Q52+Q53</f>
        <v>0</v>
      </c>
      <c r="R49" s="31">
        <f>R50+R51+R52+R53</f>
        <v>0</v>
      </c>
      <c r="S49" s="448">
        <v>0</v>
      </c>
      <c r="T49" s="31">
        <f>T50+T51+T52+T53</f>
        <v>0</v>
      </c>
      <c r="U49" s="31">
        <f>U50+U51+U52+U53</f>
        <v>0</v>
      </c>
      <c r="V49" s="448">
        <v>0</v>
      </c>
      <c r="W49" s="31">
        <f>W50+W51+W52+W53</f>
        <v>0</v>
      </c>
      <c r="X49" s="31">
        <f>X50+X51+X52+X53</f>
        <v>0</v>
      </c>
      <c r="Y49" s="448">
        <v>0</v>
      </c>
      <c r="Z49" s="31">
        <f>Z50+Z51+Z52+Z53</f>
        <v>0</v>
      </c>
      <c r="AA49" s="31">
        <f>AA50+AA51+AA52+AA53</f>
        <v>0</v>
      </c>
      <c r="AB49" s="448">
        <v>0</v>
      </c>
      <c r="AC49" s="31">
        <f>AC50+AC51+AC52+AC53</f>
        <v>0</v>
      </c>
      <c r="AD49" s="31">
        <f>AD50+AD51+AD52+AD53</f>
        <v>0</v>
      </c>
      <c r="AE49" s="448">
        <v>0</v>
      </c>
      <c r="AF49" s="31">
        <f>AF50+AF51+AF52+AF53</f>
        <v>0</v>
      </c>
      <c r="AG49" s="31">
        <f>AG50+AG51+AG52+AG53</f>
        <v>0</v>
      </c>
      <c r="AH49" s="448">
        <v>0</v>
      </c>
      <c r="AI49" s="31">
        <f>AI50+AI51+AI52+AI53</f>
        <v>0</v>
      </c>
      <c r="AJ49" s="31">
        <f>AJ50+AJ51+AJ52+AJ53</f>
        <v>0</v>
      </c>
      <c r="AK49" s="448">
        <v>0</v>
      </c>
      <c r="AL49" s="31">
        <f>AL50+AL51+AL52+AL53</f>
        <v>0</v>
      </c>
      <c r="AM49" s="31">
        <f>AM50+AM51+AM52+AM53</f>
        <v>0</v>
      </c>
      <c r="AN49" s="448">
        <v>0</v>
      </c>
      <c r="AO49" s="31">
        <f>AO50+AO51+AO52+AO53</f>
        <v>3126</v>
      </c>
      <c r="AP49" s="31">
        <f>AP50+AP51+AP52+AP53</f>
        <v>0</v>
      </c>
      <c r="AQ49" s="31">
        <f>AP49/AO49*100</f>
        <v>0</v>
      </c>
      <c r="AR49" s="412"/>
      <c r="AS49" s="412"/>
    </row>
    <row r="50" spans="1:46" s="3" customFormat="1" ht="24" customHeight="1" x14ac:dyDescent="0.25">
      <c r="A50" s="758"/>
      <c r="B50" s="758"/>
      <c r="C50" s="759"/>
      <c r="D50" s="415" t="s">
        <v>32</v>
      </c>
      <c r="E50" s="31">
        <v>0</v>
      </c>
      <c r="F50" s="449">
        <v>0</v>
      </c>
      <c r="G50" s="31">
        <v>0</v>
      </c>
      <c r="H50" s="448">
        <v>0</v>
      </c>
      <c r="I50" s="448">
        <v>0</v>
      </c>
      <c r="J50" s="448">
        <v>0</v>
      </c>
      <c r="K50" s="448">
        <v>0</v>
      </c>
      <c r="L50" s="448">
        <v>0</v>
      </c>
      <c r="M50" s="448">
        <v>0</v>
      </c>
      <c r="N50" s="448">
        <v>0</v>
      </c>
      <c r="O50" s="448">
        <v>0</v>
      </c>
      <c r="P50" s="449">
        <v>0</v>
      </c>
      <c r="Q50" s="449">
        <v>0</v>
      </c>
      <c r="R50" s="448">
        <v>0</v>
      </c>
      <c r="S50" s="448">
        <v>0</v>
      </c>
      <c r="T50" s="448">
        <v>0</v>
      </c>
      <c r="U50" s="448">
        <v>0</v>
      </c>
      <c r="V50" s="448">
        <v>0</v>
      </c>
      <c r="W50" s="448">
        <v>0</v>
      </c>
      <c r="X50" s="448">
        <v>0</v>
      </c>
      <c r="Y50" s="448">
        <v>0</v>
      </c>
      <c r="Z50" s="448">
        <v>0</v>
      </c>
      <c r="AA50" s="448">
        <v>0</v>
      </c>
      <c r="AB50" s="448">
        <v>0</v>
      </c>
      <c r="AC50" s="448">
        <v>0</v>
      </c>
      <c r="AD50" s="448">
        <v>0</v>
      </c>
      <c r="AE50" s="448">
        <v>0</v>
      </c>
      <c r="AF50" s="448">
        <v>0</v>
      </c>
      <c r="AG50" s="448">
        <v>0</v>
      </c>
      <c r="AH50" s="448">
        <v>0</v>
      </c>
      <c r="AI50" s="448">
        <v>0</v>
      </c>
      <c r="AJ50" s="448">
        <v>0</v>
      </c>
      <c r="AK50" s="448">
        <v>0</v>
      </c>
      <c r="AL50" s="448">
        <v>0</v>
      </c>
      <c r="AM50" s="448">
        <v>0</v>
      </c>
      <c r="AN50" s="448">
        <v>0</v>
      </c>
      <c r="AO50" s="448">
        <v>0</v>
      </c>
      <c r="AP50" s="448">
        <v>0</v>
      </c>
      <c r="AQ50" s="448">
        <v>0</v>
      </c>
      <c r="AR50" s="412"/>
      <c r="AS50" s="412"/>
    </row>
    <row r="51" spans="1:46" s="3" customFormat="1" ht="26.25" customHeight="1" x14ac:dyDescent="0.25">
      <c r="A51" s="758"/>
      <c r="B51" s="758"/>
      <c r="C51" s="759"/>
      <c r="D51" s="415" t="s">
        <v>33</v>
      </c>
      <c r="E51" s="31">
        <v>0</v>
      </c>
      <c r="F51" s="449">
        <v>0</v>
      </c>
      <c r="G51" s="31">
        <v>0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448">
        <v>0</v>
      </c>
      <c r="N51" s="448">
        <v>0</v>
      </c>
      <c r="O51" s="448">
        <v>0</v>
      </c>
      <c r="P51" s="449">
        <v>0</v>
      </c>
      <c r="Q51" s="449">
        <v>0</v>
      </c>
      <c r="R51" s="448">
        <v>0</v>
      </c>
      <c r="S51" s="448">
        <v>0</v>
      </c>
      <c r="T51" s="448">
        <v>0</v>
      </c>
      <c r="U51" s="448">
        <v>0</v>
      </c>
      <c r="V51" s="448">
        <v>0</v>
      </c>
      <c r="W51" s="448">
        <v>0</v>
      </c>
      <c r="X51" s="448">
        <v>0</v>
      </c>
      <c r="Y51" s="448">
        <v>0</v>
      </c>
      <c r="Z51" s="448">
        <v>0</v>
      </c>
      <c r="AA51" s="448">
        <v>0</v>
      </c>
      <c r="AB51" s="448">
        <v>0</v>
      </c>
      <c r="AC51" s="448">
        <v>0</v>
      </c>
      <c r="AD51" s="448">
        <v>0</v>
      </c>
      <c r="AE51" s="448">
        <v>0</v>
      </c>
      <c r="AF51" s="448">
        <v>0</v>
      </c>
      <c r="AG51" s="448">
        <v>0</v>
      </c>
      <c r="AH51" s="448">
        <v>0</v>
      </c>
      <c r="AI51" s="448">
        <v>0</v>
      </c>
      <c r="AJ51" s="448">
        <v>0</v>
      </c>
      <c r="AK51" s="448">
        <v>0</v>
      </c>
      <c r="AL51" s="448">
        <v>0</v>
      </c>
      <c r="AM51" s="448">
        <v>0</v>
      </c>
      <c r="AN51" s="448">
        <v>0</v>
      </c>
      <c r="AO51" s="448">
        <v>0</v>
      </c>
      <c r="AP51" s="448">
        <v>0</v>
      </c>
      <c r="AQ51" s="448">
        <v>0</v>
      </c>
      <c r="AR51" s="412"/>
      <c r="AS51" s="412"/>
    </row>
    <row r="52" spans="1:46" s="3" customFormat="1" ht="48.75" customHeight="1" x14ac:dyDescent="0.25">
      <c r="A52" s="758"/>
      <c r="B52" s="758"/>
      <c r="C52" s="759"/>
      <c r="D52" s="414" t="s">
        <v>34</v>
      </c>
      <c r="E52" s="31">
        <f>H52+K52+N52+Q52+T52+W52+Z52+AC52+AF52+AI52+AL52+AO52</f>
        <v>3151</v>
      </c>
      <c r="F52" s="31">
        <f>I52+L52+O52+R52+U52+X52+AA52+AD52+AG52+AJ52+AM52+AP52</f>
        <v>25</v>
      </c>
      <c r="G52" s="31">
        <f t="shared" ref="G52" si="37">F52/E52*100</f>
        <v>0.79339892097746745</v>
      </c>
      <c r="H52" s="448">
        <f>'ФСГС МКУ УЖКХ'!I47</f>
        <v>0</v>
      </c>
      <c r="I52" s="448">
        <f>'ФСГС МКУ УЖКХ'!J47</f>
        <v>0</v>
      </c>
      <c r="J52" s="448">
        <v>0</v>
      </c>
      <c r="K52" s="448">
        <f>'ФСГС МКУ УЖКХ'!L47</f>
        <v>25</v>
      </c>
      <c r="L52" s="448">
        <f>'ФСГС МКУ УЖКХ'!M47</f>
        <v>25</v>
      </c>
      <c r="M52" s="448">
        <v>100</v>
      </c>
      <c r="N52" s="448">
        <f>'ФСГС МКУ УЖКХ'!O47</f>
        <v>0</v>
      </c>
      <c r="O52" s="448">
        <f>'ФСГС МКУ УЖКХ'!P47</f>
        <v>0</v>
      </c>
      <c r="P52" s="31">
        <v>0</v>
      </c>
      <c r="Q52" s="449">
        <f>'ФСГС МКУ УЖКХ'!U47</f>
        <v>0</v>
      </c>
      <c r="R52" s="449">
        <f>'ФСГС МКУ УЖКХ'!V47</f>
        <v>0</v>
      </c>
      <c r="S52" s="448">
        <v>0</v>
      </c>
      <c r="T52" s="448">
        <f>'ФСГС МКУ УЖКХ'!X47</f>
        <v>0</v>
      </c>
      <c r="U52" s="448">
        <f>'ФСГС МКУ УЖКХ'!Y47</f>
        <v>0</v>
      </c>
      <c r="V52" s="448">
        <v>0</v>
      </c>
      <c r="W52" s="448">
        <f>'ФСГС МКУ УЖКХ'!AA47</f>
        <v>0</v>
      </c>
      <c r="X52" s="448">
        <f>'ФСГС МКУ УЖКХ'!AB47</f>
        <v>0</v>
      </c>
      <c r="Y52" s="448">
        <v>0</v>
      </c>
      <c r="Z52" s="448">
        <f>'ФСГС МКУ УЖКХ'!AD47</f>
        <v>0</v>
      </c>
      <c r="AA52" s="448">
        <f>'ФСГС МКУ УЖКХ'!AE47</f>
        <v>0</v>
      </c>
      <c r="AB52" s="448">
        <v>0</v>
      </c>
      <c r="AC52" s="448">
        <f>'ФСГС МКУ УЖКХ'!AG47</f>
        <v>0</v>
      </c>
      <c r="AD52" s="448">
        <f>'ФСГС МКУ УЖКХ'!AH47</f>
        <v>0</v>
      </c>
      <c r="AE52" s="448">
        <v>0</v>
      </c>
      <c r="AF52" s="448">
        <f>'ФСГС МКУ УЖКХ'!AJ47</f>
        <v>0</v>
      </c>
      <c r="AG52" s="448">
        <v>0</v>
      </c>
      <c r="AH52" s="448">
        <v>0</v>
      </c>
      <c r="AI52" s="448">
        <f>'ФСГС МКУ УЖКХ'!AP47</f>
        <v>0</v>
      </c>
      <c r="AJ52" s="448">
        <f>'ФСГС МКУ УЖКХ'!AQ47</f>
        <v>0</v>
      </c>
      <c r="AK52" s="448">
        <v>0</v>
      </c>
      <c r="AL52" s="448">
        <f>'ФСГС МКУ УЖКХ'!AU47</f>
        <v>0</v>
      </c>
      <c r="AM52" s="448">
        <f>'ФСГС МКУ УЖКХ'!AV47</f>
        <v>0</v>
      </c>
      <c r="AN52" s="448">
        <v>0</v>
      </c>
      <c r="AO52" s="448">
        <f>'ФСГС МКУ УЖКХ'!AY47+0.1</f>
        <v>3126</v>
      </c>
      <c r="AP52" s="448">
        <f>'ФСГС МКУ УЖКХ'!AZ47</f>
        <v>0</v>
      </c>
      <c r="AQ52" s="31">
        <f>AP52/AO52*100</f>
        <v>0</v>
      </c>
      <c r="AR52" s="412"/>
      <c r="AS52" s="412"/>
    </row>
    <row r="53" spans="1:46" s="3" customFormat="1" ht="50.25" customHeight="1" x14ac:dyDescent="0.25">
      <c r="A53" s="758"/>
      <c r="B53" s="758"/>
      <c r="C53" s="759"/>
      <c r="D53" s="415" t="s">
        <v>35</v>
      </c>
      <c r="E53" s="31">
        <v>0</v>
      </c>
      <c r="F53" s="449">
        <v>0</v>
      </c>
      <c r="G53" s="448">
        <v>0</v>
      </c>
      <c r="H53" s="448">
        <v>0</v>
      </c>
      <c r="I53" s="448">
        <v>0</v>
      </c>
      <c r="J53" s="448">
        <v>0</v>
      </c>
      <c r="K53" s="448">
        <v>0</v>
      </c>
      <c r="L53" s="448">
        <v>0</v>
      </c>
      <c r="M53" s="448">
        <v>0</v>
      </c>
      <c r="N53" s="448">
        <v>0</v>
      </c>
      <c r="O53" s="448">
        <v>0</v>
      </c>
      <c r="P53" s="449">
        <v>0</v>
      </c>
      <c r="Q53" s="449">
        <v>0</v>
      </c>
      <c r="R53" s="448">
        <v>0</v>
      </c>
      <c r="S53" s="448">
        <v>0</v>
      </c>
      <c r="T53" s="448">
        <v>0</v>
      </c>
      <c r="U53" s="448">
        <v>0</v>
      </c>
      <c r="V53" s="448">
        <v>0</v>
      </c>
      <c r="W53" s="448">
        <v>0</v>
      </c>
      <c r="X53" s="448">
        <v>0</v>
      </c>
      <c r="Y53" s="448">
        <v>0</v>
      </c>
      <c r="Z53" s="448">
        <v>0</v>
      </c>
      <c r="AA53" s="448">
        <v>0</v>
      </c>
      <c r="AB53" s="448">
        <v>0</v>
      </c>
      <c r="AC53" s="448">
        <v>0</v>
      </c>
      <c r="AD53" s="448">
        <v>0</v>
      </c>
      <c r="AE53" s="448">
        <v>0</v>
      </c>
      <c r="AF53" s="448">
        <v>0</v>
      </c>
      <c r="AG53" s="448">
        <v>0</v>
      </c>
      <c r="AH53" s="448">
        <v>0</v>
      </c>
      <c r="AI53" s="448">
        <v>0</v>
      </c>
      <c r="AJ53" s="448">
        <v>0</v>
      </c>
      <c r="AK53" s="448">
        <v>0</v>
      </c>
      <c r="AL53" s="448">
        <v>0</v>
      </c>
      <c r="AM53" s="448">
        <v>0</v>
      </c>
      <c r="AN53" s="448">
        <v>0</v>
      </c>
      <c r="AO53" s="448">
        <v>0</v>
      </c>
      <c r="AP53" s="448">
        <v>0</v>
      </c>
      <c r="AQ53" s="448">
        <v>0</v>
      </c>
      <c r="AR53" s="412"/>
      <c r="AS53" s="412"/>
    </row>
    <row r="54" spans="1:46" s="3" customFormat="1" ht="96.75" customHeight="1" x14ac:dyDescent="0.25">
      <c r="A54" s="761"/>
      <c r="B54" s="761"/>
      <c r="C54" s="762"/>
      <c r="D54" s="415" t="s">
        <v>36</v>
      </c>
      <c r="E54" s="31">
        <v>0</v>
      </c>
      <c r="F54" s="449">
        <v>0</v>
      </c>
      <c r="G54" s="448">
        <v>0</v>
      </c>
      <c r="H54" s="448">
        <v>0</v>
      </c>
      <c r="I54" s="448">
        <v>0</v>
      </c>
      <c r="J54" s="448">
        <v>0</v>
      </c>
      <c r="K54" s="448">
        <v>0</v>
      </c>
      <c r="L54" s="448">
        <v>0</v>
      </c>
      <c r="M54" s="448">
        <v>0</v>
      </c>
      <c r="N54" s="448">
        <v>0</v>
      </c>
      <c r="O54" s="448">
        <v>0</v>
      </c>
      <c r="P54" s="449">
        <v>0</v>
      </c>
      <c r="Q54" s="449">
        <v>0</v>
      </c>
      <c r="R54" s="448">
        <v>0</v>
      </c>
      <c r="S54" s="448">
        <v>0</v>
      </c>
      <c r="T54" s="448">
        <v>0</v>
      </c>
      <c r="U54" s="448">
        <v>0</v>
      </c>
      <c r="V54" s="448">
        <v>0</v>
      </c>
      <c r="W54" s="448">
        <v>0</v>
      </c>
      <c r="X54" s="448">
        <v>0</v>
      </c>
      <c r="Y54" s="448">
        <v>0</v>
      </c>
      <c r="Z54" s="448">
        <v>0</v>
      </c>
      <c r="AA54" s="448">
        <v>0</v>
      </c>
      <c r="AB54" s="448">
        <v>0</v>
      </c>
      <c r="AC54" s="448">
        <v>0</v>
      </c>
      <c r="AD54" s="448">
        <v>0</v>
      </c>
      <c r="AE54" s="448">
        <v>0</v>
      </c>
      <c r="AF54" s="448">
        <v>0</v>
      </c>
      <c r="AG54" s="448">
        <v>0</v>
      </c>
      <c r="AH54" s="448">
        <v>0</v>
      </c>
      <c r="AI54" s="448">
        <v>0</v>
      </c>
      <c r="AJ54" s="448">
        <v>0</v>
      </c>
      <c r="AK54" s="448">
        <v>0</v>
      </c>
      <c r="AL54" s="448">
        <v>0</v>
      </c>
      <c r="AM54" s="448">
        <v>0</v>
      </c>
      <c r="AN54" s="448">
        <v>0</v>
      </c>
      <c r="AO54" s="448">
        <v>0</v>
      </c>
      <c r="AP54" s="448">
        <v>0</v>
      </c>
      <c r="AQ54" s="448">
        <v>0</v>
      </c>
      <c r="AR54" s="412"/>
      <c r="AS54" s="412"/>
    </row>
    <row r="55" spans="1:46" s="3" customFormat="1" ht="41.25" customHeight="1" x14ac:dyDescent="0.25">
      <c r="A55" s="479"/>
      <c r="B55" s="479"/>
      <c r="C55" s="479"/>
      <c r="D55" s="479"/>
      <c r="E55" s="479"/>
      <c r="F55" s="479"/>
      <c r="G55" s="479"/>
      <c r="H55" s="479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413"/>
      <c r="T55" s="413"/>
      <c r="U55" s="413"/>
      <c r="V55" s="413"/>
      <c r="W55" s="413"/>
      <c r="X55" s="413"/>
      <c r="Y55" s="413"/>
      <c r="Z55" s="413"/>
      <c r="AA55" s="413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5"/>
    </row>
    <row r="56" spans="1:46" s="3" customFormat="1" ht="28.5" customHeight="1" x14ac:dyDescent="0.25">
      <c r="A56" s="468" t="s">
        <v>150</v>
      </c>
      <c r="B56" s="469"/>
      <c r="C56" s="469"/>
      <c r="D56" s="468"/>
      <c r="E56" s="461"/>
      <c r="F56" s="461"/>
      <c r="G56" s="461"/>
      <c r="H56" s="749" t="s">
        <v>144</v>
      </c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  <c r="Y56" s="750"/>
      <c r="Z56" s="750"/>
      <c r="AA56" s="750"/>
      <c r="AB56" s="750"/>
      <c r="AC56" s="750"/>
      <c r="AD56" s="750"/>
      <c r="AE56" s="750"/>
      <c r="AF56" s="750"/>
      <c r="AG56" s="750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</row>
    <row r="57" spans="1:46" s="3" customFormat="1" ht="14.25" hidden="1" customHeight="1" x14ac:dyDescent="0.25">
      <c r="A57" s="463"/>
      <c r="B57" s="464"/>
      <c r="C57" s="464"/>
      <c r="D57" s="463"/>
      <c r="E57" s="461"/>
      <c r="F57" s="461"/>
      <c r="G57" s="461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750"/>
      <c r="Z57" s="750"/>
      <c r="AA57" s="750"/>
      <c r="AB57" s="750"/>
      <c r="AC57" s="750"/>
      <c r="AD57" s="750"/>
      <c r="AE57" s="750"/>
      <c r="AF57" s="750"/>
      <c r="AG57" s="750"/>
      <c r="AH57" s="65"/>
      <c r="AI57" s="65"/>
      <c r="AJ57" s="66"/>
      <c r="AK57" s="65"/>
      <c r="AL57" s="65"/>
      <c r="AM57" s="65"/>
      <c r="AN57" s="65"/>
      <c r="AO57" s="65"/>
      <c r="AP57" s="65"/>
      <c r="AQ57" s="65"/>
      <c r="AR57" s="460"/>
      <c r="AS57" s="460"/>
    </row>
    <row r="58" spans="1:46" s="3" customFormat="1" ht="19.5" customHeight="1" x14ac:dyDescent="0.25">
      <c r="A58" s="465" t="s">
        <v>145</v>
      </c>
      <c r="B58" s="465"/>
      <c r="C58" s="464"/>
      <c r="D58" s="463"/>
      <c r="E58" s="461"/>
      <c r="F58" s="461"/>
      <c r="G58" s="461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460"/>
      <c r="AS58" s="460"/>
    </row>
    <row r="59" spans="1:46" s="2" customFormat="1" ht="12.75" customHeight="1" x14ac:dyDescent="0.25">
      <c r="A59" s="763" t="s">
        <v>146</v>
      </c>
      <c r="B59" s="763"/>
      <c r="C59" s="764"/>
      <c r="D59" s="764"/>
      <c r="E59" s="765"/>
      <c r="F59" s="461"/>
      <c r="G59" s="461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460"/>
      <c r="AS59" s="460"/>
    </row>
    <row r="60" spans="1:46" s="2" customFormat="1" ht="41.25" customHeight="1" x14ac:dyDescent="0.25">
      <c r="A60" s="463" t="s">
        <v>147</v>
      </c>
      <c r="B60" s="464"/>
      <c r="C60" s="464"/>
      <c r="D60" s="463"/>
      <c r="E60" s="461"/>
      <c r="F60" s="461"/>
      <c r="G60" s="461"/>
      <c r="H60" s="466" t="s">
        <v>148</v>
      </c>
      <c r="I60" s="466"/>
      <c r="J60" s="466"/>
      <c r="K60" s="466"/>
      <c r="L60" s="466"/>
      <c r="M60" s="466"/>
      <c r="N60" s="463"/>
      <c r="O60" s="463"/>
      <c r="P60" s="466"/>
      <c r="Q60" s="462"/>
      <c r="R60" s="462"/>
      <c r="S60" s="461"/>
      <c r="T60" s="461"/>
      <c r="U60" s="461"/>
      <c r="V60" s="461"/>
      <c r="W60" s="461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460"/>
      <c r="AS60" s="460"/>
    </row>
    <row r="61" spans="1:46" s="2" customFormat="1" ht="24.75" customHeight="1" x14ac:dyDescent="0.25">
      <c r="A61" s="463"/>
      <c r="B61" s="464"/>
      <c r="C61" s="464"/>
      <c r="D61" s="463"/>
      <c r="E61" s="461"/>
      <c r="F61" s="461"/>
      <c r="G61" s="461"/>
      <c r="H61" s="462"/>
      <c r="I61" s="462"/>
      <c r="J61" s="462"/>
      <c r="K61" s="462"/>
      <c r="L61" s="462"/>
      <c r="M61" s="462"/>
      <c r="N61" s="461"/>
      <c r="O61" s="461"/>
      <c r="P61" s="461"/>
      <c r="Q61" s="461"/>
      <c r="R61" s="461"/>
      <c r="S61" s="461"/>
      <c r="T61" s="461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460"/>
      <c r="AS61" s="460"/>
    </row>
    <row r="62" spans="1:46" s="471" customFormat="1" ht="21" customHeight="1" x14ac:dyDescent="0.2">
      <c r="A62" s="751" t="s">
        <v>149</v>
      </c>
      <c r="B62" s="751"/>
      <c r="C62" s="751"/>
      <c r="D62" s="752"/>
      <c r="E62" s="752"/>
      <c r="F62" s="752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</row>
    <row r="63" spans="1:46" s="2" customFormat="1" ht="41.25" customHeight="1" x14ac:dyDescent="0.2">
      <c r="A63" s="466"/>
      <c r="B63" s="467"/>
      <c r="C63" s="467"/>
      <c r="D63" s="466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</row>
    <row r="64" spans="1:46" x14ac:dyDescent="0.25">
      <c r="A64" s="466"/>
      <c r="B64" s="467"/>
      <c r="C64" s="467"/>
      <c r="D64" s="466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</row>
  </sheetData>
  <mergeCells count="89">
    <mergeCell ref="U1:V1"/>
    <mergeCell ref="B2:AS2"/>
    <mergeCell ref="A3:A6"/>
    <mergeCell ref="B3:B6"/>
    <mergeCell ref="C3:C6"/>
    <mergeCell ref="D3:D6"/>
    <mergeCell ref="E3:G4"/>
    <mergeCell ref="H3:AQ3"/>
    <mergeCell ref="J5:J6"/>
    <mergeCell ref="AR3:AR6"/>
    <mergeCell ref="AS3:AS6"/>
    <mergeCell ref="H4:J4"/>
    <mergeCell ref="K4:M4"/>
    <mergeCell ref="N4:P4"/>
    <mergeCell ref="Q4:S4"/>
    <mergeCell ref="T4:V4"/>
    <mergeCell ref="W4:Y4"/>
    <mergeCell ref="Z4:AB4"/>
    <mergeCell ref="AC4:AE4"/>
    <mergeCell ref="E5:E6"/>
    <mergeCell ref="F5:F6"/>
    <mergeCell ref="G5:G6"/>
    <mergeCell ref="H5:H6"/>
    <mergeCell ref="I5:I6"/>
    <mergeCell ref="P5:P6"/>
    <mergeCell ref="W5:W6"/>
    <mergeCell ref="X5:X6"/>
    <mergeCell ref="Y5:Y6"/>
    <mergeCell ref="Z5:Z6"/>
    <mergeCell ref="AA5:AA6"/>
    <mergeCell ref="AF4:AH4"/>
    <mergeCell ref="AI4:AK4"/>
    <mergeCell ref="AL4:AN4"/>
    <mergeCell ref="AO4:AQ4"/>
    <mergeCell ref="K5:K6"/>
    <mergeCell ref="L5:L6"/>
    <mergeCell ref="M5:M6"/>
    <mergeCell ref="N5:N6"/>
    <mergeCell ref="O5:O6"/>
    <mergeCell ref="AB5:AB6"/>
    <mergeCell ref="Q5:Q6"/>
    <mergeCell ref="R5:R6"/>
    <mergeCell ref="S5:S6"/>
    <mergeCell ref="T5:T6"/>
    <mergeCell ref="U5:U6"/>
    <mergeCell ref="V5:V6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O5:AO6"/>
    <mergeCell ref="AP5:AP6"/>
    <mergeCell ref="AQ5:AQ6"/>
    <mergeCell ref="AR8:AR13"/>
    <mergeCell ref="AS8:AS13"/>
    <mergeCell ref="AR14:AR19"/>
    <mergeCell ref="AS14:AS19"/>
    <mergeCell ref="A20:C25"/>
    <mergeCell ref="A26:C31"/>
    <mergeCell ref="AR20:AR25"/>
    <mergeCell ref="AS20:AS25"/>
    <mergeCell ref="AR26:AR31"/>
    <mergeCell ref="AS26:AS31"/>
    <mergeCell ref="AR32:AR36"/>
    <mergeCell ref="AS32:AS36"/>
    <mergeCell ref="A37:C42"/>
    <mergeCell ref="AR37:AR42"/>
    <mergeCell ref="AS37:AS42"/>
    <mergeCell ref="H56:AG59"/>
    <mergeCell ref="A55:H55"/>
    <mergeCell ref="A62:F62"/>
    <mergeCell ref="A32:C36"/>
    <mergeCell ref="A43:C48"/>
    <mergeCell ref="A49:C54"/>
    <mergeCell ref="A59:E59"/>
    <mergeCell ref="A8:A13"/>
    <mergeCell ref="B8:B13"/>
    <mergeCell ref="C8:C13"/>
    <mergeCell ref="A14:A19"/>
    <mergeCell ref="B14:B19"/>
    <mergeCell ref="C14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ФСГС МКУ УГЗиП</vt:lpstr>
      <vt:lpstr>ФСГС МКУ УЖКХ</vt:lpstr>
      <vt:lpstr>ФСГС МКУ УКС</vt:lpstr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2023-04-10T05:22:24Z</dcterms:modified>
</cp:coreProperties>
</file>