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040" windowHeight="10560"/>
  </bookViews>
  <sheets>
    <sheet name="Выборочно" sheetId="3" r:id="rId1"/>
  </sheets>
  <calcPr calcId="125725"/>
</workbook>
</file>

<file path=xl/calcChain.xml><?xml version="1.0" encoding="utf-8"?>
<calcChain xmlns="http://schemas.openxmlformats.org/spreadsheetml/2006/main">
  <c r="I23" i="3"/>
  <c r="D23"/>
  <c r="I21"/>
  <c r="D21"/>
  <c r="I17"/>
  <c r="D17"/>
  <c r="I16"/>
  <c r="D16"/>
  <c r="I12"/>
  <c r="D12"/>
  <c r="I6"/>
  <c r="D6"/>
  <c r="K23"/>
  <c r="K17"/>
  <c r="K21"/>
  <c r="K16"/>
  <c r="K12"/>
  <c r="K6" l="1"/>
  <c r="J15" l="1"/>
  <c r="H19"/>
  <c r="F19"/>
  <c r="D19"/>
  <c r="I19" l="1"/>
  <c r="K19"/>
  <c r="D14" l="1"/>
  <c r="F14"/>
  <c r="H14"/>
  <c r="D15"/>
  <c r="F15"/>
  <c r="H15"/>
  <c r="D25"/>
  <c r="F25"/>
  <c r="H25"/>
  <c r="D26"/>
  <c r="F26"/>
  <c r="H26"/>
  <c r="D28"/>
  <c r="F28"/>
  <c r="H28"/>
  <c r="D29"/>
  <c r="F29"/>
  <c r="H29"/>
  <c r="D30"/>
  <c r="F30"/>
  <c r="H30"/>
  <c r="D8"/>
  <c r="F8"/>
  <c r="H8"/>
  <c r="D9"/>
  <c r="F9"/>
  <c r="H9"/>
  <c r="D10"/>
  <c r="F10"/>
  <c r="H10"/>
  <c r="I10" l="1"/>
  <c r="K9"/>
  <c r="I8"/>
  <c r="I29"/>
  <c r="I26"/>
  <c r="K25"/>
  <c r="I15"/>
  <c r="K14"/>
  <c r="K29"/>
  <c r="K15"/>
  <c r="I9"/>
  <c r="I30"/>
  <c r="I28"/>
  <c r="I25"/>
  <c r="I14"/>
  <c r="K10"/>
  <c r="K8"/>
  <c r="K30"/>
  <c r="K28"/>
  <c r="K26"/>
</calcChain>
</file>

<file path=xl/sharedStrings.xml><?xml version="1.0" encoding="utf-8"?>
<sst xmlns="http://schemas.openxmlformats.org/spreadsheetml/2006/main" count="49" uniqueCount="47">
  <si>
    <t>мкр.Лесной, 931 кв.м.</t>
  </si>
  <si>
    <t>ул. Тенистая, 1038 кв.м.</t>
  </si>
  <si>
    <t>ул.Механиков, 600 кв.м.</t>
  </si>
  <si>
    <t>Земельный участок, тер.Лесовод, 600 кв.м.</t>
  </si>
  <si>
    <t>Земельный участок, тер. Лесозаготовитель, 663 кв.м</t>
  </si>
  <si>
    <t>Земельный участов, тер. Монтажник, площадь 647 кв.м.</t>
  </si>
  <si>
    <t>Аэропорт (вокзал)</t>
  </si>
  <si>
    <t>Аэропорт (взлетная полоса)</t>
  </si>
  <si>
    <t>СТО Римекс (промбаза)</t>
  </si>
  <si>
    <t>СТО КоршунАвто</t>
  </si>
  <si>
    <t>рост,%</t>
  </si>
  <si>
    <t>с 2023 года</t>
  </si>
  <si>
    <t>действующая</t>
  </si>
  <si>
    <t>Ежегодная доп.налоговая нагрузка в результате пересмотра КС</t>
  </si>
  <si>
    <t>кадастровая стоимость</t>
  </si>
  <si>
    <t>Налогоплательщики</t>
  </si>
  <si>
    <t>Влиянее кадастровой стоимости (предварительной) на сумму земельного налога и арендной платы за земельные участки (выборочно)</t>
  </si>
  <si>
    <t>сумма налога/арендных платежей, в действующих условиях</t>
  </si>
  <si>
    <t xml:space="preserve">сумма налога/арендных платежей, по новой КС и действующей ставке налога </t>
  </si>
  <si>
    <t>рост, %</t>
  </si>
  <si>
    <t>гостиница Турсунт</t>
  </si>
  <si>
    <t>рублей</t>
  </si>
  <si>
    <t>в 1,7 раза</t>
  </si>
  <si>
    <t>в 3 раза</t>
  </si>
  <si>
    <t>в 4,5 раза</t>
  </si>
  <si>
    <t>в 4,3 раза</t>
  </si>
  <si>
    <t>в 4,2 раза</t>
  </si>
  <si>
    <t>в 6,1 раза</t>
  </si>
  <si>
    <t>в 3,5 раза</t>
  </si>
  <si>
    <t>в 8,4 раза</t>
  </si>
  <si>
    <t>в 2,7 раза</t>
  </si>
  <si>
    <t>КФХ Макарина 10га (86:14:0103020:2)</t>
  </si>
  <si>
    <t>административное здание (86:14:0101003:19)</t>
  </si>
  <si>
    <t>ГК Нефтяник-2 (86:14:0101012:334)</t>
  </si>
  <si>
    <t>гараж район Старый Урай (86:14:0101011:293)</t>
  </si>
  <si>
    <t>производственная база (86:14:0102005:2869)</t>
  </si>
  <si>
    <t>Скважина (86:14:0103001:351)</t>
  </si>
  <si>
    <t>в 193 раза</t>
  </si>
  <si>
    <t>ВРИ 4.9. (Объекты дорожного сервиса)</t>
  </si>
  <si>
    <t>ВРИ 7.4. (Воздушный транспорт)</t>
  </si>
  <si>
    <t>ВРИ 13.2 (Ведение садоводства)</t>
  </si>
  <si>
    <t>ВРИ 4.7. (Гостиничное обслуживание)</t>
  </si>
  <si>
    <t>ВРИ 2.1. (ИЖС)</t>
  </si>
  <si>
    <t>ВРИ 4.1 (Деловое управление)</t>
  </si>
  <si>
    <t>ВРИ 6 (Производственная деятельность)</t>
  </si>
  <si>
    <t>ВРИ 6.1 (Недропользование)</t>
  </si>
  <si>
    <t>ВРИ 1 (Сельскохозяйственное использование)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</si>
</sst>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\ _₽_-;\-* #,##0\ _₽_-;_-* &quot;-&quot;?\ _₽_-;_-@_-"/>
    <numFmt numFmtId="166" formatCode="0.0%"/>
    <numFmt numFmtId="167" formatCode="0.0"/>
    <numFmt numFmtId="168" formatCode="_(* #,##0.00_);_(* \(#,##0.00\);_(* &quot;-&quot;??_);_(@_)"/>
    <numFmt numFmtId="169" formatCode="_-* #,##0.0\ _₽_-;\-* #,##0.0\ _₽_-;_-* &quot;-&quot;??\ _₽_-;_-@_-"/>
    <numFmt numFmtId="172" formatCode="#,##0.0_ ;\-#,##0.0\ "/>
    <numFmt numFmtId="173" formatCode="#,##0_ ;\-#,##0\ "/>
  </numFmts>
  <fonts count="1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1"/>
      <color rgb="FFFF000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8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165" fontId="2" fillId="0" borderId="1" xfId="1" applyNumberFormat="1" applyFont="1" applyBorder="1"/>
    <xf numFmtId="166" fontId="2" fillId="0" borderId="1" xfId="1" applyNumberFormat="1" applyFont="1" applyBorder="1"/>
    <xf numFmtId="164" fontId="2" fillId="0" borderId="1" xfId="1" applyNumberFormat="1" applyFont="1" applyBorder="1"/>
    <xf numFmtId="167" fontId="2" fillId="0" borderId="1" xfId="1" applyNumberFormat="1" applyFont="1" applyBorder="1"/>
    <xf numFmtId="164" fontId="2" fillId="0" borderId="1" xfId="2" applyNumberFormat="1" applyFont="1" applyBorder="1"/>
    <xf numFmtId="0" fontId="2" fillId="0" borderId="1" xfId="1" applyFont="1" applyBorder="1" applyAlignment="1">
      <alignment wrapText="1"/>
    </xf>
    <xf numFmtId="0" fontId="2" fillId="0" borderId="0" xfId="1" applyFont="1" applyBorder="1"/>
    <xf numFmtId="0" fontId="2" fillId="0" borderId="1" xfId="1" applyFont="1" applyBorder="1"/>
    <xf numFmtId="167" fontId="2" fillId="0" borderId="0" xfId="1" applyNumberFormat="1" applyFont="1" applyBorder="1"/>
    <xf numFmtId="165" fontId="2" fillId="0" borderId="0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0" fontId="2" fillId="2" borderId="1" xfId="1" applyNumberFormat="1" applyFont="1" applyFill="1" applyBorder="1"/>
    <xf numFmtId="166" fontId="3" fillId="0" borderId="0" xfId="1" applyNumberFormat="1" applyFont="1" applyBorder="1"/>
    <xf numFmtId="165" fontId="3" fillId="0" borderId="0" xfId="1" applyNumberFormat="1" applyFont="1" applyBorder="1"/>
    <xf numFmtId="167" fontId="3" fillId="0" borderId="0" xfId="1" applyNumberFormat="1" applyFont="1" applyBorder="1"/>
    <xf numFmtId="0" fontId="3" fillId="0" borderId="0" xfId="1" applyFont="1"/>
    <xf numFmtId="0" fontId="3" fillId="0" borderId="2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166" fontId="9" fillId="0" borderId="1" xfId="1" applyNumberFormat="1" applyFont="1" applyBorder="1"/>
    <xf numFmtId="10" fontId="9" fillId="2" borderId="1" xfId="1" applyNumberFormat="1" applyFont="1" applyFill="1" applyBorder="1"/>
    <xf numFmtId="166" fontId="9" fillId="2" borderId="1" xfId="1" applyNumberFormat="1" applyFont="1" applyFill="1" applyBorder="1"/>
    <xf numFmtId="0" fontId="2" fillId="0" borderId="0" xfId="1" applyFont="1" applyBorder="1" applyAlignment="1">
      <alignment vertical="center" wrapText="1"/>
    </xf>
    <xf numFmtId="43" fontId="2" fillId="0" borderId="1" xfId="11" applyFont="1" applyBorder="1"/>
    <xf numFmtId="0" fontId="2" fillId="0" borderId="1" xfId="1" applyFont="1" applyBorder="1" applyAlignment="1">
      <alignment horizontal="center" vertical="center" wrapText="1"/>
    </xf>
    <xf numFmtId="164" fontId="2" fillId="0" borderId="1" xfId="11" applyNumberFormat="1" applyFont="1" applyBorder="1"/>
    <xf numFmtId="169" fontId="2" fillId="0" borderId="1" xfId="11" applyNumberFormat="1" applyFont="1" applyBorder="1"/>
    <xf numFmtId="0" fontId="5" fillId="3" borderId="9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9" fontId="2" fillId="0" borderId="1" xfId="1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172" fontId="2" fillId="0" borderId="1" xfId="11" applyNumberFormat="1" applyFont="1" applyBorder="1" applyAlignment="1">
      <alignment vertical="center"/>
    </xf>
    <xf numFmtId="172" fontId="9" fillId="0" borderId="1" xfId="11" applyNumberFormat="1" applyFont="1" applyBorder="1" applyAlignment="1">
      <alignment vertical="center"/>
    </xf>
    <xf numFmtId="173" fontId="2" fillId="0" borderId="1" xfId="11" applyNumberFormat="1" applyFont="1" applyBorder="1" applyAlignment="1">
      <alignment horizontal="center" vertical="center" wrapText="1"/>
    </xf>
    <xf numFmtId="173" fontId="2" fillId="0" borderId="1" xfId="11" applyNumberFormat="1" applyFont="1" applyBorder="1" applyAlignment="1">
      <alignment vertical="center"/>
    </xf>
    <xf numFmtId="173" fontId="9" fillId="0" borderId="1" xfId="11" applyNumberFormat="1" applyFont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169" fontId="9" fillId="0" borderId="1" xfId="11" applyNumberFormat="1" applyFont="1" applyBorder="1"/>
    <xf numFmtId="169" fontId="9" fillId="0" borderId="1" xfId="11" applyNumberFormat="1" applyFont="1" applyBorder="1" applyAlignment="1">
      <alignment vertical="center"/>
    </xf>
  </cellXfs>
  <cellStyles count="12">
    <cellStyle name="Обычный" xfId="0" builtinId="0"/>
    <cellStyle name="Обычный 2" xfId="1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Финансовый" xfId="11" builtinId="3"/>
    <cellStyle name="Финансовый 2" xfId="2"/>
    <cellStyle name="Финансовый 3" xfId="9"/>
    <cellStyle name="㼿㼿㼿‿?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>
      <selection activeCell="K2" sqref="K1:K1048576"/>
    </sheetView>
  </sheetViews>
  <sheetFormatPr defaultRowHeight="15"/>
  <cols>
    <col min="1" max="1" width="26" style="1" customWidth="1"/>
    <col min="2" max="2" width="13.28515625" style="1" customWidth="1"/>
    <col min="3" max="3" width="14.140625" style="1" customWidth="1"/>
    <col min="4" max="4" width="12.140625" style="1" bestFit="1" customWidth="1"/>
    <col min="5" max="5" width="15.7109375" style="1" hidden="1" customWidth="1"/>
    <col min="6" max="6" width="16.85546875" style="1" customWidth="1"/>
    <col min="7" max="7" width="19.85546875" style="1" hidden="1" customWidth="1"/>
    <col min="8" max="8" width="17.140625" style="1" customWidth="1"/>
    <col min="9" max="9" width="13.28515625" style="1" customWidth="1"/>
    <col min="10" max="10" width="10.140625" style="1" customWidth="1"/>
    <col min="11" max="11" width="11.5703125" style="1" hidden="1" customWidth="1"/>
    <col min="12" max="12" width="12.140625" style="1" bestFit="1" customWidth="1"/>
    <col min="13" max="13" width="12.28515625" style="1" customWidth="1"/>
    <col min="14" max="16384" width="9.140625" style="1"/>
  </cols>
  <sheetData>
    <row r="1" spans="1:14" s="20" customFormat="1" ht="42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8"/>
      <c r="M1" s="18"/>
      <c r="N1" s="19"/>
    </row>
    <row r="2" spans="1:14" s="20" customFormat="1" ht="33" customHeight="1">
      <c r="A2" s="21"/>
      <c r="B2" s="21"/>
      <c r="C2" s="21"/>
      <c r="D2" s="21"/>
      <c r="E2" s="22"/>
      <c r="F2" s="22"/>
      <c r="G2" s="22"/>
      <c r="H2" s="22"/>
      <c r="I2" s="22"/>
      <c r="J2" s="17" t="s">
        <v>21</v>
      </c>
      <c r="K2" s="17" t="s">
        <v>21</v>
      </c>
      <c r="L2" s="18"/>
      <c r="M2" s="18"/>
      <c r="N2" s="19"/>
    </row>
    <row r="3" spans="1:14" s="12" customFormat="1" ht="75" customHeight="1">
      <c r="A3" s="42" t="s">
        <v>15</v>
      </c>
      <c r="B3" s="43" t="s">
        <v>14</v>
      </c>
      <c r="C3" s="43"/>
      <c r="D3" s="43"/>
      <c r="E3" s="33" t="s">
        <v>17</v>
      </c>
      <c r="F3" s="34"/>
      <c r="G3" s="33" t="s">
        <v>18</v>
      </c>
      <c r="H3" s="34"/>
      <c r="I3" s="43" t="s">
        <v>13</v>
      </c>
      <c r="J3" s="38" t="s">
        <v>19</v>
      </c>
      <c r="K3" s="51" t="s">
        <v>19</v>
      </c>
      <c r="L3" s="26"/>
      <c r="M3" s="32"/>
      <c r="N3" s="32"/>
    </row>
    <row r="4" spans="1:14" s="12" customFormat="1" ht="30">
      <c r="A4" s="42"/>
      <c r="B4" s="15" t="s">
        <v>12</v>
      </c>
      <c r="C4" s="15" t="s">
        <v>11</v>
      </c>
      <c r="D4" s="15" t="s">
        <v>10</v>
      </c>
      <c r="E4" s="35"/>
      <c r="F4" s="36"/>
      <c r="G4" s="35"/>
      <c r="H4" s="36"/>
      <c r="I4" s="43"/>
      <c r="J4" s="39"/>
      <c r="K4" s="52"/>
      <c r="L4" s="14"/>
      <c r="M4" s="14"/>
      <c r="N4" s="13"/>
    </row>
    <row r="5" spans="1:14">
      <c r="A5" s="31" t="s">
        <v>46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4" s="45" customFormat="1" ht="30">
      <c r="A6" s="28" t="s">
        <v>31</v>
      </c>
      <c r="B6" s="48">
        <v>86703</v>
      </c>
      <c r="C6" s="48">
        <v>16816292</v>
      </c>
      <c r="D6" s="46">
        <f>C6/B6*100-100</f>
        <v>19295.282746848436</v>
      </c>
      <c r="E6" s="47"/>
      <c r="F6" s="49">
        <v>260</v>
      </c>
      <c r="G6" s="50"/>
      <c r="H6" s="49">
        <v>50448</v>
      </c>
      <c r="I6" s="49">
        <f>H6-F6</f>
        <v>50188</v>
      </c>
      <c r="J6" s="44" t="s">
        <v>37</v>
      </c>
      <c r="K6" s="54">
        <f t="shared" ref="K6" si="0">H6*100/F6-100</f>
        <v>19303.076923076922</v>
      </c>
    </row>
    <row r="7" spans="1:14">
      <c r="A7" s="41" t="s">
        <v>42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4">
      <c r="A8" s="7" t="s">
        <v>2</v>
      </c>
      <c r="B8" s="6">
        <v>208416</v>
      </c>
      <c r="C8" s="6">
        <v>1482712</v>
      </c>
      <c r="D8" s="5">
        <f>C8/B8*100-100</f>
        <v>611.41946875479812</v>
      </c>
      <c r="E8" s="23">
        <v>3.0000000000000001E-3</v>
      </c>
      <c r="F8" s="4">
        <f>B8*E8</f>
        <v>625.24800000000005</v>
      </c>
      <c r="G8" s="23">
        <v>3.0000000000000001E-3</v>
      </c>
      <c r="H8" s="2">
        <f>C8*G8</f>
        <v>4448.1360000000004</v>
      </c>
      <c r="I8" s="2">
        <f>H8-F8</f>
        <v>3822.8880000000004</v>
      </c>
      <c r="J8" s="30" t="s">
        <v>27</v>
      </c>
      <c r="K8" s="53">
        <f>H8*100/F8-100</f>
        <v>611.41946875479812</v>
      </c>
    </row>
    <row r="9" spans="1:14">
      <c r="A9" s="7" t="s">
        <v>1</v>
      </c>
      <c r="B9" s="6">
        <v>381642</v>
      </c>
      <c r="C9" s="6">
        <v>1709310</v>
      </c>
      <c r="D9" s="5">
        <f>C9/B9*100-100</f>
        <v>347.88309462794979</v>
      </c>
      <c r="E9" s="23">
        <v>3.0000000000000001E-3</v>
      </c>
      <c r="F9" s="4">
        <f>B9*E9</f>
        <v>1144.9259999999999</v>
      </c>
      <c r="G9" s="23">
        <v>3.0000000000000001E-3</v>
      </c>
      <c r="H9" s="2">
        <f>C9*G9</f>
        <v>5127.93</v>
      </c>
      <c r="I9" s="2">
        <f>H9-F9</f>
        <v>3983.0040000000004</v>
      </c>
      <c r="J9" s="30" t="s">
        <v>28</v>
      </c>
      <c r="K9" s="53">
        <f>H9*100/F9-100</f>
        <v>347.88309462794979</v>
      </c>
    </row>
    <row r="10" spans="1:14">
      <c r="A10" s="7" t="s">
        <v>0</v>
      </c>
      <c r="B10" s="6">
        <v>330933</v>
      </c>
      <c r="C10" s="6">
        <v>3126062</v>
      </c>
      <c r="D10" s="5">
        <f>C10/B10*100-100</f>
        <v>844.62081448510719</v>
      </c>
      <c r="E10" s="23">
        <v>3.0000000000000001E-3</v>
      </c>
      <c r="F10" s="4">
        <f>B10*E10</f>
        <v>992.79899999999998</v>
      </c>
      <c r="G10" s="23">
        <v>3.0000000000000001E-3</v>
      </c>
      <c r="H10" s="2">
        <f>C10*G10</f>
        <v>9378.1859999999997</v>
      </c>
      <c r="I10" s="2">
        <f>H10-F10</f>
        <v>8385.3869999999988</v>
      </c>
      <c r="J10" s="30" t="s">
        <v>29</v>
      </c>
      <c r="K10" s="53">
        <f>H10*100/F10-100</f>
        <v>844.6208144851073</v>
      </c>
    </row>
    <row r="11" spans="1:14">
      <c r="A11" s="31" t="s">
        <v>43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4" ht="30">
      <c r="A12" s="28" t="s">
        <v>32</v>
      </c>
      <c r="B12" s="48">
        <v>7428688</v>
      </c>
      <c r="C12" s="48">
        <v>13812399</v>
      </c>
      <c r="D12" s="46">
        <f>C12/B12*100-100</f>
        <v>85.933222663275131</v>
      </c>
      <c r="E12" s="47"/>
      <c r="F12" s="49">
        <v>306835</v>
      </c>
      <c r="G12" s="50"/>
      <c r="H12" s="49">
        <v>492412</v>
      </c>
      <c r="I12" s="49">
        <f>H12-F12</f>
        <v>185577</v>
      </c>
      <c r="J12" s="30">
        <v>60.5</v>
      </c>
      <c r="K12" s="53">
        <f t="shared" ref="K12" si="1">H12*100/F12-100</f>
        <v>60.481040298531781</v>
      </c>
    </row>
    <row r="13" spans="1:14" ht="29.25" customHeight="1">
      <c r="A13" s="40" t="s">
        <v>38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11"/>
      <c r="M13" s="11"/>
      <c r="N13" s="10"/>
    </row>
    <row r="14" spans="1:14">
      <c r="A14" s="9" t="s">
        <v>9</v>
      </c>
      <c r="B14" s="6">
        <v>2388463</v>
      </c>
      <c r="C14" s="6">
        <v>3351247</v>
      </c>
      <c r="D14" s="5">
        <f>C14/B14*100-100</f>
        <v>40.309772435243929</v>
      </c>
      <c r="E14" s="23">
        <v>0.01</v>
      </c>
      <c r="F14" s="4">
        <f>B14*E14</f>
        <v>23884.63</v>
      </c>
      <c r="G14" s="24">
        <v>0.01</v>
      </c>
      <c r="H14" s="2">
        <f>C14*G14</f>
        <v>33512.47</v>
      </c>
      <c r="I14" s="2">
        <f>H14-F14</f>
        <v>9627.84</v>
      </c>
      <c r="J14" s="30">
        <v>40.299999999999997</v>
      </c>
      <c r="K14" s="53">
        <f>H14*100/F14-100</f>
        <v>40.309772435243929</v>
      </c>
      <c r="L14" s="11"/>
      <c r="M14" s="11"/>
      <c r="N14" s="10"/>
    </row>
    <row r="15" spans="1:14" ht="15" hidden="1" customHeight="1">
      <c r="A15" s="9" t="s">
        <v>8</v>
      </c>
      <c r="B15" s="6">
        <v>4911200</v>
      </c>
      <c r="C15" s="6">
        <v>13909840</v>
      </c>
      <c r="D15" s="5">
        <f>C15/B15*100-100</f>
        <v>183.22690992018244</v>
      </c>
      <c r="E15" s="3">
        <v>0.01</v>
      </c>
      <c r="F15" s="4">
        <f>B15*E15</f>
        <v>49112</v>
      </c>
      <c r="G15" s="16">
        <v>0.01</v>
      </c>
      <c r="H15" s="2">
        <f>C15*G15</f>
        <v>139098.4</v>
      </c>
      <c r="I15" s="2">
        <f>H15-F15</f>
        <v>89986.4</v>
      </c>
      <c r="J15" s="27">
        <f t="shared" ref="J15:K30" si="2">G15*100/E15-100</f>
        <v>0</v>
      </c>
      <c r="K15" s="27">
        <f t="shared" si="2"/>
        <v>183.22690992018244</v>
      </c>
      <c r="L15" s="11"/>
      <c r="M15" s="11"/>
      <c r="N15" s="10"/>
    </row>
    <row r="16" spans="1:14" ht="30">
      <c r="A16" s="7" t="s">
        <v>33</v>
      </c>
      <c r="B16" s="48">
        <v>278147095</v>
      </c>
      <c r="C16" s="48">
        <v>419785934</v>
      </c>
      <c r="D16" s="46">
        <f>C16/B16*100-100</f>
        <v>50.922278731690511</v>
      </c>
      <c r="E16" s="47"/>
      <c r="F16" s="49">
        <v>1949680</v>
      </c>
      <c r="G16" s="50"/>
      <c r="H16" s="49">
        <v>2539704</v>
      </c>
      <c r="I16" s="49">
        <f>H16-F16</f>
        <v>590024</v>
      </c>
      <c r="J16" s="30">
        <v>30.3</v>
      </c>
      <c r="K16" s="53">
        <f t="shared" ref="K16" si="3">H16*100/F16-100</f>
        <v>30.262607197078495</v>
      </c>
    </row>
    <row r="17" spans="1:14" ht="30">
      <c r="A17" s="7" t="s">
        <v>34</v>
      </c>
      <c r="B17" s="48">
        <v>49464</v>
      </c>
      <c r="C17" s="48">
        <v>98881</v>
      </c>
      <c r="D17" s="46">
        <f>C17/B17*100-100</f>
        <v>99.904981400614588</v>
      </c>
      <c r="E17" s="47"/>
      <c r="F17" s="49">
        <v>928</v>
      </c>
      <c r="G17" s="50"/>
      <c r="H17" s="49">
        <v>1601</v>
      </c>
      <c r="I17" s="49">
        <f>H17-F17</f>
        <v>673</v>
      </c>
      <c r="J17" s="30">
        <v>72.5</v>
      </c>
      <c r="K17" s="53">
        <f t="shared" ref="K17" si="4">H17*100/F17-100</f>
        <v>72.521551724137936</v>
      </c>
    </row>
    <row r="18" spans="1:14" ht="16.5" customHeight="1">
      <c r="A18" s="31" t="s">
        <v>41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4">
      <c r="A19" s="9" t="s">
        <v>20</v>
      </c>
      <c r="B19" s="29">
        <v>11932162</v>
      </c>
      <c r="C19" s="29">
        <v>44495447</v>
      </c>
      <c r="D19" s="5">
        <f>C19/B19*100-100</f>
        <v>272.90347717370918</v>
      </c>
      <c r="E19" s="23">
        <v>1.4999999999999999E-2</v>
      </c>
      <c r="F19" s="4">
        <f>B19*E19</f>
        <v>178982.43</v>
      </c>
      <c r="G19" s="23">
        <v>1.4999999999999999E-2</v>
      </c>
      <c r="H19" s="2">
        <f>C19*G19</f>
        <v>667431.70499999996</v>
      </c>
      <c r="I19" s="2">
        <f>H19-F19</f>
        <v>488449.27499999997</v>
      </c>
      <c r="J19" s="30" t="s">
        <v>30</v>
      </c>
      <c r="K19" s="53">
        <f t="shared" ref="K19" si="5">H19*100/F19-100</f>
        <v>272.90347717370912</v>
      </c>
    </row>
    <row r="20" spans="1:14">
      <c r="A20" s="31" t="s">
        <v>44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4" ht="30">
      <c r="A21" s="7" t="s">
        <v>35</v>
      </c>
      <c r="B21" s="48">
        <v>27854086</v>
      </c>
      <c r="C21" s="48">
        <v>46805772</v>
      </c>
      <c r="D21" s="46">
        <f>C21/B21*100-100</f>
        <v>68.039159497102162</v>
      </c>
      <c r="E21" s="47"/>
      <c r="F21" s="49">
        <v>390488</v>
      </c>
      <c r="G21" s="50"/>
      <c r="H21" s="49">
        <v>566349</v>
      </c>
      <c r="I21" s="49">
        <f>H21-F21</f>
        <v>175861</v>
      </c>
      <c r="J21" s="30">
        <v>45</v>
      </c>
      <c r="K21" s="53">
        <f t="shared" ref="K21" si="6">H21*100/F21-100</f>
        <v>45.036211099956972</v>
      </c>
    </row>
    <row r="22" spans="1:14">
      <c r="A22" s="31" t="s">
        <v>45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4" ht="30">
      <c r="A23" s="7" t="s">
        <v>36</v>
      </c>
      <c r="B23" s="48">
        <v>1761270</v>
      </c>
      <c r="C23" s="48">
        <v>3363192</v>
      </c>
      <c r="D23" s="46">
        <f>C23/B23*100-100</f>
        <v>90.952664838440455</v>
      </c>
      <c r="E23" s="47"/>
      <c r="F23" s="49">
        <v>35225</v>
      </c>
      <c r="G23" s="50"/>
      <c r="H23" s="49">
        <v>67263</v>
      </c>
      <c r="I23" s="49">
        <f>H23-F23</f>
        <v>32038</v>
      </c>
      <c r="J23" s="30">
        <v>91</v>
      </c>
      <c r="K23" s="53">
        <f t="shared" ref="K23" si="7">H23*100/F23-100</f>
        <v>90.952448545067426</v>
      </c>
    </row>
    <row r="24" spans="1:14">
      <c r="A24" s="41" t="s">
        <v>39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1"/>
      <c r="M24" s="11"/>
      <c r="N24" s="10"/>
    </row>
    <row r="25" spans="1:14">
      <c r="A25" s="9" t="s">
        <v>7</v>
      </c>
      <c r="B25" s="6">
        <v>87416157</v>
      </c>
      <c r="C25" s="6">
        <v>235103455</v>
      </c>
      <c r="D25" s="5">
        <f>C25/B25*100-100</f>
        <v>168.94736976369256</v>
      </c>
      <c r="E25" s="23">
        <v>1E-3</v>
      </c>
      <c r="F25" s="4">
        <f>B25*E25</f>
        <v>87416.157000000007</v>
      </c>
      <c r="G25" s="25">
        <v>1E-3</v>
      </c>
      <c r="H25" s="2">
        <f>C25*G25</f>
        <v>235103.45500000002</v>
      </c>
      <c r="I25" s="2">
        <f>H25-F25</f>
        <v>147687.29800000001</v>
      </c>
      <c r="J25" s="30" t="s">
        <v>22</v>
      </c>
      <c r="K25" s="53">
        <f t="shared" si="2"/>
        <v>168.94736976369251</v>
      </c>
      <c r="L25" s="8"/>
      <c r="M25" s="8"/>
      <c r="N25" s="8"/>
    </row>
    <row r="26" spans="1:14">
      <c r="A26" s="9" t="s">
        <v>6</v>
      </c>
      <c r="B26" s="6">
        <v>14536094</v>
      </c>
      <c r="C26" s="6">
        <v>59572485</v>
      </c>
      <c r="D26" s="5">
        <f>C26/B26*100-100</f>
        <v>309.82457185541034</v>
      </c>
      <c r="E26" s="23">
        <v>1E-3</v>
      </c>
      <c r="F26" s="4">
        <f>B26*E26</f>
        <v>14536.094000000001</v>
      </c>
      <c r="G26" s="25">
        <v>1E-3</v>
      </c>
      <c r="H26" s="2">
        <f>C26*G26</f>
        <v>59572.485000000001</v>
      </c>
      <c r="I26" s="2">
        <f>H26-F26</f>
        <v>45036.391000000003</v>
      </c>
      <c r="J26" s="30" t="s">
        <v>23</v>
      </c>
      <c r="K26" s="53">
        <f t="shared" si="2"/>
        <v>309.8245718554104</v>
      </c>
      <c r="L26" s="8"/>
      <c r="M26" s="8"/>
      <c r="N26" s="8"/>
    </row>
    <row r="27" spans="1:14">
      <c r="A27" s="41" t="s">
        <v>40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4" ht="45">
      <c r="A28" s="7" t="s">
        <v>5</v>
      </c>
      <c r="B28" s="6">
        <v>67094</v>
      </c>
      <c r="C28" s="6">
        <v>369408</v>
      </c>
      <c r="D28" s="5">
        <f>C28/B28*100-100</f>
        <v>450.58276447968524</v>
      </c>
      <c r="E28" s="23">
        <v>3.0000000000000001E-3</v>
      </c>
      <c r="F28" s="4">
        <f>B28*E28</f>
        <v>201.28200000000001</v>
      </c>
      <c r="G28" s="23">
        <v>3.0000000000000001E-3</v>
      </c>
      <c r="H28" s="2">
        <f>C28*G28</f>
        <v>1108.2239999999999</v>
      </c>
      <c r="I28" s="2">
        <f>H28-F28</f>
        <v>906.94199999999989</v>
      </c>
      <c r="J28" s="30" t="s">
        <v>24</v>
      </c>
      <c r="K28" s="53">
        <f t="shared" si="2"/>
        <v>450.58276447968512</v>
      </c>
    </row>
    <row r="29" spans="1:14" ht="30.75" customHeight="1">
      <c r="A29" s="7" t="s">
        <v>4</v>
      </c>
      <c r="B29" s="6">
        <v>62859</v>
      </c>
      <c r="C29" s="6">
        <v>333809</v>
      </c>
      <c r="D29" s="5">
        <f>C29/B29*100-100</f>
        <v>431.04408278846313</v>
      </c>
      <c r="E29" s="23">
        <v>3.0000000000000001E-3</v>
      </c>
      <c r="F29" s="4">
        <f>B29*E29</f>
        <v>188.577</v>
      </c>
      <c r="G29" s="23">
        <v>3.0000000000000001E-3</v>
      </c>
      <c r="H29" s="2">
        <f>C29*G29</f>
        <v>1001.427</v>
      </c>
      <c r="I29" s="2">
        <f>H29-F29</f>
        <v>812.85</v>
      </c>
      <c r="J29" s="30" t="s">
        <v>25</v>
      </c>
      <c r="K29" s="53">
        <f t="shared" si="2"/>
        <v>431.04408278846302</v>
      </c>
    </row>
    <row r="30" spans="1:14" ht="30">
      <c r="A30" s="7" t="s">
        <v>3</v>
      </c>
      <c r="B30" s="6">
        <v>58944</v>
      </c>
      <c r="C30" s="6">
        <v>307386</v>
      </c>
      <c r="D30" s="5">
        <f>C30/B30*100-100</f>
        <v>421.48819218241044</v>
      </c>
      <c r="E30" s="23">
        <v>3.0000000000000001E-3</v>
      </c>
      <c r="F30" s="4">
        <f>B30*E30</f>
        <v>176.83199999999999</v>
      </c>
      <c r="G30" s="23">
        <v>3.0000000000000001E-3</v>
      </c>
      <c r="H30" s="2">
        <f>C30*G30</f>
        <v>922.15800000000002</v>
      </c>
      <c r="I30" s="2">
        <f>H30-F30</f>
        <v>745.32600000000002</v>
      </c>
      <c r="J30" s="30" t="s">
        <v>26</v>
      </c>
      <c r="K30" s="53">
        <f t="shared" si="2"/>
        <v>421.48819218241044</v>
      </c>
    </row>
  </sheetData>
  <mergeCells count="18">
    <mergeCell ref="A5:K5"/>
    <mergeCell ref="A11:K11"/>
    <mergeCell ref="A20:K20"/>
    <mergeCell ref="A22:K22"/>
    <mergeCell ref="A18:K18"/>
    <mergeCell ref="M3:N3"/>
    <mergeCell ref="E3:F4"/>
    <mergeCell ref="G3:H4"/>
    <mergeCell ref="A1:K1"/>
    <mergeCell ref="K3:K4"/>
    <mergeCell ref="A13:K13"/>
    <mergeCell ref="A24:K24"/>
    <mergeCell ref="A27:K27"/>
    <mergeCell ref="A7:K7"/>
    <mergeCell ref="A3:A4"/>
    <mergeCell ref="B3:D3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Выборочно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Фатеева</cp:lastModifiedBy>
  <cp:lastPrinted>2022-10-14T10:41:51Z</cp:lastPrinted>
  <dcterms:modified xsi:type="dcterms:W3CDTF">2022-10-14T11:32:13Z</dcterms:modified>
</cp:coreProperties>
</file>