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 2022" sheetId="19" r:id="rId1"/>
    <sheet name="целевые показатели за 2022 год" sheetId="20" r:id="rId2"/>
  </sheets>
  <definedNames>
    <definedName name="_xlnm.Print_Area" localSheetId="0">' 2022'!$A$1:$AT$161</definedName>
  </definedNames>
  <calcPr calcId="125725" iterate="1"/>
</workbook>
</file>

<file path=xl/calcChain.xml><?xml version="1.0" encoding="utf-8"?>
<calcChain xmlns="http://schemas.openxmlformats.org/spreadsheetml/2006/main">
  <c r="G23" i="20"/>
  <c r="G22"/>
  <c r="G21"/>
  <c r="G20" l="1"/>
  <c r="G19"/>
  <c r="G18"/>
  <c r="G17"/>
  <c r="G16"/>
  <c r="G15"/>
  <c r="G14"/>
  <c r="G13"/>
  <c r="G12"/>
  <c r="G11"/>
  <c r="G10"/>
  <c r="G9"/>
  <c r="G8"/>
  <c r="F29" i="19" l="1"/>
  <c r="AR33" l="1"/>
  <c r="AO12"/>
  <c r="AL12"/>
  <c r="AO41" l="1"/>
  <c r="AO40"/>
  <c r="AO38"/>
  <c r="AO29"/>
  <c r="AL30"/>
  <c r="AL29"/>
  <c r="AR19"/>
  <c r="AR16"/>
  <c r="AO19"/>
  <c r="AO16"/>
  <c r="AL19"/>
  <c r="AL16"/>
  <c r="AL40"/>
  <c r="AL38"/>
  <c r="AL36"/>
  <c r="AH70"/>
  <c r="AG70"/>
  <c r="AG88" s="1"/>
  <c r="AH13"/>
  <c r="AG13"/>
  <c r="AE29"/>
  <c r="AC33"/>
  <c r="AF33"/>
  <c r="AI33"/>
  <c r="AC10"/>
  <c r="AF35"/>
  <c r="AF29"/>
  <c r="AI12"/>
  <c r="AF12"/>
  <c r="AI58"/>
  <c r="AI120" s="1"/>
  <c r="AI57"/>
  <c r="AI55"/>
  <c r="AI19"/>
  <c r="AI16"/>
  <c r="AH12"/>
  <c r="AB12"/>
  <c r="AB29"/>
  <c r="AF41"/>
  <c r="AF40"/>
  <c r="AF38"/>
  <c r="AC41"/>
  <c r="AC40"/>
  <c r="H52"/>
  <c r="H49"/>
  <c r="AI49"/>
  <c r="AI52"/>
  <c r="AR114"/>
  <c r="AQ114"/>
  <c r="AP114"/>
  <c r="AO114"/>
  <c r="AN114"/>
  <c r="AM114"/>
  <c r="AL114"/>
  <c r="AK114"/>
  <c r="AJ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G124" s="1"/>
  <c r="I124"/>
  <c r="AR123"/>
  <c r="AQ123"/>
  <c r="AQ120" s="1"/>
  <c r="AP123"/>
  <c r="AP120" s="1"/>
  <c r="AO123"/>
  <c r="AO120" s="1"/>
  <c r="AN123"/>
  <c r="AM123"/>
  <c r="AM120" s="1"/>
  <c r="AL123"/>
  <c r="AL120" s="1"/>
  <c r="AK123"/>
  <c r="AK120" s="1"/>
  <c r="AJ123"/>
  <c r="AH120"/>
  <c r="AG120"/>
  <c r="AF123"/>
  <c r="AE123"/>
  <c r="AE120" s="1"/>
  <c r="AD123"/>
  <c r="AD120" s="1"/>
  <c r="AC123"/>
  <c r="AC120" s="1"/>
  <c r="AB123"/>
  <c r="Z123"/>
  <c r="Z120" s="1"/>
  <c r="Y123"/>
  <c r="Y120" s="1"/>
  <c r="X123"/>
  <c r="W123"/>
  <c r="V123"/>
  <c r="V120" s="1"/>
  <c r="U123"/>
  <c r="U120" s="1"/>
  <c r="T123"/>
  <c r="S123"/>
  <c r="R123"/>
  <c r="R120" s="1"/>
  <c r="Q123"/>
  <c r="Q120" s="1"/>
  <c r="P123"/>
  <c r="O123"/>
  <c r="N123"/>
  <c r="N120" s="1"/>
  <c r="M123"/>
  <c r="M120" s="1"/>
  <c r="L123"/>
  <c r="K123"/>
  <c r="J123"/>
  <c r="G123" s="1"/>
  <c r="I123"/>
  <c r="G122"/>
  <c r="F122"/>
  <c r="AR120"/>
  <c r="AN120"/>
  <c r="AJ120"/>
  <c r="AF120"/>
  <c r="AB120"/>
  <c r="AA120"/>
  <c r="X120"/>
  <c r="W120"/>
  <c r="T120"/>
  <c r="S120"/>
  <c r="P120"/>
  <c r="O120"/>
  <c r="L120"/>
  <c r="K120"/>
  <c r="F123" l="1"/>
  <c r="F120" s="1"/>
  <c r="J120"/>
  <c r="G120"/>
  <c r="F124"/>
  <c r="I120"/>
  <c r="Z41"/>
  <c r="W40"/>
  <c r="T41"/>
  <c r="T40"/>
  <c r="Z35" l="1"/>
  <c r="V30"/>
  <c r="T35"/>
  <c r="Q36"/>
  <c r="Q35"/>
  <c r="N36"/>
  <c r="K36"/>
  <c r="O29"/>
  <c r="O69" s="1"/>
  <c r="O87" s="1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AR118"/>
  <c r="AR115" s="1"/>
  <c r="AQ118"/>
  <c r="AQ115" s="1"/>
  <c r="AP118"/>
  <c r="AP115" s="1"/>
  <c r="AO118"/>
  <c r="AO115" s="1"/>
  <c r="AN118"/>
  <c r="AN115" s="1"/>
  <c r="AM118"/>
  <c r="AM115" s="1"/>
  <c r="AL118"/>
  <c r="AL115" s="1"/>
  <c r="AK118"/>
  <c r="AK115" s="1"/>
  <c r="AJ118"/>
  <c r="AJ115" s="1"/>
  <c r="AI118"/>
  <c r="AI115" s="1"/>
  <c r="AH118"/>
  <c r="AG118"/>
  <c r="AG115" s="1"/>
  <c r="AF118"/>
  <c r="AF115" s="1"/>
  <c r="AE118"/>
  <c r="AE115" s="1"/>
  <c r="AD118"/>
  <c r="AC118"/>
  <c r="AC115" s="1"/>
  <c r="AB118"/>
  <c r="AB115" s="1"/>
  <c r="AA118"/>
  <c r="AA115" s="1"/>
  <c r="Z118"/>
  <c r="Z115" s="1"/>
  <c r="Y118"/>
  <c r="Y115" s="1"/>
  <c r="X118"/>
  <c r="X115" s="1"/>
  <c r="W118"/>
  <c r="W115" s="1"/>
  <c r="V118"/>
  <c r="V115" s="1"/>
  <c r="U118"/>
  <c r="U115" s="1"/>
  <c r="T118"/>
  <c r="T115" s="1"/>
  <c r="S118"/>
  <c r="S115" s="1"/>
  <c r="R118"/>
  <c r="Q118"/>
  <c r="Q115" s="1"/>
  <c r="P118"/>
  <c r="P115" s="1"/>
  <c r="O118"/>
  <c r="O115" s="1"/>
  <c r="N118"/>
  <c r="M118"/>
  <c r="M115" s="1"/>
  <c r="L118"/>
  <c r="L115" s="1"/>
  <c r="K118"/>
  <c r="K115" s="1"/>
  <c r="J118"/>
  <c r="J115" s="1"/>
  <c r="AH115"/>
  <c r="AD115"/>
  <c r="R115"/>
  <c r="N115"/>
  <c r="I119"/>
  <c r="I118"/>
  <c r="I115" s="1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AR112"/>
  <c r="AR109" s="1"/>
  <c r="AQ112"/>
  <c r="AP112"/>
  <c r="AP109" s="1"/>
  <c r="AO112"/>
  <c r="AO109" s="1"/>
  <c r="AN112"/>
  <c r="AN109" s="1"/>
  <c r="AM112"/>
  <c r="AM109" s="1"/>
  <c r="AL112"/>
  <c r="AL109" s="1"/>
  <c r="AK112"/>
  <c r="AK109" s="1"/>
  <c r="AJ112"/>
  <c r="AJ109" s="1"/>
  <c r="AI112"/>
  <c r="AI109" s="1"/>
  <c r="AH112"/>
  <c r="AH109" s="1"/>
  <c r="AG112"/>
  <c r="AF112"/>
  <c r="AF109" s="1"/>
  <c r="AE112"/>
  <c r="AE109" s="1"/>
  <c r="AD112"/>
  <c r="AD109" s="1"/>
  <c r="AC112"/>
  <c r="AB112"/>
  <c r="AA112"/>
  <c r="Z112"/>
  <c r="Z109" s="1"/>
  <c r="Y112"/>
  <c r="Y109" s="1"/>
  <c r="X112"/>
  <c r="X109" s="1"/>
  <c r="W112"/>
  <c r="W109" s="1"/>
  <c r="V112"/>
  <c r="V109" s="1"/>
  <c r="U112"/>
  <c r="U109" s="1"/>
  <c r="T112"/>
  <c r="T109" s="1"/>
  <c r="S112"/>
  <c r="R112"/>
  <c r="R109" s="1"/>
  <c r="Q112"/>
  <c r="P112"/>
  <c r="P109" s="1"/>
  <c r="O112"/>
  <c r="O109" s="1"/>
  <c r="N112"/>
  <c r="N109" s="1"/>
  <c r="M112"/>
  <c r="L112"/>
  <c r="L109" s="1"/>
  <c r="K112"/>
  <c r="K109" s="1"/>
  <c r="J112"/>
  <c r="J109" s="1"/>
  <c r="AQ109"/>
  <c r="AG109"/>
  <c r="AC109"/>
  <c r="AB109"/>
  <c r="AA109"/>
  <c r="S109"/>
  <c r="Q109"/>
  <c r="M109"/>
  <c r="I113"/>
  <c r="I112"/>
  <c r="I109" s="1"/>
  <c r="G117"/>
  <c r="F117"/>
  <c r="G111"/>
  <c r="F111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AQ49"/>
  <c r="AP49"/>
  <c r="AN49"/>
  <c r="AM49"/>
  <c r="AK49"/>
  <c r="AJ49"/>
  <c r="AH49"/>
  <c r="G114" s="1"/>
  <c r="AG49"/>
  <c r="F114" s="1"/>
  <c r="AE49"/>
  <c r="AD49"/>
  <c r="AB49"/>
  <c r="AA49"/>
  <c r="Y49"/>
  <c r="X49"/>
  <c r="V49"/>
  <c r="U49"/>
  <c r="S49"/>
  <c r="R49"/>
  <c r="P49"/>
  <c r="O49"/>
  <c r="M49"/>
  <c r="L49"/>
  <c r="J49"/>
  <c r="I49"/>
  <c r="AQ44"/>
  <c r="AP44"/>
  <c r="AN44"/>
  <c r="AM44"/>
  <c r="AK44"/>
  <c r="AJ44"/>
  <c r="AH44"/>
  <c r="AG44"/>
  <c r="AE44"/>
  <c r="AD44"/>
  <c r="AB44"/>
  <c r="AA44"/>
  <c r="Y44"/>
  <c r="X44"/>
  <c r="V44"/>
  <c r="U44"/>
  <c r="S44"/>
  <c r="R44"/>
  <c r="P44"/>
  <c r="O44"/>
  <c r="M44"/>
  <c r="L44"/>
  <c r="J44"/>
  <c r="I44"/>
  <c r="G53"/>
  <c r="F53"/>
  <c r="G52"/>
  <c r="F52"/>
  <c r="G51"/>
  <c r="F51"/>
  <c r="G48"/>
  <c r="F48"/>
  <c r="G47"/>
  <c r="F47"/>
  <c r="G46"/>
  <c r="F46"/>
  <c r="I55"/>
  <c r="J55"/>
  <c r="L55"/>
  <c r="M55"/>
  <c r="O55"/>
  <c r="P55"/>
  <c r="R55"/>
  <c r="S55"/>
  <c r="U55"/>
  <c r="V55"/>
  <c r="X55"/>
  <c r="Y55"/>
  <c r="AA55"/>
  <c r="AB55"/>
  <c r="AD55"/>
  <c r="AE55"/>
  <c r="AG55"/>
  <c r="AH55"/>
  <c r="AJ55"/>
  <c r="AK55"/>
  <c r="AM55"/>
  <c r="AN55"/>
  <c r="AP55"/>
  <c r="AQ55"/>
  <c r="F57"/>
  <c r="G57"/>
  <c r="F58"/>
  <c r="G58"/>
  <c r="F59"/>
  <c r="G59"/>
  <c r="F113" l="1"/>
  <c r="G113"/>
  <c r="F112"/>
  <c r="F109" s="1"/>
  <c r="G118"/>
  <c r="G115" s="1"/>
  <c r="F119"/>
  <c r="G119"/>
  <c r="F118"/>
  <c r="F115" s="1"/>
  <c r="G112"/>
  <c r="G109" s="1"/>
  <c r="G49"/>
  <c r="G44"/>
  <c r="F49"/>
  <c r="F44"/>
  <c r="H57"/>
  <c r="H58"/>
  <c r="F55"/>
  <c r="G55"/>
  <c r="J16"/>
  <c r="AQ30"/>
  <c r="AP30"/>
  <c r="AN30"/>
  <c r="AM30"/>
  <c r="AK30"/>
  <c r="AJ30"/>
  <c r="AH30"/>
  <c r="AG30"/>
  <c r="AE30"/>
  <c r="AD30"/>
  <c r="AB30"/>
  <c r="AA30"/>
  <c r="Y30"/>
  <c r="X30"/>
  <c r="U30"/>
  <c r="S30"/>
  <c r="R30"/>
  <c r="P30"/>
  <c r="O30"/>
  <c r="M30"/>
  <c r="L30"/>
  <c r="J30"/>
  <c r="I30"/>
  <c r="AQ29"/>
  <c r="AP29"/>
  <c r="AN29"/>
  <c r="AM29"/>
  <c r="AK29"/>
  <c r="AJ29"/>
  <c r="AH29"/>
  <c r="AG29"/>
  <c r="AD29"/>
  <c r="AA29"/>
  <c r="Y29"/>
  <c r="X29"/>
  <c r="V29"/>
  <c r="W29" s="1"/>
  <c r="U29"/>
  <c r="S29"/>
  <c r="R29"/>
  <c r="P29"/>
  <c r="M29"/>
  <c r="L29"/>
  <c r="J29"/>
  <c r="I29"/>
  <c r="Q41"/>
  <c r="Q40"/>
  <c r="AR36"/>
  <c r="AO36"/>
  <c r="AI36"/>
  <c r="AF36"/>
  <c r="AC36"/>
  <c r="Z36"/>
  <c r="W36"/>
  <c r="T36"/>
  <c r="P132"/>
  <c r="T29" l="1"/>
  <c r="H55"/>
  <c r="M12"/>
  <c r="M69"/>
  <c r="M87" s="1"/>
  <c r="S12"/>
  <c r="S69"/>
  <c r="Y12"/>
  <c r="Y69"/>
  <c r="Y87" s="1"/>
  <c r="AE12"/>
  <c r="AE69"/>
  <c r="AE87" s="1"/>
  <c r="AK12"/>
  <c r="AK69"/>
  <c r="AK87" s="1"/>
  <c r="AQ12"/>
  <c r="AQ69"/>
  <c r="AQ87" s="1"/>
  <c r="M13"/>
  <c r="M70"/>
  <c r="M88" s="1"/>
  <c r="S70"/>
  <c r="S88" s="1"/>
  <c r="S13"/>
  <c r="Y70"/>
  <c r="Y88" s="1"/>
  <c r="Y13"/>
  <c r="AE70"/>
  <c r="AE88" s="1"/>
  <c r="AE13"/>
  <c r="AK13"/>
  <c r="AK70"/>
  <c r="AK88" s="1"/>
  <c r="AQ13"/>
  <c r="AQ70"/>
  <c r="AQ88" s="1"/>
  <c r="L12"/>
  <c r="L69"/>
  <c r="L87" s="1"/>
  <c r="R12"/>
  <c r="T12" s="1"/>
  <c r="R69"/>
  <c r="R87" s="1"/>
  <c r="X12"/>
  <c r="X69"/>
  <c r="X87" s="1"/>
  <c r="AD12"/>
  <c r="AD69"/>
  <c r="AD87" s="1"/>
  <c r="AJ12"/>
  <c r="AJ69"/>
  <c r="AJ87" s="1"/>
  <c r="AP12"/>
  <c r="AP69"/>
  <c r="AP87" s="1"/>
  <c r="L13"/>
  <c r="L70"/>
  <c r="L88" s="1"/>
  <c r="R13"/>
  <c r="R70"/>
  <c r="R88" s="1"/>
  <c r="X13"/>
  <c r="X70"/>
  <c r="AD13"/>
  <c r="AD70"/>
  <c r="AD88" s="1"/>
  <c r="AP13"/>
  <c r="AP70"/>
  <c r="AP88" s="1"/>
  <c r="J69"/>
  <c r="J87" s="1"/>
  <c r="J12"/>
  <c r="P69"/>
  <c r="P87" s="1"/>
  <c r="Q87" s="1"/>
  <c r="Q29"/>
  <c r="P12"/>
  <c r="V69"/>
  <c r="V12"/>
  <c r="AB69"/>
  <c r="AB87" s="1"/>
  <c r="AH69"/>
  <c r="AH87" s="1"/>
  <c r="AN69"/>
  <c r="AN87" s="1"/>
  <c r="AN12"/>
  <c r="J70"/>
  <c r="J88" s="1"/>
  <c r="J13"/>
  <c r="V13"/>
  <c r="V70"/>
  <c r="V88" s="1"/>
  <c r="AB13"/>
  <c r="AB70"/>
  <c r="AB88" s="1"/>
  <c r="AH88"/>
  <c r="AN13"/>
  <c r="AN70"/>
  <c r="AN88" s="1"/>
  <c r="I12"/>
  <c r="I69"/>
  <c r="O12"/>
  <c r="U12"/>
  <c r="U69"/>
  <c r="U87" s="1"/>
  <c r="AA12"/>
  <c r="AA69"/>
  <c r="AA87" s="1"/>
  <c r="AG12"/>
  <c r="AG69"/>
  <c r="AG87" s="1"/>
  <c r="AM12"/>
  <c r="AM69"/>
  <c r="AM87" s="1"/>
  <c r="I13"/>
  <c r="I70"/>
  <c r="U13"/>
  <c r="U70"/>
  <c r="U88" s="1"/>
  <c r="AA13"/>
  <c r="AA70"/>
  <c r="AA88" s="1"/>
  <c r="AM70"/>
  <c r="AM88" s="1"/>
  <c r="F88" s="1"/>
  <c r="AM13"/>
  <c r="F13" s="1"/>
  <c r="F10" s="1"/>
  <c r="AJ70"/>
  <c r="AJ88" s="1"/>
  <c r="AJ13"/>
  <c r="P13"/>
  <c r="P70"/>
  <c r="P88" s="1"/>
  <c r="O70"/>
  <c r="O88" s="1"/>
  <c r="O13"/>
  <c r="G12" l="1"/>
  <c r="X88"/>
  <c r="X81"/>
  <c r="I88"/>
  <c r="I81"/>
  <c r="I87"/>
  <c r="I80"/>
  <c r="V87"/>
  <c r="W87" s="1"/>
  <c r="W69"/>
  <c r="S87"/>
  <c r="T87" s="1"/>
  <c r="T69"/>
  <c r="W12"/>
  <c r="Q12"/>
  <c r="Q69"/>
  <c r="Q80" s="1"/>
  <c r="AF88"/>
  <c r="J91"/>
  <c r="I91"/>
  <c r="V16"/>
  <c r="U16"/>
  <c r="AB103"/>
  <c r="AA103"/>
  <c r="AC29"/>
  <c r="W16" l="1"/>
  <c r="Z19"/>
  <c r="W19"/>
  <c r="G136" l="1"/>
  <c r="AR107"/>
  <c r="AQ107"/>
  <c r="AP107"/>
  <c r="AM107"/>
  <c r="AL107"/>
  <c r="AK107"/>
  <c r="AJ107"/>
  <c r="AI107"/>
  <c r="AF107"/>
  <c r="AB107"/>
  <c r="AA107"/>
  <c r="Y107"/>
  <c r="X107"/>
  <c r="V107"/>
  <c r="U107"/>
  <c r="K107"/>
  <c r="J107"/>
  <c r="I107"/>
  <c r="G95"/>
  <c r="F95"/>
  <c r="G89"/>
  <c r="F89"/>
  <c r="P126"/>
  <c r="G137"/>
  <c r="G135"/>
  <c r="F135"/>
  <c r="G134"/>
  <c r="F134"/>
  <c r="AQ132"/>
  <c r="AN132"/>
  <c r="AK132"/>
  <c r="AH132"/>
  <c r="AE132"/>
  <c r="AD132"/>
  <c r="AB132"/>
  <c r="AA132"/>
  <c r="Y132"/>
  <c r="X132"/>
  <c r="V132"/>
  <c r="U132"/>
  <c r="S132"/>
  <c r="R132"/>
  <c r="O132"/>
  <c r="M132"/>
  <c r="L132"/>
  <c r="J132"/>
  <c r="I132"/>
  <c r="F129"/>
  <c r="G128"/>
  <c r="F128"/>
  <c r="AQ126"/>
  <c r="AN126"/>
  <c r="AK126"/>
  <c r="AH126"/>
  <c r="AE126"/>
  <c r="AD126"/>
  <c r="AB126"/>
  <c r="AA126"/>
  <c r="Y126"/>
  <c r="X126"/>
  <c r="V126"/>
  <c r="U126"/>
  <c r="S126"/>
  <c r="R126"/>
  <c r="O126"/>
  <c r="M126"/>
  <c r="L126"/>
  <c r="J126"/>
  <c r="I126"/>
  <c r="G132" l="1"/>
  <c r="F101"/>
  <c r="F69"/>
  <c r="Z29"/>
  <c r="AC69"/>
  <c r="F132"/>
  <c r="G107"/>
  <c r="F107"/>
  <c r="G101"/>
  <c r="G129"/>
  <c r="G126" s="1"/>
  <c r="F126"/>
  <c r="AQ15"/>
  <c r="AP15"/>
  <c r="AQ14"/>
  <c r="AP14"/>
  <c r="AN15"/>
  <c r="AM15"/>
  <c r="AN14"/>
  <c r="AM14"/>
  <c r="AK15"/>
  <c r="AJ15"/>
  <c r="AK14"/>
  <c r="AJ14"/>
  <c r="AH15"/>
  <c r="AG15"/>
  <c r="AH14"/>
  <c r="AG14"/>
  <c r="AE15"/>
  <c r="AD15"/>
  <c r="AE14"/>
  <c r="AD14"/>
  <c r="AB15"/>
  <c r="AA15"/>
  <c r="AB14"/>
  <c r="AA14"/>
  <c r="AC12"/>
  <c r="Y15"/>
  <c r="X15"/>
  <c r="Y14"/>
  <c r="X14"/>
  <c r="V15"/>
  <c r="U15"/>
  <c r="V14"/>
  <c r="U14"/>
  <c r="S15"/>
  <c r="R15"/>
  <c r="S14"/>
  <c r="R14"/>
  <c r="P15"/>
  <c r="O15"/>
  <c r="P14"/>
  <c r="O14"/>
  <c r="M15"/>
  <c r="L15"/>
  <c r="M14"/>
  <c r="L14"/>
  <c r="I14"/>
  <c r="I16"/>
  <c r="I38"/>
  <c r="Q19"/>
  <c r="T19"/>
  <c r="K30"/>
  <c r="AG82"/>
  <c r="AB10" l="1"/>
  <c r="Z69"/>
  <c r="Z12"/>
  <c r="AA10"/>
  <c r="AJ10"/>
  <c r="AM10"/>
  <c r="AP10"/>
  <c r="M10"/>
  <c r="AE10"/>
  <c r="AH10"/>
  <c r="AK10"/>
  <c r="L10"/>
  <c r="O10"/>
  <c r="R10"/>
  <c r="U10"/>
  <c r="X10"/>
  <c r="AG10"/>
  <c r="V10"/>
  <c r="Y10"/>
  <c r="AN10"/>
  <c r="AQ10"/>
  <c r="P10"/>
  <c r="S10"/>
  <c r="AD10"/>
  <c r="AP82"/>
  <c r="AH82"/>
  <c r="AB82"/>
  <c r="AA82"/>
  <c r="AO30"/>
  <c r="AR30"/>
  <c r="AQ71" l="1"/>
  <c r="AP71"/>
  <c r="AN71"/>
  <c r="AM71"/>
  <c r="AK71"/>
  <c r="AJ71"/>
  <c r="AH71"/>
  <c r="AG71"/>
  <c r="AE71"/>
  <c r="AD71"/>
  <c r="AB71"/>
  <c r="AA71"/>
  <c r="S71"/>
  <c r="R71"/>
  <c r="W88" l="1"/>
  <c r="Z88"/>
  <c r="U82"/>
  <c r="T88" l="1"/>
  <c r="K88"/>
  <c r="G90"/>
  <c r="AI88"/>
  <c r="AR88"/>
  <c r="AO87"/>
  <c r="J86"/>
  <c r="L86"/>
  <c r="M86"/>
  <c r="O86"/>
  <c r="P86"/>
  <c r="R86"/>
  <c r="S86"/>
  <c r="U86"/>
  <c r="V86"/>
  <c r="X86"/>
  <c r="Y86"/>
  <c r="AA86"/>
  <c r="AB86"/>
  <c r="AD86"/>
  <c r="AE86"/>
  <c r="AF86"/>
  <c r="AG86"/>
  <c r="AH86"/>
  <c r="AI86"/>
  <c r="AJ86"/>
  <c r="AK86"/>
  <c r="AL86"/>
  <c r="AM86"/>
  <c r="AN86"/>
  <c r="AO86"/>
  <c r="AP86"/>
  <c r="AQ86"/>
  <c r="AR86"/>
  <c r="I86"/>
  <c r="J106"/>
  <c r="J103" s="1"/>
  <c r="K106"/>
  <c r="U106"/>
  <c r="V106"/>
  <c r="AI106"/>
  <c r="AK106"/>
  <c r="AL106"/>
  <c r="AP106"/>
  <c r="I106"/>
  <c r="I103" s="1"/>
  <c r="P71"/>
  <c r="Q71"/>
  <c r="O71"/>
  <c r="J82"/>
  <c r="K82"/>
  <c r="L82"/>
  <c r="M82"/>
  <c r="N82"/>
  <c r="O82"/>
  <c r="P82"/>
  <c r="Q82"/>
  <c r="R82"/>
  <c r="S82"/>
  <c r="T82"/>
  <c r="V82"/>
  <c r="W82"/>
  <c r="X82"/>
  <c r="Y82"/>
  <c r="Z82"/>
  <c r="AC82"/>
  <c r="AD82"/>
  <c r="AE82"/>
  <c r="AI82"/>
  <c r="AJ82"/>
  <c r="AK82"/>
  <c r="AL82"/>
  <c r="AM82"/>
  <c r="AN82"/>
  <c r="AO82"/>
  <c r="AR82"/>
  <c r="I82"/>
  <c r="K80"/>
  <c r="N80"/>
  <c r="AO80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G79"/>
  <c r="H79"/>
  <c r="I79"/>
  <c r="I78" s="1"/>
  <c r="J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F79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I75"/>
  <c r="J75"/>
  <c r="K75"/>
  <c r="L75"/>
  <c r="M75"/>
  <c r="N75"/>
  <c r="U75"/>
  <c r="V75"/>
  <c r="W75"/>
  <c r="AA75"/>
  <c r="AB75"/>
  <c r="AC75"/>
  <c r="AG75"/>
  <c r="AH75"/>
  <c r="AI75"/>
  <c r="AK75"/>
  <c r="AL75"/>
  <c r="AM75"/>
  <c r="AN75"/>
  <c r="AO75"/>
  <c r="AP75"/>
  <c r="AR75"/>
  <c r="J77"/>
  <c r="K77"/>
  <c r="L77"/>
  <c r="M77"/>
  <c r="N77"/>
  <c r="O77"/>
  <c r="P77"/>
  <c r="Q77"/>
  <c r="R77"/>
  <c r="S77"/>
  <c r="U77"/>
  <c r="V77"/>
  <c r="W77"/>
  <c r="X77"/>
  <c r="Y77"/>
  <c r="Z77"/>
  <c r="AD77"/>
  <c r="AE77"/>
  <c r="AF77"/>
  <c r="AJ77"/>
  <c r="AK77"/>
  <c r="AL77"/>
  <c r="AM77"/>
  <c r="AN77"/>
  <c r="AO77"/>
  <c r="AR77"/>
  <c r="I77"/>
  <c r="G88" l="1"/>
  <c r="AL88"/>
  <c r="F82"/>
  <c r="G82"/>
  <c r="AO88"/>
  <c r="AC88"/>
  <c r="Q88"/>
  <c r="F106"/>
  <c r="N88"/>
  <c r="H88" l="1"/>
  <c r="J14"/>
  <c r="Y71"/>
  <c r="X71"/>
  <c r="V71"/>
  <c r="U71"/>
  <c r="L71"/>
  <c r="L81"/>
  <c r="F25" l="1"/>
  <c r="G30"/>
  <c r="F30"/>
  <c r="G29"/>
  <c r="G25"/>
  <c r="L33"/>
  <c r="M33"/>
  <c r="O33"/>
  <c r="P33"/>
  <c r="R33"/>
  <c r="S33"/>
  <c r="U33"/>
  <c r="V33"/>
  <c r="X33"/>
  <c r="Y33"/>
  <c r="AA33"/>
  <c r="AB33"/>
  <c r="AD33"/>
  <c r="AE33"/>
  <c r="AG33"/>
  <c r="AH33"/>
  <c r="AJ33"/>
  <c r="AK33"/>
  <c r="AL33"/>
  <c r="AM33"/>
  <c r="AN33"/>
  <c r="AO33"/>
  <c r="AP33"/>
  <c r="AQ33"/>
  <c r="J33"/>
  <c r="I33"/>
  <c r="W33" l="1"/>
  <c r="Z33"/>
  <c r="T33"/>
  <c r="N33"/>
  <c r="K33"/>
  <c r="Q33"/>
  <c r="H29"/>
  <c r="AQ73"/>
  <c r="AP73"/>
  <c r="AN73"/>
  <c r="AM73"/>
  <c r="AK73"/>
  <c r="AJ73"/>
  <c r="AH73"/>
  <c r="AG73"/>
  <c r="AE73"/>
  <c r="AD73"/>
  <c r="AB73"/>
  <c r="AA73"/>
  <c r="Y73"/>
  <c r="X73"/>
  <c r="V73"/>
  <c r="U73"/>
  <c r="S73"/>
  <c r="R73"/>
  <c r="P73"/>
  <c r="O73"/>
  <c r="M73"/>
  <c r="L73"/>
  <c r="J73"/>
  <c r="I73"/>
  <c r="K16"/>
  <c r="X16"/>
  <c r="AN16"/>
  <c r="S16"/>
  <c r="AA16"/>
  <c r="AD16"/>
  <c r="AE16"/>
  <c r="AH16"/>
  <c r="AK16"/>
  <c r="AQ16"/>
  <c r="H98"/>
  <c r="G108"/>
  <c r="F108"/>
  <c r="G106"/>
  <c r="G105"/>
  <c r="F105"/>
  <c r="AQ103"/>
  <c r="AP103"/>
  <c r="AN103"/>
  <c r="AM103"/>
  <c r="AK103"/>
  <c r="AJ103"/>
  <c r="AH103"/>
  <c r="AG103"/>
  <c r="AE103"/>
  <c r="AD103"/>
  <c r="Y103"/>
  <c r="X103"/>
  <c r="V103"/>
  <c r="U103"/>
  <c r="S103"/>
  <c r="R103"/>
  <c r="P103"/>
  <c r="O103"/>
  <c r="M103"/>
  <c r="L103"/>
  <c r="G96"/>
  <c r="F96"/>
  <c r="G94"/>
  <c r="F94"/>
  <c r="G93"/>
  <c r="F93"/>
  <c r="AQ91"/>
  <c r="AP91"/>
  <c r="AN91"/>
  <c r="AM91"/>
  <c r="AK91"/>
  <c r="AJ91"/>
  <c r="AH91"/>
  <c r="AG91"/>
  <c r="AE91"/>
  <c r="AD91"/>
  <c r="AB91"/>
  <c r="AA91"/>
  <c r="Y91"/>
  <c r="X91"/>
  <c r="V91"/>
  <c r="U91"/>
  <c r="S91"/>
  <c r="R91"/>
  <c r="P91"/>
  <c r="O91"/>
  <c r="M91"/>
  <c r="L91"/>
  <c r="F90"/>
  <c r="G77"/>
  <c r="F77"/>
  <c r="G76"/>
  <c r="F76"/>
  <c r="G75"/>
  <c r="F75"/>
  <c r="G103" l="1"/>
  <c r="F103"/>
  <c r="G100"/>
  <c r="F99"/>
  <c r="G91"/>
  <c r="I97"/>
  <c r="F100"/>
  <c r="G99"/>
  <c r="Y16"/>
  <c r="Z16" s="1"/>
  <c r="AB16"/>
  <c r="G73"/>
  <c r="F91"/>
  <c r="F73"/>
  <c r="G27" l="1"/>
  <c r="G72"/>
  <c r="G83" s="1"/>
  <c r="F72"/>
  <c r="F83" s="1"/>
  <c r="M71"/>
  <c r="J71"/>
  <c r="I71"/>
  <c r="F71" s="1"/>
  <c r="AQ81"/>
  <c r="AN81"/>
  <c r="AK81"/>
  <c r="AH81"/>
  <c r="AE81"/>
  <c r="AD81"/>
  <c r="AB81"/>
  <c r="Y81"/>
  <c r="Z81" s="1"/>
  <c r="V81"/>
  <c r="S81"/>
  <c r="J81"/>
  <c r="G42"/>
  <c r="F42"/>
  <c r="G41"/>
  <c r="F41"/>
  <c r="G40"/>
  <c r="F40"/>
  <c r="AQ38"/>
  <c r="AP38"/>
  <c r="AN38"/>
  <c r="AM38"/>
  <c r="AK38"/>
  <c r="AJ38"/>
  <c r="AH38"/>
  <c r="AG38"/>
  <c r="AE38"/>
  <c r="AD38"/>
  <c r="AB38"/>
  <c r="AC38" s="1"/>
  <c r="AA38"/>
  <c r="Y38"/>
  <c r="X38"/>
  <c r="V38"/>
  <c r="U38"/>
  <c r="S38"/>
  <c r="R38"/>
  <c r="P38"/>
  <c r="O38"/>
  <c r="M38"/>
  <c r="L38"/>
  <c r="J38"/>
  <c r="G37"/>
  <c r="F37"/>
  <c r="G36"/>
  <c r="F36"/>
  <c r="G35"/>
  <c r="F35"/>
  <c r="AI30"/>
  <c r="AF30"/>
  <c r="AC30"/>
  <c r="H30"/>
  <c r="Z30"/>
  <c r="W30"/>
  <c r="T30"/>
  <c r="Q30"/>
  <c r="N30"/>
  <c r="AQ27"/>
  <c r="AP27"/>
  <c r="AN27"/>
  <c r="AM27"/>
  <c r="AK27"/>
  <c r="AJ27"/>
  <c r="AH27"/>
  <c r="AG27"/>
  <c r="AE27"/>
  <c r="AD27"/>
  <c r="AB27"/>
  <c r="Y27"/>
  <c r="X27"/>
  <c r="V27"/>
  <c r="U27"/>
  <c r="S27"/>
  <c r="R27"/>
  <c r="P27"/>
  <c r="O27"/>
  <c r="M27"/>
  <c r="L27"/>
  <c r="J27"/>
  <c r="I27"/>
  <c r="G24"/>
  <c r="AQ22"/>
  <c r="AP22"/>
  <c r="AN22"/>
  <c r="AM22"/>
  <c r="AK22"/>
  <c r="AJ22"/>
  <c r="AH22"/>
  <c r="AG22"/>
  <c r="AE22"/>
  <c r="AD22"/>
  <c r="AB22"/>
  <c r="Y22"/>
  <c r="X22"/>
  <c r="V22"/>
  <c r="U22"/>
  <c r="S22"/>
  <c r="R22"/>
  <c r="P22"/>
  <c r="O22"/>
  <c r="M22"/>
  <c r="L22"/>
  <c r="J22"/>
  <c r="I22"/>
  <c r="M81"/>
  <c r="G18"/>
  <c r="F18"/>
  <c r="L16"/>
  <c r="J15"/>
  <c r="I15"/>
  <c r="I10" s="1"/>
  <c r="F14"/>
  <c r="T38" l="1"/>
  <c r="Z38"/>
  <c r="W38"/>
  <c r="H36"/>
  <c r="H35"/>
  <c r="Q38"/>
  <c r="H40"/>
  <c r="AF81"/>
  <c r="R80"/>
  <c r="AE80"/>
  <c r="AE78" s="1"/>
  <c r="M85"/>
  <c r="M80"/>
  <c r="M78" s="1"/>
  <c r="S85"/>
  <c r="S80"/>
  <c r="S78" s="1"/>
  <c r="L85"/>
  <c r="L80"/>
  <c r="L78" s="1"/>
  <c r="J85"/>
  <c r="J80"/>
  <c r="J78" s="1"/>
  <c r="K78" s="1"/>
  <c r="V80"/>
  <c r="U80"/>
  <c r="AB80"/>
  <c r="AB78" s="1"/>
  <c r="G71"/>
  <c r="K27"/>
  <c r="T27"/>
  <c r="P80"/>
  <c r="O80"/>
  <c r="O85"/>
  <c r="F102"/>
  <c r="F97" s="1"/>
  <c r="H41"/>
  <c r="G102"/>
  <c r="G97" s="1"/>
  <c r="H82"/>
  <c r="F33"/>
  <c r="AK80"/>
  <c r="AK78" s="1"/>
  <c r="AQ80"/>
  <c r="AQ78" s="1"/>
  <c r="AQ85"/>
  <c r="AN85"/>
  <c r="AN80"/>
  <c r="AN78" s="1"/>
  <c r="AP85"/>
  <c r="AP80"/>
  <c r="AD80"/>
  <c r="AD78" s="1"/>
  <c r="AO27"/>
  <c r="AH80"/>
  <c r="AH78" s="1"/>
  <c r="F15"/>
  <c r="AM80"/>
  <c r="AG85"/>
  <c r="AG80"/>
  <c r="X80"/>
  <c r="X78" s="1"/>
  <c r="F12"/>
  <c r="AJ80"/>
  <c r="AL27"/>
  <c r="Y80"/>
  <c r="Q27"/>
  <c r="G33"/>
  <c r="AI27"/>
  <c r="G69"/>
  <c r="G80" s="1"/>
  <c r="AR27"/>
  <c r="R16"/>
  <c r="T16" s="1"/>
  <c r="AM16"/>
  <c r="J67"/>
  <c r="AF70"/>
  <c r="P16"/>
  <c r="AJ16"/>
  <c r="O16"/>
  <c r="AG16"/>
  <c r="AP16"/>
  <c r="F38"/>
  <c r="AA81"/>
  <c r="AC81" s="1"/>
  <c r="G38"/>
  <c r="AF13"/>
  <c r="V67"/>
  <c r="Z13"/>
  <c r="AH67"/>
  <c r="S67"/>
  <c r="AE67"/>
  <c r="AD67"/>
  <c r="Y67"/>
  <c r="Z27"/>
  <c r="W27"/>
  <c r="G15"/>
  <c r="F24"/>
  <c r="F22" s="1"/>
  <c r="N27"/>
  <c r="AF27"/>
  <c r="K13"/>
  <c r="AM81"/>
  <c r="AR13"/>
  <c r="M16"/>
  <c r="G19"/>
  <c r="G16" s="1"/>
  <c r="AA22"/>
  <c r="AA27"/>
  <c r="AC27" s="1"/>
  <c r="F80"/>
  <c r="K70"/>
  <c r="K81" s="1"/>
  <c r="AQ67"/>
  <c r="J10"/>
  <c r="M67"/>
  <c r="Z70"/>
  <c r="I67"/>
  <c r="F27"/>
  <c r="H27" s="1"/>
  <c r="AN67"/>
  <c r="G22"/>
  <c r="AK67"/>
  <c r="N70"/>
  <c r="N81" s="1"/>
  <c r="F19"/>
  <c r="O81"/>
  <c r="G14"/>
  <c r="L67"/>
  <c r="X67"/>
  <c r="AB67"/>
  <c r="AJ81"/>
  <c r="AJ78" l="1"/>
  <c r="Z80"/>
  <c r="Y78"/>
  <c r="W80"/>
  <c r="V78"/>
  <c r="O78"/>
  <c r="AM78"/>
  <c r="T80"/>
  <c r="H33"/>
  <c r="Q16"/>
  <c r="Z87"/>
  <c r="I85"/>
  <c r="AE85"/>
  <c r="AF78"/>
  <c r="AB85"/>
  <c r="V85"/>
  <c r="F16"/>
  <c r="H16" s="1"/>
  <c r="AH85"/>
  <c r="G87"/>
  <c r="AA85"/>
  <c r="AA80"/>
  <c r="P85"/>
  <c r="G70"/>
  <c r="G81" s="1"/>
  <c r="G78" s="1"/>
  <c r="P81"/>
  <c r="P78" s="1"/>
  <c r="X85"/>
  <c r="H38"/>
  <c r="AR85"/>
  <c r="F70"/>
  <c r="AM85"/>
  <c r="R81"/>
  <c r="R78" s="1"/>
  <c r="AP81"/>
  <c r="AP78" s="1"/>
  <c r="AJ85"/>
  <c r="AG81"/>
  <c r="AG78" s="1"/>
  <c r="U81"/>
  <c r="U78" s="1"/>
  <c r="T70"/>
  <c r="AR70"/>
  <c r="AR81" s="1"/>
  <c r="AG67"/>
  <c r="AI67" s="1"/>
  <c r="AC70"/>
  <c r="AR10"/>
  <c r="AL10"/>
  <c r="AL13"/>
  <c r="AP67"/>
  <c r="AR67" s="1"/>
  <c r="AI70"/>
  <c r="R67"/>
  <c r="T67" s="1"/>
  <c r="Q13"/>
  <c r="G13"/>
  <c r="G10" s="1"/>
  <c r="N13"/>
  <c r="N85"/>
  <c r="AK85"/>
  <c r="AL70"/>
  <c r="AL81" s="1"/>
  <c r="AL78"/>
  <c r="O67"/>
  <c r="AO70"/>
  <c r="AO78"/>
  <c r="P67"/>
  <c r="AA67"/>
  <c r="AC67" s="1"/>
  <c r="N78"/>
  <c r="AO10"/>
  <c r="Z78"/>
  <c r="N10"/>
  <c r="K67"/>
  <c r="AO13"/>
  <c r="AD85"/>
  <c r="Y85"/>
  <c r="T13"/>
  <c r="AI13"/>
  <c r="W13"/>
  <c r="U85"/>
  <c r="AC13"/>
  <c r="W10"/>
  <c r="Z67"/>
  <c r="AF67"/>
  <c r="Z10"/>
  <c r="N67"/>
  <c r="AF10"/>
  <c r="AM67"/>
  <c r="AO67" s="1"/>
  <c r="H19"/>
  <c r="AI10"/>
  <c r="K10"/>
  <c r="AJ67"/>
  <c r="AL67" s="1"/>
  <c r="H12"/>
  <c r="U67"/>
  <c r="W67" s="1"/>
  <c r="W70"/>
  <c r="Q70"/>
  <c r="Q81" s="1"/>
  <c r="T10"/>
  <c r="AC80" l="1"/>
  <c r="AA78"/>
  <c r="AC78" s="1"/>
  <c r="W78"/>
  <c r="W81"/>
  <c r="AR78"/>
  <c r="T78"/>
  <c r="T81"/>
  <c r="AO85"/>
  <c r="AI85"/>
  <c r="Q85"/>
  <c r="K85"/>
  <c r="W85"/>
  <c r="AC87"/>
  <c r="AC85"/>
  <c r="F87"/>
  <c r="F85" s="1"/>
  <c r="AI78"/>
  <c r="AI81"/>
  <c r="AF85"/>
  <c r="AO81"/>
  <c r="F81"/>
  <c r="F78" s="1"/>
  <c r="H78" s="1"/>
  <c r="F67"/>
  <c r="Q67"/>
  <c r="Q78"/>
  <c r="G67"/>
  <c r="Z85"/>
  <c r="AL85"/>
  <c r="H69"/>
  <c r="H80" s="1"/>
  <c r="Q10"/>
  <c r="G85"/>
  <c r="R85"/>
  <c r="H70"/>
  <c r="H81" s="1"/>
  <c r="H10"/>
  <c r="H13"/>
  <c r="T85" l="1"/>
  <c r="H87"/>
  <c r="H67"/>
  <c r="H85"/>
</calcChain>
</file>

<file path=xl/sharedStrings.xml><?xml version="1.0" encoding="utf-8"?>
<sst xmlns="http://schemas.openxmlformats.org/spreadsheetml/2006/main" count="378" uniqueCount="181">
  <si>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</si>
  <si>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</si>
  <si>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</si>
  <si>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</si>
  <si>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</si>
  <si>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</si>
  <si>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</si>
  <si>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</si>
  <si>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</si>
  <si>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</si>
  <si>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</si>
  <si>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</si>
  <si>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</si>
  <si>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</si>
  <si>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</si>
  <si>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</si>
  <si>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</si>
  <si>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</si>
  <si>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</si>
  <si>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</si>
  <si>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</si>
  <si>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</si>
  <si>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</si>
  <si>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</si>
  <si>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</si>
  <si>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</si>
  <si>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</si>
  <si>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</si>
  <si>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</si>
  <si>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</si>
  <si>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</si>
  <si>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</si>
  <si>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</si>
  <si>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</si>
  <si>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</si>
  <si>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</si>
  <si>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</si>
  <si>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</si>
  <si>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1.1.1-1.1.8</t>
  </si>
  <si>
    <t>1.1.1-1.1.9</t>
  </si>
  <si>
    <t>2.1.1-2.1.2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</si>
  <si>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</si>
  <si>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</si>
  <si>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>1.2.</t>
  </si>
  <si>
    <t>1.3.</t>
  </si>
  <si>
    <t>1.5.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</si>
  <si>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</si>
  <si>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</si>
  <si>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</si>
  <si>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</si>
  <si>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</si>
  <si>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</si>
  <si>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</si>
  <si>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</si>
  <si>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</si>
  <si>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</si>
  <si>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</si>
  <si>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</si>
  <si>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</si>
  <si>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</si>
  <si>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3
(Муниципальное казенное учреждение «Управление капитального строительства города Урай»)
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</si>
  <si>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</si>
  <si>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</si>
  <si>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</si>
  <si>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</si>
  <si>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</si>
  <si>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1.6.</t>
  </si>
  <si>
    <t>Всего:</t>
  </si>
  <si>
    <t>Развитие сети спортивных объектов шаговой доступности (10)</t>
  </si>
  <si>
    <t xml:space="preserve">Соисполнитель 2 
(Муниципальное автономное учреждение «Спортивная школа «Старт»)
</t>
  </si>
  <si>
    <t>За счет остатков прошлых лет в рамках муниципальной программы  "Развитие Физической культуры, спорта и туризма в городе Урай на 2019-2021 годы"</t>
  </si>
  <si>
    <t>ОТЧЕТ</t>
  </si>
  <si>
    <t>о ходе исполнения комплексного плана (сетевого графика) реализации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</si>
  <si>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МАУ«СШ «Старт»
</t>
  </si>
  <si>
    <t xml:space="preserve">Оказание муниципальных услуг (выполнение работ) 
в сфере физической культуры и спорта МАУ «СШ «Старт»   (1-9)
</t>
  </si>
  <si>
    <t>Укрепление материально- технической базы спортивных учреждений (10)</t>
  </si>
  <si>
    <t>К.А.Кукушкина, тел.: 2-33-30 (доб.038)</t>
  </si>
  <si>
    <t>Подпрограмма 3  «Укрепление общественного здоровья граждан города Урай»</t>
  </si>
  <si>
    <t>3.</t>
  </si>
  <si>
    <t>3.1.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</si>
  <si>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</si>
  <si>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3.2.</t>
  </si>
  <si>
    <t>Пресс-служба администрации города Урай,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</si>
  <si>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"_______"______________ 2022 г.</t>
  </si>
  <si>
    <t xml:space="preserve">Специалист-эксперт управления </t>
  </si>
  <si>
    <t xml:space="preserve">по культуре и социальным вопросам администрации города Урай </t>
  </si>
  <si>
    <t>К.В. Ермакова, тел.: 2-33-48 (доб.031)</t>
  </si>
  <si>
    <t>и социальным вопросам администрации города Урай</t>
  </si>
  <si>
    <t>Организация и проведение мероприятий, направленных на пропаганду здорового образа жизни (3-15)</t>
  </si>
  <si>
    <t>Информирование граждан о факторах риска развития заболеваний, о мерах для профилактики заболеваний (13-15)</t>
  </si>
  <si>
    <t>1.3.1</t>
  </si>
  <si>
    <t>1.3.2</t>
  </si>
  <si>
    <t>Обеспечение деятельности МАУ "СШ "Старт"</t>
  </si>
  <si>
    <t xml:space="preserve">Управление по физической культуре, спорту и туризму администрации города Урай
</t>
  </si>
  <si>
    <t xml:space="preserve"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</t>
  </si>
  <si>
    <t xml:space="preserve">Оказание муниципальных услуг (выполнение работ) 
в сфере физической культуры и спорта МАУ ДО ДЮСШ "Звезды Югры" (1-9)
</t>
  </si>
  <si>
    <t xml:space="preserve">Оказание муниципальных услуг (выполнение работ) 
в сфере физической культуры и спорта МАУ "СШ "Старт"   (1-9)
</t>
  </si>
  <si>
    <t>Строительство объекта "Крытый каток в г. Урай"</t>
  </si>
  <si>
    <t>Муниципальное автономное учреждение "Спортивная школа "Старт"</t>
  </si>
  <si>
    <t>1.4.</t>
  </si>
  <si>
    <t xml:space="preserve">Управление по физической культуре, спорту и туризму администрации города Урай,
МКУ "Управление капитального строительства города Урай", МАУ"СШ "Старт"
</t>
  </si>
  <si>
    <t xml:space="preserve">Соисполнитель 4
(Управление образования и молодежной политики администрации города Урай)
</t>
  </si>
  <si>
    <t xml:space="preserve">Соисполнитель 5
(Пресс-служба администрации города Урай)
</t>
  </si>
  <si>
    <t xml:space="preserve">Соисполнитель 1 
(Управление по культуре и социальным вопросам администрации города Урай)
</t>
  </si>
  <si>
    <t xml:space="preserve">Ответственный исполнитель 
(Управление по физической культуре, спорту и туризму администрации города Урай)
</t>
  </si>
  <si>
    <t>Внебюджетные источники финансирования</t>
  </si>
  <si>
    <t>Соисполнитель 6                                           (Отдел по делам несовершеннолетних и защите их прав  администрации города Урай)</t>
  </si>
  <si>
    <t>Укрепление материально-технической базы спортивных учреждений (10)</t>
  </si>
  <si>
    <t>муниципальной программы "Развитие физической культуры, спорта и туризма в городе Урай и укрепление здоровья граждан города Урай на 2019-2030 годы" за январь-декабрь 2022 года</t>
  </si>
  <si>
    <t xml:space="preserve">Средства освоены в полном объеме и направлены на ремонт кровли дворца спорта для детей и юношества «Звезды Югры» и физкультурно-оздоровительного комплекса «Олимп». 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</si>
  <si>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</si>
  <si>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</si>
  <si>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</si>
  <si>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 (факт/план * 100), %</t>
  </si>
  <si>
    <t>Обоснование отклонений значений целевого показателя на конец отчетного года (при наличии)</t>
  </si>
  <si>
    <t>отчетный год (план)</t>
  </si>
  <si>
    <t>отчетный год (факт)</t>
  </si>
  <si>
    <t>Доля населения, систематически занимающегося физической культурой и спортом, в общей численности населения &lt;1&gt;</t>
  </si>
  <si>
    <t>%</t>
  </si>
  <si>
    <t>Доля детей и молодежи (возраст 3-29 лет), систематически занимающихся физической культурой и спортом, в общей численности детей и молодежи &lt;2&gt;</t>
  </si>
  <si>
    <t>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 &lt;2&gt;</t>
  </si>
  <si>
    <t>4.</t>
  </si>
  <si>
    <t>Доля граждан старшего возраста (женщины: 55-79 года; мужчины: 60-79 лет), систематически занимающихся физической культурой и спортом, в общей численности граждан старшего возраста &lt;2&gt;</t>
  </si>
  <si>
    <t>5.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</si>
  <si>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</si>
  <si>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6.</t>
  </si>
  <si>
    <t>Доля обучающихся, систематически занимающихся физической культурой и спортом, в общей численности обучающихся</t>
  </si>
  <si>
    <t>7.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</si>
  <si>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&lt;3&gt;</t>
  </si>
  <si>
    <t>8.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</si>
  <si>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 &lt;3&gt;</t>
  </si>
  <si>
    <t>8.1.</t>
  </si>
  <si>
    <t>из них учащихся и студентов &lt;3&gt;</t>
  </si>
  <si>
    <t>9.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</si>
  <si>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 &lt;2&gt;</t>
  </si>
  <si>
    <t>10.</t>
  </si>
  <si>
    <t>Уровень обеспеченности граждан спортивными сооружениями исходя из единовременной пропускной способности объектов спорта &lt;2&gt;</t>
  </si>
  <si>
    <t>11.</t>
  </si>
  <si>
    <t>Численность туристов, размещенных в коллективных средствах размещения</t>
  </si>
  <si>
    <t>чел.</t>
  </si>
  <si>
    <t>12.</t>
  </si>
  <si>
    <t>Количество туристических маршрутов</t>
  </si>
  <si>
    <t>ед.</t>
  </si>
  <si>
    <t>13.</t>
  </si>
  <si>
    <t>Количество профилактических мероприятий по повышению уровня знаний о здоровом образе жизни граждан  &lt;4&gt;</t>
  </si>
  <si>
    <t>14.</t>
  </si>
  <si>
    <t>Доля граждан, принимающих участие в мероприятиях, мотивирующих ведение здорового образа жизни&lt;4&gt;</t>
  </si>
  <si>
    <t>15.</t>
  </si>
  <si>
    <t>Количество размещенных материалов, информаций в средствах массовой информации и в сети «Интернет» по реализации на территории города Урай мероприятий по профилактике заболеваний и формированию здорового образа жизни &lt;4&gt;</t>
  </si>
  <si>
    <t xml:space="preserve">ед. </t>
  </si>
  <si>
    <t xml:space="preserve">&lt;1&gt; Указ Президента Российской Федерации от 07.05.2018 №204 «О национальных целях и стратегических задачах развития Российской Федерации на период до 2024 года»
&lt;2&gt; Портфель проектов «Демография»
&lt;3&gt; Постановление Правительства Ханты-Мансийского автономного округа - Югры от 05.10.2018 №342-п «О государственной программе Ханты-Мансийского автономного округа - Югры «Развитие физической культуры и спорта» </t>
  </si>
  <si>
    <t>&lt;4&gt; Программа укрепления общественного здоровья в Ханты-Мансийском автономном округе – Югре «Профилактика заболеваний и формирования здорового образа жизни» («Здоровая Югра»), утвержденная приложением 17 к постановлению Правительства Ханты-Мансийского автономного округа – Югры 05.10.2018 № 337-п «О государственной программе Ханты-Мансийского автономного округа - Югры «Современное здравоохранение».</t>
  </si>
  <si>
    <t>_______________________________В.В. Архипов</t>
  </si>
  <si>
    <t>ОТЧЕТ
о достижении целевых показателей муниципальной программы за 2022 год</t>
  </si>
  <si>
    <t>Ежемесячно проводится работа по мониторингу туристского потока. По итогам мониторинга за 12 месяцев 2022 года этноцентр "Силава" посетило 1593 туриста, из них 482 - дети. В гостиницах города за данный период было размещено 4980 человек. Музей истории города Урай посетило 24403 человек, из них - 13676 дети.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этнографического туризма (этнопарк "Силава") и культурно-познавательного туризма, в связи с наличием в городе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России, регулярным обновлением перечня экскурсионных маршрутов. Для продвижения туристических продуктов создан электронный каталог «Добро пожаловать в Урай», созданы страницы ВКонтакте (https://vk.com/urayfirstoil). Информация для туристов и горожан о событиях и мероприятиях в городе Урай размещается на станицах сообщества «Добро пожаловать в Урай», "ЭтноПарк Силава", "Музей истории города Урай"  в социальной сети ВКонтакте.  Продвижение  туристских ресурсов, туристских продуктов (экскурсионных маршрутов, туров, досуговых и культурно-познавательных мероприятий) осуществляется также на маркет-плейсе «Единая цифровая туристическая платформа Югры "VisitUgra"".</t>
  </si>
  <si>
    <t>"_______"_______________________ 2023 г.</t>
  </si>
  <si>
    <t>В рамках муниципального проекта «Создание комплекса туристических (экскурсионных) маршрутов по городу Урай и Кондинскому району» за 12 месяцев 2022 года действует 8 туристических  (экскурсионных) маршрутов: 1.Обзорная автобусная экскурсия по городу «Урай – история и современность»; 2.Пешеходная экскурсия «Новогодняя прогулка»; 3.Пешеходная экскурсия «Урай спортивный»; 4.Пешеходная экскурсия «КосмоКвест»;  5.Экскурсия на исторический комплекс первого нефтепромысла «Сухой бор»;  6.Пешеходная экскурсия «Нескучный парк»; 7. "Комсомольцы - молодые строители города"; 8."Первые на Конде",  данными экскурсиями воспользовались 213 человек.</t>
  </si>
  <si>
    <t xml:space="preserve">За отчетный период организованы 19  культурно-досуговых мероприятий для несовершеннолетних, направленных на формирование здорового образа жизни, с общим количеством участников 2 806 человек (серия игр для детей  «Здоровый образ жизни», проект «Наркотики или жизнь? Выбор очевиден», пешеходная экскурсия «Урай спортивный», акция «Умей сказать «НЕТ!»).
В образовательных организациях в целях подготовки школьников к учебной деятельности перед занятиями в школах проводится гимнастика, продолжительностью 6-7 минут. Эффективным активным отдыхом является проведение физкультурных минут на уроках. В физкультурные минуты включаются 4-5 упражнений, продолжительность 1,5-2 минуты. Физические упражнения, спортивные и подвижные игры на переменах проводятся с целью снижения утомления. Дважды в год (осенью и весной) проводится мониторинг физического развития и физической подготовленности обучающихся.  В целях сохранения и укрепления здоровья обучающихся на базе всех школ функционируют спортивные клубы.   Проведен ряд мероприятий  по внедрению Всероссийского физкультурно-спортивного комплекса «Готов к труду и обороне» в образовательных организациях. Также во всех образовательных организациях проведены мероприятия,  направленные на пропаганду здорового образа жизни:
- Конкурс детского рисунка «Вакцинация спасет жизнь»; 
- День здоровья;
-Спартакиада «Старты надежд»;
-Соревнования «Спортивный калейдоскоп» в рамках деловой игры «Лидер и его команда»;
- Месячник профилактики ПАВ.
Охват детей за отчетный период составляет  2 753  человека.
Проведены городские родительские собрания в формате онлайн с приглашением специалистов и сотрудников Урайской городской больницы, ОМВД России по г. Ураю. Темы выступлений:  «Профилактика употребления ПАВ в подростковой среде», ««Первые признаки употребления ПАВ». Проведены семинар-практикум для педагогов «Здоровьесберегающие образовательные технологии» и круглый стол «Комплексное здоровье детей, подростков и молодежи и здоровьесберегающие образовательные технологии». 
Также в образовательных организациях в рамках Дня трезвости (11 сентября 2022 года) состоялись познавательные классные часы «Береги себя» с просмотром видеороликов, напоминающих о негативном влиянии алкоголя. Общий охват составил 890 человек.
В учреждениях спорта были проведены: Спартакиада среди маломобильных граждан «Спортивные горизонты», Спартакиада среди дворовых команд «Старт к Олимпу», соревнования по спортивной ходьбе среди граждан пожилого возраста. Общее количество участников 723 человека.
</t>
  </si>
  <si>
    <t xml:space="preserve">Показатель достигнут. </t>
  </si>
  <si>
    <t xml:space="preserve">На официальном сайте органов местного самоуправления города Урай во вкладке Социальная сфера» - Здравоохранение https://uray.ru/tag/zdravookhranenie/ размещены: 
- перечень социально значимых заболеваний и перечень заболеваний, представляющих опасность для окружающих;
- меры профилактики ВИЧ-инфекции;
- ситуация по коронавирусной инфекции; 
- ситуация по клещевому энцефалиту;
- ситуация по гриппу и ОРВИ;
- видеоролики с социальной рекламой на антинаркотическую тематику и пропаганду здорового образа жизни и др. 
Для информирования населения о факторах риска развития заболеваний используются сайты образовательных организаций, учреждений культуры  и спортивных учреждений, а также официальные группы учреждений в социальных сетях. 
Основная тематика, касающаяся здоровья населения за отчетный период : вакцинация от COVID-19, освещение спортивных мероприятий – различные соревнования, Спартакиада среди ветеранских организаций, плоггинг-забег для сторонников здорового образа жизни и борцов за экологию и многие другие.  Также информация по теме здоровья регулярно публикуется на страницах  городской газеты «Знамя», на сайте газеты и в официальных аккаунтах в соцсетях, сюжеты по теме выходят в эфире ТРК «Спектр+», в группах ТРК «Спектр+» в социальных сетях, на канале видеохостинга Ютуб. В мессенджере Вайбер создана группа телерадиокомпании под названием «ТРК «Спектр+». Урай. 
Муниципальной комиссией по делам несовершеннолетних и защите их прав при администрации города Урай  распространены среди населения  разработанные буклеты по профилактике туберкулеза  (всего 150 экз). 
</t>
  </si>
  <si>
    <t>Исполняющий обязанности начальника управления по культуре</t>
  </si>
  <si>
    <t>К.В. Ермакова</t>
  </si>
  <si>
    <t>_______________________________К.В. Ермакова</t>
  </si>
  <si>
    <t>Показатель достигнут. Общее количество граждан, принимающих участие в мероприятиях, мотивирующих ведение здорового образа жизни – 8 172 человека.</t>
  </si>
  <si>
    <t>Отклонение от плана связано с тем, что большинство участников выполнения комплекса ГТО не завершили полную программу сдачи тестирования</t>
  </si>
  <si>
    <t xml:space="preserve">Согласно утвержденного Единого календарного плана региональных, межрегиональных, всероссийских и международных физкультурных мероприятий и спортивных мероприятий города Урай за 12 месяцев 2022 года, проведены соревнования по лыжным гонкам, дартсу, шахматам, шашкам и нардам, спортивной ходьбе, плаванию и веселым стартам среди людей пожилого возраста, в зачет Спартакиады "Ветераны всегда в строю", соревнования по лыжным гонкам, волейболу среди женских команд), дартсу, легкоатлетической эстафете, плаванию среди работников предприятий (учреждений, организаций города) (в соревнованиях приняло всего порядка 100 участников); соревнования по плаванию, пауэрлифтингу, легкой атлетике среди маломобилбной группы населения (Спортивные горизонты"), проведены муниципальные фестивали ВФСК ГТО среди дошкольных учреждений, среди семейных команд, среди общеобразовательных команд, проведены соревнования по мини-футболу, стритболу, пионерболу среди дворовых команд в зачет Спартакиады "Старт к Олимпу",  проведена Спартакиада среди школьников "Старты Надежд" и Спартакиада "Здоровьесбережение", в феврале 2022 года прошла традиционная XL открытая Всероссийская массовая лыжная гонка "Лыжня России" - 448 участников; спортивные мероприятия в рамках празднования Дня независимости России, Дня физкультурника, Дня работников нефтяной и газовой промышленности, в апреле 2022 года подведены итоги 2020-2021 годов "Спортивная Элита", где были награждены порядка 150 человек по результатам выступлений на соревнованиях за 2020-2021 год; проведена акция "Урай идет на рекорд!" - физкультурно-спортивное мероприятие - эстафета . Наибольшее количество отжиманий от пола в России за 8 часов", в данном мероприятии приняло участие 889 человек, в сентября 2022 года прошел Всероссийский день бега "Крос Нации - 2022", в котором приняло участие 623 человека. Всего на территории города  проведено 160 мероприятий в том числе окружного и всероссийского значения, количество участников - 7 038 чел.   Мероприятие реализуется в рамках Портфеля проектов «Демография».    </t>
  </si>
  <si>
    <t>Главный специалист отдела по ФМР и Т управления по физической культуре,</t>
  </si>
  <si>
    <t>К.В. Аюгова, тел.: 9-10-28 (доб.364)</t>
  </si>
  <si>
    <t>Отклонение от плана возникло, в связи с увеличением количества сертификатов ПФДО</t>
  </si>
  <si>
    <t xml:space="preserve">Показатель достигнут. В связи с введением новых спортивных сооружений для самостоятельного занятия  физической культурой и спортом </t>
  </si>
  <si>
    <t>Значительный рост показателя связан  с началом реализации в 2022 году новой программы оздоровительной направленности среди людей, занимающихся АФК - "Наши сани едут сами" (следж-хоккей)</t>
  </si>
  <si>
    <t>Показатель достигнут</t>
  </si>
  <si>
    <t xml:space="preserve">Рост показателя связан с увеличением заинтересованности  граждан данной категории в занятиях физической культурой и спортом, а также с увеличением спортивных сооружений доступных для самостоятельного занятия физической культурой и спортом </t>
  </si>
  <si>
    <t>Значительный рост показателя вызван увеличением заинтересованности граждан данной категории в занятиях физической культурой и спортом, а также в связи со снятием ограничительных мер, в рамках профилактики распространения новой коронавирусной инфекцией (COVID-19)</t>
  </si>
  <si>
    <t>Рост показателя связан с разработкой и реализацией нового мршрута  "Первые на Конде"</t>
  </si>
  <si>
    <t xml:space="preserve">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</t>
  </si>
  <si>
    <t>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Причиной является перенос сроков соревнований в окружном ЕКП.</t>
  </si>
  <si>
    <t xml:space="preserve"> Согласно соглашению о предоставлении субсидии местному бюджету из бюджета ХМАО-Югры от 17.01.2022 №09-ШД/2022. Средства освоены в полном объеме и направлены на приобретение оргтехники для обустройства 7 рабочих мест тренерского состава МАУ «СШ «Старт», проведение МРТ головного мозга воспитанников секции бокса, и на участие спортсменов МАУ «СШ «Старт» в выездных соревнованиях и тренировочных мероприятиях.</t>
  </si>
  <si>
    <t>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Причиной является перенос сроков поставки необходимого спортивного оборудования, в связи с его отсутствием у поставщиков и произведением  оплаты по факту получения товара.</t>
  </si>
  <si>
    <r>
      <t>Согласно соглашению о предоставлении субсидии местному бюджету из бюджета ХМАО-Югры от 17.01.2022 №09-ШД/2022; Средства освоены в полном объеме и направлены на  приобретение спортивного оборудования и инвентаря: резиновые плиты (включая комплектующие) для заключительного обустройства стритбольной площадки, а также ворота для игровых видов спорта (мини-футбол, гандбол).</t>
    </r>
    <r>
      <rPr>
        <u/>
        <sz val="10"/>
        <rFont val="Times New Roman"/>
        <family val="1"/>
        <charset val="204"/>
      </rPr>
      <t xml:space="preserve"> Мероприятие реализуется в рамках Портфеля проектов «Демография».</t>
    </r>
    <r>
      <rPr>
        <sz val="10"/>
        <rFont val="Times New Roman"/>
        <family val="1"/>
        <charset val="204"/>
      </rPr>
      <t xml:space="preserve">      
</t>
    </r>
  </si>
  <si>
    <t xml:space="preserve">Денежные средства освоены в полном объеме: средства местного бюджета были направлены на оказание муниципальных услуг и содержание имущества МАУ «СШ «Старт», средства окружного бюджета были направлены  на оказание:                                                                                                                                                                                                                      -  финансовой помощи на проведение открытого регионального турнира по боксу, посвященного Дню Победы в Великой Отечественной войне 1941–1945 годов,  приобретение шкафов, скамеек, напольного покрытия для раздевалок бассейна, инвентаря, оборудования, спортивной экипировки для секции пауэрлифтинга;                                                                                                                                                                     - финансовой помощи на участие в учебно-тренировочных сборах спортсменов и тренеров сборных команд отделений плавания и спортивной акробатики (оказание услуг по организации тренировочных мероприятий отделения спортивной акробатики и отделения плавания; проезд, проживание, питание  спортсменов и тренеров сборной команды отделения спортивной акробатики  для участия в Чемпионате и первенстве ХМАО - Югры.);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</si>
</sst>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_ ;\-#,##0.0\ "/>
  </numFmts>
  <fonts count="2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7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7" fillId="2" borderId="0" xfId="0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165" fontId="9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165" fontId="11" fillId="0" borderId="0" xfId="0" applyNumberFormat="1" applyFont="1" applyFill="1"/>
    <xf numFmtId="0" fontId="11" fillId="0" borderId="0" xfId="0" applyFont="1" applyFill="1"/>
    <xf numFmtId="165" fontId="10" fillId="0" borderId="0" xfId="0" applyNumberFormat="1" applyFont="1" applyFill="1"/>
    <xf numFmtId="165" fontId="7" fillId="0" borderId="0" xfId="0" applyNumberFormat="1" applyFont="1" applyFill="1"/>
    <xf numFmtId="0" fontId="1" fillId="0" borderId="0" xfId="0" applyFont="1" applyFill="1" applyAlignment="1">
      <alignment horizontal="left"/>
    </xf>
    <xf numFmtId="165" fontId="6" fillId="2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0" xfId="0" applyFont="1" applyFill="1"/>
    <xf numFmtId="0" fontId="9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0" fontId="1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4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Alignment="1">
      <alignment vertical="center"/>
    </xf>
    <xf numFmtId="0" fontId="11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1" fillId="0" borderId="0" xfId="0" applyFont="1"/>
    <xf numFmtId="165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165" fontId="6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2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165" fontId="1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165" fontId="4" fillId="3" borderId="3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1" fillId="3" borderId="5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11" fillId="0" borderId="9" xfId="0" applyFont="1" applyFill="1" applyBorder="1"/>
    <xf numFmtId="0" fontId="11" fillId="0" borderId="9" xfId="0" applyFont="1" applyFill="1" applyBorder="1" applyAlignment="1">
      <alignment wrapText="1"/>
    </xf>
    <xf numFmtId="165" fontId="11" fillId="0" borderId="9" xfId="0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0" borderId="3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0" fontId="20" fillId="0" borderId="0" xfId="0" applyFont="1"/>
    <xf numFmtId="0" fontId="10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justify" vertical="center" wrapText="1"/>
    </xf>
    <xf numFmtId="0" fontId="10" fillId="0" borderId="0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2" fillId="0" borderId="2" xfId="0" applyFont="1" applyBorder="1"/>
    <xf numFmtId="0" fontId="12" fillId="0" borderId="5" xfId="0" applyFont="1" applyBorder="1"/>
    <xf numFmtId="0" fontId="2" fillId="3" borderId="5" xfId="0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justify" vertical="center" wrapText="1"/>
    </xf>
    <xf numFmtId="165" fontId="1" fillId="0" borderId="2" xfId="0" applyNumberFormat="1" applyFont="1" applyBorder="1" applyAlignment="1">
      <alignment horizontal="justify" vertical="center" wrapText="1"/>
    </xf>
    <xf numFmtId="165" fontId="1" fillId="0" borderId="5" xfId="0" applyNumberFormat="1" applyFont="1" applyBorder="1" applyAlignment="1">
      <alignment horizontal="justify" vertical="center" wrapText="1"/>
    </xf>
    <xf numFmtId="165" fontId="1" fillId="0" borderId="3" xfId="0" applyNumberFormat="1" applyFont="1" applyFill="1" applyBorder="1" applyAlignment="1">
      <alignment horizontal="justify" vertical="center" wrapText="1"/>
    </xf>
    <xf numFmtId="165" fontId="1" fillId="0" borderId="2" xfId="0" applyNumberFormat="1" applyFont="1" applyFill="1" applyBorder="1" applyAlignment="1">
      <alignment horizontal="justify" vertical="center" wrapText="1"/>
    </xf>
    <xf numFmtId="165" fontId="1" fillId="0" borderId="5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5" fontId="6" fillId="3" borderId="3" xfId="0" applyNumberFormat="1" applyFont="1" applyFill="1" applyBorder="1" applyAlignment="1">
      <alignment horizontal="left" vertical="center"/>
    </xf>
    <xf numFmtId="165" fontId="6" fillId="3" borderId="2" xfId="0" applyNumberFormat="1" applyFont="1" applyFill="1" applyBorder="1" applyAlignment="1">
      <alignment horizontal="left" vertical="center"/>
    </xf>
    <xf numFmtId="165" fontId="6" fillId="3" borderId="5" xfId="0" applyNumberFormat="1" applyFont="1" applyFill="1" applyBorder="1" applyAlignment="1">
      <alignment horizontal="left" vertical="center"/>
    </xf>
    <xf numFmtId="165" fontId="1" fillId="3" borderId="3" xfId="0" applyNumberFormat="1" applyFont="1" applyFill="1" applyBorder="1" applyAlignment="1">
      <alignment horizontal="left" vertical="center"/>
    </xf>
    <xf numFmtId="165" fontId="1" fillId="3" borderId="2" xfId="0" applyNumberFormat="1" applyFont="1" applyFill="1" applyBorder="1" applyAlignment="1">
      <alignment horizontal="left" vertical="center"/>
    </xf>
    <xf numFmtId="165" fontId="1" fillId="3" borderId="5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0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61"/>
  <sheetViews>
    <sheetView tabSelected="1" view="pageBreakPreview" zoomScale="70" zoomScaleNormal="40" zoomScaleSheetLayoutView="70" workbookViewId="0">
      <pane xSplit="8" ySplit="8" topLeftCell="AK138" activePane="bottomRight" state="frozen"/>
      <selection pane="topRight" activeCell="I1" sqref="I1"/>
      <selection pane="bottomLeft" activeCell="A8" sqref="A8"/>
      <selection pane="bottomRight" activeCell="AP35" sqref="AP35"/>
    </sheetView>
  </sheetViews>
  <sheetFormatPr defaultRowHeight="15"/>
  <cols>
    <col min="1" max="1" width="8" customWidth="1"/>
    <col min="2" max="2" width="42.5703125" customWidth="1"/>
    <col min="3" max="3" width="17.85546875" customWidth="1"/>
    <col min="4" max="4" width="9.42578125" hidden="1" customWidth="1"/>
    <col min="5" max="5" width="20.140625" customWidth="1"/>
    <col min="6" max="8" width="12.5703125" customWidth="1"/>
    <col min="9" max="10" width="10.85546875" customWidth="1"/>
    <col min="11" max="11" width="11.42578125" customWidth="1"/>
    <col min="12" max="13" width="10.85546875" customWidth="1"/>
    <col min="14" max="14" width="11.42578125" customWidth="1"/>
    <col min="15" max="16" width="10.85546875" customWidth="1"/>
    <col min="17" max="17" width="11.42578125" customWidth="1"/>
    <col min="18" max="19" width="10.85546875" customWidth="1"/>
    <col min="20" max="20" width="11.42578125" customWidth="1"/>
    <col min="21" max="22" width="10.85546875" customWidth="1"/>
    <col min="23" max="23" width="11.42578125" customWidth="1"/>
    <col min="24" max="25" width="10.85546875" customWidth="1"/>
    <col min="26" max="26" width="11.42578125" customWidth="1"/>
    <col min="27" max="28" width="10.85546875" customWidth="1"/>
    <col min="29" max="29" width="11.42578125" customWidth="1"/>
    <col min="30" max="31" width="10.85546875" customWidth="1"/>
    <col min="32" max="32" width="11.42578125" customWidth="1"/>
    <col min="33" max="33" width="13.28515625" customWidth="1"/>
    <col min="34" max="34" width="10.85546875" customWidth="1"/>
    <col min="35" max="35" width="11.42578125" customWidth="1"/>
    <col min="36" max="37" width="10.85546875" style="8" customWidth="1"/>
    <col min="38" max="38" width="11.42578125" style="8" customWidth="1"/>
    <col min="39" max="40" width="10.85546875" style="8" customWidth="1"/>
    <col min="41" max="41" width="11.42578125" style="8" customWidth="1"/>
    <col min="42" max="43" width="10.85546875" style="8" customWidth="1"/>
    <col min="44" max="44" width="11.42578125" style="8" customWidth="1"/>
    <col min="45" max="45" width="83.7109375" style="48" customWidth="1"/>
    <col min="46" max="46" width="50.42578125" style="48" customWidth="1"/>
    <col min="47" max="48" width="11.85546875" customWidth="1"/>
  </cols>
  <sheetData>
    <row r="1" spans="1:49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9" ht="18.75">
      <c r="A2" s="244" t="s">
        <v>71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32"/>
      <c r="O2" s="18"/>
      <c r="P2" s="32"/>
      <c r="Q2" s="32"/>
      <c r="R2" s="32"/>
      <c r="S2" s="32"/>
      <c r="T2" s="18"/>
      <c r="U2" s="18"/>
      <c r="V2" s="32"/>
      <c r="W2" s="18"/>
      <c r="X2" s="18"/>
      <c r="Y2" s="18"/>
      <c r="Z2" s="18"/>
      <c r="AA2" s="32"/>
      <c r="AB2" s="32"/>
      <c r="AC2" s="32"/>
      <c r="AD2" s="18"/>
      <c r="AE2" s="18"/>
      <c r="AF2" s="32"/>
      <c r="AG2" s="32"/>
      <c r="AH2" s="18"/>
      <c r="AI2" s="23"/>
      <c r="AJ2" s="33"/>
      <c r="AK2" s="33"/>
      <c r="AL2" s="34"/>
      <c r="AM2" s="34"/>
      <c r="AN2" s="34"/>
      <c r="AO2" s="33"/>
      <c r="AP2" s="33"/>
      <c r="AQ2" s="33"/>
      <c r="AR2" s="33"/>
      <c r="AS2" s="33"/>
      <c r="AT2" s="83"/>
      <c r="AU2" s="17"/>
    </row>
    <row r="3" spans="1:49" ht="18.75">
      <c r="A3" s="244" t="s">
        <v>72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8"/>
      <c r="O3" s="18"/>
      <c r="P3" s="18"/>
      <c r="Q3" s="3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35"/>
      <c r="AL3" s="35"/>
      <c r="AM3" s="35"/>
      <c r="AN3" s="35"/>
      <c r="AO3" s="35"/>
      <c r="AP3" s="35"/>
      <c r="AQ3" s="35"/>
      <c r="AR3" s="35"/>
      <c r="AS3" s="35"/>
      <c r="AT3" s="83"/>
      <c r="AU3" s="17"/>
    </row>
    <row r="4" spans="1:49" ht="18.75">
      <c r="A4" s="244" t="s">
        <v>108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3"/>
      <c r="U4" s="40"/>
      <c r="V4" s="40"/>
      <c r="W4" s="40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35"/>
      <c r="AL4" s="35"/>
      <c r="AM4" s="35"/>
      <c r="AN4" s="35"/>
      <c r="AO4" s="35"/>
      <c r="AP4" s="35"/>
      <c r="AQ4" s="35"/>
      <c r="AR4" s="36"/>
      <c r="AS4" s="33"/>
      <c r="AT4" s="83"/>
      <c r="AU4" s="17"/>
    </row>
    <row r="5" spans="1:49" ht="18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18"/>
      <c r="N5" s="18"/>
      <c r="O5" s="18"/>
      <c r="P5" s="18"/>
      <c r="Q5" s="32"/>
      <c r="R5" s="18"/>
      <c r="S5" s="32"/>
      <c r="T5" s="18"/>
      <c r="U5" s="18"/>
      <c r="V5" s="18"/>
      <c r="W5" s="18"/>
      <c r="X5" s="32"/>
      <c r="Y5" s="18"/>
      <c r="Z5" s="32"/>
      <c r="AA5" s="18"/>
      <c r="AB5" s="18"/>
      <c r="AC5" s="18"/>
      <c r="AD5" s="18"/>
      <c r="AE5" s="18"/>
      <c r="AF5" s="18"/>
      <c r="AG5" s="18"/>
      <c r="AH5" s="18"/>
      <c r="AI5" s="18"/>
      <c r="AJ5" s="34"/>
      <c r="AK5" s="34"/>
      <c r="AL5" s="34"/>
      <c r="AM5" s="34"/>
      <c r="AN5" s="34"/>
      <c r="AO5" s="34"/>
      <c r="AP5" s="33"/>
      <c r="AQ5" s="33"/>
      <c r="AR5" s="33"/>
      <c r="AS5" s="33"/>
      <c r="AT5" s="83"/>
      <c r="AU5" s="17"/>
    </row>
    <row r="6" spans="1:49" ht="32.25" customHeight="1">
      <c r="A6" s="173" t="s">
        <v>0</v>
      </c>
      <c r="B6" s="173" t="s">
        <v>61</v>
      </c>
      <c r="C6" s="173" t="s">
        <v>62</v>
      </c>
      <c r="D6" s="173" t="s">
        <v>1</v>
      </c>
      <c r="E6" s="173" t="s">
        <v>2</v>
      </c>
      <c r="F6" s="196" t="s">
        <v>63</v>
      </c>
      <c r="G6" s="196"/>
      <c r="H6" s="196"/>
      <c r="I6" s="173" t="s">
        <v>6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 t="s">
        <v>19</v>
      </c>
      <c r="AT6" s="173" t="s">
        <v>20</v>
      </c>
      <c r="AU6" s="47"/>
      <c r="AV6" s="48"/>
      <c r="AW6" s="48"/>
    </row>
    <row r="7" spans="1:49">
      <c r="A7" s="173"/>
      <c r="B7" s="173"/>
      <c r="C7" s="173"/>
      <c r="D7" s="173"/>
      <c r="E7" s="173"/>
      <c r="F7" s="196"/>
      <c r="G7" s="196"/>
      <c r="H7" s="196"/>
      <c r="I7" s="173" t="s">
        <v>7</v>
      </c>
      <c r="J7" s="173"/>
      <c r="K7" s="173"/>
      <c r="L7" s="173" t="s">
        <v>8</v>
      </c>
      <c r="M7" s="173"/>
      <c r="N7" s="173"/>
      <c r="O7" s="173" t="s">
        <v>9</v>
      </c>
      <c r="P7" s="173"/>
      <c r="Q7" s="173"/>
      <c r="R7" s="173" t="s">
        <v>10</v>
      </c>
      <c r="S7" s="173"/>
      <c r="T7" s="173"/>
      <c r="U7" s="173" t="s">
        <v>11</v>
      </c>
      <c r="V7" s="173"/>
      <c r="W7" s="173"/>
      <c r="X7" s="173" t="s">
        <v>12</v>
      </c>
      <c r="Y7" s="173"/>
      <c r="Z7" s="173"/>
      <c r="AA7" s="173" t="s">
        <v>13</v>
      </c>
      <c r="AB7" s="173"/>
      <c r="AC7" s="173"/>
      <c r="AD7" s="173" t="s">
        <v>14</v>
      </c>
      <c r="AE7" s="173"/>
      <c r="AF7" s="173"/>
      <c r="AG7" s="173" t="s">
        <v>15</v>
      </c>
      <c r="AH7" s="173"/>
      <c r="AI7" s="173"/>
      <c r="AJ7" s="173" t="s">
        <v>16</v>
      </c>
      <c r="AK7" s="173"/>
      <c r="AL7" s="173"/>
      <c r="AM7" s="173" t="s">
        <v>17</v>
      </c>
      <c r="AN7" s="173"/>
      <c r="AO7" s="173"/>
      <c r="AP7" s="173" t="s">
        <v>18</v>
      </c>
      <c r="AQ7" s="173"/>
      <c r="AR7" s="173"/>
      <c r="AS7" s="173"/>
      <c r="AT7" s="173"/>
      <c r="AU7" s="47"/>
      <c r="AV7" s="48"/>
      <c r="AW7" s="48"/>
    </row>
    <row r="8" spans="1:49" ht="30" customHeight="1">
      <c r="A8" s="173"/>
      <c r="B8" s="173"/>
      <c r="C8" s="173"/>
      <c r="D8" s="173"/>
      <c r="E8" s="173"/>
      <c r="F8" s="49" t="s">
        <v>3</v>
      </c>
      <c r="G8" s="49" t="s">
        <v>4</v>
      </c>
      <c r="H8" s="50" t="s">
        <v>5</v>
      </c>
      <c r="I8" s="38" t="s">
        <v>3</v>
      </c>
      <c r="J8" s="38" t="s">
        <v>4</v>
      </c>
      <c r="K8" s="39" t="s">
        <v>5</v>
      </c>
      <c r="L8" s="38" t="s">
        <v>3</v>
      </c>
      <c r="M8" s="38" t="s">
        <v>4</v>
      </c>
      <c r="N8" s="39" t="s">
        <v>5</v>
      </c>
      <c r="O8" s="38" t="s">
        <v>3</v>
      </c>
      <c r="P8" s="38" t="s">
        <v>4</v>
      </c>
      <c r="Q8" s="39" t="s">
        <v>5</v>
      </c>
      <c r="R8" s="38" t="s">
        <v>3</v>
      </c>
      <c r="S8" s="38" t="s">
        <v>4</v>
      </c>
      <c r="T8" s="39" t="s">
        <v>5</v>
      </c>
      <c r="U8" s="38" t="s">
        <v>3</v>
      </c>
      <c r="V8" s="38" t="s">
        <v>4</v>
      </c>
      <c r="W8" s="39" t="s">
        <v>5</v>
      </c>
      <c r="X8" s="38" t="s">
        <v>3</v>
      </c>
      <c r="Y8" s="38" t="s">
        <v>4</v>
      </c>
      <c r="Z8" s="39" t="s">
        <v>5</v>
      </c>
      <c r="AA8" s="38" t="s">
        <v>3</v>
      </c>
      <c r="AB8" s="38" t="s">
        <v>4</v>
      </c>
      <c r="AC8" s="39" t="s">
        <v>5</v>
      </c>
      <c r="AD8" s="38" t="s">
        <v>3</v>
      </c>
      <c r="AE8" s="38" t="s">
        <v>4</v>
      </c>
      <c r="AF8" s="39" t="s">
        <v>5</v>
      </c>
      <c r="AG8" s="38" t="s">
        <v>3</v>
      </c>
      <c r="AH8" s="38" t="s">
        <v>4</v>
      </c>
      <c r="AI8" s="39" t="s">
        <v>5</v>
      </c>
      <c r="AJ8" s="38" t="s">
        <v>3</v>
      </c>
      <c r="AK8" s="38" t="s">
        <v>4</v>
      </c>
      <c r="AL8" s="39" t="s">
        <v>5</v>
      </c>
      <c r="AM8" s="38" t="s">
        <v>3</v>
      </c>
      <c r="AN8" s="38" t="s">
        <v>4</v>
      </c>
      <c r="AO8" s="39" t="s">
        <v>5</v>
      </c>
      <c r="AP8" s="38" t="s">
        <v>3</v>
      </c>
      <c r="AQ8" s="38" t="s">
        <v>4</v>
      </c>
      <c r="AR8" s="39" t="s">
        <v>5</v>
      </c>
      <c r="AS8" s="173"/>
      <c r="AT8" s="173"/>
      <c r="AU8" s="47"/>
      <c r="AV8" s="48"/>
      <c r="AW8" s="48"/>
    </row>
    <row r="9" spans="1:49" s="1" customFormat="1">
      <c r="A9" s="51">
        <v>1</v>
      </c>
      <c r="B9" s="51">
        <v>2</v>
      </c>
      <c r="C9" s="51">
        <v>3</v>
      </c>
      <c r="D9" s="51">
        <v>4</v>
      </c>
      <c r="E9" s="51">
        <v>4</v>
      </c>
      <c r="F9" s="52">
        <v>5</v>
      </c>
      <c r="G9" s="52">
        <v>6</v>
      </c>
      <c r="H9" s="53" t="s">
        <v>64</v>
      </c>
      <c r="I9" s="81">
        <v>8</v>
      </c>
      <c r="J9" s="81">
        <v>9</v>
      </c>
      <c r="K9" s="81">
        <v>10</v>
      </c>
      <c r="L9" s="81">
        <v>11</v>
      </c>
      <c r="M9" s="81">
        <v>12</v>
      </c>
      <c r="N9" s="81">
        <v>13</v>
      </c>
      <c r="O9" s="82">
        <v>14</v>
      </c>
      <c r="P9" s="82">
        <v>15</v>
      </c>
      <c r="Q9" s="82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82">
        <v>26</v>
      </c>
      <c r="AB9" s="82">
        <v>27</v>
      </c>
      <c r="AC9" s="82">
        <v>28</v>
      </c>
      <c r="AD9" s="82">
        <v>29</v>
      </c>
      <c r="AE9" s="82">
        <v>30</v>
      </c>
      <c r="AF9" s="82">
        <v>31</v>
      </c>
      <c r="AG9" s="82">
        <v>32</v>
      </c>
      <c r="AH9" s="82">
        <v>33</v>
      </c>
      <c r="AI9" s="82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  <c r="AP9" s="7">
        <v>41</v>
      </c>
      <c r="AQ9" s="7">
        <v>42</v>
      </c>
      <c r="AR9" s="7">
        <v>43</v>
      </c>
      <c r="AS9" s="54">
        <v>44</v>
      </c>
      <c r="AT9" s="54">
        <v>45</v>
      </c>
      <c r="AU9" s="55"/>
      <c r="AV9" s="56"/>
      <c r="AW9" s="56"/>
    </row>
    <row r="10" spans="1:49" s="9" customFormat="1" ht="22.5" customHeight="1">
      <c r="A10" s="179" t="s">
        <v>41</v>
      </c>
      <c r="B10" s="182" t="s">
        <v>47</v>
      </c>
      <c r="C10" s="57"/>
      <c r="D10" s="185"/>
      <c r="E10" s="4" t="s">
        <v>67</v>
      </c>
      <c r="F10" s="84">
        <f>F12+F13+F14+F15</f>
        <v>176860.50000000003</v>
      </c>
      <c r="G10" s="84">
        <f>G12+G13+G14+G15</f>
        <v>176860.50000000003</v>
      </c>
      <c r="H10" s="84">
        <f>G10/F10*100</f>
        <v>100</v>
      </c>
      <c r="I10" s="84">
        <f>I12+I13+I14+I15</f>
        <v>8000</v>
      </c>
      <c r="J10" s="84">
        <f t="shared" ref="J10" si="0">J12+J13+J14+J15</f>
        <v>8000</v>
      </c>
      <c r="K10" s="84">
        <f>J10/I10*100</f>
        <v>100</v>
      </c>
      <c r="L10" s="84">
        <f>L12+L13+L14+L15</f>
        <v>11000</v>
      </c>
      <c r="M10" s="84">
        <f t="shared" ref="M10" si="1">M12+M13+M14+M15</f>
        <v>11000</v>
      </c>
      <c r="N10" s="84">
        <f>M10/L10*100</f>
        <v>100</v>
      </c>
      <c r="O10" s="84">
        <f>O12+O13+O14+O15</f>
        <v>15630.699999999999</v>
      </c>
      <c r="P10" s="84">
        <f t="shared" ref="P10" si="2">P12+P13+P14+P15</f>
        <v>15292.8</v>
      </c>
      <c r="Q10" s="84">
        <f>P10/O10*100</f>
        <v>97.83822861420154</v>
      </c>
      <c r="R10" s="84">
        <f>R12+R13+R14+R15</f>
        <v>18173.399999999998</v>
      </c>
      <c r="S10" s="84">
        <f t="shared" ref="S10" si="3">S12+S13+S14+S15</f>
        <v>18116.8</v>
      </c>
      <c r="T10" s="84">
        <f>S10/R10*100</f>
        <v>99.688555801336037</v>
      </c>
      <c r="U10" s="84">
        <f>U12+U13+U14+U15</f>
        <v>22651.8</v>
      </c>
      <c r="V10" s="84">
        <f t="shared" ref="V10" si="4">V12+V13+V14+V15</f>
        <v>15442.5</v>
      </c>
      <c r="W10" s="84">
        <f>V10/U10*100</f>
        <v>68.173390194156752</v>
      </c>
      <c r="X10" s="84">
        <f>X12+X13+X14+X15</f>
        <v>11384.7</v>
      </c>
      <c r="Y10" s="84">
        <f t="shared" ref="Y10" si="5">Y12+Y13+Y14+Y15</f>
        <v>18988.5</v>
      </c>
      <c r="Z10" s="84">
        <f>Y10/X10*100</f>
        <v>166.78963872565811</v>
      </c>
      <c r="AA10" s="84">
        <f>AA12+AA13+AA14+AA15</f>
        <v>17437.900000000001</v>
      </c>
      <c r="AB10" s="84">
        <f>AB12+AB13+AB14+AB15</f>
        <v>17408.900000000001</v>
      </c>
      <c r="AC10" s="84">
        <f>AB10/AA10*100</f>
        <v>99.833695571141021</v>
      </c>
      <c r="AD10" s="84">
        <f>AD12+AD13+AD14+AD15</f>
        <v>12060.5</v>
      </c>
      <c r="AE10" s="84">
        <f t="shared" ref="AE10" si="6">AE12+AE13+AE14+AE15</f>
        <v>10885.099999999999</v>
      </c>
      <c r="AF10" s="84">
        <f>AE10/AD10*100</f>
        <v>90.254135400688185</v>
      </c>
      <c r="AG10" s="84">
        <f>AG12+AG13+AG14+AG15</f>
        <v>12471.599999999999</v>
      </c>
      <c r="AH10" s="84">
        <f t="shared" ref="AH10" si="7">AH12+AH13+AH14+AH15</f>
        <v>11205.199999999999</v>
      </c>
      <c r="AI10" s="84">
        <f>AH10/AG10*100</f>
        <v>89.845729497418134</v>
      </c>
      <c r="AJ10" s="84">
        <f>AJ12+AJ13+AJ14+AJ15</f>
        <v>14683.6</v>
      </c>
      <c r="AK10" s="84">
        <f t="shared" ref="AK10" si="8">AK12+AK13+AK14+AK15</f>
        <v>16555.099999999999</v>
      </c>
      <c r="AL10" s="84">
        <f>AK10/AJ10*100</f>
        <v>112.74551199978207</v>
      </c>
      <c r="AM10" s="84">
        <f>AM12+AM13+AM14+AM15</f>
        <v>12210.2</v>
      </c>
      <c r="AN10" s="84">
        <f t="shared" ref="AN10" si="9">AN12+AN13+AN14+AN15</f>
        <v>12459</v>
      </c>
      <c r="AO10" s="84">
        <f>AN10/AM10*100</f>
        <v>102.03764066108663</v>
      </c>
      <c r="AP10" s="84">
        <f>AP12+AP13+AP14+AP15</f>
        <v>21156.100000000002</v>
      </c>
      <c r="AQ10" s="84">
        <f t="shared" ref="AQ10" si="10">AQ12+AQ13+AQ14+AQ15</f>
        <v>21506.600000000002</v>
      </c>
      <c r="AR10" s="84">
        <f>AQ10/AP10*100</f>
        <v>101.65673257358398</v>
      </c>
      <c r="AS10" s="58"/>
      <c r="AT10" s="58"/>
      <c r="AU10" s="59"/>
      <c r="AV10" s="60"/>
      <c r="AW10" s="61"/>
    </row>
    <row r="11" spans="1:49" s="9" customFormat="1" ht="33" customHeight="1">
      <c r="A11" s="180"/>
      <c r="B11" s="183"/>
      <c r="C11" s="62"/>
      <c r="D11" s="186"/>
      <c r="E11" s="4" t="s">
        <v>56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58"/>
      <c r="AT11" s="58"/>
      <c r="AU11" s="59"/>
      <c r="AV11" s="61"/>
      <c r="AW11" s="61"/>
    </row>
    <row r="12" spans="1:49" s="9" customFormat="1" ht="33" customHeight="1">
      <c r="A12" s="180"/>
      <c r="B12" s="183"/>
      <c r="C12" s="62"/>
      <c r="D12" s="187"/>
      <c r="E12" s="5" t="s">
        <v>55</v>
      </c>
      <c r="F12" s="85">
        <f>I12+L12+O12+R12+U12+X12+AA12+AD12+AG12+AJ12+AM12+AP12</f>
        <v>5419.2</v>
      </c>
      <c r="G12" s="85">
        <f>J12+M12+P12+S12+V12+Y12+AB12+AE12+AH12+AK12+AN12+AQ12</f>
        <v>5419.2</v>
      </c>
      <c r="H12" s="84">
        <f>G12/F12*100</f>
        <v>100</v>
      </c>
      <c r="I12" s="84">
        <f>I18+I29+I57</f>
        <v>0</v>
      </c>
      <c r="J12" s="84">
        <f>J18+J29+J57</f>
        <v>0</v>
      </c>
      <c r="K12" s="84">
        <v>0</v>
      </c>
      <c r="L12" s="84">
        <f>L18+L29+L57</f>
        <v>0</v>
      </c>
      <c r="M12" s="84">
        <f>M18+M29+M57</f>
        <v>0</v>
      </c>
      <c r="N12" s="84">
        <v>0</v>
      </c>
      <c r="O12" s="84">
        <f>O18+O29+O57</f>
        <v>1516.8</v>
      </c>
      <c r="P12" s="84">
        <f>P18+P29+P57</f>
        <v>1178.9000000000001</v>
      </c>
      <c r="Q12" s="84">
        <f>P12/O12*100</f>
        <v>77.722837552742632</v>
      </c>
      <c r="R12" s="84">
        <f>R18+R29+R57</f>
        <v>411.6</v>
      </c>
      <c r="S12" s="84">
        <f>S18+S29+S57</f>
        <v>355</v>
      </c>
      <c r="T12" s="84">
        <f>S12/R12*100</f>
        <v>86.248785228377059</v>
      </c>
      <c r="U12" s="84">
        <f>U18+U29+U57</f>
        <v>146.19999999999999</v>
      </c>
      <c r="V12" s="84">
        <f>V18+V29+V57</f>
        <v>136.9</v>
      </c>
      <c r="W12" s="84">
        <f>V12/U12*100</f>
        <v>93.638850889192895</v>
      </c>
      <c r="X12" s="84">
        <f>X18+X29+X57</f>
        <v>150</v>
      </c>
      <c r="Y12" s="84">
        <f>Y18+Y29+Y57</f>
        <v>553.79999999999995</v>
      </c>
      <c r="Z12" s="84">
        <f>Y12/X12*100</f>
        <v>369.2</v>
      </c>
      <c r="AA12" s="84">
        <f>AA18+AA29+AA57</f>
        <v>416</v>
      </c>
      <c r="AB12" s="84">
        <f>AB18+AB29+AB57</f>
        <v>388.9</v>
      </c>
      <c r="AC12" s="84">
        <f>AB12/AA12*100</f>
        <v>93.48557692307692</v>
      </c>
      <c r="AD12" s="84">
        <f>AD18+AD29+AD57</f>
        <v>1038.5</v>
      </c>
      <c r="AE12" s="84">
        <f>AE18+AE29+AE57</f>
        <v>987.8</v>
      </c>
      <c r="AF12" s="84">
        <f>AE12/AD12*100</f>
        <v>95.117958594126137</v>
      </c>
      <c r="AG12" s="84">
        <f>AG18+AG29+AG57</f>
        <v>1003.4</v>
      </c>
      <c r="AH12" s="84">
        <f>AH18+AH29+AH57</f>
        <v>755.4</v>
      </c>
      <c r="AI12" s="84">
        <f>AH12/AG12*100</f>
        <v>75.284034283436313</v>
      </c>
      <c r="AJ12" s="84">
        <f>AJ18+AJ29+AJ57</f>
        <v>623.70000000000005</v>
      </c>
      <c r="AK12" s="84">
        <f>AK18+AK29+AK57</f>
        <v>630.1</v>
      </c>
      <c r="AL12" s="84">
        <f>AK12/AJ12*100</f>
        <v>101.02613435946768</v>
      </c>
      <c r="AM12" s="84">
        <f>AM18+AM29+AM57</f>
        <v>113</v>
      </c>
      <c r="AN12" s="84">
        <f>AN18+AN29+AN57</f>
        <v>96.5</v>
      </c>
      <c r="AO12" s="84">
        <f>AN12/AM12*100</f>
        <v>85.398230088495581</v>
      </c>
      <c r="AP12" s="84">
        <f>AP18+AP29+AP57</f>
        <v>0</v>
      </c>
      <c r="AQ12" s="84">
        <f>AQ18+AQ29+AQ57</f>
        <v>335.9</v>
      </c>
      <c r="AR12" s="84">
        <v>0</v>
      </c>
      <c r="AS12" s="58"/>
      <c r="AT12" s="58"/>
      <c r="AU12" s="59"/>
      <c r="AV12" s="60"/>
      <c r="AW12" s="61"/>
    </row>
    <row r="13" spans="1:49" s="9" customFormat="1" ht="33" customHeight="1">
      <c r="A13" s="180"/>
      <c r="B13" s="183"/>
      <c r="C13" s="62"/>
      <c r="D13" s="187"/>
      <c r="E13" s="5" t="s">
        <v>53</v>
      </c>
      <c r="F13" s="85">
        <f>I13+L13+O13+R13+U13+X13+AA13+AD13+AG13+AJ13+AM13+AP13</f>
        <v>171441.30000000002</v>
      </c>
      <c r="G13" s="85">
        <f>J13+M13+P13+S13+V13+Y13+AB13+AE13+AH13+AK13+AN13+AQ13</f>
        <v>171441.30000000002</v>
      </c>
      <c r="H13" s="84">
        <f>G13/F13*100</f>
        <v>100</v>
      </c>
      <c r="I13" s="84">
        <f>I19+I30+I58</f>
        <v>8000</v>
      </c>
      <c r="J13" s="84">
        <f>J19+J30+J58</f>
        <v>8000</v>
      </c>
      <c r="K13" s="84">
        <f>J13/I13*100</f>
        <v>100</v>
      </c>
      <c r="L13" s="84">
        <f>L19+L30+L58</f>
        <v>11000</v>
      </c>
      <c r="M13" s="84">
        <f>M19+M30+M58</f>
        <v>11000</v>
      </c>
      <c r="N13" s="84">
        <f>M13/L13*100</f>
        <v>100</v>
      </c>
      <c r="O13" s="84">
        <f>O19+O30+O58</f>
        <v>14113.9</v>
      </c>
      <c r="P13" s="84">
        <f>P19+P30+P58</f>
        <v>14113.9</v>
      </c>
      <c r="Q13" s="84">
        <f>P13/O13*100</f>
        <v>100</v>
      </c>
      <c r="R13" s="84">
        <f>R19+R30+R58</f>
        <v>17761.8</v>
      </c>
      <c r="S13" s="84">
        <f>S19+S30+S58</f>
        <v>17761.8</v>
      </c>
      <c r="T13" s="84">
        <f>S13/R13*100</f>
        <v>100</v>
      </c>
      <c r="U13" s="84">
        <f>U19+U30+U58</f>
        <v>22505.599999999999</v>
      </c>
      <c r="V13" s="84">
        <f>V19+V30+V58</f>
        <v>15305.6</v>
      </c>
      <c r="W13" s="84">
        <f>V13/U13*100</f>
        <v>68.007962462675962</v>
      </c>
      <c r="X13" s="84">
        <f>X19+X30+X58</f>
        <v>11234.7</v>
      </c>
      <c r="Y13" s="84">
        <f>Y19+Y30+Y58</f>
        <v>18434.7</v>
      </c>
      <c r="Z13" s="84">
        <f>Y13/X13*100</f>
        <v>164.08715853560841</v>
      </c>
      <c r="AA13" s="84">
        <f>AA19+AA30+AA58</f>
        <v>17021.900000000001</v>
      </c>
      <c r="AB13" s="84">
        <f>AB19+AB30+AB58</f>
        <v>17020</v>
      </c>
      <c r="AC13" s="84">
        <f>AB13/AA13*100</f>
        <v>99.988837908811576</v>
      </c>
      <c r="AD13" s="84">
        <f>AD19+AD30+AD58</f>
        <v>11022</v>
      </c>
      <c r="AE13" s="84">
        <f>AE19+AE30+AE58</f>
        <v>9897.2999999999993</v>
      </c>
      <c r="AF13" s="84">
        <f>AE13/AD13*100</f>
        <v>89.795862819814914</v>
      </c>
      <c r="AG13" s="84">
        <f>AG19+AG30+AG58+AG52</f>
        <v>11468.199999999999</v>
      </c>
      <c r="AH13" s="84">
        <f>AH19+AH30+AH58+AH52</f>
        <v>10449.799999999999</v>
      </c>
      <c r="AI13" s="84">
        <f>AH13/AG13*100</f>
        <v>91.119792120821046</v>
      </c>
      <c r="AJ13" s="84">
        <f>AJ19+AJ30+AJ58</f>
        <v>14059.9</v>
      </c>
      <c r="AK13" s="84">
        <f>AK19+AK30+AK58</f>
        <v>15925</v>
      </c>
      <c r="AL13" s="84">
        <f>AK13/AJ13*100</f>
        <v>113.26538595580338</v>
      </c>
      <c r="AM13" s="84">
        <f>AM19+AM30+AM58</f>
        <v>12097.2</v>
      </c>
      <c r="AN13" s="84">
        <f>AN19+AN30+AN58</f>
        <v>12362.5</v>
      </c>
      <c r="AO13" s="84">
        <f>AN13/AM13*100</f>
        <v>102.1930694706213</v>
      </c>
      <c r="AP13" s="84">
        <f>AP19+AP30+AP58</f>
        <v>21156.100000000002</v>
      </c>
      <c r="AQ13" s="84">
        <f>AQ19+AQ30+AQ58</f>
        <v>21170.7</v>
      </c>
      <c r="AR13" s="84">
        <f>AQ13/AP13*100</f>
        <v>100.06901082902803</v>
      </c>
      <c r="AS13" s="58"/>
      <c r="AT13" s="58"/>
      <c r="AU13" s="59"/>
      <c r="AV13" s="60"/>
      <c r="AW13" s="61"/>
    </row>
    <row r="14" spans="1:49" s="9" customFormat="1" ht="33" customHeight="1">
      <c r="A14" s="180"/>
      <c r="B14" s="183"/>
      <c r="C14" s="186"/>
      <c r="D14" s="188"/>
      <c r="E14" s="5" t="s">
        <v>54</v>
      </c>
      <c r="F14" s="85">
        <f>I14+L14+O14+R14+U14+X14+AA14+AD14+AG14+AJ14+AM14+AP14</f>
        <v>0</v>
      </c>
      <c r="G14" s="85">
        <f t="shared" ref="G14:G15" si="11">J14+M14+P14+S14+V14+Y14+AB14+AE14+AH14+AK14+AN14+AQ14</f>
        <v>0</v>
      </c>
      <c r="H14" s="84">
        <v>0</v>
      </c>
      <c r="I14" s="84">
        <f>I37+I42</f>
        <v>0</v>
      </c>
      <c r="J14" s="84">
        <f>J37+J42</f>
        <v>0</v>
      </c>
      <c r="K14" s="84">
        <v>0</v>
      </c>
      <c r="L14" s="84">
        <f>L37+L42</f>
        <v>0</v>
      </c>
      <c r="M14" s="84">
        <f>M37+M42</f>
        <v>0</v>
      </c>
      <c r="N14" s="84">
        <v>0</v>
      </c>
      <c r="O14" s="84">
        <f>O37+O42</f>
        <v>0</v>
      </c>
      <c r="P14" s="84">
        <f>P37+P42</f>
        <v>0</v>
      </c>
      <c r="Q14" s="84">
        <v>0</v>
      </c>
      <c r="R14" s="84">
        <f>R37+R42</f>
        <v>0</v>
      </c>
      <c r="S14" s="84">
        <f>S37+S42</f>
        <v>0</v>
      </c>
      <c r="T14" s="84">
        <v>0</v>
      </c>
      <c r="U14" s="84">
        <f>U37+U42</f>
        <v>0</v>
      </c>
      <c r="V14" s="84">
        <f>V37+V42</f>
        <v>0</v>
      </c>
      <c r="W14" s="84">
        <v>0</v>
      </c>
      <c r="X14" s="84">
        <f>X37+X42</f>
        <v>0</v>
      </c>
      <c r="Y14" s="84">
        <f>Y37+Y42</f>
        <v>0</v>
      </c>
      <c r="Z14" s="84">
        <v>0</v>
      </c>
      <c r="AA14" s="84">
        <f>AA37+AA42</f>
        <v>0</v>
      </c>
      <c r="AB14" s="84">
        <f>AB37+AB42</f>
        <v>0</v>
      </c>
      <c r="AC14" s="84">
        <v>0</v>
      </c>
      <c r="AD14" s="84">
        <f>AD37+AD42</f>
        <v>0</v>
      </c>
      <c r="AE14" s="84">
        <f>AE37+AE42</f>
        <v>0</v>
      </c>
      <c r="AF14" s="84">
        <v>0</v>
      </c>
      <c r="AG14" s="84">
        <f>AG37+AG42</f>
        <v>0</v>
      </c>
      <c r="AH14" s="84">
        <f>AH37+AH42</f>
        <v>0</v>
      </c>
      <c r="AI14" s="84">
        <v>0</v>
      </c>
      <c r="AJ14" s="84">
        <f>AJ37+AJ42</f>
        <v>0</v>
      </c>
      <c r="AK14" s="84">
        <f>AK37+AK42</f>
        <v>0</v>
      </c>
      <c r="AL14" s="84">
        <v>0</v>
      </c>
      <c r="AM14" s="84">
        <f>AM37+AM42</f>
        <v>0</v>
      </c>
      <c r="AN14" s="84">
        <f>AN37+AN42</f>
        <v>0</v>
      </c>
      <c r="AO14" s="84">
        <v>0</v>
      </c>
      <c r="AP14" s="84">
        <f>AP37+AP42</f>
        <v>0</v>
      </c>
      <c r="AQ14" s="84">
        <f>AQ37+AQ42</f>
        <v>0</v>
      </c>
      <c r="AR14" s="84">
        <v>0</v>
      </c>
      <c r="AS14" s="58"/>
      <c r="AT14" s="58"/>
      <c r="AU14" s="59"/>
      <c r="AV14" s="60"/>
      <c r="AW14" s="61"/>
    </row>
    <row r="15" spans="1:49" s="9" customFormat="1" ht="33" hidden="1" customHeight="1">
      <c r="A15" s="181"/>
      <c r="B15" s="184"/>
      <c r="C15" s="189"/>
      <c r="D15" s="63"/>
      <c r="E15" s="5"/>
      <c r="F15" s="85">
        <f>I15+L15+O15+R15+U15+X15+AA15+AD15+AG15+AJ15+AM15+AP15</f>
        <v>0</v>
      </c>
      <c r="G15" s="85">
        <f t="shared" si="11"/>
        <v>0</v>
      </c>
      <c r="H15" s="84">
        <v>0</v>
      </c>
      <c r="I15" s="84">
        <f>I72</f>
        <v>0</v>
      </c>
      <c r="J15" s="84">
        <f>J72</f>
        <v>0</v>
      </c>
      <c r="K15" s="84">
        <v>0</v>
      </c>
      <c r="L15" s="84">
        <f>L72</f>
        <v>0</v>
      </c>
      <c r="M15" s="84">
        <f>M72</f>
        <v>0</v>
      </c>
      <c r="N15" s="84">
        <v>0</v>
      </c>
      <c r="O15" s="84">
        <f>O72</f>
        <v>0</v>
      </c>
      <c r="P15" s="84">
        <f>P72</f>
        <v>0</v>
      </c>
      <c r="Q15" s="84">
        <v>0</v>
      </c>
      <c r="R15" s="84">
        <f>R72</f>
        <v>0</v>
      </c>
      <c r="S15" s="84">
        <f>S72</f>
        <v>0</v>
      </c>
      <c r="T15" s="84">
        <v>0</v>
      </c>
      <c r="U15" s="84">
        <f>U72</f>
        <v>0</v>
      </c>
      <c r="V15" s="84">
        <f>V72</f>
        <v>0</v>
      </c>
      <c r="W15" s="84">
        <v>0</v>
      </c>
      <c r="X15" s="84">
        <f>X72</f>
        <v>0</v>
      </c>
      <c r="Y15" s="84">
        <f>Y72</f>
        <v>0</v>
      </c>
      <c r="Z15" s="84">
        <v>0</v>
      </c>
      <c r="AA15" s="84">
        <f>AA72</f>
        <v>0</v>
      </c>
      <c r="AB15" s="84">
        <f>AB72</f>
        <v>0</v>
      </c>
      <c r="AC15" s="84">
        <v>0</v>
      </c>
      <c r="AD15" s="84">
        <f>AD72</f>
        <v>0</v>
      </c>
      <c r="AE15" s="84">
        <f>AE72</f>
        <v>0</v>
      </c>
      <c r="AF15" s="84">
        <v>0</v>
      </c>
      <c r="AG15" s="84">
        <f>AG72</f>
        <v>0</v>
      </c>
      <c r="AH15" s="84">
        <f>AH72</f>
        <v>0</v>
      </c>
      <c r="AI15" s="84">
        <v>0</v>
      </c>
      <c r="AJ15" s="84">
        <f>AJ72</f>
        <v>0</v>
      </c>
      <c r="AK15" s="84">
        <f>AK72</f>
        <v>0</v>
      </c>
      <c r="AL15" s="84">
        <v>0</v>
      </c>
      <c r="AM15" s="84">
        <f>AM72</f>
        <v>0</v>
      </c>
      <c r="AN15" s="84">
        <f>AN72</f>
        <v>0</v>
      </c>
      <c r="AO15" s="84">
        <v>0</v>
      </c>
      <c r="AP15" s="84">
        <f>AP72</f>
        <v>0</v>
      </c>
      <c r="AQ15" s="84">
        <f>AQ72</f>
        <v>0</v>
      </c>
      <c r="AR15" s="84">
        <v>0</v>
      </c>
      <c r="AS15" s="58"/>
      <c r="AT15" s="58"/>
      <c r="AU15" s="59"/>
      <c r="AV15" s="61"/>
      <c r="AW15" s="61"/>
    </row>
    <row r="16" spans="1:49" s="2" customFormat="1" ht="22.5" customHeight="1">
      <c r="A16" s="167" t="s">
        <v>31</v>
      </c>
      <c r="B16" s="175" t="s">
        <v>42</v>
      </c>
      <c r="C16" s="171" t="s">
        <v>24</v>
      </c>
      <c r="D16" s="171" t="s">
        <v>38</v>
      </c>
      <c r="E16" s="3" t="s">
        <v>67</v>
      </c>
      <c r="F16" s="85">
        <f>F18+F19</f>
        <v>883.3</v>
      </c>
      <c r="G16" s="85">
        <f>G18+G19</f>
        <v>883.3</v>
      </c>
      <c r="H16" s="85">
        <f>G16/F16*100</f>
        <v>100</v>
      </c>
      <c r="I16" s="86">
        <f>I18+I19</f>
        <v>0</v>
      </c>
      <c r="J16" s="86">
        <f>J18+J19</f>
        <v>0</v>
      </c>
      <c r="K16" s="86">
        <f>K18+K19</f>
        <v>0</v>
      </c>
      <c r="L16" s="86">
        <f>L18+L19</f>
        <v>0</v>
      </c>
      <c r="M16" s="86">
        <f>M18+M19</f>
        <v>0</v>
      </c>
      <c r="N16" s="86">
        <v>0</v>
      </c>
      <c r="O16" s="86">
        <f>O18+O19</f>
        <v>74.400000000000006</v>
      </c>
      <c r="P16" s="86">
        <f>P18+P19</f>
        <v>74.400000000000006</v>
      </c>
      <c r="Q16" s="86">
        <f>P16/O16*100</f>
        <v>100</v>
      </c>
      <c r="R16" s="86">
        <f t="shared" ref="R16:S16" si="12">R18+R19</f>
        <v>54.3</v>
      </c>
      <c r="S16" s="86">
        <f t="shared" si="12"/>
        <v>54.3</v>
      </c>
      <c r="T16" s="86">
        <f t="shared" ref="T16" si="13">S16/R16*100</f>
        <v>100</v>
      </c>
      <c r="U16" s="86">
        <f>U18+U19</f>
        <v>205.6</v>
      </c>
      <c r="V16" s="86">
        <f>V18+V19</f>
        <v>205.6</v>
      </c>
      <c r="W16" s="86">
        <f>V16/U16*100</f>
        <v>100</v>
      </c>
      <c r="X16" s="86">
        <f t="shared" ref="X16:Y16" si="14">X18+X19</f>
        <v>327</v>
      </c>
      <c r="Y16" s="86">
        <f t="shared" si="14"/>
        <v>327</v>
      </c>
      <c r="Z16" s="86">
        <f>Y16/X16*100</f>
        <v>100</v>
      </c>
      <c r="AA16" s="86">
        <f t="shared" ref="AA16:AB16" si="15">AA18+AA19</f>
        <v>0</v>
      </c>
      <c r="AB16" s="86">
        <f t="shared" si="15"/>
        <v>0</v>
      </c>
      <c r="AC16" s="86">
        <v>0</v>
      </c>
      <c r="AD16" s="86">
        <f t="shared" ref="AD16:AE16" si="16">AD18+AD19</f>
        <v>0</v>
      </c>
      <c r="AE16" s="86">
        <f t="shared" si="16"/>
        <v>0</v>
      </c>
      <c r="AF16" s="86">
        <v>0</v>
      </c>
      <c r="AG16" s="86">
        <f t="shared" ref="AG16:AH16" si="17">AG18+AG19</f>
        <v>114.4</v>
      </c>
      <c r="AH16" s="86">
        <f t="shared" si="17"/>
        <v>114.4</v>
      </c>
      <c r="AI16" s="86">
        <f>AH16/AG16*100</f>
        <v>100</v>
      </c>
      <c r="AJ16" s="86">
        <f t="shared" ref="AJ16:AK16" si="18">AJ18+AJ19</f>
        <v>35</v>
      </c>
      <c r="AK16" s="86">
        <f t="shared" si="18"/>
        <v>35</v>
      </c>
      <c r="AL16" s="86">
        <f>AK16/AJ16*100</f>
        <v>100</v>
      </c>
      <c r="AM16" s="86">
        <f t="shared" ref="AM16:AN16" si="19">AM18+AM19</f>
        <v>37.200000000000003</v>
      </c>
      <c r="AN16" s="86">
        <f t="shared" si="19"/>
        <v>37.200000000000003</v>
      </c>
      <c r="AO16" s="86">
        <f>AN16/AM16*100</f>
        <v>100</v>
      </c>
      <c r="AP16" s="86">
        <f t="shared" ref="AP16:AQ16" si="20">AP18+AP19</f>
        <v>35.4</v>
      </c>
      <c r="AQ16" s="86">
        <f t="shared" si="20"/>
        <v>35.4</v>
      </c>
      <c r="AR16" s="86">
        <f>AQ16/AP16*100</f>
        <v>100</v>
      </c>
      <c r="AS16" s="190" t="s">
        <v>165</v>
      </c>
      <c r="AT16" s="203"/>
      <c r="AU16" s="59"/>
      <c r="AV16" s="60"/>
      <c r="AW16" s="64"/>
    </row>
    <row r="17" spans="1:49" s="2" customFormat="1" ht="33" customHeight="1">
      <c r="A17" s="168"/>
      <c r="B17" s="176"/>
      <c r="C17" s="172"/>
      <c r="D17" s="172"/>
      <c r="E17" s="3" t="s">
        <v>56</v>
      </c>
      <c r="F17" s="85">
        <v>0</v>
      </c>
      <c r="G17" s="85">
        <v>0</v>
      </c>
      <c r="H17" s="85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191"/>
      <c r="AT17" s="204"/>
      <c r="AU17" s="65"/>
      <c r="AV17" s="61"/>
      <c r="AW17" s="64"/>
    </row>
    <row r="18" spans="1:49" s="2" customFormat="1" ht="33" customHeight="1">
      <c r="A18" s="168"/>
      <c r="B18" s="176"/>
      <c r="C18" s="172"/>
      <c r="D18" s="172"/>
      <c r="E18" s="10" t="s">
        <v>55</v>
      </c>
      <c r="F18" s="85">
        <f>I18+L18+O18+R18+U18+X18+AA18+AD18+AG18+AJ18+AM18+AP18</f>
        <v>0</v>
      </c>
      <c r="G18" s="85">
        <f>J18+M18+P18+S18+V18+Y18+AB18+AE18+AH18+AK18+AN18+AQ18</f>
        <v>0</v>
      </c>
      <c r="H18" s="85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191"/>
      <c r="AT18" s="204"/>
      <c r="AU18" s="65"/>
      <c r="AV18" s="61"/>
      <c r="AW18" s="64"/>
    </row>
    <row r="19" spans="1:49" s="2" customFormat="1" ht="33" customHeight="1">
      <c r="A19" s="168"/>
      <c r="B19" s="176"/>
      <c r="C19" s="172"/>
      <c r="D19" s="178"/>
      <c r="E19" s="10" t="s">
        <v>53</v>
      </c>
      <c r="F19" s="85">
        <f>I19+L19+O19+R19+U19+X19+AA19+AD19+AG19+AJ19+AM19+AP19</f>
        <v>883.3</v>
      </c>
      <c r="G19" s="85">
        <f>J19+M19+P19+S19+V19+Y19+AB19+AE19+AH19+AK19+AN19+AQ19</f>
        <v>883.3</v>
      </c>
      <c r="H19" s="85">
        <f t="shared" ref="H19:H30" si="21">G19/F19*100</f>
        <v>100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74.400000000000006</v>
      </c>
      <c r="P19" s="86">
        <v>74.400000000000006</v>
      </c>
      <c r="Q19" s="86">
        <f>P19/O19*100</f>
        <v>100</v>
      </c>
      <c r="R19" s="86">
        <v>54.3</v>
      </c>
      <c r="S19" s="86">
        <v>54.3</v>
      </c>
      <c r="T19" s="86">
        <f>S19/R19*100</f>
        <v>100</v>
      </c>
      <c r="U19" s="86">
        <v>205.6</v>
      </c>
      <c r="V19" s="86">
        <v>205.6</v>
      </c>
      <c r="W19" s="86">
        <f>V19/U19*100</f>
        <v>100</v>
      </c>
      <c r="X19" s="86">
        <v>327</v>
      </c>
      <c r="Y19" s="86">
        <v>327</v>
      </c>
      <c r="Z19" s="86">
        <f>Y19/X19*100</f>
        <v>100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114.4</v>
      </c>
      <c r="AH19" s="86">
        <v>114.4</v>
      </c>
      <c r="AI19" s="86">
        <f>AH19/AG19*100</f>
        <v>100</v>
      </c>
      <c r="AJ19" s="86">
        <v>35</v>
      </c>
      <c r="AK19" s="86">
        <v>35</v>
      </c>
      <c r="AL19" s="86">
        <f>AK19/AJ19*100</f>
        <v>100</v>
      </c>
      <c r="AM19" s="86">
        <v>37.200000000000003</v>
      </c>
      <c r="AN19" s="86">
        <v>37.200000000000003</v>
      </c>
      <c r="AO19" s="86">
        <f>AN19/AM19*100</f>
        <v>100</v>
      </c>
      <c r="AP19" s="86">
        <v>35.4</v>
      </c>
      <c r="AQ19" s="86">
        <v>35.4</v>
      </c>
      <c r="AR19" s="86">
        <f>AQ19/AP19*100</f>
        <v>100</v>
      </c>
      <c r="AS19" s="191"/>
      <c r="AT19" s="204"/>
      <c r="AU19" s="59"/>
      <c r="AV19" s="60"/>
      <c r="AW19" s="64"/>
    </row>
    <row r="20" spans="1:49" s="2" customFormat="1" ht="33" hidden="1" customHeight="1">
      <c r="A20" s="168"/>
      <c r="B20" s="176"/>
      <c r="C20" s="172"/>
      <c r="D20" s="79"/>
      <c r="E20" s="80" t="s">
        <v>35</v>
      </c>
      <c r="F20" s="85">
        <v>0</v>
      </c>
      <c r="G20" s="85">
        <v>0</v>
      </c>
      <c r="H20" s="85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191"/>
      <c r="AT20" s="204"/>
      <c r="AU20" s="59"/>
      <c r="AV20" s="60"/>
      <c r="AW20" s="64"/>
    </row>
    <row r="21" spans="1:49" s="2" customFormat="1" ht="234" customHeight="1">
      <c r="A21" s="174"/>
      <c r="B21" s="177"/>
      <c r="C21" s="178"/>
      <c r="D21" s="44"/>
      <c r="E21" s="10" t="s">
        <v>54</v>
      </c>
      <c r="F21" s="85">
        <v>0</v>
      </c>
      <c r="G21" s="85">
        <v>0</v>
      </c>
      <c r="H21" s="85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192"/>
      <c r="AT21" s="205"/>
      <c r="AU21" s="65"/>
      <c r="AV21" s="61"/>
      <c r="AW21" s="64"/>
    </row>
    <row r="22" spans="1:49" s="2" customFormat="1" ht="22.5" customHeight="1">
      <c r="A22" s="167" t="s">
        <v>43</v>
      </c>
      <c r="B22" s="175" t="s">
        <v>95</v>
      </c>
      <c r="C22" s="171" t="s">
        <v>24</v>
      </c>
      <c r="D22" s="171" t="s">
        <v>39</v>
      </c>
      <c r="E22" s="3" t="s">
        <v>67</v>
      </c>
      <c r="F22" s="85">
        <f>F24+F25</f>
        <v>0</v>
      </c>
      <c r="G22" s="85">
        <f>G24+G25</f>
        <v>0</v>
      </c>
      <c r="H22" s="85">
        <v>0</v>
      </c>
      <c r="I22" s="86">
        <f>I24+I25</f>
        <v>0</v>
      </c>
      <c r="J22" s="86">
        <f>J24+J25</f>
        <v>0</v>
      </c>
      <c r="K22" s="86">
        <v>0</v>
      </c>
      <c r="L22" s="86">
        <f>L24+L25</f>
        <v>0</v>
      </c>
      <c r="M22" s="86">
        <f>M24+M25</f>
        <v>0</v>
      </c>
      <c r="N22" s="86">
        <v>0</v>
      </c>
      <c r="O22" s="86">
        <f>O24+O25</f>
        <v>0</v>
      </c>
      <c r="P22" s="86">
        <f>P24+P25</f>
        <v>0</v>
      </c>
      <c r="Q22" s="86">
        <v>0</v>
      </c>
      <c r="R22" s="86">
        <f>R24+R25</f>
        <v>0</v>
      </c>
      <c r="S22" s="86">
        <f>S24+S25</f>
        <v>0</v>
      </c>
      <c r="T22" s="86">
        <v>0</v>
      </c>
      <c r="U22" s="86">
        <f>U24+U25</f>
        <v>0</v>
      </c>
      <c r="V22" s="86">
        <f>V24+V25</f>
        <v>0</v>
      </c>
      <c r="W22" s="86">
        <v>0</v>
      </c>
      <c r="X22" s="86">
        <f>X24+X25</f>
        <v>0</v>
      </c>
      <c r="Y22" s="86">
        <f>Y24+Y25</f>
        <v>0</v>
      </c>
      <c r="Z22" s="86">
        <v>0</v>
      </c>
      <c r="AA22" s="86">
        <f>AA24+AA25</f>
        <v>0</v>
      </c>
      <c r="AB22" s="86">
        <f>AB24+AB25</f>
        <v>0</v>
      </c>
      <c r="AC22" s="86">
        <v>0</v>
      </c>
      <c r="AD22" s="86">
        <f>AD24+AD25</f>
        <v>0</v>
      </c>
      <c r="AE22" s="86">
        <f>AE24+AE25</f>
        <v>0</v>
      </c>
      <c r="AF22" s="86">
        <v>0</v>
      </c>
      <c r="AG22" s="86">
        <f>AG24+AG25</f>
        <v>0</v>
      </c>
      <c r="AH22" s="86">
        <f>AH24+AH25</f>
        <v>0</v>
      </c>
      <c r="AI22" s="86">
        <v>0</v>
      </c>
      <c r="AJ22" s="86">
        <f>AJ24+AJ25</f>
        <v>0</v>
      </c>
      <c r="AK22" s="86">
        <f>AK24+AK25</f>
        <v>0</v>
      </c>
      <c r="AL22" s="86">
        <v>0</v>
      </c>
      <c r="AM22" s="86">
        <f>AM24+AM25</f>
        <v>0</v>
      </c>
      <c r="AN22" s="86">
        <f>AN24+AN25</f>
        <v>0</v>
      </c>
      <c r="AO22" s="86">
        <v>0</v>
      </c>
      <c r="AP22" s="86">
        <f>AP24+AP25</f>
        <v>0</v>
      </c>
      <c r="AQ22" s="86">
        <f>AQ24+AQ25</f>
        <v>0</v>
      </c>
      <c r="AR22" s="86">
        <v>0</v>
      </c>
      <c r="AS22" s="206"/>
      <c r="AT22" s="206"/>
      <c r="AU22" s="59"/>
      <c r="AV22" s="60"/>
      <c r="AW22" s="64"/>
    </row>
    <row r="23" spans="1:49" s="2" customFormat="1" ht="33" customHeight="1">
      <c r="A23" s="168"/>
      <c r="B23" s="176"/>
      <c r="C23" s="172"/>
      <c r="D23" s="172"/>
      <c r="E23" s="3" t="s">
        <v>56</v>
      </c>
      <c r="F23" s="85">
        <v>0</v>
      </c>
      <c r="G23" s="85">
        <v>0</v>
      </c>
      <c r="H23" s="85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207"/>
      <c r="AT23" s="207"/>
      <c r="AU23" s="16"/>
      <c r="AV23" s="61"/>
      <c r="AW23" s="64"/>
    </row>
    <row r="24" spans="1:49" s="2" customFormat="1" ht="33" customHeight="1">
      <c r="A24" s="168"/>
      <c r="B24" s="176"/>
      <c r="C24" s="172"/>
      <c r="D24" s="172"/>
      <c r="E24" s="10" t="s">
        <v>55</v>
      </c>
      <c r="F24" s="85">
        <f>I24+L24+O24+R24+U24+X24+AA24+AD24+AG24+AJ24+AM24+AP24</f>
        <v>0</v>
      </c>
      <c r="G24" s="85">
        <f>J24+M24+P24+S24+V24+Y24+AB24+AE24+AH24+AK24+AN24+AQ24</f>
        <v>0</v>
      </c>
      <c r="H24" s="85">
        <v>0</v>
      </c>
      <c r="I24" s="86">
        <v>0</v>
      </c>
      <c r="J24" s="86">
        <v>0</v>
      </c>
      <c r="K24" s="87">
        <v>0</v>
      </c>
      <c r="L24" s="87">
        <v>0</v>
      </c>
      <c r="M24" s="87">
        <v>0</v>
      </c>
      <c r="N24" s="86">
        <v>0</v>
      </c>
      <c r="O24" s="87">
        <v>0</v>
      </c>
      <c r="P24" s="87">
        <v>0</v>
      </c>
      <c r="Q24" s="86">
        <v>0</v>
      </c>
      <c r="R24" s="87">
        <v>0</v>
      </c>
      <c r="S24" s="87">
        <v>0</v>
      </c>
      <c r="T24" s="86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6">
        <v>0</v>
      </c>
      <c r="AA24" s="87">
        <v>0</v>
      </c>
      <c r="AB24" s="87">
        <v>0</v>
      </c>
      <c r="AC24" s="86">
        <v>0</v>
      </c>
      <c r="AD24" s="87">
        <v>0</v>
      </c>
      <c r="AE24" s="87">
        <v>0</v>
      </c>
      <c r="AF24" s="86">
        <v>0</v>
      </c>
      <c r="AG24" s="87">
        <v>0</v>
      </c>
      <c r="AH24" s="87">
        <v>0</v>
      </c>
      <c r="AI24" s="86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207"/>
      <c r="AT24" s="207"/>
      <c r="AU24" s="59"/>
      <c r="AV24" s="60"/>
      <c r="AW24" s="64"/>
    </row>
    <row r="25" spans="1:49" s="2" customFormat="1" ht="33" customHeight="1">
      <c r="A25" s="168"/>
      <c r="B25" s="176"/>
      <c r="C25" s="172"/>
      <c r="D25" s="178"/>
      <c r="E25" s="10" t="s">
        <v>53</v>
      </c>
      <c r="F25" s="85">
        <f>I25+L25+O25+R25+U25+X25+AA25+AD25+AG25+AJ25+AM25+AP25</f>
        <v>0</v>
      </c>
      <c r="G25" s="85">
        <f>J25+M25+P25+S25+V25+Y25+AB25+AE25+AH25+AK25+AN25+AQ25</f>
        <v>0</v>
      </c>
      <c r="H25" s="85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207"/>
      <c r="AT25" s="207"/>
      <c r="AU25" s="59"/>
      <c r="AV25" s="60"/>
      <c r="AW25" s="64"/>
    </row>
    <row r="26" spans="1:49" s="2" customFormat="1" ht="33" customHeight="1">
      <c r="A26" s="174"/>
      <c r="B26" s="177"/>
      <c r="C26" s="178"/>
      <c r="D26" s="44"/>
      <c r="E26" s="10" t="s">
        <v>54</v>
      </c>
      <c r="F26" s="85">
        <v>0</v>
      </c>
      <c r="G26" s="85">
        <v>0</v>
      </c>
      <c r="H26" s="85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208"/>
      <c r="AT26" s="208"/>
      <c r="AU26" s="16"/>
      <c r="AV26" s="61"/>
      <c r="AW26" s="64"/>
    </row>
    <row r="27" spans="1:49" s="2" customFormat="1" ht="22.5" customHeight="1">
      <c r="A27" s="197" t="s">
        <v>44</v>
      </c>
      <c r="B27" s="175" t="s">
        <v>96</v>
      </c>
      <c r="C27" s="171" t="s">
        <v>24</v>
      </c>
      <c r="D27" s="171" t="s">
        <v>39</v>
      </c>
      <c r="E27" s="3" t="s">
        <v>67</v>
      </c>
      <c r="F27" s="85">
        <f>F29+F30</f>
        <v>174721</v>
      </c>
      <c r="G27" s="85">
        <f>G29+G30</f>
        <v>174720.99999999997</v>
      </c>
      <c r="H27" s="85">
        <f t="shared" si="21"/>
        <v>99.999999999999972</v>
      </c>
      <c r="I27" s="86">
        <f>I29+I30</f>
        <v>8000</v>
      </c>
      <c r="J27" s="86">
        <f>J29+J30</f>
        <v>8000</v>
      </c>
      <c r="K27" s="86">
        <f>J27/I27*100</f>
        <v>100</v>
      </c>
      <c r="L27" s="86">
        <f>L29+L30</f>
        <v>11000</v>
      </c>
      <c r="M27" s="86">
        <f>M29+M30</f>
        <v>11000</v>
      </c>
      <c r="N27" s="86">
        <f>M27/L27*100</f>
        <v>100</v>
      </c>
      <c r="O27" s="86">
        <f>O29+O30</f>
        <v>15556.3</v>
      </c>
      <c r="P27" s="86">
        <f>P29+P30</f>
        <v>15218.4</v>
      </c>
      <c r="Q27" s="86">
        <f>P27/O27*100</f>
        <v>97.82788966528031</v>
      </c>
      <c r="R27" s="86">
        <f>R29+R30</f>
        <v>18119.099999999999</v>
      </c>
      <c r="S27" s="86">
        <f>S29+S30</f>
        <v>18062.5</v>
      </c>
      <c r="T27" s="86">
        <f>S27/R27*100</f>
        <v>99.687622453653887</v>
      </c>
      <c r="U27" s="86">
        <f>U29+U30</f>
        <v>22446.2</v>
      </c>
      <c r="V27" s="86">
        <f>V29+V30</f>
        <v>15236.9</v>
      </c>
      <c r="W27" s="86">
        <f>V27/U27*100</f>
        <v>67.881868645917791</v>
      </c>
      <c r="X27" s="86">
        <f>X29+X30</f>
        <v>11057.7</v>
      </c>
      <c r="Y27" s="86">
        <f>Y29+Y30</f>
        <v>18661.5</v>
      </c>
      <c r="Z27" s="86">
        <f>Y27/X27*100</f>
        <v>168.76475216365066</v>
      </c>
      <c r="AA27" s="86">
        <f>AA29+AA30</f>
        <v>17437.900000000001</v>
      </c>
      <c r="AB27" s="86">
        <f>AB29+AB30</f>
        <v>17408.900000000001</v>
      </c>
      <c r="AC27" s="86">
        <f>AB27/AA27*100</f>
        <v>99.833695571141021</v>
      </c>
      <c r="AD27" s="86">
        <f>AD29+AD30</f>
        <v>12060.5</v>
      </c>
      <c r="AE27" s="86">
        <f>AE29+AE30</f>
        <v>10885.099999999999</v>
      </c>
      <c r="AF27" s="86">
        <f>AE27/AD27*100</f>
        <v>90.254135400688185</v>
      </c>
      <c r="AG27" s="86">
        <f>AG29+AG30</f>
        <v>11101</v>
      </c>
      <c r="AH27" s="86">
        <f>AH29+AH30</f>
        <v>10160.4</v>
      </c>
      <c r="AI27" s="86">
        <f>AH27/AG27*100</f>
        <v>91.526889469417156</v>
      </c>
      <c r="AJ27" s="86">
        <f>AJ29+AJ30</f>
        <v>14648.6</v>
      </c>
      <c r="AK27" s="86">
        <f>AK29+AK30</f>
        <v>16194.3</v>
      </c>
      <c r="AL27" s="86">
        <f>AK27/AJ27*100</f>
        <v>110.55186161134851</v>
      </c>
      <c r="AM27" s="86">
        <f>AM29+AM30</f>
        <v>12173</v>
      </c>
      <c r="AN27" s="86">
        <f>AN29+AN30</f>
        <v>12421.8</v>
      </c>
      <c r="AO27" s="86">
        <f>AN27/AM27*100</f>
        <v>102.04386757578246</v>
      </c>
      <c r="AP27" s="86">
        <f>AP29+AP30</f>
        <v>21120.7</v>
      </c>
      <c r="AQ27" s="86">
        <f>AQ29+AQ30</f>
        <v>21471.200000000001</v>
      </c>
      <c r="AR27" s="86">
        <f>AQ27/AP27*100</f>
        <v>101.65950939126071</v>
      </c>
      <c r="AS27" s="206"/>
      <c r="AT27" s="206"/>
      <c r="AU27" s="59"/>
      <c r="AV27" s="60"/>
      <c r="AW27" s="64"/>
    </row>
    <row r="28" spans="1:49" s="2" customFormat="1" ht="33" customHeight="1">
      <c r="A28" s="198"/>
      <c r="B28" s="176"/>
      <c r="C28" s="172"/>
      <c r="D28" s="172"/>
      <c r="E28" s="3" t="s">
        <v>56</v>
      </c>
      <c r="F28" s="85">
        <v>0</v>
      </c>
      <c r="G28" s="85">
        <v>0</v>
      </c>
      <c r="H28" s="85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207"/>
      <c r="AT28" s="207"/>
      <c r="AU28" s="16"/>
      <c r="AV28" s="61"/>
      <c r="AW28" s="64"/>
    </row>
    <row r="29" spans="1:49" s="2" customFormat="1" ht="33" customHeight="1">
      <c r="A29" s="198"/>
      <c r="B29" s="176"/>
      <c r="C29" s="172"/>
      <c r="D29" s="172"/>
      <c r="E29" s="10" t="s">
        <v>55</v>
      </c>
      <c r="F29" s="85">
        <f>I29+L29+O29+R29+U29+X29+AA29+AD29+AG29+AJ29+AM29+AP29</f>
        <v>4415.8</v>
      </c>
      <c r="G29" s="85">
        <f>J29+M29+P29+S29+V29+Y29+AB29+AE29+AH29+AK29+AN29+AQ29</f>
        <v>4415.8</v>
      </c>
      <c r="H29" s="85">
        <f t="shared" si="21"/>
        <v>100</v>
      </c>
      <c r="I29" s="86">
        <f>I35+I40</f>
        <v>0</v>
      </c>
      <c r="J29" s="86">
        <f>J35+J40</f>
        <v>0</v>
      </c>
      <c r="K29" s="86">
        <v>0</v>
      </c>
      <c r="L29" s="86">
        <f>L35+L40</f>
        <v>0</v>
      </c>
      <c r="M29" s="86">
        <f>M35+M40</f>
        <v>0</v>
      </c>
      <c r="N29" s="86">
        <v>0</v>
      </c>
      <c r="O29" s="86">
        <f>O35+O40</f>
        <v>1516.8</v>
      </c>
      <c r="P29" s="86">
        <f>P35+P40</f>
        <v>1178.9000000000001</v>
      </c>
      <c r="Q29" s="86">
        <f>P29/O29*100</f>
        <v>77.722837552742632</v>
      </c>
      <c r="R29" s="86">
        <f>R35+R40</f>
        <v>411.6</v>
      </c>
      <c r="S29" s="86">
        <f>S35+S40</f>
        <v>355</v>
      </c>
      <c r="T29" s="86">
        <f>S29/R29*100</f>
        <v>86.248785228377059</v>
      </c>
      <c r="U29" s="86">
        <f>U35+U40</f>
        <v>146.19999999999999</v>
      </c>
      <c r="V29" s="86">
        <f>V35+V40</f>
        <v>136.9</v>
      </c>
      <c r="W29" s="86">
        <f>V29/U29*100</f>
        <v>93.638850889192895</v>
      </c>
      <c r="X29" s="86">
        <f>X35+X40</f>
        <v>150</v>
      </c>
      <c r="Y29" s="86">
        <f>Y35+Y40</f>
        <v>553.79999999999995</v>
      </c>
      <c r="Z29" s="86">
        <f>Y29/X29*100</f>
        <v>369.2</v>
      </c>
      <c r="AA29" s="86">
        <f>AA35+AA40</f>
        <v>416</v>
      </c>
      <c r="AB29" s="86">
        <f>AB35+AB40</f>
        <v>388.9</v>
      </c>
      <c r="AC29" s="86">
        <f t="shared" ref="AC29:AC30" si="22">AB29/AA29*100</f>
        <v>93.48557692307692</v>
      </c>
      <c r="AD29" s="86">
        <f>AD35+AD40</f>
        <v>1038.5</v>
      </c>
      <c r="AE29" s="86">
        <f>AE35+AE40</f>
        <v>987.8</v>
      </c>
      <c r="AF29" s="86">
        <f>AE29/AD29*100</f>
        <v>95.117958594126137</v>
      </c>
      <c r="AG29" s="86">
        <f>AG35+AG40</f>
        <v>0</v>
      </c>
      <c r="AH29" s="86">
        <f>AH35+AH40</f>
        <v>77.8</v>
      </c>
      <c r="AI29" s="86">
        <v>0</v>
      </c>
      <c r="AJ29" s="86">
        <f>AJ35+AJ40</f>
        <v>623.70000000000005</v>
      </c>
      <c r="AK29" s="86">
        <f>AK35+AK40</f>
        <v>304.3</v>
      </c>
      <c r="AL29" s="86">
        <f>AK29/AJ29*100</f>
        <v>48.78948212281545</v>
      </c>
      <c r="AM29" s="86">
        <f>AM35+AM40</f>
        <v>113</v>
      </c>
      <c r="AN29" s="86">
        <f>AN35+AN40</f>
        <v>96.5</v>
      </c>
      <c r="AO29" s="86">
        <f>AN29/AM29*100</f>
        <v>85.398230088495581</v>
      </c>
      <c r="AP29" s="86">
        <f>AP35+AP40</f>
        <v>0</v>
      </c>
      <c r="AQ29" s="86">
        <f>AQ35+AQ40</f>
        <v>335.9</v>
      </c>
      <c r="AR29" s="86">
        <v>0</v>
      </c>
      <c r="AS29" s="207"/>
      <c r="AT29" s="207"/>
      <c r="AU29" s="59"/>
      <c r="AV29" s="60"/>
      <c r="AW29" s="64"/>
    </row>
    <row r="30" spans="1:49" s="2" customFormat="1" ht="33" customHeight="1">
      <c r="A30" s="198"/>
      <c r="B30" s="176"/>
      <c r="C30" s="172"/>
      <c r="D30" s="178"/>
      <c r="E30" s="10" t="s">
        <v>53</v>
      </c>
      <c r="F30" s="85">
        <f>I30+L30+O30+R30+U30+X30+AA30+AD30+AG30+AJ30+AM30+AP30</f>
        <v>170305.2</v>
      </c>
      <c r="G30" s="85">
        <f>J30+M30+P30+S30+V30+Y30+AB30+AE30+AH30+AK30+AN30+AQ30</f>
        <v>170305.19999999998</v>
      </c>
      <c r="H30" s="85">
        <f t="shared" si="21"/>
        <v>99.999999999999972</v>
      </c>
      <c r="I30" s="86">
        <f>I36+I41</f>
        <v>8000</v>
      </c>
      <c r="J30" s="86">
        <f>J36+J41</f>
        <v>8000</v>
      </c>
      <c r="K30" s="86">
        <f>J30/I30*100</f>
        <v>100</v>
      </c>
      <c r="L30" s="86">
        <f>L36+L41</f>
        <v>11000</v>
      </c>
      <c r="M30" s="86">
        <f>M36+M41</f>
        <v>11000</v>
      </c>
      <c r="N30" s="86">
        <f>M30/L30*100</f>
        <v>100</v>
      </c>
      <c r="O30" s="86">
        <f>O36+O41</f>
        <v>14039.5</v>
      </c>
      <c r="P30" s="86">
        <f>P36+P41</f>
        <v>14039.5</v>
      </c>
      <c r="Q30" s="86">
        <f>P30/O30*100</f>
        <v>100</v>
      </c>
      <c r="R30" s="86">
        <f>R36+R41</f>
        <v>17707.5</v>
      </c>
      <c r="S30" s="86">
        <f>S36+S41</f>
        <v>17707.5</v>
      </c>
      <c r="T30" s="86">
        <f>S30/R30*100</f>
        <v>100</v>
      </c>
      <c r="U30" s="86">
        <f>U36+U41</f>
        <v>22300</v>
      </c>
      <c r="V30" s="86">
        <f>V36+V41</f>
        <v>15100</v>
      </c>
      <c r="W30" s="86">
        <f>V30/U30*100</f>
        <v>67.713004484304932</v>
      </c>
      <c r="X30" s="86">
        <f>X36+X41</f>
        <v>10907.7</v>
      </c>
      <c r="Y30" s="86">
        <f>Y36+Y41</f>
        <v>18107.7</v>
      </c>
      <c r="Z30" s="86">
        <f>Y30/X30*100</f>
        <v>166.00841607304929</v>
      </c>
      <c r="AA30" s="86">
        <f>AA36+AA41</f>
        <v>17021.900000000001</v>
      </c>
      <c r="AB30" s="86">
        <f>AB36+AB41</f>
        <v>17020</v>
      </c>
      <c r="AC30" s="86">
        <f t="shared" si="22"/>
        <v>99.988837908811576</v>
      </c>
      <c r="AD30" s="86">
        <f>AD36+AD41</f>
        <v>11022</v>
      </c>
      <c r="AE30" s="86">
        <f>AE36+AE41</f>
        <v>9897.2999999999993</v>
      </c>
      <c r="AF30" s="86">
        <f t="shared" ref="AF30" si="23">AE30/AD30*100</f>
        <v>89.795862819814914</v>
      </c>
      <c r="AG30" s="86">
        <f>AG36+AG41</f>
        <v>11101</v>
      </c>
      <c r="AH30" s="86">
        <f>AH36+AH41</f>
        <v>10082.6</v>
      </c>
      <c r="AI30" s="86">
        <f>AH30/AG30*100</f>
        <v>90.826051707053423</v>
      </c>
      <c r="AJ30" s="86">
        <f>AJ36+AJ41</f>
        <v>14024.9</v>
      </c>
      <c r="AK30" s="86">
        <f>AK36+AK41</f>
        <v>15890</v>
      </c>
      <c r="AL30" s="86">
        <f>AK30/AJ30*100</f>
        <v>113.29849054182203</v>
      </c>
      <c r="AM30" s="86">
        <f>AM36+AM41</f>
        <v>12060</v>
      </c>
      <c r="AN30" s="86">
        <f>AN36+AN41</f>
        <v>12325.3</v>
      </c>
      <c r="AO30" s="86">
        <f>AN30/AM30*100</f>
        <v>102.19983416252072</v>
      </c>
      <c r="AP30" s="86">
        <f>AP36+AP41</f>
        <v>21120.7</v>
      </c>
      <c r="AQ30" s="86">
        <f>AQ36+AQ41</f>
        <v>21135.3</v>
      </c>
      <c r="AR30" s="86">
        <f>AQ30/AP30*100</f>
        <v>100.06912649675436</v>
      </c>
      <c r="AS30" s="207"/>
      <c r="AT30" s="207"/>
      <c r="AU30" s="59"/>
      <c r="AV30" s="60"/>
      <c r="AW30" s="64"/>
    </row>
    <row r="31" spans="1:49" s="2" customFormat="1" ht="33" customHeight="1">
      <c r="A31" s="198"/>
      <c r="B31" s="176"/>
      <c r="C31" s="172"/>
      <c r="D31" s="79"/>
      <c r="E31" s="80" t="s">
        <v>35</v>
      </c>
      <c r="F31" s="85">
        <v>0</v>
      </c>
      <c r="G31" s="85">
        <v>0</v>
      </c>
      <c r="H31" s="85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207"/>
      <c r="AT31" s="207"/>
      <c r="AU31" s="59"/>
      <c r="AV31" s="60"/>
      <c r="AW31" s="64"/>
    </row>
    <row r="32" spans="1:49" s="2" customFormat="1" ht="33" customHeight="1">
      <c r="A32" s="199"/>
      <c r="B32" s="177"/>
      <c r="C32" s="178"/>
      <c r="D32" s="44"/>
      <c r="E32" s="10" t="s">
        <v>54</v>
      </c>
      <c r="F32" s="85">
        <v>0</v>
      </c>
      <c r="G32" s="85">
        <v>0</v>
      </c>
      <c r="H32" s="85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208"/>
      <c r="AT32" s="208"/>
      <c r="AU32" s="16"/>
      <c r="AV32" s="61"/>
      <c r="AW32" s="64"/>
    </row>
    <row r="33" spans="1:49" s="2" customFormat="1" ht="22.5" customHeight="1">
      <c r="A33" s="211" t="s">
        <v>90</v>
      </c>
      <c r="B33" s="175" t="s">
        <v>92</v>
      </c>
      <c r="C33" s="214" t="s">
        <v>24</v>
      </c>
      <c r="D33" s="215" t="s">
        <v>36</v>
      </c>
      <c r="E33" s="3" t="s">
        <v>67</v>
      </c>
      <c r="F33" s="85">
        <f>F35+F36+F37</f>
        <v>172132</v>
      </c>
      <c r="G33" s="85">
        <f>G35+G36+G37</f>
        <v>172132</v>
      </c>
      <c r="H33" s="85">
        <f>(G33/F33)*100</f>
        <v>100</v>
      </c>
      <c r="I33" s="86">
        <f>I35+I36+I37</f>
        <v>8000</v>
      </c>
      <c r="J33" s="86">
        <f>J35+J36+J37</f>
        <v>8000</v>
      </c>
      <c r="K33" s="86">
        <f>J33/I33*100</f>
        <v>100</v>
      </c>
      <c r="L33" s="86">
        <f t="shared" ref="L33:AQ35" si="24">L35+L36+L37</f>
        <v>11000</v>
      </c>
      <c r="M33" s="86">
        <f t="shared" si="24"/>
        <v>11000</v>
      </c>
      <c r="N33" s="86">
        <f>M33/L33*100</f>
        <v>100</v>
      </c>
      <c r="O33" s="86">
        <f t="shared" si="24"/>
        <v>14765.3</v>
      </c>
      <c r="P33" s="86">
        <f t="shared" si="24"/>
        <v>14765.3</v>
      </c>
      <c r="Q33" s="86">
        <f>P33/O33*100</f>
        <v>100</v>
      </c>
      <c r="R33" s="86">
        <f t="shared" si="24"/>
        <v>17970</v>
      </c>
      <c r="S33" s="86">
        <f t="shared" si="24"/>
        <v>17970</v>
      </c>
      <c r="T33" s="86">
        <f>S33/R33*100</f>
        <v>100</v>
      </c>
      <c r="U33" s="86">
        <f t="shared" si="24"/>
        <v>22300</v>
      </c>
      <c r="V33" s="86">
        <f t="shared" si="24"/>
        <v>15100</v>
      </c>
      <c r="W33" s="86">
        <f>V33/U33*100</f>
        <v>67.713004484304932</v>
      </c>
      <c r="X33" s="86">
        <f t="shared" si="24"/>
        <v>11049</v>
      </c>
      <c r="Y33" s="86">
        <f t="shared" si="24"/>
        <v>18249</v>
      </c>
      <c r="Z33" s="86">
        <f>Y33/X33*100</f>
        <v>165.164268259571</v>
      </c>
      <c r="AA33" s="86">
        <f t="shared" si="24"/>
        <v>17000</v>
      </c>
      <c r="AB33" s="86">
        <f t="shared" si="24"/>
        <v>17000</v>
      </c>
      <c r="AC33" s="86">
        <f>AB33/AA33*100</f>
        <v>100</v>
      </c>
      <c r="AD33" s="86">
        <f t="shared" si="24"/>
        <v>11621</v>
      </c>
      <c r="AE33" s="86">
        <f t="shared" si="24"/>
        <v>10499</v>
      </c>
      <c r="AF33" s="86">
        <f>AE33/AD33*100</f>
        <v>90.345064968591345</v>
      </c>
      <c r="AG33" s="86">
        <f t="shared" si="24"/>
        <v>11101</v>
      </c>
      <c r="AH33" s="86">
        <f t="shared" si="24"/>
        <v>10078</v>
      </c>
      <c r="AI33" s="86">
        <f>AH33/AG33*100</f>
        <v>90.784613998738848</v>
      </c>
      <c r="AJ33" s="86">
        <f t="shared" si="24"/>
        <v>14150</v>
      </c>
      <c r="AK33" s="86">
        <f t="shared" si="24"/>
        <v>15890</v>
      </c>
      <c r="AL33" s="86">
        <f t="shared" si="24"/>
        <v>113.5</v>
      </c>
      <c r="AM33" s="86">
        <f t="shared" si="24"/>
        <v>12055</v>
      </c>
      <c r="AN33" s="86">
        <f t="shared" si="24"/>
        <v>12310</v>
      </c>
      <c r="AO33" s="86">
        <f t="shared" si="24"/>
        <v>102.11530485275819</v>
      </c>
      <c r="AP33" s="86">
        <f t="shared" si="24"/>
        <v>21120.7</v>
      </c>
      <c r="AQ33" s="86">
        <f t="shared" si="24"/>
        <v>21270.7</v>
      </c>
      <c r="AR33" s="86">
        <f>AQ33/AP33*100</f>
        <v>100.71020373377777</v>
      </c>
      <c r="AS33" s="200" t="s">
        <v>180</v>
      </c>
      <c r="AT33" s="190" t="s">
        <v>175</v>
      </c>
      <c r="AU33" s="59"/>
      <c r="AV33" s="60"/>
      <c r="AW33" s="64"/>
    </row>
    <row r="34" spans="1:49" s="2" customFormat="1" ht="33" customHeight="1">
      <c r="A34" s="212"/>
      <c r="B34" s="176"/>
      <c r="C34" s="209"/>
      <c r="D34" s="216"/>
      <c r="E34" s="3" t="s">
        <v>56</v>
      </c>
      <c r="F34" s="85">
        <v>0</v>
      </c>
      <c r="G34" s="85">
        <v>0</v>
      </c>
      <c r="H34" s="85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201"/>
      <c r="AT34" s="191"/>
      <c r="AU34" s="16"/>
      <c r="AV34" s="61"/>
      <c r="AW34" s="64"/>
    </row>
    <row r="35" spans="1:49" s="2" customFormat="1" ht="33" customHeight="1">
      <c r="A35" s="212"/>
      <c r="B35" s="176"/>
      <c r="C35" s="209"/>
      <c r="D35" s="216"/>
      <c r="E35" s="10" t="s">
        <v>55</v>
      </c>
      <c r="F35" s="85">
        <f t="shared" ref="F35:G37" si="25">I35+L35+O35+R35+U35+X35+AA35+AD35+AG35+AJ35+AM35+AP35</f>
        <v>1956.3</v>
      </c>
      <c r="G35" s="85">
        <f t="shared" si="25"/>
        <v>1956.3</v>
      </c>
      <c r="H35" s="85">
        <f>(G35/F35)*100</f>
        <v>100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765.3</v>
      </c>
      <c r="P35" s="86">
        <v>765.3</v>
      </c>
      <c r="Q35" s="86">
        <f t="shared" ref="Q35:Q36" si="26">P35/O35*100</f>
        <v>100</v>
      </c>
      <c r="R35" s="86">
        <v>270</v>
      </c>
      <c r="S35" s="86">
        <v>270</v>
      </c>
      <c r="T35" s="86">
        <f>S35/R35*100</f>
        <v>100</v>
      </c>
      <c r="U35" s="86">
        <v>0</v>
      </c>
      <c r="V35" s="86">
        <v>0</v>
      </c>
      <c r="W35" s="86">
        <v>0</v>
      </c>
      <c r="X35" s="86">
        <v>150</v>
      </c>
      <c r="Y35" s="86">
        <v>150</v>
      </c>
      <c r="Z35" s="86">
        <f>Y35/X35*100</f>
        <v>100</v>
      </c>
      <c r="AA35" s="86">
        <v>0</v>
      </c>
      <c r="AB35" s="86">
        <v>0</v>
      </c>
      <c r="AC35" s="86">
        <v>0</v>
      </c>
      <c r="AD35" s="86">
        <v>621</v>
      </c>
      <c r="AE35" s="86">
        <v>621</v>
      </c>
      <c r="AF35" s="86">
        <f t="shared" si="24"/>
        <v>87.849829351535845</v>
      </c>
      <c r="AG35" s="86">
        <v>0</v>
      </c>
      <c r="AH35" s="86">
        <v>0</v>
      </c>
      <c r="AI35" s="86">
        <v>0</v>
      </c>
      <c r="AJ35" s="86">
        <v>150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150</v>
      </c>
      <c r="AR35" s="86">
        <v>0</v>
      </c>
      <c r="AS35" s="201"/>
      <c r="AT35" s="191"/>
      <c r="AU35" s="45"/>
      <c r="AV35" s="64"/>
      <c r="AW35" s="64"/>
    </row>
    <row r="36" spans="1:49" s="2" customFormat="1" ht="33" customHeight="1">
      <c r="A36" s="212"/>
      <c r="B36" s="176"/>
      <c r="C36" s="209"/>
      <c r="D36" s="216"/>
      <c r="E36" s="10" t="s">
        <v>53</v>
      </c>
      <c r="F36" s="85">
        <f t="shared" si="25"/>
        <v>170175.7</v>
      </c>
      <c r="G36" s="85">
        <f t="shared" si="25"/>
        <v>170175.7</v>
      </c>
      <c r="H36" s="85">
        <f>(G36/F36)*100</f>
        <v>100</v>
      </c>
      <c r="I36" s="86">
        <v>8000</v>
      </c>
      <c r="J36" s="86">
        <v>8000</v>
      </c>
      <c r="K36" s="86">
        <f>J36/I36*100</f>
        <v>100</v>
      </c>
      <c r="L36" s="86">
        <v>11000</v>
      </c>
      <c r="M36" s="86">
        <v>11000</v>
      </c>
      <c r="N36" s="86">
        <f>M36/L36*100</f>
        <v>100</v>
      </c>
      <c r="O36" s="86">
        <v>14000</v>
      </c>
      <c r="P36" s="86">
        <v>14000</v>
      </c>
      <c r="Q36" s="86">
        <f t="shared" si="26"/>
        <v>100</v>
      </c>
      <c r="R36" s="86">
        <v>17700</v>
      </c>
      <c r="S36" s="86">
        <v>17700</v>
      </c>
      <c r="T36" s="86">
        <f>S36/R36*100</f>
        <v>100</v>
      </c>
      <c r="U36" s="86">
        <v>22300</v>
      </c>
      <c r="V36" s="86">
        <v>15100</v>
      </c>
      <c r="W36" s="86">
        <f>V36/U36*100</f>
        <v>67.713004484304932</v>
      </c>
      <c r="X36" s="86">
        <v>10899</v>
      </c>
      <c r="Y36" s="86">
        <v>18099</v>
      </c>
      <c r="Z36" s="86">
        <f>Y36/X36*100</f>
        <v>166.06110652353428</v>
      </c>
      <c r="AA36" s="86">
        <v>17000</v>
      </c>
      <c r="AB36" s="86">
        <v>17000</v>
      </c>
      <c r="AC36" s="86">
        <f t="shared" ref="AC36:AC41" si="27">AB36/AA36*100</f>
        <v>100</v>
      </c>
      <c r="AD36" s="86">
        <v>11000</v>
      </c>
      <c r="AE36" s="86">
        <v>9878</v>
      </c>
      <c r="AF36" s="86">
        <f t="shared" ref="AF36" si="28">AE36/AD36*100</f>
        <v>89.8</v>
      </c>
      <c r="AG36" s="86">
        <v>11101</v>
      </c>
      <c r="AH36" s="86">
        <v>10078</v>
      </c>
      <c r="AI36" s="86">
        <f>AH36/AG36*100</f>
        <v>90.784613998738848</v>
      </c>
      <c r="AJ36" s="86">
        <v>14000</v>
      </c>
      <c r="AK36" s="86">
        <v>15890</v>
      </c>
      <c r="AL36" s="86">
        <f>AK36/AJ36*100</f>
        <v>113.5</v>
      </c>
      <c r="AM36" s="86">
        <v>12055</v>
      </c>
      <c r="AN36" s="86">
        <v>12310</v>
      </c>
      <c r="AO36" s="86">
        <f>AN36/AM36*100</f>
        <v>102.11530485275819</v>
      </c>
      <c r="AP36" s="86">
        <v>21120.7</v>
      </c>
      <c r="AQ36" s="86">
        <v>21120.7</v>
      </c>
      <c r="AR36" s="86">
        <f>AQ36/AP36*100</f>
        <v>100</v>
      </c>
      <c r="AS36" s="201"/>
      <c r="AT36" s="191"/>
      <c r="AU36" s="45"/>
      <c r="AV36" s="64"/>
      <c r="AW36" s="64"/>
    </row>
    <row r="37" spans="1:49" s="2" customFormat="1" ht="80.25" customHeight="1">
      <c r="A37" s="213"/>
      <c r="B37" s="177"/>
      <c r="C37" s="210"/>
      <c r="D37" s="217"/>
      <c r="E37" s="10" t="s">
        <v>54</v>
      </c>
      <c r="F37" s="85">
        <f t="shared" si="25"/>
        <v>0</v>
      </c>
      <c r="G37" s="85">
        <f t="shared" si="25"/>
        <v>0</v>
      </c>
      <c r="H37" s="85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202"/>
      <c r="AT37" s="192"/>
      <c r="AU37" s="59"/>
      <c r="AV37" s="60"/>
      <c r="AW37" s="64"/>
    </row>
    <row r="38" spans="1:49" s="2" customFormat="1" ht="22.5" customHeight="1">
      <c r="A38" s="211" t="s">
        <v>91</v>
      </c>
      <c r="B38" s="218" t="s">
        <v>94</v>
      </c>
      <c r="C38" s="219" t="s">
        <v>93</v>
      </c>
      <c r="D38" s="214" t="s">
        <v>36</v>
      </c>
      <c r="E38" s="3" t="s">
        <v>67</v>
      </c>
      <c r="F38" s="85">
        <f>F40+F41+F42</f>
        <v>2589</v>
      </c>
      <c r="G38" s="85">
        <f>G40+G41+G42</f>
        <v>2589</v>
      </c>
      <c r="H38" s="85">
        <f>(G38/F38)*100</f>
        <v>100</v>
      </c>
      <c r="I38" s="86">
        <f>I40+I41+I42</f>
        <v>0</v>
      </c>
      <c r="J38" s="86">
        <f>J40+J41+J42</f>
        <v>0</v>
      </c>
      <c r="K38" s="86">
        <v>0</v>
      </c>
      <c r="L38" s="86">
        <f>L40+L41+L42</f>
        <v>0</v>
      </c>
      <c r="M38" s="86">
        <f>M40+M41+M42</f>
        <v>0</v>
      </c>
      <c r="N38" s="86">
        <v>0</v>
      </c>
      <c r="O38" s="86">
        <f>O40+O41+O42</f>
        <v>791</v>
      </c>
      <c r="P38" s="86">
        <f>P40+P41+P42</f>
        <v>453.1</v>
      </c>
      <c r="Q38" s="86">
        <f>P38/O38*100</f>
        <v>57.281921618204812</v>
      </c>
      <c r="R38" s="86">
        <f>R40+R41+R42</f>
        <v>149.1</v>
      </c>
      <c r="S38" s="86">
        <f>S40+S41+S42</f>
        <v>92.5</v>
      </c>
      <c r="T38" s="86">
        <f>S38/R38*100</f>
        <v>62.038900067069079</v>
      </c>
      <c r="U38" s="86">
        <f>U40+U41+U42</f>
        <v>146.19999999999999</v>
      </c>
      <c r="V38" s="86">
        <f>V40+V41+V42</f>
        <v>136.9</v>
      </c>
      <c r="W38" s="86">
        <f>V38/U38*100</f>
        <v>93.638850889192895</v>
      </c>
      <c r="X38" s="86">
        <f>X40+X41+X42</f>
        <v>8.6999999999999993</v>
      </c>
      <c r="Y38" s="86">
        <f>Y40+Y41+Y42</f>
        <v>412.5</v>
      </c>
      <c r="Z38" s="86">
        <f>Y38/X38*100</f>
        <v>4741.3793103448279</v>
      </c>
      <c r="AA38" s="86">
        <f>AA40+AA41+AA42</f>
        <v>437.9</v>
      </c>
      <c r="AB38" s="86">
        <f>AB40+AB41+AB42</f>
        <v>408.9</v>
      </c>
      <c r="AC38" s="86">
        <f t="shared" si="27"/>
        <v>93.377483443708613</v>
      </c>
      <c r="AD38" s="86">
        <f>AD40+AD41+AD42</f>
        <v>439.5</v>
      </c>
      <c r="AE38" s="86">
        <f>AE40+AE41+AE42</f>
        <v>386.1</v>
      </c>
      <c r="AF38" s="86">
        <f t="shared" ref="AF38" si="29">AE38/AD38*100</f>
        <v>87.849829351535845</v>
      </c>
      <c r="AG38" s="86">
        <f>AG40+AG41+AG42</f>
        <v>0</v>
      </c>
      <c r="AH38" s="86">
        <f>AH40+AH41+AH42</f>
        <v>82.399999999999991</v>
      </c>
      <c r="AI38" s="86">
        <v>0</v>
      </c>
      <c r="AJ38" s="86">
        <f>AJ40+AJ41+AJ42</f>
        <v>498.59999999999997</v>
      </c>
      <c r="AK38" s="86">
        <f>AK40+AK41+AK42</f>
        <v>304.3</v>
      </c>
      <c r="AL38" s="86">
        <f>AK38/AJ38*100</f>
        <v>61.030886482150024</v>
      </c>
      <c r="AM38" s="86">
        <f>AM40+AM41+AM42</f>
        <v>118</v>
      </c>
      <c r="AN38" s="86">
        <f>AN40+AN41+AN42</f>
        <v>111.8</v>
      </c>
      <c r="AO38" s="86">
        <f>AN38/AM38*100</f>
        <v>94.745762711864401</v>
      </c>
      <c r="AP38" s="86">
        <f>AP40+AP41+AP42</f>
        <v>0</v>
      </c>
      <c r="AQ38" s="86">
        <f>AQ40+AQ41+AQ42</f>
        <v>200.5</v>
      </c>
      <c r="AR38" s="86">
        <v>0</v>
      </c>
      <c r="AS38" s="193" t="s">
        <v>177</v>
      </c>
      <c r="AT38" s="190" t="s">
        <v>176</v>
      </c>
      <c r="AU38" s="45"/>
      <c r="AV38" s="64"/>
      <c r="AW38" s="64"/>
    </row>
    <row r="39" spans="1:49" s="2" customFormat="1" ht="33" customHeight="1">
      <c r="A39" s="212"/>
      <c r="B39" s="218"/>
      <c r="C39" s="219"/>
      <c r="D39" s="209"/>
      <c r="E39" s="3" t="s">
        <v>56</v>
      </c>
      <c r="F39" s="85">
        <v>0</v>
      </c>
      <c r="G39" s="85">
        <v>0</v>
      </c>
      <c r="H39" s="85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194"/>
      <c r="AT39" s="191"/>
      <c r="AU39" s="45"/>
      <c r="AV39" s="64"/>
      <c r="AW39" s="64"/>
    </row>
    <row r="40" spans="1:49" s="2" customFormat="1" ht="33" customHeight="1">
      <c r="A40" s="212"/>
      <c r="B40" s="218"/>
      <c r="C40" s="219"/>
      <c r="D40" s="209"/>
      <c r="E40" s="10" t="s">
        <v>55</v>
      </c>
      <c r="F40" s="85">
        <f t="shared" ref="F40:G42" si="30">I40+L40+O40+R40+U40+X40+AA40+AD40+AG40+AJ40+AM40+AP40</f>
        <v>2459.5</v>
      </c>
      <c r="G40" s="85">
        <f t="shared" si="30"/>
        <v>2459.5</v>
      </c>
      <c r="H40" s="85">
        <f t="shared" ref="H40:H41" si="31">(G40/F40)*100</f>
        <v>100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751.5</v>
      </c>
      <c r="P40" s="86">
        <v>413.6</v>
      </c>
      <c r="Q40" s="86">
        <f>P40/O40*100</f>
        <v>55.03659347970725</v>
      </c>
      <c r="R40" s="86">
        <v>141.6</v>
      </c>
      <c r="S40" s="86">
        <v>85</v>
      </c>
      <c r="T40" s="86">
        <f>S40/R40*100</f>
        <v>60.028248587570623</v>
      </c>
      <c r="U40" s="86">
        <v>146.19999999999999</v>
      </c>
      <c r="V40" s="86">
        <v>136.9</v>
      </c>
      <c r="W40" s="86">
        <f>V40/U40*100</f>
        <v>93.638850889192895</v>
      </c>
      <c r="X40" s="86">
        <v>0</v>
      </c>
      <c r="Y40" s="86">
        <v>403.8</v>
      </c>
      <c r="Z40" s="86">
        <v>0</v>
      </c>
      <c r="AA40" s="86">
        <v>416</v>
      </c>
      <c r="AB40" s="86">
        <v>388.9</v>
      </c>
      <c r="AC40" s="86">
        <f t="shared" si="27"/>
        <v>93.48557692307692</v>
      </c>
      <c r="AD40" s="86">
        <v>417.5</v>
      </c>
      <c r="AE40" s="86">
        <v>366.8</v>
      </c>
      <c r="AF40" s="86">
        <f t="shared" ref="AF40:AF41" si="32">AE40/AD40*100</f>
        <v>87.856287425149702</v>
      </c>
      <c r="AG40" s="86">
        <v>0</v>
      </c>
      <c r="AH40" s="86">
        <v>77.8</v>
      </c>
      <c r="AI40" s="86">
        <v>0</v>
      </c>
      <c r="AJ40" s="86">
        <v>473.7</v>
      </c>
      <c r="AK40" s="86">
        <v>304.3</v>
      </c>
      <c r="AL40" s="86">
        <f>AK40/AJ40*100</f>
        <v>64.238969812117375</v>
      </c>
      <c r="AM40" s="86">
        <v>113</v>
      </c>
      <c r="AN40" s="86">
        <v>96.5</v>
      </c>
      <c r="AO40" s="86">
        <f>AN40/AM40*100</f>
        <v>85.398230088495581</v>
      </c>
      <c r="AP40" s="86">
        <v>0</v>
      </c>
      <c r="AQ40" s="86">
        <v>185.9</v>
      </c>
      <c r="AR40" s="86">
        <v>0</v>
      </c>
      <c r="AS40" s="194"/>
      <c r="AT40" s="191"/>
      <c r="AU40" s="45"/>
      <c r="AV40" s="64"/>
      <c r="AW40" s="64"/>
    </row>
    <row r="41" spans="1:49" s="2" customFormat="1" ht="33" customHeight="1">
      <c r="A41" s="212"/>
      <c r="B41" s="218"/>
      <c r="C41" s="219"/>
      <c r="D41" s="209"/>
      <c r="E41" s="10" t="s">
        <v>53</v>
      </c>
      <c r="F41" s="85">
        <f t="shared" si="30"/>
        <v>129.5</v>
      </c>
      <c r="G41" s="85">
        <f t="shared" si="30"/>
        <v>129.5</v>
      </c>
      <c r="H41" s="85">
        <f t="shared" si="31"/>
        <v>100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39.5</v>
      </c>
      <c r="P41" s="86">
        <v>39.5</v>
      </c>
      <c r="Q41" s="86">
        <f>P41/O41*100</f>
        <v>100</v>
      </c>
      <c r="R41" s="86">
        <v>7.5</v>
      </c>
      <c r="S41" s="86">
        <v>7.5</v>
      </c>
      <c r="T41" s="86">
        <f>S41/R41*100</f>
        <v>100</v>
      </c>
      <c r="U41" s="86">
        <v>0</v>
      </c>
      <c r="V41" s="86">
        <v>0</v>
      </c>
      <c r="W41" s="86">
        <v>0</v>
      </c>
      <c r="X41" s="86">
        <v>8.6999999999999993</v>
      </c>
      <c r="Y41" s="86">
        <v>8.6999999999999993</v>
      </c>
      <c r="Z41" s="86">
        <f>Y41/X41*100</f>
        <v>100</v>
      </c>
      <c r="AA41" s="86">
        <v>21.9</v>
      </c>
      <c r="AB41" s="86">
        <v>20</v>
      </c>
      <c r="AC41" s="86">
        <f t="shared" si="27"/>
        <v>91.324200913242009</v>
      </c>
      <c r="AD41" s="86">
        <v>22</v>
      </c>
      <c r="AE41" s="86">
        <v>19.3</v>
      </c>
      <c r="AF41" s="86">
        <f t="shared" si="32"/>
        <v>87.727272727272734</v>
      </c>
      <c r="AG41" s="86">
        <v>0</v>
      </c>
      <c r="AH41" s="86">
        <v>4.5999999999999996</v>
      </c>
      <c r="AI41" s="86">
        <v>0</v>
      </c>
      <c r="AJ41" s="86">
        <v>24.9</v>
      </c>
      <c r="AK41" s="86">
        <v>0</v>
      </c>
      <c r="AL41" s="86">
        <v>0</v>
      </c>
      <c r="AM41" s="86">
        <v>5</v>
      </c>
      <c r="AN41" s="86">
        <v>15.3</v>
      </c>
      <c r="AO41" s="86">
        <f>AN41/AM41*100</f>
        <v>306</v>
      </c>
      <c r="AP41" s="86">
        <v>0</v>
      </c>
      <c r="AQ41" s="86">
        <v>14.6</v>
      </c>
      <c r="AR41" s="86">
        <v>0</v>
      </c>
      <c r="AS41" s="194"/>
      <c r="AT41" s="191"/>
      <c r="AU41" s="45"/>
      <c r="AV41" s="64"/>
      <c r="AW41" s="64"/>
    </row>
    <row r="42" spans="1:49" s="2" customFormat="1" ht="33" hidden="1" customHeight="1">
      <c r="A42" s="212"/>
      <c r="B42" s="218"/>
      <c r="C42" s="219"/>
      <c r="D42" s="210"/>
      <c r="E42" s="10" t="s">
        <v>54</v>
      </c>
      <c r="F42" s="85">
        <f t="shared" si="30"/>
        <v>0</v>
      </c>
      <c r="G42" s="85">
        <f t="shared" si="30"/>
        <v>0</v>
      </c>
      <c r="H42" s="85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0</v>
      </c>
      <c r="AS42" s="194"/>
      <c r="AT42" s="191"/>
      <c r="AU42" s="45"/>
      <c r="AV42" s="64"/>
      <c r="AW42" s="64"/>
    </row>
    <row r="43" spans="1:49" s="2" customFormat="1" ht="40.5" customHeight="1">
      <c r="A43" s="212"/>
      <c r="B43" s="175"/>
      <c r="C43" s="214"/>
      <c r="D43" s="42"/>
      <c r="E43" s="46" t="s">
        <v>35</v>
      </c>
      <c r="F43" s="84">
        <v>0</v>
      </c>
      <c r="G43" s="84">
        <v>0</v>
      </c>
      <c r="H43" s="8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4">
        <v>0</v>
      </c>
      <c r="AC43" s="124">
        <v>0</v>
      </c>
      <c r="AD43" s="124">
        <v>0</v>
      </c>
      <c r="AE43" s="124">
        <v>0</v>
      </c>
      <c r="AF43" s="124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0</v>
      </c>
      <c r="AQ43" s="124">
        <v>0</v>
      </c>
      <c r="AR43" s="124">
        <v>0</v>
      </c>
      <c r="AS43" s="195"/>
      <c r="AT43" s="192"/>
      <c r="AU43" s="45"/>
      <c r="AV43" s="64"/>
      <c r="AW43" s="64"/>
    </row>
    <row r="44" spans="1:49" s="2" customFormat="1" ht="22.5" customHeight="1">
      <c r="A44" s="253" t="s">
        <v>99</v>
      </c>
      <c r="B44" s="218" t="s">
        <v>97</v>
      </c>
      <c r="C44" s="219" t="s">
        <v>98</v>
      </c>
      <c r="D44" s="118"/>
      <c r="E44" s="3" t="s">
        <v>67</v>
      </c>
      <c r="F44" s="85">
        <f>F46+F47+F48</f>
        <v>0</v>
      </c>
      <c r="G44" s="85">
        <f>G46+G47+G48</f>
        <v>0</v>
      </c>
      <c r="H44" s="85">
        <v>0</v>
      </c>
      <c r="I44" s="86">
        <f>I46+I47+I48</f>
        <v>0</v>
      </c>
      <c r="J44" s="86">
        <f>J46+J47+J48</f>
        <v>0</v>
      </c>
      <c r="K44" s="86">
        <v>0</v>
      </c>
      <c r="L44" s="86">
        <f>L46+L47+L48</f>
        <v>0</v>
      </c>
      <c r="M44" s="86">
        <f>M46+M47+M48</f>
        <v>0</v>
      </c>
      <c r="N44" s="86">
        <v>0</v>
      </c>
      <c r="O44" s="86">
        <f>O46+O47+O48</f>
        <v>0</v>
      </c>
      <c r="P44" s="86">
        <f>P46+P47+P48</f>
        <v>0</v>
      </c>
      <c r="Q44" s="86">
        <v>0</v>
      </c>
      <c r="R44" s="86">
        <f>R46+R47+R48</f>
        <v>0</v>
      </c>
      <c r="S44" s="86">
        <f>S46+S47+S48</f>
        <v>0</v>
      </c>
      <c r="T44" s="86">
        <v>0</v>
      </c>
      <c r="U44" s="86">
        <f>U46+U47+U48</f>
        <v>0</v>
      </c>
      <c r="V44" s="86">
        <f>V46+V47+V48</f>
        <v>0</v>
      </c>
      <c r="W44" s="86">
        <v>0</v>
      </c>
      <c r="X44" s="86">
        <f>X46+X47+X48</f>
        <v>0</v>
      </c>
      <c r="Y44" s="86">
        <f>Y46+Y47+Y48</f>
        <v>0</v>
      </c>
      <c r="Z44" s="86">
        <v>0</v>
      </c>
      <c r="AA44" s="86">
        <f>AA46+AA47+AA48</f>
        <v>0</v>
      </c>
      <c r="AB44" s="86">
        <f>AB46+AB47+AB48</f>
        <v>0</v>
      </c>
      <c r="AC44" s="86">
        <v>0</v>
      </c>
      <c r="AD44" s="86">
        <f>AD46+AD47+AD48</f>
        <v>0</v>
      </c>
      <c r="AE44" s="86">
        <f>AE46+AE47+AE48</f>
        <v>0</v>
      </c>
      <c r="AF44" s="86">
        <v>0</v>
      </c>
      <c r="AG44" s="86">
        <f>AG46+AG47+AG48</f>
        <v>0</v>
      </c>
      <c r="AH44" s="86">
        <f>AH46+AH47+AH48</f>
        <v>0</v>
      </c>
      <c r="AI44" s="86">
        <v>0</v>
      </c>
      <c r="AJ44" s="86">
        <f>AJ46+AJ47+AJ48</f>
        <v>0</v>
      </c>
      <c r="AK44" s="86">
        <f>AK46+AK47+AK48</f>
        <v>0</v>
      </c>
      <c r="AL44" s="86">
        <v>0</v>
      </c>
      <c r="AM44" s="86">
        <f>AM46+AM47+AM48</f>
        <v>0</v>
      </c>
      <c r="AN44" s="86">
        <f>AN46+AN47+AN48</f>
        <v>0</v>
      </c>
      <c r="AO44" s="86">
        <v>0</v>
      </c>
      <c r="AP44" s="86">
        <f>AP46+AP47+AP48</f>
        <v>0</v>
      </c>
      <c r="AQ44" s="86">
        <f>AQ46+AQ47+AQ48</f>
        <v>0</v>
      </c>
      <c r="AR44" s="86">
        <v>0</v>
      </c>
      <c r="AS44" s="250"/>
      <c r="AT44" s="250"/>
      <c r="AU44" s="45"/>
      <c r="AV44" s="64"/>
      <c r="AW44" s="64"/>
    </row>
    <row r="45" spans="1:49" s="2" customFormat="1" ht="33" customHeight="1">
      <c r="A45" s="253"/>
      <c r="B45" s="218"/>
      <c r="C45" s="219"/>
      <c r="D45" s="118"/>
      <c r="E45" s="3" t="s">
        <v>56</v>
      </c>
      <c r="F45" s="85">
        <v>0</v>
      </c>
      <c r="G45" s="85">
        <v>0</v>
      </c>
      <c r="H45" s="85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251"/>
      <c r="AT45" s="251"/>
      <c r="AU45" s="45"/>
      <c r="AV45" s="64"/>
      <c r="AW45" s="64"/>
    </row>
    <row r="46" spans="1:49" s="2" customFormat="1" ht="33" customHeight="1">
      <c r="A46" s="253"/>
      <c r="B46" s="218"/>
      <c r="C46" s="219"/>
      <c r="D46" s="118"/>
      <c r="E46" s="10" t="s">
        <v>55</v>
      </c>
      <c r="F46" s="85">
        <f t="shared" ref="F46:F48" si="33">I46+L46+O46+R46+U46+X46+AA46+AD46+AG46+AJ46+AM46+AP46</f>
        <v>0</v>
      </c>
      <c r="G46" s="85">
        <f t="shared" ref="G46:G48" si="34">J46+M46+P46+S46+V46+Y46+AB46+AE46+AH46+AK46+AN46+AQ46</f>
        <v>0</v>
      </c>
      <c r="H46" s="85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251"/>
      <c r="AT46" s="251"/>
      <c r="AU46" s="45"/>
      <c r="AV46" s="64"/>
      <c r="AW46" s="64"/>
    </row>
    <row r="47" spans="1:49" s="2" customFormat="1" ht="33" customHeight="1">
      <c r="A47" s="253"/>
      <c r="B47" s="218"/>
      <c r="C47" s="219"/>
      <c r="D47" s="118"/>
      <c r="E47" s="10" t="s">
        <v>53</v>
      </c>
      <c r="F47" s="85">
        <f t="shared" si="33"/>
        <v>0</v>
      </c>
      <c r="G47" s="85">
        <f t="shared" si="34"/>
        <v>0</v>
      </c>
      <c r="H47" s="85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251"/>
      <c r="AT47" s="251"/>
      <c r="AU47" s="45"/>
      <c r="AV47" s="64"/>
      <c r="AW47" s="64"/>
    </row>
    <row r="48" spans="1:49" s="2" customFormat="1" ht="33" customHeight="1">
      <c r="A48" s="253"/>
      <c r="B48" s="218"/>
      <c r="C48" s="219"/>
      <c r="D48" s="118"/>
      <c r="E48" s="10" t="s">
        <v>35</v>
      </c>
      <c r="F48" s="85">
        <f t="shared" si="33"/>
        <v>0</v>
      </c>
      <c r="G48" s="85">
        <f t="shared" si="34"/>
        <v>0</v>
      </c>
      <c r="H48" s="85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252"/>
      <c r="AT48" s="252"/>
      <c r="AU48" s="45"/>
      <c r="AV48" s="64"/>
      <c r="AW48" s="64"/>
    </row>
    <row r="49" spans="1:49" s="2" customFormat="1" ht="22.5" customHeight="1">
      <c r="A49" s="212" t="s">
        <v>45</v>
      </c>
      <c r="B49" s="176" t="s">
        <v>107</v>
      </c>
      <c r="C49" s="209" t="s">
        <v>100</v>
      </c>
      <c r="D49" s="116"/>
      <c r="E49" s="128" t="s">
        <v>67</v>
      </c>
      <c r="F49" s="129">
        <f>F51+F52+F53</f>
        <v>200</v>
      </c>
      <c r="G49" s="129">
        <f>G51+G52+G53</f>
        <v>200</v>
      </c>
      <c r="H49" s="85">
        <f t="shared" ref="H49" si="35">(G49/F49)*100</f>
        <v>100</v>
      </c>
      <c r="I49" s="130">
        <f>I51+I52+I53</f>
        <v>0</v>
      </c>
      <c r="J49" s="130">
        <f>J51+J52+J53</f>
        <v>0</v>
      </c>
      <c r="K49" s="130">
        <v>0</v>
      </c>
      <c r="L49" s="130">
        <f>L51+L52+L53</f>
        <v>0</v>
      </c>
      <c r="M49" s="130">
        <f>M51+M52+M53</f>
        <v>0</v>
      </c>
      <c r="N49" s="130">
        <v>0</v>
      </c>
      <c r="O49" s="130">
        <f>O51+O52+O53</f>
        <v>0</v>
      </c>
      <c r="P49" s="130">
        <f>P51+P52+P53</f>
        <v>0</v>
      </c>
      <c r="Q49" s="130">
        <v>0</v>
      </c>
      <c r="R49" s="130">
        <f>R51+R52+R53</f>
        <v>0</v>
      </c>
      <c r="S49" s="130">
        <f>S51+S52+S53</f>
        <v>0</v>
      </c>
      <c r="T49" s="130">
        <v>0</v>
      </c>
      <c r="U49" s="130">
        <f>U51+U52+U53</f>
        <v>0</v>
      </c>
      <c r="V49" s="130">
        <f>V51+V52+V53</f>
        <v>0</v>
      </c>
      <c r="W49" s="130">
        <v>0</v>
      </c>
      <c r="X49" s="130">
        <f>X51+X52+X53</f>
        <v>0</v>
      </c>
      <c r="Y49" s="130">
        <f>Y51+Y52+Y53</f>
        <v>0</v>
      </c>
      <c r="Z49" s="130">
        <v>0</v>
      </c>
      <c r="AA49" s="130">
        <f>AA51+AA52+AA53</f>
        <v>0</v>
      </c>
      <c r="AB49" s="130">
        <f>AB51+AB52+AB53</f>
        <v>0</v>
      </c>
      <c r="AC49" s="130">
        <v>0</v>
      </c>
      <c r="AD49" s="130">
        <f>AD51+AD52+AD53</f>
        <v>0</v>
      </c>
      <c r="AE49" s="130">
        <f>AE51+AE52+AE53</f>
        <v>0</v>
      </c>
      <c r="AF49" s="130">
        <v>0</v>
      </c>
      <c r="AG49" s="130">
        <f>AG51+AG52+AG53</f>
        <v>200</v>
      </c>
      <c r="AH49" s="130">
        <f>AH51+AH52+AH53</f>
        <v>200</v>
      </c>
      <c r="AI49" s="86">
        <f>AH49/AG49*100</f>
        <v>100</v>
      </c>
      <c r="AJ49" s="130">
        <f>AJ51+AJ52+AJ53</f>
        <v>0</v>
      </c>
      <c r="AK49" s="130">
        <f>AK51+AK52+AK53</f>
        <v>0</v>
      </c>
      <c r="AL49" s="130">
        <v>0</v>
      </c>
      <c r="AM49" s="130">
        <f>AM51+AM52+AM53</f>
        <v>0</v>
      </c>
      <c r="AN49" s="130">
        <f>AN51+AN52+AN53</f>
        <v>0</v>
      </c>
      <c r="AO49" s="130">
        <v>0</v>
      </c>
      <c r="AP49" s="130">
        <f>AP51+AP52+AP53</f>
        <v>0</v>
      </c>
      <c r="AQ49" s="130">
        <f>AQ51+AQ52+AQ53</f>
        <v>0</v>
      </c>
      <c r="AR49" s="130">
        <v>0</v>
      </c>
      <c r="AS49" s="193" t="s">
        <v>109</v>
      </c>
      <c r="AT49" s="250"/>
      <c r="AU49" s="45"/>
      <c r="AV49" s="64"/>
      <c r="AW49" s="64"/>
    </row>
    <row r="50" spans="1:49" s="2" customFormat="1" ht="33" customHeight="1">
      <c r="A50" s="212"/>
      <c r="B50" s="176"/>
      <c r="C50" s="209"/>
      <c r="D50" s="116"/>
      <c r="E50" s="3" t="s">
        <v>56</v>
      </c>
      <c r="F50" s="85">
        <v>0</v>
      </c>
      <c r="G50" s="85">
        <v>0</v>
      </c>
      <c r="H50" s="85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194"/>
      <c r="AT50" s="251"/>
      <c r="AU50" s="45"/>
      <c r="AV50" s="64"/>
      <c r="AW50" s="64"/>
    </row>
    <row r="51" spans="1:49" s="2" customFormat="1" ht="33" customHeight="1">
      <c r="A51" s="212"/>
      <c r="B51" s="176"/>
      <c r="C51" s="209"/>
      <c r="D51" s="116"/>
      <c r="E51" s="10" t="s">
        <v>55</v>
      </c>
      <c r="F51" s="85">
        <f t="shared" ref="F51:F53" si="36">I51+L51+O51+R51+U51+X51+AA51+AD51+AG51+AJ51+AM51+AP51</f>
        <v>0</v>
      </c>
      <c r="G51" s="85">
        <f t="shared" ref="G51:G53" si="37">J51+M51+P51+S51+V51+Y51+AB51+AE51+AH51+AK51+AN51+AQ51</f>
        <v>0</v>
      </c>
      <c r="H51" s="85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0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194"/>
      <c r="AT51" s="251"/>
      <c r="AU51" s="45"/>
      <c r="AV51" s="64"/>
      <c r="AW51" s="64"/>
    </row>
    <row r="52" spans="1:49" s="2" customFormat="1" ht="33" customHeight="1">
      <c r="A52" s="212"/>
      <c r="B52" s="176"/>
      <c r="C52" s="209"/>
      <c r="D52" s="116"/>
      <c r="E52" s="10" t="s">
        <v>53</v>
      </c>
      <c r="F52" s="85">
        <f t="shared" si="36"/>
        <v>200</v>
      </c>
      <c r="G52" s="85">
        <f t="shared" si="37"/>
        <v>200</v>
      </c>
      <c r="H52" s="85">
        <f t="shared" ref="H52" si="38">(G52/F52)*100</f>
        <v>100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200</v>
      </c>
      <c r="AH52" s="86">
        <v>200</v>
      </c>
      <c r="AI52" s="86">
        <f>AH52/AG52*100</f>
        <v>100</v>
      </c>
      <c r="AJ52" s="86">
        <v>0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194"/>
      <c r="AT52" s="251"/>
      <c r="AU52" s="45"/>
      <c r="AV52" s="64"/>
      <c r="AW52" s="64"/>
    </row>
    <row r="53" spans="1:49" s="2" customFormat="1" ht="33" customHeight="1">
      <c r="A53" s="212"/>
      <c r="B53" s="176"/>
      <c r="C53" s="209"/>
      <c r="D53" s="116"/>
      <c r="E53" s="10" t="s">
        <v>35</v>
      </c>
      <c r="F53" s="85">
        <f t="shared" si="36"/>
        <v>0</v>
      </c>
      <c r="G53" s="85">
        <f t="shared" si="37"/>
        <v>0</v>
      </c>
      <c r="H53" s="85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195"/>
      <c r="AT53" s="252"/>
      <c r="AU53" s="45"/>
      <c r="AV53" s="64"/>
      <c r="AW53" s="64"/>
    </row>
    <row r="54" spans="1:49" s="2" customFormat="1" ht="40.5" hidden="1" customHeight="1">
      <c r="A54" s="213"/>
      <c r="B54" s="177"/>
      <c r="C54" s="210"/>
      <c r="D54" s="116"/>
      <c r="E54" s="10"/>
      <c r="F54" s="85"/>
      <c r="G54" s="85"/>
      <c r="H54" s="85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113"/>
      <c r="AT54" s="114"/>
      <c r="AU54" s="45"/>
      <c r="AV54" s="64"/>
      <c r="AW54" s="64"/>
    </row>
    <row r="55" spans="1:49" s="2" customFormat="1" ht="22.5" customHeight="1">
      <c r="A55" s="197" t="s">
        <v>66</v>
      </c>
      <c r="B55" s="175" t="s">
        <v>68</v>
      </c>
      <c r="C55" s="214" t="s">
        <v>100</v>
      </c>
      <c r="D55" s="214" t="s">
        <v>36</v>
      </c>
      <c r="E55" s="3" t="s">
        <v>67</v>
      </c>
      <c r="F55" s="85">
        <f>F57+F58+F59</f>
        <v>1056.2</v>
      </c>
      <c r="G55" s="85">
        <f>G57+G58+G59</f>
        <v>1056.2</v>
      </c>
      <c r="H55" s="85">
        <f t="shared" ref="H55" si="39">G55/F55*100</f>
        <v>100</v>
      </c>
      <c r="I55" s="86">
        <f>I57+I58+I59</f>
        <v>0</v>
      </c>
      <c r="J55" s="86">
        <f>J57+J58+J59</f>
        <v>0</v>
      </c>
      <c r="K55" s="86">
        <v>0</v>
      </c>
      <c r="L55" s="86">
        <f>L57+L58+L59</f>
        <v>0</v>
      </c>
      <c r="M55" s="86">
        <f>M57+M58+M59</f>
        <v>0</v>
      </c>
      <c r="N55" s="86">
        <v>0</v>
      </c>
      <c r="O55" s="86">
        <f>O57+O58+O59</f>
        <v>0</v>
      </c>
      <c r="P55" s="86">
        <f>P57+P58+P59</f>
        <v>0</v>
      </c>
      <c r="Q55" s="86">
        <v>0</v>
      </c>
      <c r="R55" s="86">
        <f>R57+R58+R59</f>
        <v>0</v>
      </c>
      <c r="S55" s="86">
        <f>S57+S58+S59</f>
        <v>0</v>
      </c>
      <c r="T55" s="86">
        <v>0</v>
      </c>
      <c r="U55" s="86">
        <f>U57+U58+U59</f>
        <v>0</v>
      </c>
      <c r="V55" s="86">
        <f>V57+V58+V59</f>
        <v>0</v>
      </c>
      <c r="W55" s="86">
        <v>0</v>
      </c>
      <c r="X55" s="86">
        <f>X57+X58+X59</f>
        <v>0</v>
      </c>
      <c r="Y55" s="86">
        <f>Y57+Y58+Y59</f>
        <v>0</v>
      </c>
      <c r="Z55" s="86">
        <v>0</v>
      </c>
      <c r="AA55" s="86">
        <f>AA57+AA58+AA59</f>
        <v>0</v>
      </c>
      <c r="AB55" s="86">
        <f>AB57+AB58+AB59</f>
        <v>0</v>
      </c>
      <c r="AC55" s="86">
        <v>0</v>
      </c>
      <c r="AD55" s="86">
        <f>AD57+AD58+AD59</f>
        <v>0</v>
      </c>
      <c r="AE55" s="86">
        <f>AE57+AE58+AE59</f>
        <v>0</v>
      </c>
      <c r="AF55" s="86">
        <v>0</v>
      </c>
      <c r="AG55" s="86">
        <f>AG57+AG58+AG59</f>
        <v>1056.2</v>
      </c>
      <c r="AH55" s="86">
        <f>AH57+AH58+AH59</f>
        <v>730.4</v>
      </c>
      <c r="AI55" s="86">
        <f t="shared" ref="AI55" si="40">AH55/AG55*100</f>
        <v>69.153569399734891</v>
      </c>
      <c r="AJ55" s="86">
        <f>AJ57+AJ58+AJ59</f>
        <v>0</v>
      </c>
      <c r="AK55" s="86">
        <f>AK57+AK58+AK59</f>
        <v>325.8</v>
      </c>
      <c r="AL55" s="86">
        <v>0</v>
      </c>
      <c r="AM55" s="86">
        <f>AM57+AM58+AM59</f>
        <v>0</v>
      </c>
      <c r="AN55" s="86">
        <f>AN57+AN58+AN59</f>
        <v>0</v>
      </c>
      <c r="AO55" s="86">
        <v>0</v>
      </c>
      <c r="AP55" s="86">
        <f>AP57+AP58+AP59</f>
        <v>0</v>
      </c>
      <c r="AQ55" s="86">
        <f>AQ57+AQ58+AQ59</f>
        <v>0</v>
      </c>
      <c r="AR55" s="86">
        <v>0</v>
      </c>
      <c r="AS55" s="193" t="s">
        <v>179</v>
      </c>
      <c r="AT55" s="190" t="s">
        <v>178</v>
      </c>
      <c r="AU55" s="45"/>
      <c r="AV55" s="64"/>
      <c r="AW55" s="64"/>
    </row>
    <row r="56" spans="1:49" s="2" customFormat="1" ht="33" customHeight="1">
      <c r="A56" s="198"/>
      <c r="B56" s="176"/>
      <c r="C56" s="209"/>
      <c r="D56" s="209"/>
      <c r="E56" s="3" t="s">
        <v>56</v>
      </c>
      <c r="F56" s="85">
        <v>0</v>
      </c>
      <c r="G56" s="85">
        <v>0</v>
      </c>
      <c r="H56" s="85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194"/>
      <c r="AT56" s="191"/>
      <c r="AU56" s="45"/>
      <c r="AV56" s="64"/>
      <c r="AW56" s="64"/>
    </row>
    <row r="57" spans="1:49" s="2" customFormat="1" ht="33" customHeight="1">
      <c r="A57" s="198"/>
      <c r="B57" s="176"/>
      <c r="C57" s="209"/>
      <c r="D57" s="209"/>
      <c r="E57" s="10" t="s">
        <v>55</v>
      </c>
      <c r="F57" s="85">
        <f t="shared" ref="F57:F59" si="41">I57+L57+O57+R57+U57+X57+AA57+AD57+AG57+AJ57+AM57+AP57</f>
        <v>1003.4</v>
      </c>
      <c r="G57" s="85">
        <f t="shared" ref="G57:G59" si="42">J57+M57+P57+S57+V57+Y57+AB57+AE57+AH57+AK57+AN57+AQ57</f>
        <v>1003.4000000000001</v>
      </c>
      <c r="H57" s="85">
        <f t="shared" ref="H57:H58" si="43">G57/F57*100</f>
        <v>100.00000000000003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1003.4</v>
      </c>
      <c r="AH57" s="86">
        <v>677.6</v>
      </c>
      <c r="AI57" s="86">
        <f t="shared" ref="AI57:AI58" si="44">AH57/AG57*100</f>
        <v>67.530396651385288</v>
      </c>
      <c r="AJ57" s="86">
        <v>0</v>
      </c>
      <c r="AK57" s="86">
        <v>325.8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194"/>
      <c r="AT57" s="191"/>
      <c r="AU57" s="45"/>
      <c r="AV57" s="64"/>
      <c r="AW57" s="64"/>
    </row>
    <row r="58" spans="1:49" s="2" customFormat="1" ht="33" customHeight="1">
      <c r="A58" s="198"/>
      <c r="B58" s="176"/>
      <c r="C58" s="209"/>
      <c r="D58" s="209"/>
      <c r="E58" s="10" t="s">
        <v>53</v>
      </c>
      <c r="F58" s="85">
        <f t="shared" si="41"/>
        <v>52.8</v>
      </c>
      <c r="G58" s="85">
        <f t="shared" si="42"/>
        <v>52.8</v>
      </c>
      <c r="H58" s="85">
        <f t="shared" si="43"/>
        <v>100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52.8</v>
      </c>
      <c r="AH58" s="86">
        <v>52.8</v>
      </c>
      <c r="AI58" s="86">
        <f t="shared" si="44"/>
        <v>100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194"/>
      <c r="AT58" s="191"/>
      <c r="AU58" s="45"/>
      <c r="AV58" s="64"/>
      <c r="AW58" s="64"/>
    </row>
    <row r="59" spans="1:49" s="2" customFormat="1" ht="33" customHeight="1">
      <c r="A59" s="198"/>
      <c r="B59" s="176"/>
      <c r="C59" s="209"/>
      <c r="D59" s="210"/>
      <c r="E59" s="10" t="s">
        <v>35</v>
      </c>
      <c r="F59" s="85">
        <f t="shared" si="41"/>
        <v>0</v>
      </c>
      <c r="G59" s="85">
        <f t="shared" si="42"/>
        <v>0</v>
      </c>
      <c r="H59" s="85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  <c r="AS59" s="194"/>
      <c r="AT59" s="191"/>
      <c r="AU59" s="45"/>
      <c r="AV59" s="64"/>
      <c r="AW59" s="64"/>
    </row>
    <row r="60" spans="1:49" s="2" customFormat="1" ht="33" customHeight="1">
      <c r="A60" s="199"/>
      <c r="B60" s="177"/>
      <c r="C60" s="210"/>
      <c r="D60" s="117"/>
      <c r="E60" s="10" t="s">
        <v>54</v>
      </c>
      <c r="F60" s="85">
        <v>0</v>
      </c>
      <c r="G60" s="85">
        <v>0</v>
      </c>
      <c r="H60" s="85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195"/>
      <c r="AT60" s="192"/>
      <c r="AU60" s="45"/>
      <c r="AV60" s="64"/>
      <c r="AW60" s="64"/>
    </row>
    <row r="61" spans="1:49" s="2" customFormat="1" ht="39.75" customHeight="1">
      <c r="A61" s="12" t="s">
        <v>48</v>
      </c>
      <c r="B61" s="108" t="s">
        <v>46</v>
      </c>
      <c r="C61" s="121"/>
      <c r="D61" s="95"/>
      <c r="E61" s="11"/>
      <c r="F61" s="88"/>
      <c r="G61" s="88"/>
      <c r="H61" s="8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103"/>
      <c r="AT61" s="97"/>
      <c r="AU61" s="59"/>
      <c r="AV61" s="66"/>
      <c r="AW61" s="66"/>
    </row>
    <row r="62" spans="1:49" s="2" customFormat="1" ht="286.5" customHeight="1">
      <c r="A62" s="41" t="s">
        <v>32</v>
      </c>
      <c r="B62" s="132" t="s">
        <v>50</v>
      </c>
      <c r="C62" s="112" t="s">
        <v>30</v>
      </c>
      <c r="D62" s="43" t="s">
        <v>40</v>
      </c>
      <c r="E62" s="29" t="s">
        <v>25</v>
      </c>
      <c r="F62" s="27">
        <v>0</v>
      </c>
      <c r="G62" s="27">
        <v>0</v>
      </c>
      <c r="H62" s="27">
        <v>0</v>
      </c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2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154" t="s">
        <v>154</v>
      </c>
      <c r="AT62" s="98"/>
      <c r="AU62" s="15"/>
      <c r="AV62" s="28"/>
      <c r="AW62" s="66"/>
    </row>
    <row r="63" spans="1:49" s="2" customFormat="1" ht="154.5" customHeight="1">
      <c r="A63" s="41" t="s">
        <v>49</v>
      </c>
      <c r="B63" s="132" t="s">
        <v>52</v>
      </c>
      <c r="C63" s="112" t="s">
        <v>51</v>
      </c>
      <c r="D63" s="43" t="s">
        <v>40</v>
      </c>
      <c r="E63" s="29" t="s">
        <v>25</v>
      </c>
      <c r="F63" s="27">
        <v>0</v>
      </c>
      <c r="G63" s="27">
        <v>0</v>
      </c>
      <c r="H63" s="27">
        <v>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153" t="s">
        <v>156</v>
      </c>
      <c r="AT63" s="99"/>
      <c r="AU63" s="67"/>
      <c r="AV63" s="68"/>
      <c r="AW63" s="66"/>
    </row>
    <row r="64" spans="1:49" s="2" customFormat="1" ht="57.75" customHeight="1">
      <c r="A64" s="12" t="s">
        <v>78</v>
      </c>
      <c r="B64" s="108" t="s">
        <v>77</v>
      </c>
      <c r="C64" s="109"/>
      <c r="D64" s="106"/>
      <c r="E64" s="11"/>
      <c r="F64" s="88"/>
      <c r="G64" s="88"/>
      <c r="H64" s="8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96"/>
      <c r="AT64" s="97"/>
      <c r="AU64" s="67"/>
      <c r="AV64" s="68"/>
      <c r="AW64" s="66"/>
    </row>
    <row r="65" spans="1:49" s="2" customFormat="1" ht="408.75" customHeight="1">
      <c r="A65" s="104" t="s">
        <v>79</v>
      </c>
      <c r="B65" s="132" t="s">
        <v>88</v>
      </c>
      <c r="C65" s="105" t="s">
        <v>80</v>
      </c>
      <c r="D65" s="105"/>
      <c r="E65" s="29" t="s">
        <v>25</v>
      </c>
      <c r="F65" s="27">
        <v>0</v>
      </c>
      <c r="G65" s="27">
        <v>0</v>
      </c>
      <c r="H65" s="27">
        <v>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156" t="s">
        <v>157</v>
      </c>
      <c r="AT65" s="107"/>
      <c r="AU65" s="67"/>
      <c r="AV65" s="68"/>
      <c r="AW65" s="66"/>
    </row>
    <row r="66" spans="1:49" s="2" customFormat="1" ht="353.25" customHeight="1">
      <c r="A66" s="104" t="s">
        <v>81</v>
      </c>
      <c r="B66" s="132" t="s">
        <v>89</v>
      </c>
      <c r="C66" s="105" t="s">
        <v>82</v>
      </c>
      <c r="D66" s="105"/>
      <c r="E66" s="29" t="s">
        <v>25</v>
      </c>
      <c r="F66" s="27">
        <v>0</v>
      </c>
      <c r="G66" s="27">
        <v>0</v>
      </c>
      <c r="H66" s="27">
        <v>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156" t="s">
        <v>159</v>
      </c>
      <c r="AT66" s="107"/>
      <c r="AU66" s="67"/>
      <c r="AV66" s="68"/>
      <c r="AW66" s="66"/>
    </row>
    <row r="67" spans="1:49" s="2" customFormat="1" ht="22.5" customHeight="1">
      <c r="A67" s="222"/>
      <c r="B67" s="225" t="s">
        <v>65</v>
      </c>
      <c r="C67" s="228"/>
      <c r="D67" s="231"/>
      <c r="E67" s="4" t="s">
        <v>67</v>
      </c>
      <c r="F67" s="85">
        <f>F69+F70+F71</f>
        <v>176860.50000000003</v>
      </c>
      <c r="G67" s="85">
        <f>G69+G70+G71+G72</f>
        <v>176860.50000000003</v>
      </c>
      <c r="H67" s="85">
        <f>G67/F67*100</f>
        <v>100</v>
      </c>
      <c r="I67" s="85">
        <f>I69+I70+I71</f>
        <v>8000</v>
      </c>
      <c r="J67" s="85">
        <f>J69+J70+J71</f>
        <v>8000</v>
      </c>
      <c r="K67" s="85">
        <f>J67/I67*100</f>
        <v>100</v>
      </c>
      <c r="L67" s="85">
        <f>L69+L70+L71</f>
        <v>11000</v>
      </c>
      <c r="M67" s="85">
        <f>M69+M70+M71</f>
        <v>11000</v>
      </c>
      <c r="N67" s="85">
        <f>M67/L67*100</f>
        <v>100</v>
      </c>
      <c r="O67" s="85">
        <f>O69+O70+O71</f>
        <v>15630.699999999999</v>
      </c>
      <c r="P67" s="85">
        <f>P69+P70+P71</f>
        <v>15292.8</v>
      </c>
      <c r="Q67" s="85">
        <f>P67/O67*100</f>
        <v>97.83822861420154</v>
      </c>
      <c r="R67" s="85">
        <f>R69+R70+R71</f>
        <v>18173.399999999998</v>
      </c>
      <c r="S67" s="85">
        <f>S69+S70+S71</f>
        <v>18116.8</v>
      </c>
      <c r="T67" s="85">
        <f>S67/R67*100</f>
        <v>99.688555801336037</v>
      </c>
      <c r="U67" s="85">
        <f>U69+U70+U71</f>
        <v>22651.8</v>
      </c>
      <c r="V67" s="85">
        <f>V69+V70+V71</f>
        <v>15442.5</v>
      </c>
      <c r="W67" s="85">
        <f>V67/U67*100</f>
        <v>68.173390194156752</v>
      </c>
      <c r="X67" s="85">
        <f>X69+X70+X71</f>
        <v>11384.7</v>
      </c>
      <c r="Y67" s="85">
        <f>Y69+Y70+Y71</f>
        <v>18988.5</v>
      </c>
      <c r="Z67" s="85">
        <f>Y67/X67*100</f>
        <v>166.78963872565811</v>
      </c>
      <c r="AA67" s="85">
        <f>AA69+AA70+AA71</f>
        <v>17437.900000000001</v>
      </c>
      <c r="AB67" s="85">
        <f>AB69+AB70+AB71</f>
        <v>17408.900000000001</v>
      </c>
      <c r="AC67" s="85">
        <f>AB67/AA67*100</f>
        <v>99.833695571141021</v>
      </c>
      <c r="AD67" s="85">
        <f>AD69+AD70+AD71</f>
        <v>12060.5</v>
      </c>
      <c r="AE67" s="85">
        <f>AE69+AE70+AE71</f>
        <v>10885.099999999999</v>
      </c>
      <c r="AF67" s="85">
        <f>AE67/AD67*100</f>
        <v>90.254135400688185</v>
      </c>
      <c r="AG67" s="85">
        <f>AG69+AG70+AG71</f>
        <v>12471.599999999999</v>
      </c>
      <c r="AH67" s="85">
        <f>AH69+AH70+AH71</f>
        <v>11205.199999999999</v>
      </c>
      <c r="AI67" s="85">
        <f>AH67/AG67*100</f>
        <v>89.845729497418134</v>
      </c>
      <c r="AJ67" s="85">
        <f>AJ69+AJ70+AJ71</f>
        <v>14683.6</v>
      </c>
      <c r="AK67" s="85">
        <f>AK69+AK70+AK71</f>
        <v>16555.099999999999</v>
      </c>
      <c r="AL67" s="85">
        <f>AK67/AJ67*100</f>
        <v>112.74551199978207</v>
      </c>
      <c r="AM67" s="85">
        <f>AM69+AM70+AM71</f>
        <v>12210.2</v>
      </c>
      <c r="AN67" s="85">
        <f>AN69+AN70+AN71</f>
        <v>12459</v>
      </c>
      <c r="AO67" s="85">
        <f>AN67/AM67*100</f>
        <v>102.03764066108663</v>
      </c>
      <c r="AP67" s="85">
        <f>AP69+AP70+AP71</f>
        <v>21156.100000000002</v>
      </c>
      <c r="AQ67" s="85">
        <f>AQ69+AQ70+AQ71</f>
        <v>21506.600000000002</v>
      </c>
      <c r="AR67" s="85">
        <f>AQ67/AP67*100</f>
        <v>101.65673257358398</v>
      </c>
      <c r="AS67" s="234"/>
      <c r="AT67" s="237"/>
      <c r="AU67" s="59"/>
      <c r="AV67" s="60"/>
      <c r="AW67" s="64"/>
    </row>
    <row r="68" spans="1:49" s="2" customFormat="1" ht="33" customHeight="1">
      <c r="A68" s="223"/>
      <c r="B68" s="226"/>
      <c r="C68" s="229"/>
      <c r="D68" s="232"/>
      <c r="E68" s="4" t="s">
        <v>56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5">
        <v>0</v>
      </c>
      <c r="AS68" s="235"/>
      <c r="AT68" s="238"/>
      <c r="AU68" s="65"/>
      <c r="AV68" s="61"/>
      <c r="AW68" s="64"/>
    </row>
    <row r="69" spans="1:49" s="2" customFormat="1" ht="33" customHeight="1">
      <c r="A69" s="223"/>
      <c r="B69" s="226"/>
      <c r="C69" s="229"/>
      <c r="D69" s="232"/>
      <c r="E69" s="5" t="s">
        <v>55</v>
      </c>
      <c r="F69" s="85">
        <f>I69+L69+O69+R69+U69+X69+AA69+AD69+AG69+AJ69+AM69+AP69</f>
        <v>5419.2</v>
      </c>
      <c r="G69" s="85">
        <f t="shared" ref="F69:G71" si="45">J69+M69+P69+S69+V69+Y69+AB69+AE69+AH69+AK69+AN69+AQ69</f>
        <v>5419.2</v>
      </c>
      <c r="H69" s="85">
        <f>G69/F69*100</f>
        <v>100</v>
      </c>
      <c r="I69" s="85">
        <f>I18+I29+I57</f>
        <v>0</v>
      </c>
      <c r="J69" s="85">
        <f>J18+J29+J57</f>
        <v>0</v>
      </c>
      <c r="K69" s="85">
        <v>0</v>
      </c>
      <c r="L69" s="85">
        <f>L18+L29+L57</f>
        <v>0</v>
      </c>
      <c r="M69" s="85">
        <f>M18+M29+M57</f>
        <v>0</v>
      </c>
      <c r="N69" s="85">
        <v>0</v>
      </c>
      <c r="O69" s="85">
        <f>O18+O29+O57</f>
        <v>1516.8</v>
      </c>
      <c r="P69" s="85">
        <f>P18+P29+P57</f>
        <v>1178.9000000000001</v>
      </c>
      <c r="Q69" s="85">
        <f>P69/O69*100</f>
        <v>77.722837552742632</v>
      </c>
      <c r="R69" s="85">
        <f>R18+R29+R57</f>
        <v>411.6</v>
      </c>
      <c r="S69" s="85">
        <f>S18+S29+S57</f>
        <v>355</v>
      </c>
      <c r="T69" s="85">
        <f>S69/R69*100</f>
        <v>86.248785228377059</v>
      </c>
      <c r="U69" s="85">
        <f>U18+U29+U57</f>
        <v>146.19999999999999</v>
      </c>
      <c r="V69" s="85">
        <f>V18+V29+V57</f>
        <v>136.9</v>
      </c>
      <c r="W69" s="85">
        <f>V69/U69*100</f>
        <v>93.638850889192895</v>
      </c>
      <c r="X69" s="85">
        <f>X18+X29+X57</f>
        <v>150</v>
      </c>
      <c r="Y69" s="85">
        <f>Y18+Y29+Y57</f>
        <v>553.79999999999995</v>
      </c>
      <c r="Z69" s="85">
        <f>Y69/X69*100</f>
        <v>369.2</v>
      </c>
      <c r="AA69" s="85">
        <f>AA18+AA29+AA57</f>
        <v>416</v>
      </c>
      <c r="AB69" s="85">
        <f>AB18+AB29+AB57</f>
        <v>388.9</v>
      </c>
      <c r="AC69" s="85">
        <f>AB69/AA69*100</f>
        <v>93.48557692307692</v>
      </c>
      <c r="AD69" s="85">
        <f>AD18+AD29+AD57</f>
        <v>1038.5</v>
      </c>
      <c r="AE69" s="85">
        <f>AE18+AE29+AE57</f>
        <v>987.8</v>
      </c>
      <c r="AF69" s="85">
        <v>0</v>
      </c>
      <c r="AG69" s="85">
        <f>AG18+AG29+AG57</f>
        <v>1003.4</v>
      </c>
      <c r="AH69" s="85">
        <f>AH18+AH29+AH57</f>
        <v>755.4</v>
      </c>
      <c r="AI69" s="85">
        <v>0</v>
      </c>
      <c r="AJ69" s="85">
        <f>AJ18+AJ29+AJ57</f>
        <v>623.70000000000005</v>
      </c>
      <c r="AK69" s="85">
        <f>AK18+AK29+AK57</f>
        <v>630.1</v>
      </c>
      <c r="AL69" s="85">
        <v>0</v>
      </c>
      <c r="AM69" s="85">
        <f>AM18+AM29+AM57</f>
        <v>113</v>
      </c>
      <c r="AN69" s="85">
        <f>AN18+AN29+AN57</f>
        <v>96.5</v>
      </c>
      <c r="AO69" s="84">
        <v>0</v>
      </c>
      <c r="AP69" s="85">
        <f>AP18+AP29+AP57</f>
        <v>0</v>
      </c>
      <c r="AQ69" s="85">
        <f>AQ18+AQ29+AQ57</f>
        <v>335.9</v>
      </c>
      <c r="AR69" s="85">
        <v>0</v>
      </c>
      <c r="AS69" s="235"/>
      <c r="AT69" s="238"/>
      <c r="AU69" s="59"/>
      <c r="AV69" s="60"/>
      <c r="AW69" s="64"/>
    </row>
    <row r="70" spans="1:49" s="2" customFormat="1" ht="33" customHeight="1">
      <c r="A70" s="223"/>
      <c r="B70" s="226"/>
      <c r="C70" s="229"/>
      <c r="D70" s="232"/>
      <c r="E70" s="5" t="s">
        <v>53</v>
      </c>
      <c r="F70" s="85">
        <f t="shared" si="45"/>
        <v>171441.30000000002</v>
      </c>
      <c r="G70" s="85">
        <f t="shared" si="45"/>
        <v>171441.30000000002</v>
      </c>
      <c r="H70" s="85">
        <f>G70/F70*100</f>
        <v>100</v>
      </c>
      <c r="I70" s="85">
        <f>I19+I30+I58</f>
        <v>8000</v>
      </c>
      <c r="J70" s="85">
        <f>J19+J30+J58</f>
        <v>8000</v>
      </c>
      <c r="K70" s="85">
        <f>J70/I70*100</f>
        <v>100</v>
      </c>
      <c r="L70" s="85">
        <f>L19+L30+L58</f>
        <v>11000</v>
      </c>
      <c r="M70" s="85">
        <f>M19+M30+M58</f>
        <v>11000</v>
      </c>
      <c r="N70" s="85">
        <f>M70/L70*100</f>
        <v>100</v>
      </c>
      <c r="O70" s="85">
        <f>O19+O30+O58</f>
        <v>14113.9</v>
      </c>
      <c r="P70" s="85">
        <f>P19+P30+P58</f>
        <v>14113.9</v>
      </c>
      <c r="Q70" s="85">
        <f>P70/O70*100</f>
        <v>100</v>
      </c>
      <c r="R70" s="85">
        <f>R19+R30+R58</f>
        <v>17761.8</v>
      </c>
      <c r="S70" s="85">
        <f>S19+S30+S58</f>
        <v>17761.8</v>
      </c>
      <c r="T70" s="85">
        <f>S70/R70*100</f>
        <v>100</v>
      </c>
      <c r="U70" s="85">
        <f>U19+U30+U58</f>
        <v>22505.599999999999</v>
      </c>
      <c r="V70" s="85">
        <f>V19+V30+V58</f>
        <v>15305.6</v>
      </c>
      <c r="W70" s="85">
        <f>V70/U70*100</f>
        <v>68.007962462675962</v>
      </c>
      <c r="X70" s="85">
        <f>X19+X30+X58</f>
        <v>11234.7</v>
      </c>
      <c r="Y70" s="85">
        <f>Y19+Y30+Y58</f>
        <v>18434.7</v>
      </c>
      <c r="Z70" s="85">
        <f>Y70/X70*100</f>
        <v>164.08715853560841</v>
      </c>
      <c r="AA70" s="85">
        <f>AA19+AA30+AA58</f>
        <v>17021.900000000001</v>
      </c>
      <c r="AB70" s="85">
        <f>AB19+AB30+AB58</f>
        <v>17020</v>
      </c>
      <c r="AC70" s="85">
        <f>AB70/AA70*100</f>
        <v>99.988837908811576</v>
      </c>
      <c r="AD70" s="85">
        <f>AD19+AD30+AD58</f>
        <v>11022</v>
      </c>
      <c r="AE70" s="85">
        <f>AE19+AE30+AE58</f>
        <v>9897.2999999999993</v>
      </c>
      <c r="AF70" s="85">
        <f>AE70/AD70*100</f>
        <v>89.795862819814914</v>
      </c>
      <c r="AG70" s="85">
        <f>AG19+AG30+AG58+AG52</f>
        <v>11468.199999999999</v>
      </c>
      <c r="AH70" s="85">
        <f>AH19+AH30+AH58+AH52</f>
        <v>10449.799999999999</v>
      </c>
      <c r="AI70" s="85">
        <f>AH70/AG70*100</f>
        <v>91.119792120821046</v>
      </c>
      <c r="AJ70" s="85">
        <f>AJ19+AJ30+AJ58</f>
        <v>14059.9</v>
      </c>
      <c r="AK70" s="85">
        <f>AK19+AK30+AK58</f>
        <v>15925</v>
      </c>
      <c r="AL70" s="85">
        <f>AK70/AJ70*100</f>
        <v>113.26538595580338</v>
      </c>
      <c r="AM70" s="85">
        <f>AM19+AM30+AM58</f>
        <v>12097.2</v>
      </c>
      <c r="AN70" s="85">
        <f>AN19+AN30+AN58</f>
        <v>12362.5</v>
      </c>
      <c r="AO70" s="85">
        <f>AN70/AM70*100</f>
        <v>102.1930694706213</v>
      </c>
      <c r="AP70" s="85">
        <f>AP19+AP30+AP58</f>
        <v>21156.100000000002</v>
      </c>
      <c r="AQ70" s="85">
        <f>AQ19+AQ30+AQ58</f>
        <v>21170.7</v>
      </c>
      <c r="AR70" s="85">
        <f>AQ70/AP70*100</f>
        <v>100.06901082902803</v>
      </c>
      <c r="AS70" s="236"/>
      <c r="AT70" s="239"/>
      <c r="AU70" s="59"/>
      <c r="AV70" s="60"/>
      <c r="AW70" s="64"/>
    </row>
    <row r="71" spans="1:49" s="2" customFormat="1" ht="33" customHeight="1">
      <c r="A71" s="223"/>
      <c r="B71" s="226"/>
      <c r="C71" s="229"/>
      <c r="D71" s="232"/>
      <c r="E71" s="5" t="s">
        <v>35</v>
      </c>
      <c r="F71" s="85">
        <f t="shared" si="45"/>
        <v>0</v>
      </c>
      <c r="G71" s="85">
        <f t="shared" si="45"/>
        <v>0</v>
      </c>
      <c r="H71" s="85">
        <v>0</v>
      </c>
      <c r="I71" s="85">
        <f>I42</f>
        <v>0</v>
      </c>
      <c r="J71" s="85">
        <f>J42</f>
        <v>0</v>
      </c>
      <c r="K71" s="85">
        <v>0</v>
      </c>
      <c r="L71" s="85">
        <f>L37</f>
        <v>0</v>
      </c>
      <c r="M71" s="85">
        <f>M42</f>
        <v>0</v>
      </c>
      <c r="N71" s="85">
        <v>0</v>
      </c>
      <c r="O71" s="85">
        <f>O42</f>
        <v>0</v>
      </c>
      <c r="P71" s="85">
        <f t="shared" ref="P71:Q71" si="46">P42</f>
        <v>0</v>
      </c>
      <c r="Q71" s="85">
        <f t="shared" si="46"/>
        <v>0</v>
      </c>
      <c r="R71" s="85">
        <f>R42+R37</f>
        <v>0</v>
      </c>
      <c r="S71" s="85">
        <f>S42+S37</f>
        <v>0</v>
      </c>
      <c r="T71" s="85">
        <v>0</v>
      </c>
      <c r="U71" s="85">
        <f>U42</f>
        <v>0</v>
      </c>
      <c r="V71" s="85">
        <f>V42</f>
        <v>0</v>
      </c>
      <c r="W71" s="84">
        <v>0</v>
      </c>
      <c r="X71" s="85">
        <f>X42</f>
        <v>0</v>
      </c>
      <c r="Y71" s="85">
        <f>Y42</f>
        <v>0</v>
      </c>
      <c r="Z71" s="84">
        <v>0</v>
      </c>
      <c r="AA71" s="85">
        <f>AA42+AA37</f>
        <v>0</v>
      </c>
      <c r="AB71" s="85">
        <f>AB42+AB37</f>
        <v>0</v>
      </c>
      <c r="AC71" s="85">
        <v>0</v>
      </c>
      <c r="AD71" s="85">
        <f>AD42+AD37</f>
        <v>0</v>
      </c>
      <c r="AE71" s="85">
        <f>AE42+AE37</f>
        <v>0</v>
      </c>
      <c r="AF71" s="85">
        <v>0</v>
      </c>
      <c r="AG71" s="85">
        <f>AG42+AG37</f>
        <v>0</v>
      </c>
      <c r="AH71" s="85">
        <f>AH42+AH37</f>
        <v>0</v>
      </c>
      <c r="AI71" s="85">
        <v>0</v>
      </c>
      <c r="AJ71" s="85">
        <f>AJ42+AJ37</f>
        <v>0</v>
      </c>
      <c r="AK71" s="85">
        <f>AK42+AK37</f>
        <v>0</v>
      </c>
      <c r="AL71" s="85">
        <v>0</v>
      </c>
      <c r="AM71" s="85">
        <f>AM42+AM37</f>
        <v>0</v>
      </c>
      <c r="AN71" s="85">
        <f>AN42+AN37</f>
        <v>0</v>
      </c>
      <c r="AO71" s="85">
        <v>0</v>
      </c>
      <c r="AP71" s="85">
        <f>AP42+AP37</f>
        <v>0</v>
      </c>
      <c r="AQ71" s="85">
        <f>AQ42+AQ37</f>
        <v>0</v>
      </c>
      <c r="AR71" s="85">
        <v>0</v>
      </c>
      <c r="AS71" s="100"/>
      <c r="AT71" s="97"/>
      <c r="AU71" s="59"/>
      <c r="AV71" s="60"/>
      <c r="AW71" s="64"/>
    </row>
    <row r="72" spans="1:49" s="2" customFormat="1" ht="33" customHeight="1">
      <c r="A72" s="224"/>
      <c r="B72" s="227"/>
      <c r="C72" s="230"/>
      <c r="D72" s="233"/>
      <c r="E72" s="5" t="s">
        <v>105</v>
      </c>
      <c r="F72" s="85">
        <f t="shared" ref="F72:G72" si="47">I72+L72+O72+R72+U72+X72+AA72+AD72+AG72+AJ72+AM72+AP72</f>
        <v>0</v>
      </c>
      <c r="G72" s="85">
        <f t="shared" si="47"/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101"/>
      <c r="AT72" s="102"/>
      <c r="AU72" s="66"/>
      <c r="AV72" s="64"/>
      <c r="AW72" s="64"/>
    </row>
    <row r="73" spans="1:49" s="2" customFormat="1" ht="22.5" customHeight="1">
      <c r="A73" s="240"/>
      <c r="B73" s="248" t="s">
        <v>57</v>
      </c>
      <c r="C73" s="243"/>
      <c r="D73" s="14"/>
      <c r="E73" s="3" t="s">
        <v>67</v>
      </c>
      <c r="F73" s="85">
        <f>F75+F76+F77</f>
        <v>0</v>
      </c>
      <c r="G73" s="85">
        <f>G75+G76+G77</f>
        <v>0</v>
      </c>
      <c r="H73" s="85">
        <v>0</v>
      </c>
      <c r="I73" s="89">
        <f>I75+I76</f>
        <v>0</v>
      </c>
      <c r="J73" s="89">
        <f>J75+J76</f>
        <v>0</v>
      </c>
      <c r="K73" s="89">
        <v>0</v>
      </c>
      <c r="L73" s="89">
        <f>L75+L76</f>
        <v>0</v>
      </c>
      <c r="M73" s="89">
        <f>M75+M76</f>
        <v>0</v>
      </c>
      <c r="N73" s="89">
        <v>0</v>
      </c>
      <c r="O73" s="89">
        <f>O75+O76</f>
        <v>0</v>
      </c>
      <c r="P73" s="89">
        <f>P75+P76</f>
        <v>0</v>
      </c>
      <c r="Q73" s="89">
        <v>0</v>
      </c>
      <c r="R73" s="89">
        <f>R75+R76</f>
        <v>0</v>
      </c>
      <c r="S73" s="89">
        <f>S75+S76</f>
        <v>0</v>
      </c>
      <c r="T73" s="86">
        <v>0</v>
      </c>
      <c r="U73" s="89">
        <f>U75+U76</f>
        <v>0</v>
      </c>
      <c r="V73" s="89">
        <f>V75+V76</f>
        <v>0</v>
      </c>
      <c r="W73" s="86">
        <v>0</v>
      </c>
      <c r="X73" s="89">
        <f>X75+X76</f>
        <v>0</v>
      </c>
      <c r="Y73" s="89">
        <f>Y75+Y76</f>
        <v>0</v>
      </c>
      <c r="Z73" s="89">
        <v>0</v>
      </c>
      <c r="AA73" s="89">
        <f>AA75+AA76</f>
        <v>0</v>
      </c>
      <c r="AB73" s="89">
        <f>AB75+AB76</f>
        <v>0</v>
      </c>
      <c r="AC73" s="89">
        <v>0</v>
      </c>
      <c r="AD73" s="89">
        <f>AD75+AD76</f>
        <v>0</v>
      </c>
      <c r="AE73" s="89">
        <f>AE75+AE76</f>
        <v>0</v>
      </c>
      <c r="AF73" s="89">
        <v>0</v>
      </c>
      <c r="AG73" s="89">
        <f>AG75+AG76</f>
        <v>0</v>
      </c>
      <c r="AH73" s="89">
        <f>AH75+AH76</f>
        <v>0</v>
      </c>
      <c r="AI73" s="89">
        <v>0</v>
      </c>
      <c r="AJ73" s="89">
        <f>AJ75+AJ76</f>
        <v>0</v>
      </c>
      <c r="AK73" s="89">
        <f>AK75+AK76</f>
        <v>0</v>
      </c>
      <c r="AL73" s="89">
        <v>0</v>
      </c>
      <c r="AM73" s="89">
        <f>AM75+AM76</f>
        <v>0</v>
      </c>
      <c r="AN73" s="89">
        <f>AN75+AN76</f>
        <v>0</v>
      </c>
      <c r="AO73" s="89">
        <v>0</v>
      </c>
      <c r="AP73" s="89">
        <f>AP75+AP76</f>
        <v>0</v>
      </c>
      <c r="AQ73" s="89">
        <f>AQ75+AQ76</f>
        <v>0</v>
      </c>
      <c r="AR73" s="89">
        <v>0</v>
      </c>
      <c r="AS73" s="206"/>
      <c r="AT73" s="206"/>
      <c r="AU73" s="45"/>
      <c r="AV73" s="64"/>
      <c r="AW73" s="64"/>
    </row>
    <row r="74" spans="1:49" s="2" customFormat="1" ht="33" customHeight="1">
      <c r="A74" s="240"/>
      <c r="B74" s="248"/>
      <c r="C74" s="243"/>
      <c r="D74" s="13"/>
      <c r="E74" s="3" t="s">
        <v>56</v>
      </c>
      <c r="F74" s="85">
        <v>0</v>
      </c>
      <c r="G74" s="85">
        <v>0</v>
      </c>
      <c r="H74" s="85">
        <v>0</v>
      </c>
      <c r="I74" s="89">
        <f t="shared" ref="I74:AR74" si="48">I34</f>
        <v>0</v>
      </c>
      <c r="J74" s="89">
        <f t="shared" si="48"/>
        <v>0</v>
      </c>
      <c r="K74" s="89">
        <f t="shared" si="48"/>
        <v>0</v>
      </c>
      <c r="L74" s="89">
        <f t="shared" si="48"/>
        <v>0</v>
      </c>
      <c r="M74" s="89">
        <f t="shared" si="48"/>
        <v>0</v>
      </c>
      <c r="N74" s="89">
        <f t="shared" si="48"/>
        <v>0</v>
      </c>
      <c r="O74" s="89">
        <f t="shared" si="48"/>
        <v>0</v>
      </c>
      <c r="P74" s="89">
        <f t="shared" si="48"/>
        <v>0</v>
      </c>
      <c r="Q74" s="89">
        <f t="shared" si="48"/>
        <v>0</v>
      </c>
      <c r="R74" s="89">
        <f t="shared" si="48"/>
        <v>0</v>
      </c>
      <c r="S74" s="89">
        <f t="shared" si="48"/>
        <v>0</v>
      </c>
      <c r="T74" s="89">
        <f t="shared" si="48"/>
        <v>0</v>
      </c>
      <c r="U74" s="89">
        <f t="shared" si="48"/>
        <v>0</v>
      </c>
      <c r="V74" s="89">
        <f t="shared" si="48"/>
        <v>0</v>
      </c>
      <c r="W74" s="89">
        <f t="shared" si="48"/>
        <v>0</v>
      </c>
      <c r="X74" s="89">
        <f t="shared" si="48"/>
        <v>0</v>
      </c>
      <c r="Y74" s="89">
        <f t="shared" si="48"/>
        <v>0</v>
      </c>
      <c r="Z74" s="89">
        <f t="shared" si="48"/>
        <v>0</v>
      </c>
      <c r="AA74" s="89">
        <f t="shared" si="48"/>
        <v>0</v>
      </c>
      <c r="AB74" s="89">
        <f t="shared" si="48"/>
        <v>0</v>
      </c>
      <c r="AC74" s="89">
        <f t="shared" si="48"/>
        <v>0</v>
      </c>
      <c r="AD74" s="89">
        <f t="shared" si="48"/>
        <v>0</v>
      </c>
      <c r="AE74" s="89">
        <f t="shared" si="48"/>
        <v>0</v>
      </c>
      <c r="AF74" s="89">
        <f t="shared" si="48"/>
        <v>0</v>
      </c>
      <c r="AG74" s="89">
        <f t="shared" si="48"/>
        <v>0</v>
      </c>
      <c r="AH74" s="89">
        <f t="shared" si="48"/>
        <v>0</v>
      </c>
      <c r="AI74" s="89">
        <f t="shared" si="48"/>
        <v>0</v>
      </c>
      <c r="AJ74" s="89">
        <f t="shared" si="48"/>
        <v>0</v>
      </c>
      <c r="AK74" s="89">
        <f t="shared" si="48"/>
        <v>0</v>
      </c>
      <c r="AL74" s="89">
        <f t="shared" si="48"/>
        <v>0</v>
      </c>
      <c r="AM74" s="89">
        <f t="shared" si="48"/>
        <v>0</v>
      </c>
      <c r="AN74" s="89">
        <f t="shared" si="48"/>
        <v>0</v>
      </c>
      <c r="AO74" s="89">
        <f t="shared" si="48"/>
        <v>0</v>
      </c>
      <c r="AP74" s="89">
        <f t="shared" si="48"/>
        <v>0</v>
      </c>
      <c r="AQ74" s="89">
        <f t="shared" si="48"/>
        <v>0</v>
      </c>
      <c r="AR74" s="89">
        <f t="shared" si="48"/>
        <v>0</v>
      </c>
      <c r="AS74" s="207"/>
      <c r="AT74" s="207"/>
      <c r="AU74" s="45"/>
      <c r="AV74" s="64"/>
      <c r="AW74" s="64"/>
    </row>
    <row r="75" spans="1:49" s="2" customFormat="1" ht="33" customHeight="1">
      <c r="A75" s="240"/>
      <c r="B75" s="248"/>
      <c r="C75" s="243"/>
      <c r="D75" s="13"/>
      <c r="E75" s="10" t="s">
        <v>55</v>
      </c>
      <c r="F75" s="85">
        <f t="shared" ref="F75:F77" si="49">I75+L75+O75+R75+U75+X75+AA75+AD75+AG75+AJ75+AM75+AP75</f>
        <v>0</v>
      </c>
      <c r="G75" s="85">
        <f t="shared" ref="G75:G77" si="50">J75+M75+P75+S75+V75+Y75+AB75+AE75+AH75+AK75+AN75+AQ75</f>
        <v>0</v>
      </c>
      <c r="H75" s="85">
        <v>0</v>
      </c>
      <c r="I75" s="89">
        <f t="shared" ref="I75:AR75" si="51">I35</f>
        <v>0</v>
      </c>
      <c r="J75" s="89">
        <f t="shared" si="51"/>
        <v>0</v>
      </c>
      <c r="K75" s="89">
        <f t="shared" si="51"/>
        <v>0</v>
      </c>
      <c r="L75" s="89">
        <f t="shared" si="51"/>
        <v>0</v>
      </c>
      <c r="M75" s="89">
        <f t="shared" si="51"/>
        <v>0</v>
      </c>
      <c r="N75" s="89">
        <f t="shared" si="51"/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6">
        <v>0</v>
      </c>
      <c r="U75" s="89">
        <f t="shared" si="51"/>
        <v>0</v>
      </c>
      <c r="V75" s="89">
        <f t="shared" si="51"/>
        <v>0</v>
      </c>
      <c r="W75" s="89">
        <f t="shared" si="51"/>
        <v>0</v>
      </c>
      <c r="X75" s="89">
        <v>0</v>
      </c>
      <c r="Y75" s="89">
        <v>0</v>
      </c>
      <c r="Z75" s="86">
        <v>0</v>
      </c>
      <c r="AA75" s="89">
        <f t="shared" si="51"/>
        <v>0</v>
      </c>
      <c r="AB75" s="89">
        <f t="shared" si="51"/>
        <v>0</v>
      </c>
      <c r="AC75" s="89">
        <f t="shared" si="51"/>
        <v>0</v>
      </c>
      <c r="AD75" s="89">
        <v>0</v>
      </c>
      <c r="AE75" s="89">
        <v>0</v>
      </c>
      <c r="AF75" s="89">
        <v>0</v>
      </c>
      <c r="AG75" s="89">
        <f t="shared" si="51"/>
        <v>0</v>
      </c>
      <c r="AH75" s="89">
        <f t="shared" si="51"/>
        <v>0</v>
      </c>
      <c r="AI75" s="89">
        <f t="shared" si="51"/>
        <v>0</v>
      </c>
      <c r="AJ75" s="89">
        <v>0</v>
      </c>
      <c r="AK75" s="89">
        <f t="shared" si="51"/>
        <v>0</v>
      </c>
      <c r="AL75" s="89">
        <f t="shared" si="51"/>
        <v>0</v>
      </c>
      <c r="AM75" s="89">
        <f t="shared" si="51"/>
        <v>0</v>
      </c>
      <c r="AN75" s="89">
        <f t="shared" si="51"/>
        <v>0</v>
      </c>
      <c r="AO75" s="89">
        <f t="shared" si="51"/>
        <v>0</v>
      </c>
      <c r="AP75" s="89">
        <f t="shared" si="51"/>
        <v>0</v>
      </c>
      <c r="AQ75" s="89">
        <v>0</v>
      </c>
      <c r="AR75" s="89">
        <f t="shared" si="51"/>
        <v>0</v>
      </c>
      <c r="AS75" s="207"/>
      <c r="AT75" s="207"/>
      <c r="AU75" s="45"/>
      <c r="AV75" s="64"/>
      <c r="AW75" s="64"/>
    </row>
    <row r="76" spans="1:49" s="2" customFormat="1" ht="33" customHeight="1">
      <c r="A76" s="240"/>
      <c r="B76" s="248"/>
      <c r="C76" s="243"/>
      <c r="D76" s="13"/>
      <c r="E76" s="10" t="s">
        <v>53</v>
      </c>
      <c r="F76" s="85">
        <f t="shared" si="49"/>
        <v>0</v>
      </c>
      <c r="G76" s="85">
        <f t="shared" si="50"/>
        <v>0</v>
      </c>
      <c r="H76" s="85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6">
        <v>0</v>
      </c>
      <c r="U76" s="89">
        <v>0</v>
      </c>
      <c r="V76" s="89">
        <v>0</v>
      </c>
      <c r="W76" s="86">
        <v>0</v>
      </c>
      <c r="X76" s="89">
        <v>0</v>
      </c>
      <c r="Y76" s="89">
        <v>0</v>
      </c>
      <c r="Z76" s="86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207"/>
      <c r="AT76" s="207"/>
      <c r="AU76" s="45"/>
      <c r="AV76" s="64"/>
      <c r="AW76" s="64"/>
    </row>
    <row r="77" spans="1:49" s="2" customFormat="1" ht="33" customHeight="1">
      <c r="A77" s="240"/>
      <c r="B77" s="248"/>
      <c r="C77" s="243"/>
      <c r="D77" s="13"/>
      <c r="E77" s="10" t="s">
        <v>35</v>
      </c>
      <c r="F77" s="85">
        <f t="shared" si="49"/>
        <v>0</v>
      </c>
      <c r="G77" s="85">
        <f t="shared" si="50"/>
        <v>0</v>
      </c>
      <c r="H77" s="85">
        <v>0</v>
      </c>
      <c r="I77" s="89">
        <f>I37</f>
        <v>0</v>
      </c>
      <c r="J77" s="89">
        <f t="shared" ref="J77:AR77" si="52">J37</f>
        <v>0</v>
      </c>
      <c r="K77" s="89">
        <f t="shared" si="52"/>
        <v>0</v>
      </c>
      <c r="L77" s="89">
        <f t="shared" si="52"/>
        <v>0</v>
      </c>
      <c r="M77" s="89">
        <f t="shared" si="52"/>
        <v>0</v>
      </c>
      <c r="N77" s="89">
        <f t="shared" si="52"/>
        <v>0</v>
      </c>
      <c r="O77" s="89">
        <f t="shared" si="52"/>
        <v>0</v>
      </c>
      <c r="P77" s="89">
        <f t="shared" si="52"/>
        <v>0</v>
      </c>
      <c r="Q77" s="89">
        <f t="shared" si="52"/>
        <v>0</v>
      </c>
      <c r="R77" s="89">
        <f t="shared" si="52"/>
        <v>0</v>
      </c>
      <c r="S77" s="89">
        <f t="shared" si="52"/>
        <v>0</v>
      </c>
      <c r="T77" s="89">
        <v>0</v>
      </c>
      <c r="U77" s="89">
        <f t="shared" si="52"/>
        <v>0</v>
      </c>
      <c r="V77" s="89">
        <f t="shared" si="52"/>
        <v>0</v>
      </c>
      <c r="W77" s="89">
        <f t="shared" si="52"/>
        <v>0</v>
      </c>
      <c r="X77" s="89">
        <f t="shared" si="52"/>
        <v>0</v>
      </c>
      <c r="Y77" s="89">
        <f t="shared" si="52"/>
        <v>0</v>
      </c>
      <c r="Z77" s="89">
        <f t="shared" si="52"/>
        <v>0</v>
      </c>
      <c r="AA77" s="89">
        <v>0</v>
      </c>
      <c r="AB77" s="89">
        <v>0</v>
      </c>
      <c r="AC77" s="89">
        <v>0</v>
      </c>
      <c r="AD77" s="89">
        <f t="shared" si="52"/>
        <v>0</v>
      </c>
      <c r="AE77" s="89">
        <f t="shared" si="52"/>
        <v>0</v>
      </c>
      <c r="AF77" s="89">
        <f t="shared" si="52"/>
        <v>0</v>
      </c>
      <c r="AG77" s="89">
        <v>0</v>
      </c>
      <c r="AH77" s="89">
        <v>0</v>
      </c>
      <c r="AI77" s="89">
        <v>0</v>
      </c>
      <c r="AJ77" s="89">
        <f t="shared" si="52"/>
        <v>0</v>
      </c>
      <c r="AK77" s="89">
        <f t="shared" si="52"/>
        <v>0</v>
      </c>
      <c r="AL77" s="89">
        <f t="shared" si="52"/>
        <v>0</v>
      </c>
      <c r="AM77" s="89">
        <f t="shared" si="52"/>
        <v>0</v>
      </c>
      <c r="AN77" s="89">
        <f t="shared" si="52"/>
        <v>0</v>
      </c>
      <c r="AO77" s="89">
        <f t="shared" si="52"/>
        <v>0</v>
      </c>
      <c r="AP77" s="89">
        <v>0</v>
      </c>
      <c r="AQ77" s="89">
        <v>0</v>
      </c>
      <c r="AR77" s="89">
        <f t="shared" si="52"/>
        <v>0</v>
      </c>
      <c r="AS77" s="208"/>
      <c r="AT77" s="208"/>
      <c r="AU77" s="45"/>
      <c r="AV77" s="64"/>
      <c r="AW77" s="64"/>
    </row>
    <row r="78" spans="1:49" s="2" customFormat="1" ht="22.5" customHeight="1">
      <c r="A78" s="240"/>
      <c r="B78" s="248" t="s">
        <v>58</v>
      </c>
      <c r="C78" s="243"/>
      <c r="D78" s="14"/>
      <c r="E78" s="3" t="s">
        <v>67</v>
      </c>
      <c r="F78" s="85">
        <f>F79+F80+F81+F82+F83</f>
        <v>176860.50000000003</v>
      </c>
      <c r="G78" s="85">
        <f>G79+G80+G81+G82+G83</f>
        <v>176860.50000000003</v>
      </c>
      <c r="H78" s="85">
        <f>(G78/F78)*100</f>
        <v>100</v>
      </c>
      <c r="I78" s="86">
        <f>I79+I80+I81+I82+I83</f>
        <v>8000</v>
      </c>
      <c r="J78" s="86">
        <f>J79+J80+J81+J82+J83</f>
        <v>8000</v>
      </c>
      <c r="K78" s="86">
        <f>(J78/I78)*100</f>
        <v>100</v>
      </c>
      <c r="L78" s="86">
        <f>L79+L80+L81+L82+L83</f>
        <v>11000</v>
      </c>
      <c r="M78" s="86">
        <f>M79+M80+M81+M82+M83</f>
        <v>11000</v>
      </c>
      <c r="N78" s="86">
        <f>(M78/L78)*100</f>
        <v>100</v>
      </c>
      <c r="O78" s="86">
        <f>O79+O80+O81+O82+O83</f>
        <v>15630.699999999999</v>
      </c>
      <c r="P78" s="86">
        <f>P79+P80+P81+P82+P83</f>
        <v>15292.8</v>
      </c>
      <c r="Q78" s="86">
        <f t="shared" ref="Q78" si="53">(P78/O78)*100</f>
        <v>97.83822861420154</v>
      </c>
      <c r="R78" s="86">
        <f>R79+R80+R81+R82+R83</f>
        <v>18173.399999999998</v>
      </c>
      <c r="S78" s="86">
        <f>S79+S80+S81+S82+S83</f>
        <v>18116.8</v>
      </c>
      <c r="T78" s="86">
        <f t="shared" ref="T78" si="54">(S78/R78)*100</f>
        <v>99.688555801336037</v>
      </c>
      <c r="U78" s="86">
        <f>U79+U80+U81+U82+U83</f>
        <v>22651.8</v>
      </c>
      <c r="V78" s="86">
        <f>V79+V80+V81+V82+V83</f>
        <v>15442.5</v>
      </c>
      <c r="W78" s="86">
        <f t="shared" ref="W78" si="55">(V78/U78)*100</f>
        <v>68.173390194156752</v>
      </c>
      <c r="X78" s="86">
        <f>X79+X80+X81+X82+X83</f>
        <v>11384.7</v>
      </c>
      <c r="Y78" s="86">
        <f>Y79+Y80+Y81+Y82+Y83</f>
        <v>18988.5</v>
      </c>
      <c r="Z78" s="86">
        <f t="shared" ref="Z78:Z81" si="56">(Y78/X78)*100</f>
        <v>166.78963872565811</v>
      </c>
      <c r="AA78" s="86">
        <f>AA79+AA80+AA81+AA82+AA83</f>
        <v>17437.900000000001</v>
      </c>
      <c r="AB78" s="86">
        <f>AB79+AB80+AB81+AB82+AB83</f>
        <v>17408.900000000001</v>
      </c>
      <c r="AC78" s="86">
        <f t="shared" ref="AC78:AC81" si="57">(AB78/AA78)*100</f>
        <v>99.833695571141021</v>
      </c>
      <c r="AD78" s="86">
        <f>AD79+AD80+AD81+AD82+AD83</f>
        <v>12060.5</v>
      </c>
      <c r="AE78" s="86">
        <f>AE79+AE80+AE81+AE82+AE83</f>
        <v>10885.099999999999</v>
      </c>
      <c r="AF78" s="86">
        <f t="shared" ref="AF78:AF81" si="58">(AE78/AD78)*100</f>
        <v>90.254135400688185</v>
      </c>
      <c r="AG78" s="86">
        <f>AG79+AG80+AG81+AG82+AG83</f>
        <v>12471.599999999999</v>
      </c>
      <c r="AH78" s="86">
        <f>AH79+AH80+AH81+AH82+AH83</f>
        <v>11205.199999999999</v>
      </c>
      <c r="AI78" s="86">
        <f t="shared" ref="AI78:AI81" si="59">(AH78/AG78)*100</f>
        <v>89.845729497418134</v>
      </c>
      <c r="AJ78" s="86">
        <f>AJ79+AJ80+AJ81+AJ82+AJ83</f>
        <v>14683.6</v>
      </c>
      <c r="AK78" s="86">
        <f>AK79+AK80+AK81+AK82+AK83</f>
        <v>16555.099999999999</v>
      </c>
      <c r="AL78" s="86">
        <f t="shared" ref="AL78" si="60">(AK78/AJ78)*100</f>
        <v>112.74551199978207</v>
      </c>
      <c r="AM78" s="86">
        <f>AM79+AM80+AM81+AM82+AM83</f>
        <v>12210.2</v>
      </c>
      <c r="AN78" s="86">
        <f>AN79+AN80+AN81+AN82+AN83</f>
        <v>12459</v>
      </c>
      <c r="AO78" s="86">
        <f t="shared" ref="AO78" si="61">(AN78/AM78)*100</f>
        <v>102.03764066108663</v>
      </c>
      <c r="AP78" s="86">
        <f>AP79+AP80+AP81+AP82+AP83</f>
        <v>21156.100000000002</v>
      </c>
      <c r="AQ78" s="86">
        <f>AQ79+AQ80+AQ81+AQ82+AQ83</f>
        <v>21506.600000000002</v>
      </c>
      <c r="AR78" s="86">
        <f t="shared" ref="AR78" si="62">(AQ78/AP78)*100</f>
        <v>101.65673257358398</v>
      </c>
      <c r="AS78" s="206"/>
      <c r="AT78" s="206"/>
      <c r="AU78" s="59"/>
      <c r="AV78" s="60"/>
      <c r="AW78" s="64"/>
    </row>
    <row r="79" spans="1:49" s="2" customFormat="1" ht="33" customHeight="1">
      <c r="A79" s="240"/>
      <c r="B79" s="248"/>
      <c r="C79" s="243"/>
      <c r="D79" s="13"/>
      <c r="E79" s="3" t="s">
        <v>56</v>
      </c>
      <c r="F79" s="85">
        <f>F68</f>
        <v>0</v>
      </c>
      <c r="G79" s="85">
        <f t="shared" ref="G79:AR79" si="63">G68</f>
        <v>0</v>
      </c>
      <c r="H79" s="85">
        <f t="shared" si="63"/>
        <v>0</v>
      </c>
      <c r="I79" s="86">
        <f t="shared" si="63"/>
        <v>0</v>
      </c>
      <c r="J79" s="86">
        <f t="shared" si="63"/>
        <v>0</v>
      </c>
      <c r="K79" s="86">
        <v>0</v>
      </c>
      <c r="L79" s="86">
        <f t="shared" si="63"/>
        <v>0</v>
      </c>
      <c r="M79" s="86">
        <f t="shared" si="63"/>
        <v>0</v>
      </c>
      <c r="N79" s="86">
        <f t="shared" si="63"/>
        <v>0</v>
      </c>
      <c r="O79" s="86">
        <f t="shared" si="63"/>
        <v>0</v>
      </c>
      <c r="P79" s="86">
        <f t="shared" si="63"/>
        <v>0</v>
      </c>
      <c r="Q79" s="86">
        <f t="shared" si="63"/>
        <v>0</v>
      </c>
      <c r="R79" s="86">
        <f t="shared" si="63"/>
        <v>0</v>
      </c>
      <c r="S79" s="86">
        <f t="shared" si="63"/>
        <v>0</v>
      </c>
      <c r="T79" s="86">
        <f t="shared" si="63"/>
        <v>0</v>
      </c>
      <c r="U79" s="86">
        <f t="shared" si="63"/>
        <v>0</v>
      </c>
      <c r="V79" s="86">
        <f t="shared" si="63"/>
        <v>0</v>
      </c>
      <c r="W79" s="86">
        <f t="shared" si="63"/>
        <v>0</v>
      </c>
      <c r="X79" s="86">
        <f t="shared" si="63"/>
        <v>0</v>
      </c>
      <c r="Y79" s="86">
        <f t="shared" si="63"/>
        <v>0</v>
      </c>
      <c r="Z79" s="86">
        <f t="shared" si="63"/>
        <v>0</v>
      </c>
      <c r="AA79" s="86">
        <f t="shared" si="63"/>
        <v>0</v>
      </c>
      <c r="AB79" s="86">
        <f t="shared" si="63"/>
        <v>0</v>
      </c>
      <c r="AC79" s="86">
        <f t="shared" si="63"/>
        <v>0</v>
      </c>
      <c r="AD79" s="86">
        <f t="shared" si="63"/>
        <v>0</v>
      </c>
      <c r="AE79" s="86">
        <f t="shared" si="63"/>
        <v>0</v>
      </c>
      <c r="AF79" s="86">
        <f t="shared" si="63"/>
        <v>0</v>
      </c>
      <c r="AG79" s="86">
        <f t="shared" si="63"/>
        <v>0</v>
      </c>
      <c r="AH79" s="86">
        <f t="shared" si="63"/>
        <v>0</v>
      </c>
      <c r="AI79" s="86">
        <f t="shared" si="63"/>
        <v>0</v>
      </c>
      <c r="AJ79" s="86">
        <f t="shared" si="63"/>
        <v>0</v>
      </c>
      <c r="AK79" s="86">
        <f t="shared" si="63"/>
        <v>0</v>
      </c>
      <c r="AL79" s="86">
        <f t="shared" si="63"/>
        <v>0</v>
      </c>
      <c r="AM79" s="86">
        <f t="shared" si="63"/>
        <v>0</v>
      </c>
      <c r="AN79" s="86">
        <f t="shared" si="63"/>
        <v>0</v>
      </c>
      <c r="AO79" s="86">
        <f t="shared" si="63"/>
        <v>0</v>
      </c>
      <c r="AP79" s="86">
        <f t="shared" si="63"/>
        <v>0</v>
      </c>
      <c r="AQ79" s="86">
        <f t="shared" si="63"/>
        <v>0</v>
      </c>
      <c r="AR79" s="86">
        <f t="shared" si="63"/>
        <v>0</v>
      </c>
      <c r="AS79" s="207"/>
      <c r="AT79" s="207"/>
      <c r="AU79" s="16"/>
      <c r="AV79" s="61"/>
      <c r="AW79" s="64"/>
    </row>
    <row r="80" spans="1:49" s="2" customFormat="1" ht="33" customHeight="1">
      <c r="A80" s="240"/>
      <c r="B80" s="248"/>
      <c r="C80" s="243"/>
      <c r="D80" s="13"/>
      <c r="E80" s="10" t="s">
        <v>55</v>
      </c>
      <c r="F80" s="85">
        <f t="shared" ref="F80:AQ80" si="64">F69</f>
        <v>5419.2</v>
      </c>
      <c r="G80" s="85">
        <f t="shared" si="64"/>
        <v>5419.2</v>
      </c>
      <c r="H80" s="85">
        <f t="shared" si="64"/>
        <v>100</v>
      </c>
      <c r="I80" s="86">
        <f>I69</f>
        <v>0</v>
      </c>
      <c r="J80" s="86">
        <f t="shared" si="64"/>
        <v>0</v>
      </c>
      <c r="K80" s="86">
        <f t="shared" si="64"/>
        <v>0</v>
      </c>
      <c r="L80" s="86">
        <f t="shared" si="64"/>
        <v>0</v>
      </c>
      <c r="M80" s="86">
        <f t="shared" si="64"/>
        <v>0</v>
      </c>
      <c r="N80" s="86">
        <f t="shared" si="64"/>
        <v>0</v>
      </c>
      <c r="O80" s="86">
        <f t="shared" si="64"/>
        <v>1516.8</v>
      </c>
      <c r="P80" s="86">
        <f t="shared" si="64"/>
        <v>1178.9000000000001</v>
      </c>
      <c r="Q80" s="86">
        <f t="shared" ref="F80:AR81" si="65">Q69</f>
        <v>77.722837552742632</v>
      </c>
      <c r="R80" s="86">
        <f t="shared" si="64"/>
        <v>411.6</v>
      </c>
      <c r="S80" s="86">
        <f t="shared" si="64"/>
        <v>355</v>
      </c>
      <c r="T80" s="86">
        <f>(S80/R80)*100</f>
        <v>86.248785228377059</v>
      </c>
      <c r="U80" s="86">
        <f t="shared" si="64"/>
        <v>146.19999999999999</v>
      </c>
      <c r="V80" s="86">
        <f t="shared" si="64"/>
        <v>136.9</v>
      </c>
      <c r="W80" s="86">
        <f>V80/U80*100</f>
        <v>93.638850889192895</v>
      </c>
      <c r="X80" s="86">
        <f t="shared" si="64"/>
        <v>150</v>
      </c>
      <c r="Y80" s="86">
        <f t="shared" si="64"/>
        <v>553.79999999999995</v>
      </c>
      <c r="Z80" s="86">
        <f t="shared" si="56"/>
        <v>369.2</v>
      </c>
      <c r="AA80" s="86">
        <f t="shared" si="64"/>
        <v>416</v>
      </c>
      <c r="AB80" s="86">
        <f t="shared" si="64"/>
        <v>388.9</v>
      </c>
      <c r="AC80" s="86">
        <f t="shared" si="57"/>
        <v>93.48557692307692</v>
      </c>
      <c r="AD80" s="86">
        <f t="shared" si="64"/>
        <v>1038.5</v>
      </c>
      <c r="AE80" s="86">
        <f t="shared" si="64"/>
        <v>987.8</v>
      </c>
      <c r="AF80" s="86">
        <v>0</v>
      </c>
      <c r="AG80" s="86">
        <f t="shared" si="64"/>
        <v>1003.4</v>
      </c>
      <c r="AH80" s="86">
        <f t="shared" si="64"/>
        <v>755.4</v>
      </c>
      <c r="AI80" s="86">
        <v>0</v>
      </c>
      <c r="AJ80" s="86">
        <f t="shared" si="64"/>
        <v>623.70000000000005</v>
      </c>
      <c r="AK80" s="86">
        <f t="shared" si="64"/>
        <v>630.1</v>
      </c>
      <c r="AL80" s="86">
        <v>0</v>
      </c>
      <c r="AM80" s="86">
        <f t="shared" si="64"/>
        <v>113</v>
      </c>
      <c r="AN80" s="86">
        <f t="shared" si="64"/>
        <v>96.5</v>
      </c>
      <c r="AO80" s="86">
        <f t="shared" si="64"/>
        <v>0</v>
      </c>
      <c r="AP80" s="86">
        <f t="shared" si="64"/>
        <v>0</v>
      </c>
      <c r="AQ80" s="86">
        <f t="shared" si="64"/>
        <v>335.9</v>
      </c>
      <c r="AR80" s="86">
        <v>0</v>
      </c>
      <c r="AS80" s="207"/>
      <c r="AT80" s="207"/>
      <c r="AU80" s="59"/>
      <c r="AV80" s="60"/>
      <c r="AW80" s="64"/>
    </row>
    <row r="81" spans="1:49" s="2" customFormat="1" ht="33" customHeight="1">
      <c r="A81" s="240"/>
      <c r="B81" s="248"/>
      <c r="C81" s="243"/>
      <c r="D81" s="13"/>
      <c r="E81" s="10" t="s">
        <v>53</v>
      </c>
      <c r="F81" s="85">
        <f t="shared" si="65"/>
        <v>171441.30000000002</v>
      </c>
      <c r="G81" s="85">
        <f t="shared" si="65"/>
        <v>171441.30000000002</v>
      </c>
      <c r="H81" s="85">
        <f t="shared" si="65"/>
        <v>100</v>
      </c>
      <c r="I81" s="86">
        <f>I70</f>
        <v>8000</v>
      </c>
      <c r="J81" s="86">
        <f t="shared" si="65"/>
        <v>8000</v>
      </c>
      <c r="K81" s="86">
        <f t="shared" si="65"/>
        <v>100</v>
      </c>
      <c r="L81" s="86">
        <f t="shared" si="65"/>
        <v>11000</v>
      </c>
      <c r="M81" s="86">
        <f t="shared" si="65"/>
        <v>11000</v>
      </c>
      <c r="N81" s="86">
        <f t="shared" si="65"/>
        <v>100</v>
      </c>
      <c r="O81" s="86">
        <f t="shared" si="65"/>
        <v>14113.9</v>
      </c>
      <c r="P81" s="86">
        <f t="shared" si="65"/>
        <v>14113.9</v>
      </c>
      <c r="Q81" s="86">
        <f t="shared" si="65"/>
        <v>100</v>
      </c>
      <c r="R81" s="86">
        <f t="shared" si="65"/>
        <v>17761.8</v>
      </c>
      <c r="S81" s="86">
        <f t="shared" si="65"/>
        <v>17761.8</v>
      </c>
      <c r="T81" s="86">
        <f>(S81/R81)*100</f>
        <v>100</v>
      </c>
      <c r="U81" s="86">
        <f t="shared" si="65"/>
        <v>22505.599999999999</v>
      </c>
      <c r="V81" s="86">
        <f t="shared" si="65"/>
        <v>15305.6</v>
      </c>
      <c r="W81" s="86">
        <f>V81/U81*100</f>
        <v>68.007962462675962</v>
      </c>
      <c r="X81" s="86">
        <f>X70</f>
        <v>11234.7</v>
      </c>
      <c r="Y81" s="86">
        <f t="shared" si="65"/>
        <v>18434.7</v>
      </c>
      <c r="Z81" s="86">
        <f t="shared" si="56"/>
        <v>164.08715853560841</v>
      </c>
      <c r="AA81" s="86">
        <f t="shared" si="65"/>
        <v>17021.900000000001</v>
      </c>
      <c r="AB81" s="86">
        <f>AB70</f>
        <v>17020</v>
      </c>
      <c r="AC81" s="86">
        <f t="shared" si="57"/>
        <v>99.988837908811576</v>
      </c>
      <c r="AD81" s="86">
        <f t="shared" si="65"/>
        <v>11022</v>
      </c>
      <c r="AE81" s="86">
        <f t="shared" si="65"/>
        <v>9897.2999999999993</v>
      </c>
      <c r="AF81" s="86">
        <f t="shared" si="58"/>
        <v>89.795862819814914</v>
      </c>
      <c r="AG81" s="86">
        <f t="shared" si="65"/>
        <v>11468.199999999999</v>
      </c>
      <c r="AH81" s="86">
        <f t="shared" si="65"/>
        <v>10449.799999999999</v>
      </c>
      <c r="AI81" s="86">
        <f t="shared" si="59"/>
        <v>91.119792120821046</v>
      </c>
      <c r="AJ81" s="86">
        <f t="shared" si="65"/>
        <v>14059.9</v>
      </c>
      <c r="AK81" s="86">
        <f t="shared" si="65"/>
        <v>15925</v>
      </c>
      <c r="AL81" s="86">
        <f t="shared" si="65"/>
        <v>113.26538595580338</v>
      </c>
      <c r="AM81" s="86">
        <f t="shared" si="65"/>
        <v>12097.2</v>
      </c>
      <c r="AN81" s="86">
        <f t="shared" si="65"/>
        <v>12362.5</v>
      </c>
      <c r="AO81" s="86">
        <f t="shared" si="65"/>
        <v>102.1930694706213</v>
      </c>
      <c r="AP81" s="86">
        <f t="shared" si="65"/>
        <v>21156.100000000002</v>
      </c>
      <c r="AQ81" s="86">
        <f t="shared" si="65"/>
        <v>21170.7</v>
      </c>
      <c r="AR81" s="86">
        <f t="shared" si="65"/>
        <v>100.06901082902803</v>
      </c>
      <c r="AS81" s="207"/>
      <c r="AT81" s="207"/>
      <c r="AU81" s="59"/>
      <c r="AV81" s="60"/>
      <c r="AW81" s="64"/>
    </row>
    <row r="82" spans="1:49" s="2" customFormat="1" ht="33" customHeight="1">
      <c r="A82" s="240"/>
      <c r="B82" s="248"/>
      <c r="C82" s="243"/>
      <c r="D82" s="13"/>
      <c r="E82" s="10" t="s">
        <v>35</v>
      </c>
      <c r="F82" s="85">
        <f>I82+L82+O82+R82+U82+X82+AA82+AD82+AG82+AJ82+AM82+AP82</f>
        <v>0</v>
      </c>
      <c r="G82" s="85">
        <f>J82+M82+P82+S82+V82+Y82+AB82+AE82+AH82+AK82+AN82+AQ82</f>
        <v>0</v>
      </c>
      <c r="H82" s="85">
        <f t="shared" ref="H82" si="66">H42</f>
        <v>0</v>
      </c>
      <c r="I82" s="86">
        <f>I42</f>
        <v>0</v>
      </c>
      <c r="J82" s="86">
        <f t="shared" ref="J82:AR82" si="67">J42</f>
        <v>0</v>
      </c>
      <c r="K82" s="86">
        <f t="shared" si="67"/>
        <v>0</v>
      </c>
      <c r="L82" s="86">
        <f t="shared" si="67"/>
        <v>0</v>
      </c>
      <c r="M82" s="86">
        <f t="shared" si="67"/>
        <v>0</v>
      </c>
      <c r="N82" s="86">
        <f t="shared" si="67"/>
        <v>0</v>
      </c>
      <c r="O82" s="86">
        <f t="shared" si="67"/>
        <v>0</v>
      </c>
      <c r="P82" s="86">
        <f t="shared" si="67"/>
        <v>0</v>
      </c>
      <c r="Q82" s="86">
        <f t="shared" si="67"/>
        <v>0</v>
      </c>
      <c r="R82" s="86">
        <f t="shared" si="67"/>
        <v>0</v>
      </c>
      <c r="S82" s="86">
        <f t="shared" si="67"/>
        <v>0</v>
      </c>
      <c r="T82" s="86">
        <f t="shared" si="67"/>
        <v>0</v>
      </c>
      <c r="U82" s="86">
        <f>U42</f>
        <v>0</v>
      </c>
      <c r="V82" s="86">
        <f t="shared" si="67"/>
        <v>0</v>
      </c>
      <c r="W82" s="86">
        <f t="shared" si="67"/>
        <v>0</v>
      </c>
      <c r="X82" s="86">
        <f t="shared" si="67"/>
        <v>0</v>
      </c>
      <c r="Y82" s="86">
        <f t="shared" si="67"/>
        <v>0</v>
      </c>
      <c r="Z82" s="86">
        <f t="shared" si="67"/>
        <v>0</v>
      </c>
      <c r="AA82" s="86">
        <f>AA42+AA37</f>
        <v>0</v>
      </c>
      <c r="AB82" s="86">
        <f>AB42+AB37</f>
        <v>0</v>
      </c>
      <c r="AC82" s="86">
        <f t="shared" si="67"/>
        <v>0</v>
      </c>
      <c r="AD82" s="86">
        <f t="shared" si="67"/>
        <v>0</v>
      </c>
      <c r="AE82" s="86">
        <f t="shared" si="67"/>
        <v>0</v>
      </c>
      <c r="AF82" s="86">
        <v>0</v>
      </c>
      <c r="AG82" s="86">
        <f>AG42+AG37</f>
        <v>0</v>
      </c>
      <c r="AH82" s="86">
        <f>AH42+AH37</f>
        <v>0</v>
      </c>
      <c r="AI82" s="86">
        <f t="shared" si="67"/>
        <v>0</v>
      </c>
      <c r="AJ82" s="86">
        <f t="shared" si="67"/>
        <v>0</v>
      </c>
      <c r="AK82" s="86">
        <f t="shared" si="67"/>
        <v>0</v>
      </c>
      <c r="AL82" s="86">
        <f t="shared" si="67"/>
        <v>0</v>
      </c>
      <c r="AM82" s="86">
        <f t="shared" si="67"/>
        <v>0</v>
      </c>
      <c r="AN82" s="86">
        <f t="shared" si="67"/>
        <v>0</v>
      </c>
      <c r="AO82" s="86">
        <f t="shared" si="67"/>
        <v>0</v>
      </c>
      <c r="AP82" s="86">
        <f>AP42+AP37</f>
        <v>0</v>
      </c>
      <c r="AQ82" s="86">
        <v>0</v>
      </c>
      <c r="AR82" s="86">
        <f t="shared" si="67"/>
        <v>0</v>
      </c>
      <c r="AS82" s="207"/>
      <c r="AT82" s="207"/>
      <c r="AU82" s="45"/>
      <c r="AV82" s="64"/>
      <c r="AW82" s="64"/>
    </row>
    <row r="83" spans="1:49" s="2" customFormat="1" ht="33" customHeight="1">
      <c r="A83" s="240"/>
      <c r="B83" s="248"/>
      <c r="C83" s="243"/>
      <c r="D83" s="13"/>
      <c r="E83" s="10" t="s">
        <v>54</v>
      </c>
      <c r="F83" s="85">
        <f t="shared" ref="F83:AR83" si="68">F72</f>
        <v>0</v>
      </c>
      <c r="G83" s="85">
        <f t="shared" si="68"/>
        <v>0</v>
      </c>
      <c r="H83" s="85">
        <f t="shared" si="68"/>
        <v>0</v>
      </c>
      <c r="I83" s="86">
        <f t="shared" si="68"/>
        <v>0</v>
      </c>
      <c r="J83" s="86">
        <f t="shared" si="68"/>
        <v>0</v>
      </c>
      <c r="K83" s="86">
        <f t="shared" si="68"/>
        <v>0</v>
      </c>
      <c r="L83" s="86">
        <f t="shared" si="68"/>
        <v>0</v>
      </c>
      <c r="M83" s="86">
        <f t="shared" si="68"/>
        <v>0</v>
      </c>
      <c r="N83" s="86">
        <f t="shared" si="68"/>
        <v>0</v>
      </c>
      <c r="O83" s="86">
        <f t="shared" si="68"/>
        <v>0</v>
      </c>
      <c r="P83" s="86">
        <f t="shared" si="68"/>
        <v>0</v>
      </c>
      <c r="Q83" s="86">
        <f t="shared" si="68"/>
        <v>0</v>
      </c>
      <c r="R83" s="86">
        <f t="shared" si="68"/>
        <v>0</v>
      </c>
      <c r="S83" s="86">
        <f t="shared" si="68"/>
        <v>0</v>
      </c>
      <c r="T83" s="86">
        <f t="shared" si="68"/>
        <v>0</v>
      </c>
      <c r="U83" s="86">
        <f t="shared" si="68"/>
        <v>0</v>
      </c>
      <c r="V83" s="86">
        <f t="shared" si="68"/>
        <v>0</v>
      </c>
      <c r="W83" s="86">
        <f t="shared" si="68"/>
        <v>0</v>
      </c>
      <c r="X83" s="86">
        <f t="shared" si="68"/>
        <v>0</v>
      </c>
      <c r="Y83" s="86">
        <f t="shared" si="68"/>
        <v>0</v>
      </c>
      <c r="Z83" s="86">
        <f t="shared" si="68"/>
        <v>0</v>
      </c>
      <c r="AA83" s="86">
        <f t="shared" si="68"/>
        <v>0</v>
      </c>
      <c r="AB83" s="86">
        <f t="shared" si="68"/>
        <v>0</v>
      </c>
      <c r="AC83" s="86">
        <f t="shared" si="68"/>
        <v>0</v>
      </c>
      <c r="AD83" s="86">
        <f t="shared" si="68"/>
        <v>0</v>
      </c>
      <c r="AE83" s="86">
        <f t="shared" si="68"/>
        <v>0</v>
      </c>
      <c r="AF83" s="86">
        <f t="shared" si="68"/>
        <v>0</v>
      </c>
      <c r="AG83" s="86">
        <f t="shared" si="68"/>
        <v>0</v>
      </c>
      <c r="AH83" s="86">
        <f t="shared" si="68"/>
        <v>0</v>
      </c>
      <c r="AI83" s="86">
        <f t="shared" si="68"/>
        <v>0</v>
      </c>
      <c r="AJ83" s="86">
        <f t="shared" si="68"/>
        <v>0</v>
      </c>
      <c r="AK83" s="86">
        <f t="shared" si="68"/>
        <v>0</v>
      </c>
      <c r="AL83" s="86">
        <f t="shared" si="68"/>
        <v>0</v>
      </c>
      <c r="AM83" s="86">
        <f t="shared" si="68"/>
        <v>0</v>
      </c>
      <c r="AN83" s="86">
        <f t="shared" si="68"/>
        <v>0</v>
      </c>
      <c r="AO83" s="86">
        <f t="shared" si="68"/>
        <v>0</v>
      </c>
      <c r="AP83" s="86">
        <f t="shared" si="68"/>
        <v>0</v>
      </c>
      <c r="AQ83" s="86">
        <f t="shared" si="68"/>
        <v>0</v>
      </c>
      <c r="AR83" s="86">
        <f t="shared" si="68"/>
        <v>0</v>
      </c>
      <c r="AS83" s="208"/>
      <c r="AT83" s="208"/>
      <c r="AU83" s="45"/>
      <c r="AV83" s="64"/>
      <c r="AW83" s="64"/>
    </row>
    <row r="84" spans="1:49" s="2" customFormat="1" ht="27" customHeight="1">
      <c r="A84" s="246" t="s">
        <v>59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</row>
    <row r="85" spans="1:49" s="2" customFormat="1" ht="22.5" customHeight="1">
      <c r="A85" s="240"/>
      <c r="B85" s="169" t="s">
        <v>104</v>
      </c>
      <c r="C85" s="243"/>
      <c r="D85" s="14"/>
      <c r="E85" s="3" t="s">
        <v>67</v>
      </c>
      <c r="F85" s="85">
        <f>F87+F88+F90</f>
        <v>176860.50000000003</v>
      </c>
      <c r="G85" s="85">
        <f>G87+G88+G90</f>
        <v>176860.50000000003</v>
      </c>
      <c r="H85" s="85">
        <f>(G85/F85)*100</f>
        <v>100</v>
      </c>
      <c r="I85" s="89">
        <f>SUM(I86:I90)</f>
        <v>8000</v>
      </c>
      <c r="J85" s="89">
        <f>SUM(J86:J90)</f>
        <v>8000</v>
      </c>
      <c r="K85" s="89">
        <f>(J85/I85)*100</f>
        <v>100</v>
      </c>
      <c r="L85" s="89">
        <f>SUM(L86:L90)</f>
        <v>11000</v>
      </c>
      <c r="M85" s="89">
        <f>SUM(M86:M90)</f>
        <v>11000</v>
      </c>
      <c r="N85" s="89">
        <f>(M85/L85)*100</f>
        <v>100</v>
      </c>
      <c r="O85" s="89">
        <f t="shared" ref="O85:P85" si="69">SUM(O86:O90)</f>
        <v>15630.699999999999</v>
      </c>
      <c r="P85" s="89">
        <f t="shared" si="69"/>
        <v>15292.8</v>
      </c>
      <c r="Q85" s="89">
        <f t="shared" ref="Q85:Q88" si="70">(P85/O85)*100</f>
        <v>97.83822861420154</v>
      </c>
      <c r="R85" s="86">
        <f t="shared" ref="R85:S85" si="71">SUM(R86:R90)</f>
        <v>18173.399999999998</v>
      </c>
      <c r="S85" s="86">
        <f t="shared" si="71"/>
        <v>18116.8</v>
      </c>
      <c r="T85" s="86">
        <f>(S85/R85)*100</f>
        <v>99.688555801336037</v>
      </c>
      <c r="U85" s="86">
        <f t="shared" ref="U85:V85" si="72">SUM(U86:U90)</f>
        <v>22651.8</v>
      </c>
      <c r="V85" s="86">
        <f t="shared" si="72"/>
        <v>15442.5</v>
      </c>
      <c r="W85" s="86">
        <f>(V85/U85)*100</f>
        <v>68.173390194156752</v>
      </c>
      <c r="X85" s="89">
        <f t="shared" ref="X85:Y85" si="73">SUM(X86:X90)</f>
        <v>11384.7</v>
      </c>
      <c r="Y85" s="89">
        <f t="shared" si="73"/>
        <v>18988.5</v>
      </c>
      <c r="Z85" s="89">
        <f t="shared" ref="Z85:Z88" si="74">(Y85/X85)*100</f>
        <v>166.78963872565811</v>
      </c>
      <c r="AA85" s="86">
        <f t="shared" ref="AA85:AB85" si="75">SUM(AA86:AA90)</f>
        <v>17437.900000000001</v>
      </c>
      <c r="AB85" s="86">
        <f t="shared" si="75"/>
        <v>17408.900000000001</v>
      </c>
      <c r="AC85" s="86">
        <f>(AB85/AA85)*100</f>
        <v>99.833695571141021</v>
      </c>
      <c r="AD85" s="86">
        <f t="shared" ref="AD85:AE85" si="76">SUM(AD86:AD90)</f>
        <v>12060.5</v>
      </c>
      <c r="AE85" s="86">
        <f t="shared" si="76"/>
        <v>10885.099999999999</v>
      </c>
      <c r="AF85" s="86">
        <f t="shared" ref="AF85" si="77">(AE85/AD85)*100</f>
        <v>90.254135400688185</v>
      </c>
      <c r="AG85" s="86">
        <f>SUM(AG86:AG90)</f>
        <v>12471.599999999999</v>
      </c>
      <c r="AH85" s="86">
        <f t="shared" ref="AH85" si="78">SUM(AH86:AH90)</f>
        <v>11205.199999999999</v>
      </c>
      <c r="AI85" s="86">
        <f t="shared" ref="AI85:AI88" si="79">(AH85/AG85)*100</f>
        <v>89.845729497418134</v>
      </c>
      <c r="AJ85" s="89">
        <f t="shared" ref="AJ85:AK85" si="80">SUM(AJ86:AJ90)</f>
        <v>14683.6</v>
      </c>
      <c r="AK85" s="89">
        <f t="shared" si="80"/>
        <v>16555.099999999999</v>
      </c>
      <c r="AL85" s="89">
        <f t="shared" ref="AL85" si="81">(AK85/AJ85)*100</f>
        <v>112.74551199978207</v>
      </c>
      <c r="AM85" s="89">
        <f t="shared" ref="AM85:AN85" si="82">SUM(AM86:AM90)</f>
        <v>12210.2</v>
      </c>
      <c r="AN85" s="89">
        <f t="shared" si="82"/>
        <v>12459</v>
      </c>
      <c r="AO85" s="89">
        <f t="shared" ref="AO85" si="83">(AN85/AM85)*100</f>
        <v>102.03764066108663</v>
      </c>
      <c r="AP85" s="89">
        <f t="shared" ref="AP85:AQ85" si="84">SUM(AP86:AP90)</f>
        <v>21156.100000000002</v>
      </c>
      <c r="AQ85" s="89">
        <f t="shared" si="84"/>
        <v>21506.600000000002</v>
      </c>
      <c r="AR85" s="89">
        <f t="shared" ref="AR85" si="85">(AQ85/AP85)*100</f>
        <v>101.65673257358398</v>
      </c>
      <c r="AS85" s="206"/>
      <c r="AT85" s="206"/>
      <c r="AU85" s="59"/>
      <c r="AV85" s="60"/>
      <c r="AW85" s="64"/>
    </row>
    <row r="86" spans="1:49" s="2" customFormat="1" ht="33" customHeight="1">
      <c r="A86" s="240"/>
      <c r="B86" s="241"/>
      <c r="C86" s="243"/>
      <c r="D86" s="13"/>
      <c r="E86" s="3" t="s">
        <v>56</v>
      </c>
      <c r="F86" s="85">
        <v>0</v>
      </c>
      <c r="G86" s="85">
        <v>0</v>
      </c>
      <c r="H86" s="85">
        <v>0</v>
      </c>
      <c r="I86" s="89">
        <f>I68</f>
        <v>0</v>
      </c>
      <c r="J86" s="89">
        <f t="shared" ref="J86:AR87" si="86">J68</f>
        <v>0</v>
      </c>
      <c r="K86" s="89">
        <v>0</v>
      </c>
      <c r="L86" s="89">
        <f t="shared" si="86"/>
        <v>0</v>
      </c>
      <c r="M86" s="89">
        <f t="shared" si="86"/>
        <v>0</v>
      </c>
      <c r="N86" s="89">
        <v>0</v>
      </c>
      <c r="O86" s="89">
        <f t="shared" si="86"/>
        <v>0</v>
      </c>
      <c r="P86" s="89">
        <f t="shared" si="86"/>
        <v>0</v>
      </c>
      <c r="Q86" s="89">
        <v>0</v>
      </c>
      <c r="R86" s="86">
        <f t="shared" si="86"/>
        <v>0</v>
      </c>
      <c r="S86" s="86">
        <f t="shared" si="86"/>
        <v>0</v>
      </c>
      <c r="T86" s="86">
        <v>0</v>
      </c>
      <c r="U86" s="86">
        <f t="shared" si="86"/>
        <v>0</v>
      </c>
      <c r="V86" s="86">
        <f t="shared" si="86"/>
        <v>0</v>
      </c>
      <c r="W86" s="86">
        <v>0</v>
      </c>
      <c r="X86" s="89">
        <f t="shared" si="86"/>
        <v>0</v>
      </c>
      <c r="Y86" s="89">
        <f t="shared" si="86"/>
        <v>0</v>
      </c>
      <c r="Z86" s="89">
        <v>0</v>
      </c>
      <c r="AA86" s="86">
        <f t="shared" si="86"/>
        <v>0</v>
      </c>
      <c r="AB86" s="86">
        <f t="shared" si="86"/>
        <v>0</v>
      </c>
      <c r="AC86" s="86">
        <v>0</v>
      </c>
      <c r="AD86" s="86">
        <f t="shared" si="86"/>
        <v>0</v>
      </c>
      <c r="AE86" s="86">
        <f t="shared" si="86"/>
        <v>0</v>
      </c>
      <c r="AF86" s="86">
        <f t="shared" si="86"/>
        <v>0</v>
      </c>
      <c r="AG86" s="86">
        <f t="shared" si="86"/>
        <v>0</v>
      </c>
      <c r="AH86" s="86">
        <f t="shared" si="86"/>
        <v>0</v>
      </c>
      <c r="AI86" s="86">
        <f t="shared" si="86"/>
        <v>0</v>
      </c>
      <c r="AJ86" s="89">
        <f t="shared" si="86"/>
        <v>0</v>
      </c>
      <c r="AK86" s="89">
        <f t="shared" si="86"/>
        <v>0</v>
      </c>
      <c r="AL86" s="89">
        <f t="shared" si="86"/>
        <v>0</v>
      </c>
      <c r="AM86" s="89">
        <f t="shared" si="86"/>
        <v>0</v>
      </c>
      <c r="AN86" s="89">
        <f t="shared" si="86"/>
        <v>0</v>
      </c>
      <c r="AO86" s="89">
        <f t="shared" si="86"/>
        <v>0</v>
      </c>
      <c r="AP86" s="89">
        <f t="shared" si="86"/>
        <v>0</v>
      </c>
      <c r="AQ86" s="89">
        <f t="shared" si="86"/>
        <v>0</v>
      </c>
      <c r="AR86" s="89">
        <f t="shared" si="86"/>
        <v>0</v>
      </c>
      <c r="AS86" s="207"/>
      <c r="AT86" s="207"/>
      <c r="AU86" s="16"/>
      <c r="AV86" s="61"/>
      <c r="AW86" s="64"/>
    </row>
    <row r="87" spans="1:49" s="2" customFormat="1" ht="33" customHeight="1">
      <c r="A87" s="240"/>
      <c r="B87" s="241"/>
      <c r="C87" s="243"/>
      <c r="D87" s="13"/>
      <c r="E87" s="10" t="s">
        <v>55</v>
      </c>
      <c r="F87" s="85">
        <f>I87+L87+O87+R87+U87+X87+AA87+AD87+AG87+AJ87+AM87+AP87</f>
        <v>5419.2</v>
      </c>
      <c r="G87" s="85">
        <f>J87+M87+P87+S87+V87+Y87+AB87+AE87+AH87+AK87+AN87+AQ87</f>
        <v>5419.2</v>
      </c>
      <c r="H87" s="85">
        <f t="shared" ref="H87:H88" si="87">(G87/F87)*100</f>
        <v>100</v>
      </c>
      <c r="I87" s="89">
        <f>I69</f>
        <v>0</v>
      </c>
      <c r="J87" s="89">
        <f>J69</f>
        <v>0</v>
      </c>
      <c r="K87" s="89">
        <v>0</v>
      </c>
      <c r="L87" s="89">
        <f>L69</f>
        <v>0</v>
      </c>
      <c r="M87" s="89">
        <f>M69</f>
        <v>0</v>
      </c>
      <c r="N87" s="89">
        <v>0</v>
      </c>
      <c r="O87" s="89">
        <f>O69</f>
        <v>1516.8</v>
      </c>
      <c r="P87" s="89">
        <f>P69</f>
        <v>1178.9000000000001</v>
      </c>
      <c r="Q87" s="86">
        <f t="shared" si="70"/>
        <v>77.722837552742632</v>
      </c>
      <c r="R87" s="89">
        <f>R69</f>
        <v>411.6</v>
      </c>
      <c r="S87" s="89">
        <f>S69</f>
        <v>355</v>
      </c>
      <c r="T87" s="86">
        <f t="shared" ref="T87:T88" si="88">(S87/R87)*100</f>
        <v>86.248785228377059</v>
      </c>
      <c r="U87" s="89">
        <f>U69</f>
        <v>146.19999999999999</v>
      </c>
      <c r="V87" s="89">
        <f>V69</f>
        <v>136.9</v>
      </c>
      <c r="W87" s="86">
        <f t="shared" ref="W87" si="89">(V87/U87)*100</f>
        <v>93.638850889192895</v>
      </c>
      <c r="X87" s="89">
        <f>X69</f>
        <v>150</v>
      </c>
      <c r="Y87" s="89">
        <f>Y69</f>
        <v>553.79999999999995</v>
      </c>
      <c r="Z87" s="89">
        <f t="shared" si="74"/>
        <v>369.2</v>
      </c>
      <c r="AA87" s="89">
        <f>AA69</f>
        <v>416</v>
      </c>
      <c r="AB87" s="89">
        <f>AB69</f>
        <v>388.9</v>
      </c>
      <c r="AC87" s="86">
        <f>(AB87/AA87)*100</f>
        <v>93.48557692307692</v>
      </c>
      <c r="AD87" s="89">
        <f>AD69</f>
        <v>1038.5</v>
      </c>
      <c r="AE87" s="89">
        <f>AE69</f>
        <v>987.8</v>
      </c>
      <c r="AF87" s="86">
        <v>0</v>
      </c>
      <c r="AG87" s="89">
        <f>AG69</f>
        <v>1003.4</v>
      </c>
      <c r="AH87" s="89">
        <f>AH69</f>
        <v>755.4</v>
      </c>
      <c r="AI87" s="86">
        <v>0</v>
      </c>
      <c r="AJ87" s="89">
        <f>AJ69</f>
        <v>623.70000000000005</v>
      </c>
      <c r="AK87" s="89">
        <f>AK69</f>
        <v>630.1</v>
      </c>
      <c r="AL87" s="89">
        <v>0</v>
      </c>
      <c r="AM87" s="89">
        <f>AM69</f>
        <v>113</v>
      </c>
      <c r="AN87" s="89">
        <f>AN69</f>
        <v>96.5</v>
      </c>
      <c r="AO87" s="89">
        <f t="shared" si="86"/>
        <v>0</v>
      </c>
      <c r="AP87" s="89">
        <f>AP69</f>
        <v>0</v>
      </c>
      <c r="AQ87" s="89">
        <f>AQ69</f>
        <v>335.9</v>
      </c>
      <c r="AR87" s="89">
        <v>0</v>
      </c>
      <c r="AS87" s="207"/>
      <c r="AT87" s="207"/>
      <c r="AU87" s="59"/>
      <c r="AV87" s="60"/>
      <c r="AW87" s="64"/>
    </row>
    <row r="88" spans="1:49" s="2" customFormat="1" ht="33" customHeight="1">
      <c r="A88" s="240"/>
      <c r="B88" s="241"/>
      <c r="C88" s="243"/>
      <c r="D88" s="13"/>
      <c r="E88" s="10" t="s">
        <v>53</v>
      </c>
      <c r="F88" s="85">
        <f>(I88+L88+O88+R88+U88+X88+AA88+AD88+AG88+AJ88+AM88+AP88)</f>
        <v>171441.30000000002</v>
      </c>
      <c r="G88" s="85">
        <f>(J88+M88+P88+S88+V88+Y88+AB88+AE88+AH88+AK88+AN88+AQ88)</f>
        <v>171441.30000000002</v>
      </c>
      <c r="H88" s="85">
        <f t="shared" si="87"/>
        <v>100</v>
      </c>
      <c r="I88" s="86">
        <f>I70</f>
        <v>8000</v>
      </c>
      <c r="J88" s="86">
        <f>J70</f>
        <v>8000</v>
      </c>
      <c r="K88" s="86">
        <f t="shared" ref="K88" si="90">(J88/I88)*100</f>
        <v>100</v>
      </c>
      <c r="L88" s="86">
        <f>L70</f>
        <v>11000</v>
      </c>
      <c r="M88" s="86">
        <f>M70</f>
        <v>11000</v>
      </c>
      <c r="N88" s="86">
        <f t="shared" ref="N88" si="91">(M88/L88)*100</f>
        <v>100</v>
      </c>
      <c r="O88" s="86">
        <f>O70</f>
        <v>14113.9</v>
      </c>
      <c r="P88" s="86">
        <f>P70</f>
        <v>14113.9</v>
      </c>
      <c r="Q88" s="86">
        <f t="shared" si="70"/>
        <v>100</v>
      </c>
      <c r="R88" s="86">
        <f>R70</f>
        <v>17761.8</v>
      </c>
      <c r="S88" s="86">
        <f>S70</f>
        <v>17761.8</v>
      </c>
      <c r="T88" s="86">
        <f t="shared" si="88"/>
        <v>100</v>
      </c>
      <c r="U88" s="86">
        <f>U70</f>
        <v>22505.599999999999</v>
      </c>
      <c r="V88" s="86">
        <f>V70</f>
        <v>15305.6</v>
      </c>
      <c r="W88" s="86">
        <f t="shared" ref="W88" si="92">(V88/U88)*100</f>
        <v>68.007962462675962</v>
      </c>
      <c r="X88" s="86">
        <f>X70</f>
        <v>11234.7</v>
      </c>
      <c r="Y88" s="86">
        <f>Y70</f>
        <v>18434.7</v>
      </c>
      <c r="Z88" s="89">
        <f t="shared" si="74"/>
        <v>164.08715853560841</v>
      </c>
      <c r="AA88" s="86">
        <f>AA70</f>
        <v>17021.900000000001</v>
      </c>
      <c r="AB88" s="86">
        <f>AB70</f>
        <v>17020</v>
      </c>
      <c r="AC88" s="86">
        <f t="shared" ref="AC88" si="93">(AB88/AA88)*100</f>
        <v>99.988837908811576</v>
      </c>
      <c r="AD88" s="86">
        <f>AD70</f>
        <v>11022</v>
      </c>
      <c r="AE88" s="86">
        <f>AE70</f>
        <v>9897.2999999999993</v>
      </c>
      <c r="AF88" s="86">
        <f t="shared" ref="AF88" si="94">(AE88/AD88)*100</f>
        <v>89.795862819814914</v>
      </c>
      <c r="AG88" s="86">
        <f>AG70</f>
        <v>11468.199999999999</v>
      </c>
      <c r="AH88" s="86">
        <f>AH70</f>
        <v>10449.799999999999</v>
      </c>
      <c r="AI88" s="86">
        <f t="shared" si="79"/>
        <v>91.119792120821046</v>
      </c>
      <c r="AJ88" s="86">
        <f>AJ70</f>
        <v>14059.9</v>
      </c>
      <c r="AK88" s="86">
        <f>AK70</f>
        <v>15925</v>
      </c>
      <c r="AL88" s="86">
        <f t="shared" ref="AL88" si="95">(AK88/AJ88)*100</f>
        <v>113.26538595580338</v>
      </c>
      <c r="AM88" s="86">
        <f>AM70</f>
        <v>12097.2</v>
      </c>
      <c r="AN88" s="86">
        <f>AN70</f>
        <v>12362.5</v>
      </c>
      <c r="AO88" s="86">
        <f t="shared" ref="AO88" si="96">(AN88/AM88)*100</f>
        <v>102.1930694706213</v>
      </c>
      <c r="AP88" s="86">
        <f>AP70</f>
        <v>21156.100000000002</v>
      </c>
      <c r="AQ88" s="86">
        <f>AQ70</f>
        <v>21170.7</v>
      </c>
      <c r="AR88" s="86">
        <f t="shared" ref="AR88" si="97">(AQ88/AP88)*100</f>
        <v>100.06901082902803</v>
      </c>
      <c r="AS88" s="207"/>
      <c r="AT88" s="207"/>
      <c r="AU88" s="59"/>
      <c r="AV88" s="60"/>
      <c r="AW88" s="64"/>
    </row>
    <row r="89" spans="1:49" s="2" customFormat="1" ht="33" customHeight="1">
      <c r="A89" s="240"/>
      <c r="B89" s="241"/>
      <c r="C89" s="243"/>
      <c r="D89" s="13"/>
      <c r="E89" s="10" t="s">
        <v>35</v>
      </c>
      <c r="F89" s="85">
        <f t="shared" ref="F89" si="98">I89+L89+O89+R89+U89+X89+AA89+AD89+AG89+AJ89+AM89+AP89</f>
        <v>0</v>
      </c>
      <c r="G89" s="85">
        <f>J89+M89+P89+S89+V89+Y89+AB89+AE89+AH89+AK89+AN89+AQ89</f>
        <v>0</v>
      </c>
      <c r="H89" s="85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6">
        <v>0</v>
      </c>
      <c r="S89" s="86">
        <v>0</v>
      </c>
      <c r="T89" s="86">
        <v>0</v>
      </c>
      <c r="U89" s="86">
        <v>0</v>
      </c>
      <c r="V89" s="86">
        <v>0</v>
      </c>
      <c r="W89" s="86">
        <v>0</v>
      </c>
      <c r="X89" s="89">
        <v>0</v>
      </c>
      <c r="Y89" s="89">
        <v>0</v>
      </c>
      <c r="Z89" s="89">
        <v>0</v>
      </c>
      <c r="AA89" s="86">
        <v>0</v>
      </c>
      <c r="AB89" s="86">
        <v>0</v>
      </c>
      <c r="AC89" s="86">
        <v>0</v>
      </c>
      <c r="AD89" s="86">
        <v>0</v>
      </c>
      <c r="AE89" s="86">
        <v>0</v>
      </c>
      <c r="AF89" s="86">
        <v>0</v>
      </c>
      <c r="AG89" s="86">
        <v>0</v>
      </c>
      <c r="AH89" s="86">
        <v>0</v>
      </c>
      <c r="AI89" s="86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207"/>
      <c r="AT89" s="207"/>
      <c r="AU89" s="59"/>
      <c r="AV89" s="60"/>
      <c r="AW89" s="64"/>
    </row>
    <row r="90" spans="1:49" s="2" customFormat="1" ht="33" customHeight="1">
      <c r="A90" s="240"/>
      <c r="B90" s="242"/>
      <c r="C90" s="243"/>
      <c r="D90" s="13"/>
      <c r="E90" s="10" t="s">
        <v>54</v>
      </c>
      <c r="F90" s="85">
        <f t="shared" ref="F90" si="99">I90+L90+O90+R90+U90+X90+AA90+AD90+AG90+AJ90+AM90+AP90</f>
        <v>0</v>
      </c>
      <c r="G90" s="85">
        <f>J90+M90+P90+S90+V90+Y90+AB90+AE90+AH90+AK90+AN90+AQ90</f>
        <v>0</v>
      </c>
      <c r="H90" s="85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6">
        <v>0</v>
      </c>
      <c r="S90" s="86">
        <v>0</v>
      </c>
      <c r="T90" s="86">
        <v>0</v>
      </c>
      <c r="U90" s="86">
        <v>0</v>
      </c>
      <c r="V90" s="86">
        <v>0</v>
      </c>
      <c r="W90" s="86">
        <v>0</v>
      </c>
      <c r="X90" s="89">
        <v>0</v>
      </c>
      <c r="Y90" s="89">
        <v>0</v>
      </c>
      <c r="Z90" s="89">
        <v>0</v>
      </c>
      <c r="AA90" s="86">
        <v>0</v>
      </c>
      <c r="AB90" s="86">
        <v>0</v>
      </c>
      <c r="AC90" s="86">
        <v>0</v>
      </c>
      <c r="AD90" s="86">
        <v>0</v>
      </c>
      <c r="AE90" s="86">
        <v>0</v>
      </c>
      <c r="AF90" s="86">
        <v>0</v>
      </c>
      <c r="AG90" s="86">
        <v>0</v>
      </c>
      <c r="AH90" s="86">
        <v>0</v>
      </c>
      <c r="AI90" s="86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0</v>
      </c>
      <c r="AQ90" s="89">
        <v>0</v>
      </c>
      <c r="AR90" s="89">
        <v>0</v>
      </c>
      <c r="AS90" s="208"/>
      <c r="AT90" s="208"/>
      <c r="AU90" s="45"/>
      <c r="AV90" s="64"/>
      <c r="AW90" s="64"/>
    </row>
    <row r="91" spans="1:49" s="2" customFormat="1" ht="30" customHeight="1">
      <c r="A91" s="240"/>
      <c r="B91" s="169" t="s">
        <v>103</v>
      </c>
      <c r="C91" s="243"/>
      <c r="D91" s="14"/>
      <c r="E91" s="3" t="s">
        <v>67</v>
      </c>
      <c r="F91" s="85">
        <f>F93+F94+F96</f>
        <v>0</v>
      </c>
      <c r="G91" s="85">
        <f>G93+G94+G96</f>
        <v>0</v>
      </c>
      <c r="H91" s="85">
        <v>0</v>
      </c>
      <c r="I91" s="89">
        <f>SUM(I92:I96)</f>
        <v>0</v>
      </c>
      <c r="J91" s="89">
        <f>SUM(J92:J96)</f>
        <v>0</v>
      </c>
      <c r="K91" s="89">
        <v>0</v>
      </c>
      <c r="L91" s="89">
        <f>L93+L94+L96</f>
        <v>0</v>
      </c>
      <c r="M91" s="89">
        <f>M93+M94+M96</f>
        <v>0</v>
      </c>
      <c r="N91" s="89">
        <v>0</v>
      </c>
      <c r="O91" s="89">
        <f>O93+O94+O96</f>
        <v>0</v>
      </c>
      <c r="P91" s="89">
        <f>P93+P94+P96</f>
        <v>0</v>
      </c>
      <c r="Q91" s="89">
        <v>0</v>
      </c>
      <c r="R91" s="86">
        <f>R93+R94+R96</f>
        <v>0</v>
      </c>
      <c r="S91" s="86">
        <f>S93+S94+S96</f>
        <v>0</v>
      </c>
      <c r="T91" s="86">
        <v>0</v>
      </c>
      <c r="U91" s="86">
        <f>U93+U94+U96</f>
        <v>0</v>
      </c>
      <c r="V91" s="86">
        <f>V93+V94+V96</f>
        <v>0</v>
      </c>
      <c r="W91" s="86">
        <v>0</v>
      </c>
      <c r="X91" s="89">
        <f>X93+X94+X96</f>
        <v>0</v>
      </c>
      <c r="Y91" s="89">
        <f>Y93+Y94+Y96</f>
        <v>0</v>
      </c>
      <c r="Z91" s="89">
        <v>0</v>
      </c>
      <c r="AA91" s="86">
        <f>AA93+AA94+AA96</f>
        <v>0</v>
      </c>
      <c r="AB91" s="86">
        <f>AB93+AB94+AB96</f>
        <v>0</v>
      </c>
      <c r="AC91" s="86">
        <v>0</v>
      </c>
      <c r="AD91" s="86">
        <f>AD93+AD94+AD96</f>
        <v>0</v>
      </c>
      <c r="AE91" s="86">
        <f>AE93+AE94+AE96</f>
        <v>0</v>
      </c>
      <c r="AF91" s="86">
        <v>0</v>
      </c>
      <c r="AG91" s="86">
        <f>AG93+AG94+AG96</f>
        <v>0</v>
      </c>
      <c r="AH91" s="86">
        <f>AH93+AH94+AH96</f>
        <v>0</v>
      </c>
      <c r="AI91" s="86">
        <v>0</v>
      </c>
      <c r="AJ91" s="86">
        <f>AJ93+AJ94+AJ96</f>
        <v>0</v>
      </c>
      <c r="AK91" s="86">
        <f>AK93+AK94+AK96</f>
        <v>0</v>
      </c>
      <c r="AL91" s="86">
        <v>0</v>
      </c>
      <c r="AM91" s="86">
        <f>AM93+AM94+AM96</f>
        <v>0</v>
      </c>
      <c r="AN91" s="86">
        <f>AN93+AN94+AN96</f>
        <v>0</v>
      </c>
      <c r="AO91" s="86">
        <v>0</v>
      </c>
      <c r="AP91" s="86">
        <f>AP93+AP94+AP96</f>
        <v>0</v>
      </c>
      <c r="AQ91" s="86">
        <f>AQ93+AQ94+AQ96</f>
        <v>0</v>
      </c>
      <c r="AR91" s="86">
        <v>0</v>
      </c>
      <c r="AS91" s="206"/>
      <c r="AT91" s="206"/>
      <c r="AU91" s="45"/>
      <c r="AV91" s="64"/>
      <c r="AW91" s="64"/>
    </row>
    <row r="92" spans="1:49" s="2" customFormat="1" ht="30" customHeight="1">
      <c r="A92" s="240"/>
      <c r="B92" s="241"/>
      <c r="C92" s="243"/>
      <c r="D92" s="13"/>
      <c r="E92" s="3" t="s">
        <v>56</v>
      </c>
      <c r="F92" s="85">
        <v>0</v>
      </c>
      <c r="G92" s="85">
        <v>0</v>
      </c>
      <c r="H92" s="85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6">
        <v>0</v>
      </c>
      <c r="S92" s="86">
        <v>0</v>
      </c>
      <c r="T92" s="86">
        <v>0</v>
      </c>
      <c r="U92" s="86">
        <v>0</v>
      </c>
      <c r="V92" s="86">
        <v>0</v>
      </c>
      <c r="W92" s="86">
        <v>0</v>
      </c>
      <c r="X92" s="89">
        <v>0</v>
      </c>
      <c r="Y92" s="89">
        <v>0</v>
      </c>
      <c r="Z92" s="89">
        <v>0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  <c r="AL92" s="86">
        <v>0</v>
      </c>
      <c r="AM92" s="86">
        <v>0</v>
      </c>
      <c r="AN92" s="86">
        <v>0</v>
      </c>
      <c r="AO92" s="86">
        <v>0</v>
      </c>
      <c r="AP92" s="86">
        <v>0</v>
      </c>
      <c r="AQ92" s="86">
        <v>0</v>
      </c>
      <c r="AR92" s="86">
        <v>0</v>
      </c>
      <c r="AS92" s="207"/>
      <c r="AT92" s="207"/>
      <c r="AU92" s="45"/>
      <c r="AV92" s="64"/>
      <c r="AW92" s="64"/>
    </row>
    <row r="93" spans="1:49" s="2" customFormat="1" ht="30" customHeight="1">
      <c r="A93" s="240"/>
      <c r="B93" s="241"/>
      <c r="C93" s="243"/>
      <c r="D93" s="13"/>
      <c r="E93" s="10" t="s">
        <v>55</v>
      </c>
      <c r="F93" s="85">
        <f t="shared" ref="F93:F96" si="100">I93+L93+O93+R93+U93+X93+AA93+AD93+AG93+AJ93+AM93+AP93</f>
        <v>0</v>
      </c>
      <c r="G93" s="85">
        <f t="shared" ref="G93:G96" si="101">J93+M93+P93+S93+V93+Y93+AB93+AE93+AH93+AK93+AN93+AQ93</f>
        <v>0</v>
      </c>
      <c r="H93" s="85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6">
        <v>0</v>
      </c>
      <c r="S93" s="86">
        <v>0</v>
      </c>
      <c r="T93" s="86">
        <v>0</v>
      </c>
      <c r="U93" s="86">
        <v>0</v>
      </c>
      <c r="V93" s="86">
        <v>0</v>
      </c>
      <c r="W93" s="86">
        <v>0</v>
      </c>
      <c r="X93" s="89">
        <v>0</v>
      </c>
      <c r="Y93" s="89">
        <v>0</v>
      </c>
      <c r="Z93" s="89">
        <v>0</v>
      </c>
      <c r="AA93" s="86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  <c r="AL93" s="86">
        <v>0</v>
      </c>
      <c r="AM93" s="86">
        <v>0</v>
      </c>
      <c r="AN93" s="86">
        <v>0</v>
      </c>
      <c r="AO93" s="86">
        <v>0</v>
      </c>
      <c r="AP93" s="86">
        <v>0</v>
      </c>
      <c r="AQ93" s="86">
        <v>0</v>
      </c>
      <c r="AR93" s="86">
        <v>0</v>
      </c>
      <c r="AS93" s="207"/>
      <c r="AT93" s="207"/>
      <c r="AU93" s="45"/>
      <c r="AV93" s="64"/>
      <c r="AW93" s="64"/>
    </row>
    <row r="94" spans="1:49" s="2" customFormat="1" ht="30" customHeight="1">
      <c r="A94" s="240"/>
      <c r="B94" s="241"/>
      <c r="C94" s="243"/>
      <c r="D94" s="13"/>
      <c r="E94" s="10" t="s">
        <v>53</v>
      </c>
      <c r="F94" s="85">
        <f t="shared" si="100"/>
        <v>0</v>
      </c>
      <c r="G94" s="85">
        <f t="shared" si="101"/>
        <v>0</v>
      </c>
      <c r="H94" s="85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6">
        <v>0</v>
      </c>
      <c r="S94" s="86">
        <v>0</v>
      </c>
      <c r="T94" s="86">
        <v>0</v>
      </c>
      <c r="U94" s="86">
        <v>0</v>
      </c>
      <c r="V94" s="86">
        <v>0</v>
      </c>
      <c r="W94" s="86">
        <v>0</v>
      </c>
      <c r="X94" s="89">
        <v>0</v>
      </c>
      <c r="Y94" s="89">
        <v>0</v>
      </c>
      <c r="Z94" s="89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0</v>
      </c>
      <c r="AK94" s="86">
        <v>0</v>
      </c>
      <c r="AL94" s="86">
        <v>0</v>
      </c>
      <c r="AM94" s="86">
        <v>0</v>
      </c>
      <c r="AN94" s="86">
        <v>0</v>
      </c>
      <c r="AO94" s="86">
        <v>0</v>
      </c>
      <c r="AP94" s="86">
        <v>0</v>
      </c>
      <c r="AQ94" s="86">
        <v>0</v>
      </c>
      <c r="AR94" s="86">
        <v>0</v>
      </c>
      <c r="AS94" s="207"/>
      <c r="AT94" s="207"/>
      <c r="AU94" s="45"/>
      <c r="AV94" s="64"/>
      <c r="AW94" s="64"/>
    </row>
    <row r="95" spans="1:49" s="2" customFormat="1" ht="30" customHeight="1">
      <c r="A95" s="240"/>
      <c r="B95" s="241"/>
      <c r="C95" s="243"/>
      <c r="D95" s="13"/>
      <c r="E95" s="10" t="s">
        <v>35</v>
      </c>
      <c r="F95" s="85">
        <f t="shared" ref="F95" si="102">I95+L95+O95+R95+U95+X95+AA95+AD95+AG95+AJ95+AM95+AP95</f>
        <v>0</v>
      </c>
      <c r="G95" s="85">
        <f t="shared" ref="G95" si="103">J95+M95+P95+S95+V95+Y95+AB95+AE95+AH95+AK95+AN95+AQ95</f>
        <v>0</v>
      </c>
      <c r="H95" s="85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6">
        <v>0</v>
      </c>
      <c r="S95" s="86">
        <v>0</v>
      </c>
      <c r="T95" s="86">
        <v>0</v>
      </c>
      <c r="U95" s="86">
        <v>0</v>
      </c>
      <c r="V95" s="86">
        <v>0</v>
      </c>
      <c r="W95" s="86">
        <v>0</v>
      </c>
      <c r="X95" s="89">
        <v>0</v>
      </c>
      <c r="Y95" s="89">
        <v>0</v>
      </c>
      <c r="Z95" s="89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86">
        <v>0</v>
      </c>
      <c r="AH95" s="86">
        <v>0</v>
      </c>
      <c r="AI95" s="86">
        <v>0</v>
      </c>
      <c r="AJ95" s="86">
        <v>0</v>
      </c>
      <c r="AK95" s="86">
        <v>0</v>
      </c>
      <c r="AL95" s="86">
        <v>0</v>
      </c>
      <c r="AM95" s="86">
        <v>0</v>
      </c>
      <c r="AN95" s="86">
        <v>0</v>
      </c>
      <c r="AO95" s="86">
        <v>0</v>
      </c>
      <c r="AP95" s="86">
        <v>0</v>
      </c>
      <c r="AQ95" s="86">
        <v>0</v>
      </c>
      <c r="AR95" s="86">
        <v>0</v>
      </c>
      <c r="AS95" s="207"/>
      <c r="AT95" s="207"/>
      <c r="AU95" s="45"/>
      <c r="AV95" s="64"/>
      <c r="AW95" s="64"/>
    </row>
    <row r="96" spans="1:49" s="2" customFormat="1" ht="30" customHeight="1">
      <c r="A96" s="240"/>
      <c r="B96" s="242"/>
      <c r="C96" s="243"/>
      <c r="D96" s="13"/>
      <c r="E96" s="10" t="s">
        <v>54</v>
      </c>
      <c r="F96" s="85">
        <f t="shared" si="100"/>
        <v>0</v>
      </c>
      <c r="G96" s="85">
        <f t="shared" si="101"/>
        <v>0</v>
      </c>
      <c r="H96" s="85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6">
        <v>0</v>
      </c>
      <c r="S96" s="86">
        <v>0</v>
      </c>
      <c r="T96" s="86">
        <v>0</v>
      </c>
      <c r="U96" s="86">
        <v>0</v>
      </c>
      <c r="V96" s="86">
        <v>0</v>
      </c>
      <c r="W96" s="86">
        <v>0</v>
      </c>
      <c r="X96" s="89">
        <v>0</v>
      </c>
      <c r="Y96" s="89">
        <v>0</v>
      </c>
      <c r="Z96" s="89">
        <v>0</v>
      </c>
      <c r="AA96" s="86">
        <v>0</v>
      </c>
      <c r="AB96" s="86">
        <v>0</v>
      </c>
      <c r="AC96" s="86">
        <v>0</v>
      </c>
      <c r="AD96" s="86">
        <v>0</v>
      </c>
      <c r="AE96" s="86">
        <v>0</v>
      </c>
      <c r="AF96" s="86">
        <v>0</v>
      </c>
      <c r="AG96" s="86">
        <v>0</v>
      </c>
      <c r="AH96" s="86">
        <v>0</v>
      </c>
      <c r="AI96" s="86">
        <v>0</v>
      </c>
      <c r="AJ96" s="86">
        <v>0</v>
      </c>
      <c r="AK96" s="86">
        <v>0</v>
      </c>
      <c r="AL96" s="86">
        <v>0</v>
      </c>
      <c r="AM96" s="86">
        <v>0</v>
      </c>
      <c r="AN96" s="86">
        <v>0</v>
      </c>
      <c r="AO96" s="86">
        <v>0</v>
      </c>
      <c r="AP96" s="86">
        <v>0</v>
      </c>
      <c r="AQ96" s="86">
        <v>0</v>
      </c>
      <c r="AR96" s="86">
        <v>0</v>
      </c>
      <c r="AS96" s="208"/>
      <c r="AT96" s="208"/>
      <c r="AU96" s="45"/>
      <c r="AV96" s="64"/>
      <c r="AW96" s="64"/>
    </row>
    <row r="97" spans="1:49" s="2" customFormat="1" ht="22.5" customHeight="1">
      <c r="A97" s="240"/>
      <c r="B97" s="169" t="s">
        <v>69</v>
      </c>
      <c r="C97" s="243"/>
      <c r="D97" s="14"/>
      <c r="E97" s="3" t="s">
        <v>67</v>
      </c>
      <c r="F97" s="85">
        <f>F98+F99+F100+F101+F102</f>
        <v>0</v>
      </c>
      <c r="G97" s="85">
        <f>G98+G99+G100+G101+G102</f>
        <v>0</v>
      </c>
      <c r="H97" s="85">
        <v>0</v>
      </c>
      <c r="I97" s="89">
        <f>SUM(I98:I102)</f>
        <v>0</v>
      </c>
      <c r="J97" s="89">
        <f t="shared" ref="J97:AR97" si="104">SUM(J98:J102)</f>
        <v>0</v>
      </c>
      <c r="K97" s="89">
        <f t="shared" si="104"/>
        <v>0</v>
      </c>
      <c r="L97" s="89">
        <f t="shared" si="104"/>
        <v>0</v>
      </c>
      <c r="M97" s="89">
        <f t="shared" si="104"/>
        <v>0</v>
      </c>
      <c r="N97" s="89">
        <f t="shared" si="104"/>
        <v>0</v>
      </c>
      <c r="O97" s="89">
        <f t="shared" si="104"/>
        <v>0</v>
      </c>
      <c r="P97" s="89">
        <f t="shared" si="104"/>
        <v>0</v>
      </c>
      <c r="Q97" s="89">
        <f t="shared" si="104"/>
        <v>0</v>
      </c>
      <c r="R97" s="89">
        <f t="shared" si="104"/>
        <v>0</v>
      </c>
      <c r="S97" s="89">
        <f t="shared" si="104"/>
        <v>0</v>
      </c>
      <c r="T97" s="89">
        <f t="shared" si="104"/>
        <v>0</v>
      </c>
      <c r="U97" s="89">
        <f t="shared" si="104"/>
        <v>0</v>
      </c>
      <c r="V97" s="89">
        <f t="shared" si="104"/>
        <v>0</v>
      </c>
      <c r="W97" s="89">
        <f t="shared" si="104"/>
        <v>0</v>
      </c>
      <c r="X97" s="89">
        <f t="shared" si="104"/>
        <v>0</v>
      </c>
      <c r="Y97" s="89">
        <f t="shared" si="104"/>
        <v>0</v>
      </c>
      <c r="Z97" s="89">
        <f t="shared" si="104"/>
        <v>0</v>
      </c>
      <c r="AA97" s="89">
        <f t="shared" si="104"/>
        <v>0</v>
      </c>
      <c r="AB97" s="89">
        <f t="shared" si="104"/>
        <v>0</v>
      </c>
      <c r="AC97" s="89">
        <f t="shared" si="104"/>
        <v>0</v>
      </c>
      <c r="AD97" s="89">
        <f t="shared" si="104"/>
        <v>0</v>
      </c>
      <c r="AE97" s="89">
        <f t="shared" si="104"/>
        <v>0</v>
      </c>
      <c r="AF97" s="89">
        <f t="shared" si="104"/>
        <v>0</v>
      </c>
      <c r="AG97" s="89">
        <f t="shared" si="104"/>
        <v>0</v>
      </c>
      <c r="AH97" s="89">
        <f t="shared" si="104"/>
        <v>0</v>
      </c>
      <c r="AI97" s="89">
        <f t="shared" si="104"/>
        <v>0</v>
      </c>
      <c r="AJ97" s="89">
        <f t="shared" si="104"/>
        <v>0</v>
      </c>
      <c r="AK97" s="89">
        <f t="shared" si="104"/>
        <v>0</v>
      </c>
      <c r="AL97" s="89">
        <f t="shared" si="104"/>
        <v>0</v>
      </c>
      <c r="AM97" s="89">
        <f t="shared" si="104"/>
        <v>0</v>
      </c>
      <c r="AN97" s="89">
        <f t="shared" si="104"/>
        <v>0</v>
      </c>
      <c r="AO97" s="89">
        <f t="shared" si="104"/>
        <v>0</v>
      </c>
      <c r="AP97" s="89">
        <f t="shared" si="104"/>
        <v>0</v>
      </c>
      <c r="AQ97" s="89">
        <f t="shared" si="104"/>
        <v>0</v>
      </c>
      <c r="AR97" s="89">
        <f t="shared" si="104"/>
        <v>0</v>
      </c>
      <c r="AS97" s="206"/>
      <c r="AT97" s="206"/>
      <c r="AU97" s="45"/>
      <c r="AV97" s="64"/>
      <c r="AW97" s="64"/>
    </row>
    <row r="98" spans="1:49" s="2" customFormat="1" ht="33" customHeight="1">
      <c r="A98" s="240"/>
      <c r="B98" s="241"/>
      <c r="C98" s="243"/>
      <c r="D98" s="13"/>
      <c r="E98" s="3" t="s">
        <v>56</v>
      </c>
      <c r="F98" s="85">
        <v>0</v>
      </c>
      <c r="G98" s="85">
        <v>0</v>
      </c>
      <c r="H98" s="85">
        <f t="shared" ref="H98" si="105">H34</f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207"/>
      <c r="AT98" s="207"/>
      <c r="AU98" s="45"/>
      <c r="AV98" s="64"/>
      <c r="AW98" s="64"/>
    </row>
    <row r="99" spans="1:49" s="2" customFormat="1" ht="33" customHeight="1">
      <c r="A99" s="240"/>
      <c r="B99" s="241"/>
      <c r="C99" s="243"/>
      <c r="D99" s="13"/>
      <c r="E99" s="10" t="s">
        <v>55</v>
      </c>
      <c r="F99" s="85">
        <f t="shared" ref="F99:F102" si="106">I99+L99+O99+R99+U99+X99+AA99+AD99+AG99+AJ99+AM99+AP99</f>
        <v>0</v>
      </c>
      <c r="G99" s="85">
        <f t="shared" ref="G99:G102" si="107">J99+M99+P99+S99+V99+Y99+AB99+AE99+AH99+AK99+AN99+AQ99</f>
        <v>0</v>
      </c>
      <c r="H99" s="85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207"/>
      <c r="AT99" s="207"/>
      <c r="AU99" s="45"/>
      <c r="AV99" s="64"/>
      <c r="AW99" s="64"/>
    </row>
    <row r="100" spans="1:49" s="2" customFormat="1" ht="33" customHeight="1">
      <c r="A100" s="240"/>
      <c r="B100" s="241"/>
      <c r="C100" s="243"/>
      <c r="D100" s="13"/>
      <c r="E100" s="10" t="s">
        <v>53</v>
      </c>
      <c r="F100" s="85">
        <f t="shared" si="106"/>
        <v>0</v>
      </c>
      <c r="G100" s="85">
        <f t="shared" si="107"/>
        <v>0</v>
      </c>
      <c r="H100" s="85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207"/>
      <c r="AT100" s="207"/>
      <c r="AU100" s="45"/>
      <c r="AV100" s="64"/>
      <c r="AW100" s="64"/>
    </row>
    <row r="101" spans="1:49" s="2" customFormat="1" ht="33" customHeight="1">
      <c r="A101" s="240"/>
      <c r="B101" s="241"/>
      <c r="C101" s="243"/>
      <c r="D101" s="13"/>
      <c r="E101" s="10" t="s">
        <v>35</v>
      </c>
      <c r="F101" s="85">
        <f t="shared" ref="F101" si="108">I101+L101+O101+R101+U101+X101+AA101+AD101+AG101+AJ101+AM101+AP101</f>
        <v>0</v>
      </c>
      <c r="G101" s="85">
        <f t="shared" ref="G101" si="109">J101+M101+P101+S101+V101+Y101+AB101+AE101+AH101+AK101+AN101+AQ101</f>
        <v>0</v>
      </c>
      <c r="H101" s="85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207"/>
      <c r="AT101" s="207"/>
      <c r="AU101" s="45"/>
      <c r="AV101" s="64"/>
      <c r="AW101" s="64"/>
    </row>
    <row r="102" spans="1:49" s="2" customFormat="1" ht="33" customHeight="1">
      <c r="A102" s="240"/>
      <c r="B102" s="242"/>
      <c r="C102" s="243"/>
      <c r="D102" s="13"/>
      <c r="E102" s="10" t="s">
        <v>54</v>
      </c>
      <c r="F102" s="85">
        <f t="shared" si="106"/>
        <v>0</v>
      </c>
      <c r="G102" s="85">
        <f t="shared" si="107"/>
        <v>0</v>
      </c>
      <c r="H102" s="85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208"/>
      <c r="AT102" s="208"/>
      <c r="AU102" s="45"/>
      <c r="AV102" s="64"/>
      <c r="AW102" s="64"/>
    </row>
    <row r="103" spans="1:49" s="2" customFormat="1" ht="22.5" customHeight="1">
      <c r="A103" s="240"/>
      <c r="B103" s="169" t="s">
        <v>60</v>
      </c>
      <c r="C103" s="243"/>
      <c r="D103" s="14"/>
      <c r="E103" s="3" t="s">
        <v>67</v>
      </c>
      <c r="F103" s="85">
        <f>F105+F106+F108</f>
        <v>0</v>
      </c>
      <c r="G103" s="85">
        <f>G105+G106+G108</f>
        <v>0</v>
      </c>
      <c r="H103" s="85">
        <v>0</v>
      </c>
      <c r="I103" s="86">
        <f>I105+I106</f>
        <v>0</v>
      </c>
      <c r="J103" s="86">
        <f>J105+J106</f>
        <v>0</v>
      </c>
      <c r="K103" s="89">
        <v>0</v>
      </c>
      <c r="L103" s="89">
        <f>L105+L106+L108</f>
        <v>0</v>
      </c>
      <c r="M103" s="89">
        <f>M105+M106+M108</f>
        <v>0</v>
      </c>
      <c r="N103" s="89">
        <v>0</v>
      </c>
      <c r="O103" s="89">
        <f>O105+O106+O108</f>
        <v>0</v>
      </c>
      <c r="P103" s="89">
        <f>P105+P106+P108</f>
        <v>0</v>
      </c>
      <c r="Q103" s="89">
        <v>0</v>
      </c>
      <c r="R103" s="86">
        <f>R105+R106+R108</f>
        <v>0</v>
      </c>
      <c r="S103" s="86">
        <f>S105+S106+S108</f>
        <v>0</v>
      </c>
      <c r="T103" s="86">
        <v>0</v>
      </c>
      <c r="U103" s="86">
        <f>U105+U106+U108</f>
        <v>0</v>
      </c>
      <c r="V103" s="86">
        <f>V105+V106+V108</f>
        <v>0</v>
      </c>
      <c r="W103" s="86">
        <v>0</v>
      </c>
      <c r="X103" s="89">
        <f>X105+X106+X108</f>
        <v>0</v>
      </c>
      <c r="Y103" s="89">
        <f>Y105+Y106+Y108</f>
        <v>0</v>
      </c>
      <c r="Z103" s="89">
        <v>0</v>
      </c>
      <c r="AA103" s="86">
        <f>AA105+AA106+AA108</f>
        <v>0</v>
      </c>
      <c r="AB103" s="86">
        <f>AB105+AB106+AB108</f>
        <v>0</v>
      </c>
      <c r="AC103" s="86">
        <v>0</v>
      </c>
      <c r="AD103" s="86">
        <f>AD105+AD106+AD108</f>
        <v>0</v>
      </c>
      <c r="AE103" s="86">
        <f>AE105+AE106+AE108</f>
        <v>0</v>
      </c>
      <c r="AF103" s="86">
        <v>0</v>
      </c>
      <c r="AG103" s="86">
        <f>AG105+AG106+AG108</f>
        <v>0</v>
      </c>
      <c r="AH103" s="86">
        <f>AH105+AH106+AH108</f>
        <v>0</v>
      </c>
      <c r="AI103" s="86">
        <v>0</v>
      </c>
      <c r="AJ103" s="89">
        <f>AJ105+AJ106+AJ108</f>
        <v>0</v>
      </c>
      <c r="AK103" s="89">
        <f>AK105+AK106+AK108</f>
        <v>0</v>
      </c>
      <c r="AL103" s="89">
        <v>0</v>
      </c>
      <c r="AM103" s="89">
        <f>AM105+AM106+AM108</f>
        <v>0</v>
      </c>
      <c r="AN103" s="89">
        <f>AN105+AN106+AN108</f>
        <v>0</v>
      </c>
      <c r="AO103" s="89">
        <v>0</v>
      </c>
      <c r="AP103" s="89">
        <f>AP105+AP106+AP108</f>
        <v>0</v>
      </c>
      <c r="AQ103" s="89">
        <f>AQ105+AQ106+AQ108</f>
        <v>0</v>
      </c>
      <c r="AR103" s="89">
        <v>0</v>
      </c>
      <c r="AS103" s="206"/>
      <c r="AT103" s="206"/>
      <c r="AU103" s="45"/>
      <c r="AV103" s="64"/>
      <c r="AW103" s="64"/>
    </row>
    <row r="104" spans="1:49" s="2" customFormat="1" ht="33" customHeight="1">
      <c r="A104" s="240"/>
      <c r="B104" s="241"/>
      <c r="C104" s="243"/>
      <c r="D104" s="13"/>
      <c r="E104" s="3" t="s">
        <v>56</v>
      </c>
      <c r="F104" s="85">
        <v>0</v>
      </c>
      <c r="G104" s="85">
        <v>0</v>
      </c>
      <c r="H104" s="85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6">
        <v>0</v>
      </c>
      <c r="S104" s="86">
        <v>0</v>
      </c>
      <c r="T104" s="86">
        <v>0</v>
      </c>
      <c r="U104" s="86">
        <v>0</v>
      </c>
      <c r="V104" s="86">
        <v>0</v>
      </c>
      <c r="W104" s="86">
        <v>0</v>
      </c>
      <c r="X104" s="89">
        <v>0</v>
      </c>
      <c r="Y104" s="89">
        <v>0</v>
      </c>
      <c r="Z104" s="89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207"/>
      <c r="AT104" s="207"/>
      <c r="AU104" s="45"/>
      <c r="AV104" s="64"/>
      <c r="AW104" s="64"/>
    </row>
    <row r="105" spans="1:49" s="2" customFormat="1" ht="33" customHeight="1">
      <c r="A105" s="240"/>
      <c r="B105" s="241"/>
      <c r="C105" s="243"/>
      <c r="D105" s="13"/>
      <c r="E105" s="10" t="s">
        <v>55</v>
      </c>
      <c r="F105" s="85">
        <f t="shared" ref="F105:F108" si="110">I105+L105+O105+R105+U105+X105+AA105+AD105+AG105+AJ105+AM105+AP105</f>
        <v>0</v>
      </c>
      <c r="G105" s="85">
        <f t="shared" ref="G105:G108" si="111">J105+M105+P105+S105+V105+Y105+AB105+AE105+AH105+AK105+AN105+AQ105</f>
        <v>0</v>
      </c>
      <c r="H105" s="85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9">
        <v>0</v>
      </c>
      <c r="Y105" s="89">
        <v>0</v>
      </c>
      <c r="Z105" s="89">
        <v>0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207"/>
      <c r="AT105" s="207"/>
      <c r="AU105" s="45"/>
      <c r="AV105" s="64"/>
      <c r="AW105" s="64"/>
    </row>
    <row r="106" spans="1:49" s="2" customFormat="1" ht="33" customHeight="1">
      <c r="A106" s="240"/>
      <c r="B106" s="241"/>
      <c r="C106" s="243"/>
      <c r="D106" s="13"/>
      <c r="E106" s="10" t="s">
        <v>53</v>
      </c>
      <c r="F106" s="85">
        <f>(I106+L106+O106+R106+U106+X106+AA106+AD106+AG106+AJ106+AM106+AP106)</f>
        <v>0</v>
      </c>
      <c r="G106" s="85">
        <f t="shared" si="111"/>
        <v>0</v>
      </c>
      <c r="H106" s="85">
        <v>0</v>
      </c>
      <c r="I106" s="89">
        <f>I41</f>
        <v>0</v>
      </c>
      <c r="J106" s="89">
        <f t="shared" ref="J106:AR107" si="112">J41</f>
        <v>0</v>
      </c>
      <c r="K106" s="89">
        <f t="shared" si="112"/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6">
        <v>0</v>
      </c>
      <c r="S106" s="86">
        <v>0</v>
      </c>
      <c r="T106" s="86">
        <v>0</v>
      </c>
      <c r="U106" s="86">
        <f t="shared" si="112"/>
        <v>0</v>
      </c>
      <c r="V106" s="86">
        <f t="shared" si="112"/>
        <v>0</v>
      </c>
      <c r="W106" s="86">
        <v>0</v>
      </c>
      <c r="X106" s="89">
        <v>0</v>
      </c>
      <c r="Y106" s="89">
        <v>0</v>
      </c>
      <c r="Z106" s="89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f t="shared" si="112"/>
        <v>0</v>
      </c>
      <c r="AJ106" s="89">
        <v>0</v>
      </c>
      <c r="AK106" s="89">
        <f t="shared" si="112"/>
        <v>0</v>
      </c>
      <c r="AL106" s="89">
        <f t="shared" si="112"/>
        <v>0</v>
      </c>
      <c r="AM106" s="89">
        <v>0</v>
      </c>
      <c r="AN106" s="89">
        <v>0</v>
      </c>
      <c r="AO106" s="89">
        <v>0</v>
      </c>
      <c r="AP106" s="89">
        <f t="shared" si="112"/>
        <v>0</v>
      </c>
      <c r="AQ106" s="89">
        <v>0</v>
      </c>
      <c r="AR106" s="89">
        <v>0</v>
      </c>
      <c r="AS106" s="207"/>
      <c r="AT106" s="207"/>
      <c r="AU106" s="45"/>
      <c r="AV106" s="64"/>
      <c r="AW106" s="64"/>
    </row>
    <row r="107" spans="1:49" s="2" customFormat="1" ht="33" customHeight="1">
      <c r="A107" s="167"/>
      <c r="B107" s="241"/>
      <c r="C107" s="171"/>
      <c r="D107" s="13"/>
      <c r="E107" s="46" t="s">
        <v>35</v>
      </c>
      <c r="F107" s="85">
        <f>(I107+L107+O107+R107+U107+X107+AA107+AD107+AG107+AJ107+AM107+AP107)</f>
        <v>0</v>
      </c>
      <c r="G107" s="85">
        <f t="shared" ref="G107" si="113">J107+M107+P107+S107+V107+Y107+AB107+AE107+AH107+AK107+AN107+AQ107</f>
        <v>0</v>
      </c>
      <c r="H107" s="85">
        <v>0</v>
      </c>
      <c r="I107" s="89">
        <f>I42</f>
        <v>0</v>
      </c>
      <c r="J107" s="89">
        <f t="shared" si="112"/>
        <v>0</v>
      </c>
      <c r="K107" s="89">
        <f t="shared" si="112"/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6">
        <v>0</v>
      </c>
      <c r="S107" s="86">
        <v>0</v>
      </c>
      <c r="T107" s="86">
        <v>0</v>
      </c>
      <c r="U107" s="86">
        <f t="shared" si="112"/>
        <v>0</v>
      </c>
      <c r="V107" s="86">
        <f t="shared" si="112"/>
        <v>0</v>
      </c>
      <c r="W107" s="86">
        <v>0</v>
      </c>
      <c r="X107" s="89">
        <f t="shared" si="112"/>
        <v>0</v>
      </c>
      <c r="Y107" s="89">
        <f t="shared" si="112"/>
        <v>0</v>
      </c>
      <c r="Z107" s="89">
        <v>0</v>
      </c>
      <c r="AA107" s="86">
        <f t="shared" si="112"/>
        <v>0</v>
      </c>
      <c r="AB107" s="86">
        <f t="shared" si="112"/>
        <v>0</v>
      </c>
      <c r="AC107" s="86">
        <v>0</v>
      </c>
      <c r="AD107" s="86">
        <v>0</v>
      </c>
      <c r="AE107" s="86">
        <v>0</v>
      </c>
      <c r="AF107" s="86">
        <f t="shared" si="112"/>
        <v>0</v>
      </c>
      <c r="AG107" s="86">
        <v>0</v>
      </c>
      <c r="AH107" s="86">
        <v>0</v>
      </c>
      <c r="AI107" s="86">
        <f t="shared" si="112"/>
        <v>0</v>
      </c>
      <c r="AJ107" s="89">
        <f t="shared" si="112"/>
        <v>0</v>
      </c>
      <c r="AK107" s="89">
        <f t="shared" si="112"/>
        <v>0</v>
      </c>
      <c r="AL107" s="89">
        <f t="shared" si="112"/>
        <v>0</v>
      </c>
      <c r="AM107" s="89">
        <f t="shared" si="112"/>
        <v>0</v>
      </c>
      <c r="AN107" s="89">
        <v>0</v>
      </c>
      <c r="AO107" s="89">
        <v>0</v>
      </c>
      <c r="AP107" s="89">
        <f t="shared" si="112"/>
        <v>0</v>
      </c>
      <c r="AQ107" s="89">
        <f t="shared" si="112"/>
        <v>0</v>
      </c>
      <c r="AR107" s="89">
        <f t="shared" si="112"/>
        <v>0</v>
      </c>
      <c r="AS107" s="207"/>
      <c r="AT107" s="207"/>
      <c r="AU107" s="45"/>
      <c r="AV107" s="64"/>
      <c r="AW107" s="64"/>
    </row>
    <row r="108" spans="1:49" s="2" customFormat="1" ht="33" customHeight="1">
      <c r="A108" s="240"/>
      <c r="B108" s="242"/>
      <c r="C108" s="243"/>
      <c r="D108" s="119"/>
      <c r="E108" s="10" t="s">
        <v>54</v>
      </c>
      <c r="F108" s="85">
        <f t="shared" si="110"/>
        <v>0</v>
      </c>
      <c r="G108" s="85">
        <f t="shared" si="111"/>
        <v>0</v>
      </c>
      <c r="H108" s="85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6">
        <v>0</v>
      </c>
      <c r="X108" s="89">
        <v>0</v>
      </c>
      <c r="Y108" s="89">
        <v>0</v>
      </c>
      <c r="Z108" s="89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208"/>
      <c r="AT108" s="208"/>
      <c r="AU108" s="45"/>
      <c r="AV108" s="64"/>
      <c r="AW108" s="64"/>
    </row>
    <row r="109" spans="1:49" s="2" customFormat="1" ht="33" customHeight="1">
      <c r="A109" s="240"/>
      <c r="B109" s="248" t="s">
        <v>101</v>
      </c>
      <c r="C109" s="243"/>
      <c r="D109" s="122"/>
      <c r="E109" s="3" t="s">
        <v>67</v>
      </c>
      <c r="F109" s="85">
        <f>F111+F112+F114</f>
        <v>0</v>
      </c>
      <c r="G109" s="85">
        <f>G111+G112+G114</f>
        <v>0</v>
      </c>
      <c r="H109" s="85">
        <v>0</v>
      </c>
      <c r="I109" s="86">
        <f>I111+I112</f>
        <v>0</v>
      </c>
      <c r="J109" s="86">
        <f t="shared" ref="J109:AR109" si="114">J111+J112</f>
        <v>0</v>
      </c>
      <c r="K109" s="86">
        <f t="shared" si="114"/>
        <v>0</v>
      </c>
      <c r="L109" s="86">
        <f t="shared" si="114"/>
        <v>0</v>
      </c>
      <c r="M109" s="86">
        <f t="shared" si="114"/>
        <v>0</v>
      </c>
      <c r="N109" s="86">
        <f t="shared" si="114"/>
        <v>0</v>
      </c>
      <c r="O109" s="86">
        <f t="shared" si="114"/>
        <v>0</v>
      </c>
      <c r="P109" s="86">
        <f t="shared" si="114"/>
        <v>0</v>
      </c>
      <c r="Q109" s="86">
        <f t="shared" si="114"/>
        <v>0</v>
      </c>
      <c r="R109" s="86">
        <f t="shared" si="114"/>
        <v>0</v>
      </c>
      <c r="S109" s="86">
        <f t="shared" si="114"/>
        <v>0</v>
      </c>
      <c r="T109" s="86">
        <f t="shared" si="114"/>
        <v>0</v>
      </c>
      <c r="U109" s="86">
        <f t="shared" si="114"/>
        <v>0</v>
      </c>
      <c r="V109" s="86">
        <f t="shared" si="114"/>
        <v>0</v>
      </c>
      <c r="W109" s="86">
        <f t="shared" si="114"/>
        <v>0</v>
      </c>
      <c r="X109" s="86">
        <f t="shared" si="114"/>
        <v>0</v>
      </c>
      <c r="Y109" s="86">
        <f t="shared" si="114"/>
        <v>0</v>
      </c>
      <c r="Z109" s="86">
        <f t="shared" si="114"/>
        <v>0</v>
      </c>
      <c r="AA109" s="86">
        <f t="shared" si="114"/>
        <v>0</v>
      </c>
      <c r="AB109" s="86">
        <f t="shared" si="114"/>
        <v>0</v>
      </c>
      <c r="AC109" s="86">
        <f t="shared" si="114"/>
        <v>0</v>
      </c>
      <c r="AD109" s="86">
        <f t="shared" si="114"/>
        <v>0</v>
      </c>
      <c r="AE109" s="86">
        <f t="shared" si="114"/>
        <v>0</v>
      </c>
      <c r="AF109" s="86">
        <f t="shared" si="114"/>
        <v>0</v>
      </c>
      <c r="AG109" s="86">
        <f t="shared" si="114"/>
        <v>0</v>
      </c>
      <c r="AH109" s="86">
        <f t="shared" si="114"/>
        <v>0</v>
      </c>
      <c r="AI109" s="86">
        <f t="shared" si="114"/>
        <v>0</v>
      </c>
      <c r="AJ109" s="86">
        <f t="shared" si="114"/>
        <v>0</v>
      </c>
      <c r="AK109" s="86">
        <f t="shared" si="114"/>
        <v>0</v>
      </c>
      <c r="AL109" s="86">
        <f t="shared" si="114"/>
        <v>0</v>
      </c>
      <c r="AM109" s="86">
        <f t="shared" si="114"/>
        <v>0</v>
      </c>
      <c r="AN109" s="86">
        <f t="shared" si="114"/>
        <v>0</v>
      </c>
      <c r="AO109" s="86">
        <f t="shared" si="114"/>
        <v>0</v>
      </c>
      <c r="AP109" s="86">
        <f t="shared" si="114"/>
        <v>0</v>
      </c>
      <c r="AQ109" s="86">
        <f t="shared" si="114"/>
        <v>0</v>
      </c>
      <c r="AR109" s="86">
        <f t="shared" si="114"/>
        <v>0</v>
      </c>
      <c r="AS109" s="115"/>
      <c r="AT109" s="115"/>
      <c r="AU109" s="45"/>
      <c r="AV109" s="64"/>
      <c r="AW109" s="64"/>
    </row>
    <row r="110" spans="1:49" s="2" customFormat="1" ht="33" customHeight="1">
      <c r="A110" s="240"/>
      <c r="B110" s="249"/>
      <c r="C110" s="243"/>
      <c r="D110" s="122"/>
      <c r="E110" s="3" t="s">
        <v>56</v>
      </c>
      <c r="F110" s="85">
        <v>0</v>
      </c>
      <c r="G110" s="85">
        <v>0</v>
      </c>
      <c r="H110" s="85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115"/>
      <c r="AT110" s="115"/>
      <c r="AU110" s="45"/>
      <c r="AV110" s="64"/>
      <c r="AW110" s="64"/>
    </row>
    <row r="111" spans="1:49" s="2" customFormat="1" ht="33" customHeight="1">
      <c r="A111" s="240"/>
      <c r="B111" s="249"/>
      <c r="C111" s="243"/>
      <c r="D111" s="122"/>
      <c r="E111" s="10" t="s">
        <v>55</v>
      </c>
      <c r="F111" s="85">
        <f t="shared" ref="F111" si="115">I111+L111+O111+R111+U111+X111+AA111+AD111+AG111+AJ111+AM111+AP111</f>
        <v>0</v>
      </c>
      <c r="G111" s="85">
        <f t="shared" ref="G111:G113" si="116">J111+M111+P111+S111+V111+Y111+AB111+AE111+AH111+AK111+AN111+AQ111</f>
        <v>0</v>
      </c>
      <c r="H111" s="85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89">
        <v>0</v>
      </c>
      <c r="AS111" s="115"/>
      <c r="AT111" s="115"/>
      <c r="AU111" s="45"/>
      <c r="AV111" s="64"/>
      <c r="AW111" s="64"/>
    </row>
    <row r="112" spans="1:49" s="2" customFormat="1" ht="33" customHeight="1">
      <c r="A112" s="240"/>
      <c r="B112" s="249"/>
      <c r="C112" s="243"/>
      <c r="D112" s="122"/>
      <c r="E112" s="10" t="s">
        <v>53</v>
      </c>
      <c r="F112" s="85">
        <f>(I112+L112+O112+R112+U112+X112+AA112+AD112+AG112+AJ112+AM112+AP112)</f>
        <v>0</v>
      </c>
      <c r="G112" s="85">
        <f t="shared" si="116"/>
        <v>0</v>
      </c>
      <c r="H112" s="85">
        <v>0</v>
      </c>
      <c r="I112" s="89">
        <f>I47</f>
        <v>0</v>
      </c>
      <c r="J112" s="89">
        <f t="shared" ref="J112:AR112" si="117">J47</f>
        <v>0</v>
      </c>
      <c r="K112" s="89">
        <f t="shared" si="117"/>
        <v>0</v>
      </c>
      <c r="L112" s="89">
        <f t="shared" si="117"/>
        <v>0</v>
      </c>
      <c r="M112" s="89">
        <f t="shared" si="117"/>
        <v>0</v>
      </c>
      <c r="N112" s="89">
        <f t="shared" si="117"/>
        <v>0</v>
      </c>
      <c r="O112" s="89">
        <f t="shared" si="117"/>
        <v>0</v>
      </c>
      <c r="P112" s="89">
        <f t="shared" si="117"/>
        <v>0</v>
      </c>
      <c r="Q112" s="89">
        <f t="shared" si="117"/>
        <v>0</v>
      </c>
      <c r="R112" s="89">
        <f t="shared" si="117"/>
        <v>0</v>
      </c>
      <c r="S112" s="89">
        <f t="shared" si="117"/>
        <v>0</v>
      </c>
      <c r="T112" s="89">
        <f t="shared" si="117"/>
        <v>0</v>
      </c>
      <c r="U112" s="89">
        <f t="shared" si="117"/>
        <v>0</v>
      </c>
      <c r="V112" s="89">
        <f t="shared" si="117"/>
        <v>0</v>
      </c>
      <c r="W112" s="89">
        <f t="shared" si="117"/>
        <v>0</v>
      </c>
      <c r="X112" s="89">
        <f t="shared" si="117"/>
        <v>0</v>
      </c>
      <c r="Y112" s="89">
        <f t="shared" si="117"/>
        <v>0</v>
      </c>
      <c r="Z112" s="89">
        <f t="shared" si="117"/>
        <v>0</v>
      </c>
      <c r="AA112" s="89">
        <f t="shared" si="117"/>
        <v>0</v>
      </c>
      <c r="AB112" s="89">
        <f t="shared" si="117"/>
        <v>0</v>
      </c>
      <c r="AC112" s="89">
        <f t="shared" si="117"/>
        <v>0</v>
      </c>
      <c r="AD112" s="89">
        <f t="shared" si="117"/>
        <v>0</v>
      </c>
      <c r="AE112" s="89">
        <f t="shared" si="117"/>
        <v>0</v>
      </c>
      <c r="AF112" s="89">
        <f t="shared" si="117"/>
        <v>0</v>
      </c>
      <c r="AG112" s="89">
        <f t="shared" si="117"/>
        <v>0</v>
      </c>
      <c r="AH112" s="89">
        <f t="shared" si="117"/>
        <v>0</v>
      </c>
      <c r="AI112" s="89">
        <f t="shared" si="117"/>
        <v>0</v>
      </c>
      <c r="AJ112" s="89">
        <f t="shared" si="117"/>
        <v>0</v>
      </c>
      <c r="AK112" s="89">
        <f t="shared" si="117"/>
        <v>0</v>
      </c>
      <c r="AL112" s="89">
        <f t="shared" si="117"/>
        <v>0</v>
      </c>
      <c r="AM112" s="89">
        <f t="shared" si="117"/>
        <v>0</v>
      </c>
      <c r="AN112" s="89">
        <f t="shared" si="117"/>
        <v>0</v>
      </c>
      <c r="AO112" s="89">
        <f t="shared" si="117"/>
        <v>0</v>
      </c>
      <c r="AP112" s="89">
        <f t="shared" si="117"/>
        <v>0</v>
      </c>
      <c r="AQ112" s="89">
        <f t="shared" si="117"/>
        <v>0</v>
      </c>
      <c r="AR112" s="89">
        <f t="shared" si="117"/>
        <v>0</v>
      </c>
      <c r="AS112" s="115"/>
      <c r="AT112" s="115"/>
      <c r="AU112" s="45"/>
      <c r="AV112" s="64"/>
      <c r="AW112" s="64"/>
    </row>
    <row r="113" spans="1:49" s="2" customFormat="1" ht="33" customHeight="1">
      <c r="A113" s="240"/>
      <c r="B113" s="249"/>
      <c r="C113" s="243"/>
      <c r="D113" s="122"/>
      <c r="E113" s="10" t="s">
        <v>35</v>
      </c>
      <c r="F113" s="85">
        <f>(I113+L113+O113+R113+U113+X113+AA113+AD113+AG113+AJ113+AM113+AP113)</f>
        <v>0</v>
      </c>
      <c r="G113" s="85">
        <f t="shared" si="116"/>
        <v>0</v>
      </c>
      <c r="H113" s="85">
        <v>0</v>
      </c>
      <c r="I113" s="89">
        <f>I48</f>
        <v>0</v>
      </c>
      <c r="J113" s="89">
        <f t="shared" ref="J113:AR114" si="118">J48</f>
        <v>0</v>
      </c>
      <c r="K113" s="89">
        <f t="shared" si="118"/>
        <v>0</v>
      </c>
      <c r="L113" s="89">
        <f t="shared" si="118"/>
        <v>0</v>
      </c>
      <c r="M113" s="89">
        <f t="shared" si="118"/>
        <v>0</v>
      </c>
      <c r="N113" s="89">
        <f t="shared" si="118"/>
        <v>0</v>
      </c>
      <c r="O113" s="89">
        <f t="shared" si="118"/>
        <v>0</v>
      </c>
      <c r="P113" s="89">
        <f t="shared" si="118"/>
        <v>0</v>
      </c>
      <c r="Q113" s="89">
        <f t="shared" si="118"/>
        <v>0</v>
      </c>
      <c r="R113" s="89">
        <f t="shared" si="118"/>
        <v>0</v>
      </c>
      <c r="S113" s="89">
        <f t="shared" si="118"/>
        <v>0</v>
      </c>
      <c r="T113" s="89">
        <f t="shared" si="118"/>
        <v>0</v>
      </c>
      <c r="U113" s="89">
        <f t="shared" si="118"/>
        <v>0</v>
      </c>
      <c r="V113" s="89">
        <f t="shared" si="118"/>
        <v>0</v>
      </c>
      <c r="W113" s="89">
        <f t="shared" si="118"/>
        <v>0</v>
      </c>
      <c r="X113" s="89">
        <f t="shared" si="118"/>
        <v>0</v>
      </c>
      <c r="Y113" s="89">
        <f t="shared" si="118"/>
        <v>0</v>
      </c>
      <c r="Z113" s="89">
        <f t="shared" si="118"/>
        <v>0</v>
      </c>
      <c r="AA113" s="89">
        <f t="shared" si="118"/>
        <v>0</v>
      </c>
      <c r="AB113" s="89">
        <f t="shared" si="118"/>
        <v>0</v>
      </c>
      <c r="AC113" s="89">
        <f t="shared" si="118"/>
        <v>0</v>
      </c>
      <c r="AD113" s="89">
        <f t="shared" si="118"/>
        <v>0</v>
      </c>
      <c r="AE113" s="89">
        <f t="shared" si="118"/>
        <v>0</v>
      </c>
      <c r="AF113" s="89">
        <f t="shared" si="118"/>
        <v>0</v>
      </c>
      <c r="AG113" s="89">
        <f t="shared" si="118"/>
        <v>0</v>
      </c>
      <c r="AH113" s="89">
        <f t="shared" si="118"/>
        <v>0</v>
      </c>
      <c r="AI113" s="89">
        <f t="shared" si="118"/>
        <v>0</v>
      </c>
      <c r="AJ113" s="89">
        <f t="shared" si="118"/>
        <v>0</v>
      </c>
      <c r="AK113" s="89">
        <f t="shared" si="118"/>
        <v>0</v>
      </c>
      <c r="AL113" s="89">
        <f t="shared" si="118"/>
        <v>0</v>
      </c>
      <c r="AM113" s="89">
        <f t="shared" si="118"/>
        <v>0</v>
      </c>
      <c r="AN113" s="89">
        <f t="shared" si="118"/>
        <v>0</v>
      </c>
      <c r="AO113" s="89">
        <f t="shared" si="118"/>
        <v>0</v>
      </c>
      <c r="AP113" s="89">
        <f t="shared" si="118"/>
        <v>0</v>
      </c>
      <c r="AQ113" s="89">
        <f t="shared" si="118"/>
        <v>0</v>
      </c>
      <c r="AR113" s="89">
        <f t="shared" si="118"/>
        <v>0</v>
      </c>
      <c r="AS113" s="115"/>
      <c r="AT113" s="115"/>
      <c r="AU113" s="45"/>
      <c r="AV113" s="64"/>
      <c r="AW113" s="64"/>
    </row>
    <row r="114" spans="1:49" s="2" customFormat="1" ht="33" customHeight="1">
      <c r="A114" s="240"/>
      <c r="B114" s="249"/>
      <c r="C114" s="243"/>
      <c r="D114" s="122"/>
      <c r="E114" s="10" t="s">
        <v>54</v>
      </c>
      <c r="F114" s="85">
        <f>(I114+L114+O114+R114+U114+X114+AA114+AD114+AG114+AJ114+AM114+AP114)</f>
        <v>0</v>
      </c>
      <c r="G114" s="85">
        <f t="shared" ref="G114" si="119">J114+M114+P114+S114+V114+Y114+AB114+AE114+AH114+AK114+AN114+AQ114</f>
        <v>0</v>
      </c>
      <c r="H114" s="85">
        <v>0</v>
      </c>
      <c r="I114" s="89">
        <f>I49</f>
        <v>0</v>
      </c>
      <c r="J114" s="89">
        <f t="shared" si="118"/>
        <v>0</v>
      </c>
      <c r="K114" s="89">
        <f t="shared" si="118"/>
        <v>0</v>
      </c>
      <c r="L114" s="89">
        <f t="shared" si="118"/>
        <v>0</v>
      </c>
      <c r="M114" s="89">
        <f t="shared" si="118"/>
        <v>0</v>
      </c>
      <c r="N114" s="89">
        <f t="shared" si="118"/>
        <v>0</v>
      </c>
      <c r="O114" s="89">
        <f t="shared" si="118"/>
        <v>0</v>
      </c>
      <c r="P114" s="89">
        <f t="shared" si="118"/>
        <v>0</v>
      </c>
      <c r="Q114" s="89">
        <f t="shared" si="118"/>
        <v>0</v>
      </c>
      <c r="R114" s="89">
        <f t="shared" si="118"/>
        <v>0</v>
      </c>
      <c r="S114" s="89">
        <f t="shared" si="118"/>
        <v>0</v>
      </c>
      <c r="T114" s="89">
        <f t="shared" si="118"/>
        <v>0</v>
      </c>
      <c r="U114" s="89">
        <f t="shared" si="118"/>
        <v>0</v>
      </c>
      <c r="V114" s="89">
        <f t="shared" si="118"/>
        <v>0</v>
      </c>
      <c r="W114" s="89">
        <f t="shared" si="118"/>
        <v>0</v>
      </c>
      <c r="X114" s="89">
        <f t="shared" si="118"/>
        <v>0</v>
      </c>
      <c r="Y114" s="89">
        <f t="shared" si="118"/>
        <v>0</v>
      </c>
      <c r="Z114" s="89">
        <f t="shared" si="118"/>
        <v>0</v>
      </c>
      <c r="AA114" s="89">
        <f t="shared" si="118"/>
        <v>0</v>
      </c>
      <c r="AB114" s="89">
        <f t="shared" si="118"/>
        <v>0</v>
      </c>
      <c r="AC114" s="89">
        <f t="shared" si="118"/>
        <v>0</v>
      </c>
      <c r="AD114" s="89">
        <f t="shared" si="118"/>
        <v>0</v>
      </c>
      <c r="AE114" s="89">
        <f t="shared" si="118"/>
        <v>0</v>
      </c>
      <c r="AF114" s="89">
        <f t="shared" si="118"/>
        <v>0</v>
      </c>
      <c r="AG114" s="89">
        <v>0</v>
      </c>
      <c r="AH114" s="89">
        <v>0</v>
      </c>
      <c r="AI114" s="89">
        <v>0</v>
      </c>
      <c r="AJ114" s="89">
        <f t="shared" si="118"/>
        <v>0</v>
      </c>
      <c r="AK114" s="89">
        <f t="shared" si="118"/>
        <v>0</v>
      </c>
      <c r="AL114" s="89">
        <f t="shared" si="118"/>
        <v>0</v>
      </c>
      <c r="AM114" s="89">
        <f t="shared" si="118"/>
        <v>0</v>
      </c>
      <c r="AN114" s="89">
        <f t="shared" si="118"/>
        <v>0</v>
      </c>
      <c r="AO114" s="89">
        <f t="shared" si="118"/>
        <v>0</v>
      </c>
      <c r="AP114" s="89">
        <f t="shared" si="118"/>
        <v>0</v>
      </c>
      <c r="AQ114" s="89">
        <f t="shared" si="118"/>
        <v>0</v>
      </c>
      <c r="AR114" s="89">
        <f t="shared" si="118"/>
        <v>0</v>
      </c>
      <c r="AS114" s="115"/>
      <c r="AT114" s="115"/>
      <c r="AU114" s="45"/>
      <c r="AV114" s="64"/>
      <c r="AW114" s="64"/>
    </row>
    <row r="115" spans="1:49" s="2" customFormat="1" ht="33" customHeight="1">
      <c r="A115" s="167"/>
      <c r="B115" s="169" t="s">
        <v>102</v>
      </c>
      <c r="C115" s="171"/>
      <c r="D115" s="123"/>
      <c r="E115" s="3" t="s">
        <v>67</v>
      </c>
      <c r="F115" s="85">
        <f>F117+F118+F125</f>
        <v>0</v>
      </c>
      <c r="G115" s="85">
        <f>G117+G118+G125</f>
        <v>0</v>
      </c>
      <c r="H115" s="85">
        <v>0</v>
      </c>
      <c r="I115" s="86">
        <f>I117+I118</f>
        <v>0</v>
      </c>
      <c r="J115" s="86">
        <f t="shared" ref="J115:AR115" si="120">J117+J118</f>
        <v>0</v>
      </c>
      <c r="K115" s="86">
        <f t="shared" si="120"/>
        <v>0</v>
      </c>
      <c r="L115" s="86">
        <f t="shared" si="120"/>
        <v>0</v>
      </c>
      <c r="M115" s="86">
        <f t="shared" si="120"/>
        <v>0</v>
      </c>
      <c r="N115" s="86">
        <f t="shared" si="120"/>
        <v>0</v>
      </c>
      <c r="O115" s="86">
        <f t="shared" si="120"/>
        <v>0</v>
      </c>
      <c r="P115" s="86">
        <f t="shared" si="120"/>
        <v>0</v>
      </c>
      <c r="Q115" s="86">
        <f t="shared" si="120"/>
        <v>0</v>
      </c>
      <c r="R115" s="86">
        <f t="shared" si="120"/>
        <v>0</v>
      </c>
      <c r="S115" s="86">
        <f t="shared" si="120"/>
        <v>0</v>
      </c>
      <c r="T115" s="86">
        <f t="shared" si="120"/>
        <v>0</v>
      </c>
      <c r="U115" s="86">
        <f t="shared" si="120"/>
        <v>0</v>
      </c>
      <c r="V115" s="86">
        <f t="shared" si="120"/>
        <v>0</v>
      </c>
      <c r="W115" s="86">
        <f t="shared" si="120"/>
        <v>0</v>
      </c>
      <c r="X115" s="86">
        <f t="shared" si="120"/>
        <v>0</v>
      </c>
      <c r="Y115" s="86">
        <f t="shared" si="120"/>
        <v>0</v>
      </c>
      <c r="Z115" s="86">
        <f t="shared" si="120"/>
        <v>0</v>
      </c>
      <c r="AA115" s="86">
        <f t="shared" si="120"/>
        <v>0</v>
      </c>
      <c r="AB115" s="86">
        <f t="shared" si="120"/>
        <v>0</v>
      </c>
      <c r="AC115" s="86">
        <f t="shared" si="120"/>
        <v>0</v>
      </c>
      <c r="AD115" s="86">
        <f t="shared" si="120"/>
        <v>0</v>
      </c>
      <c r="AE115" s="86">
        <f t="shared" si="120"/>
        <v>0</v>
      </c>
      <c r="AF115" s="86">
        <f t="shared" si="120"/>
        <v>0</v>
      </c>
      <c r="AG115" s="86">
        <f t="shared" si="120"/>
        <v>0</v>
      </c>
      <c r="AH115" s="86">
        <f t="shared" si="120"/>
        <v>0</v>
      </c>
      <c r="AI115" s="86">
        <f t="shared" si="120"/>
        <v>0</v>
      </c>
      <c r="AJ115" s="86">
        <f t="shared" si="120"/>
        <v>0</v>
      </c>
      <c r="AK115" s="86">
        <f t="shared" si="120"/>
        <v>0</v>
      </c>
      <c r="AL115" s="86">
        <f t="shared" si="120"/>
        <v>0</v>
      </c>
      <c r="AM115" s="86">
        <f t="shared" si="120"/>
        <v>0</v>
      </c>
      <c r="AN115" s="86">
        <f t="shared" si="120"/>
        <v>0</v>
      </c>
      <c r="AO115" s="86">
        <f t="shared" si="120"/>
        <v>0</v>
      </c>
      <c r="AP115" s="86">
        <f t="shared" si="120"/>
        <v>0</v>
      </c>
      <c r="AQ115" s="86">
        <f t="shared" si="120"/>
        <v>0</v>
      </c>
      <c r="AR115" s="86">
        <f t="shared" si="120"/>
        <v>0</v>
      </c>
      <c r="AS115" s="115"/>
      <c r="AT115" s="115"/>
      <c r="AU115" s="45"/>
      <c r="AV115" s="64"/>
      <c r="AW115" s="64"/>
    </row>
    <row r="116" spans="1:49" s="2" customFormat="1" ht="33" customHeight="1">
      <c r="A116" s="168"/>
      <c r="B116" s="241"/>
      <c r="C116" s="172"/>
      <c r="D116" s="119"/>
      <c r="E116" s="3" t="s">
        <v>56</v>
      </c>
      <c r="F116" s="85">
        <v>0</v>
      </c>
      <c r="G116" s="85">
        <v>0</v>
      </c>
      <c r="H116" s="85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115"/>
      <c r="AT116" s="115"/>
      <c r="AU116" s="45"/>
      <c r="AV116" s="64"/>
      <c r="AW116" s="64"/>
    </row>
    <row r="117" spans="1:49" s="2" customFormat="1" ht="33" customHeight="1">
      <c r="A117" s="168"/>
      <c r="B117" s="241"/>
      <c r="C117" s="172"/>
      <c r="D117" s="119"/>
      <c r="E117" s="10" t="s">
        <v>55</v>
      </c>
      <c r="F117" s="85">
        <f t="shared" ref="F117" si="121">I117+L117+O117+R117+U117+X117+AA117+AD117+AG117+AJ117+AM117+AP117</f>
        <v>0</v>
      </c>
      <c r="G117" s="85">
        <f t="shared" ref="G117:G119" si="122">J117+M117+P117+S117+V117+Y117+AB117+AE117+AH117+AK117+AN117+AQ117</f>
        <v>0</v>
      </c>
      <c r="H117" s="85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115"/>
      <c r="AT117" s="115"/>
      <c r="AU117" s="45"/>
      <c r="AV117" s="64"/>
      <c r="AW117" s="64"/>
    </row>
    <row r="118" spans="1:49" s="2" customFormat="1" ht="33" customHeight="1">
      <c r="A118" s="168"/>
      <c r="B118" s="241"/>
      <c r="C118" s="172"/>
      <c r="D118" s="119"/>
      <c r="E118" s="10" t="s">
        <v>53</v>
      </c>
      <c r="F118" s="85">
        <f>(I118+L118+O118+R118+U118+X118+AA118+AD118+AG118+AJ118+AM118+AP118)</f>
        <v>0</v>
      </c>
      <c r="G118" s="85">
        <f t="shared" si="122"/>
        <v>0</v>
      </c>
      <c r="H118" s="85">
        <v>0</v>
      </c>
      <c r="I118" s="89">
        <f>I53</f>
        <v>0</v>
      </c>
      <c r="J118" s="89">
        <f t="shared" ref="J118:AR118" si="123">J53</f>
        <v>0</v>
      </c>
      <c r="K118" s="89">
        <f t="shared" si="123"/>
        <v>0</v>
      </c>
      <c r="L118" s="89">
        <f t="shared" si="123"/>
        <v>0</v>
      </c>
      <c r="M118" s="89">
        <f t="shared" si="123"/>
        <v>0</v>
      </c>
      <c r="N118" s="89">
        <f t="shared" si="123"/>
        <v>0</v>
      </c>
      <c r="O118" s="89">
        <f t="shared" si="123"/>
        <v>0</v>
      </c>
      <c r="P118" s="89">
        <f t="shared" si="123"/>
        <v>0</v>
      </c>
      <c r="Q118" s="89">
        <f t="shared" si="123"/>
        <v>0</v>
      </c>
      <c r="R118" s="89">
        <f t="shared" si="123"/>
        <v>0</v>
      </c>
      <c r="S118" s="89">
        <f t="shared" si="123"/>
        <v>0</v>
      </c>
      <c r="T118" s="89">
        <f t="shared" si="123"/>
        <v>0</v>
      </c>
      <c r="U118" s="89">
        <f t="shared" si="123"/>
        <v>0</v>
      </c>
      <c r="V118" s="89">
        <f t="shared" si="123"/>
        <v>0</v>
      </c>
      <c r="W118" s="89">
        <f t="shared" si="123"/>
        <v>0</v>
      </c>
      <c r="X118" s="89">
        <f t="shared" si="123"/>
        <v>0</v>
      </c>
      <c r="Y118" s="89">
        <f t="shared" si="123"/>
        <v>0</v>
      </c>
      <c r="Z118" s="89">
        <f t="shared" si="123"/>
        <v>0</v>
      </c>
      <c r="AA118" s="89">
        <f t="shared" si="123"/>
        <v>0</v>
      </c>
      <c r="AB118" s="89">
        <f t="shared" si="123"/>
        <v>0</v>
      </c>
      <c r="AC118" s="89">
        <f t="shared" si="123"/>
        <v>0</v>
      </c>
      <c r="AD118" s="89">
        <f t="shared" si="123"/>
        <v>0</v>
      </c>
      <c r="AE118" s="89">
        <f t="shared" si="123"/>
        <v>0</v>
      </c>
      <c r="AF118" s="89">
        <f t="shared" si="123"/>
        <v>0</v>
      </c>
      <c r="AG118" s="89">
        <f t="shared" si="123"/>
        <v>0</v>
      </c>
      <c r="AH118" s="89">
        <f t="shared" si="123"/>
        <v>0</v>
      </c>
      <c r="AI118" s="89">
        <f t="shared" si="123"/>
        <v>0</v>
      </c>
      <c r="AJ118" s="89">
        <f t="shared" si="123"/>
        <v>0</v>
      </c>
      <c r="AK118" s="89">
        <f t="shared" si="123"/>
        <v>0</v>
      </c>
      <c r="AL118" s="89">
        <f t="shared" si="123"/>
        <v>0</v>
      </c>
      <c r="AM118" s="89">
        <f t="shared" si="123"/>
        <v>0</v>
      </c>
      <c r="AN118" s="89">
        <f t="shared" si="123"/>
        <v>0</v>
      </c>
      <c r="AO118" s="89">
        <f t="shared" si="123"/>
        <v>0</v>
      </c>
      <c r="AP118" s="89">
        <f t="shared" si="123"/>
        <v>0</v>
      </c>
      <c r="AQ118" s="89">
        <f t="shared" si="123"/>
        <v>0</v>
      </c>
      <c r="AR118" s="89">
        <f t="shared" si="123"/>
        <v>0</v>
      </c>
      <c r="AS118" s="115"/>
      <c r="AT118" s="115"/>
      <c r="AU118" s="45"/>
      <c r="AV118" s="64"/>
      <c r="AW118" s="64"/>
    </row>
    <row r="119" spans="1:49" s="2" customFormat="1" ht="33" customHeight="1">
      <c r="A119" s="174"/>
      <c r="B119" s="242"/>
      <c r="C119" s="178"/>
      <c r="D119" s="119"/>
      <c r="E119" s="10" t="s">
        <v>35</v>
      </c>
      <c r="F119" s="85">
        <f>(I119+L119+O119+R119+U119+X119+AA119+AD119+AG119+AJ119+AM119+AP119)</f>
        <v>0</v>
      </c>
      <c r="G119" s="85">
        <f t="shared" si="122"/>
        <v>0</v>
      </c>
      <c r="H119" s="85">
        <v>0</v>
      </c>
      <c r="I119" s="89">
        <f>I54</f>
        <v>0</v>
      </c>
      <c r="J119" s="89">
        <f t="shared" ref="J119:AR119" si="124">J54</f>
        <v>0</v>
      </c>
      <c r="K119" s="89">
        <f t="shared" si="124"/>
        <v>0</v>
      </c>
      <c r="L119" s="89">
        <f t="shared" si="124"/>
        <v>0</v>
      </c>
      <c r="M119" s="89">
        <f t="shared" si="124"/>
        <v>0</v>
      </c>
      <c r="N119" s="89">
        <f t="shared" si="124"/>
        <v>0</v>
      </c>
      <c r="O119" s="89">
        <f t="shared" si="124"/>
        <v>0</v>
      </c>
      <c r="P119" s="89">
        <f t="shared" si="124"/>
        <v>0</v>
      </c>
      <c r="Q119" s="89">
        <f t="shared" si="124"/>
        <v>0</v>
      </c>
      <c r="R119" s="89">
        <f t="shared" si="124"/>
        <v>0</v>
      </c>
      <c r="S119" s="89">
        <f t="shared" si="124"/>
        <v>0</v>
      </c>
      <c r="T119" s="89">
        <f t="shared" si="124"/>
        <v>0</v>
      </c>
      <c r="U119" s="89">
        <f t="shared" si="124"/>
        <v>0</v>
      </c>
      <c r="V119" s="89">
        <f t="shared" si="124"/>
        <v>0</v>
      </c>
      <c r="W119" s="89">
        <f t="shared" si="124"/>
        <v>0</v>
      </c>
      <c r="X119" s="89">
        <f t="shared" si="124"/>
        <v>0</v>
      </c>
      <c r="Y119" s="89">
        <f t="shared" si="124"/>
        <v>0</v>
      </c>
      <c r="Z119" s="89">
        <f t="shared" si="124"/>
        <v>0</v>
      </c>
      <c r="AA119" s="89">
        <f t="shared" si="124"/>
        <v>0</v>
      </c>
      <c r="AB119" s="89">
        <f t="shared" si="124"/>
        <v>0</v>
      </c>
      <c r="AC119" s="89">
        <f t="shared" si="124"/>
        <v>0</v>
      </c>
      <c r="AD119" s="89">
        <f t="shared" si="124"/>
        <v>0</v>
      </c>
      <c r="AE119" s="89">
        <f t="shared" si="124"/>
        <v>0</v>
      </c>
      <c r="AF119" s="89">
        <f t="shared" si="124"/>
        <v>0</v>
      </c>
      <c r="AG119" s="89">
        <f t="shared" si="124"/>
        <v>0</v>
      </c>
      <c r="AH119" s="89">
        <f t="shared" si="124"/>
        <v>0</v>
      </c>
      <c r="AI119" s="89">
        <f t="shared" si="124"/>
        <v>0</v>
      </c>
      <c r="AJ119" s="89">
        <f t="shared" si="124"/>
        <v>0</v>
      </c>
      <c r="AK119" s="89">
        <f t="shared" si="124"/>
        <v>0</v>
      </c>
      <c r="AL119" s="89">
        <f t="shared" si="124"/>
        <v>0</v>
      </c>
      <c r="AM119" s="89">
        <f t="shared" si="124"/>
        <v>0</v>
      </c>
      <c r="AN119" s="89">
        <f t="shared" si="124"/>
        <v>0</v>
      </c>
      <c r="AO119" s="89">
        <f t="shared" si="124"/>
        <v>0</v>
      </c>
      <c r="AP119" s="89">
        <f t="shared" si="124"/>
        <v>0</v>
      </c>
      <c r="AQ119" s="89">
        <f t="shared" si="124"/>
        <v>0</v>
      </c>
      <c r="AR119" s="89">
        <f t="shared" si="124"/>
        <v>0</v>
      </c>
      <c r="AS119" s="115"/>
      <c r="AT119" s="115"/>
      <c r="AU119" s="45"/>
      <c r="AV119" s="64"/>
      <c r="AW119" s="64"/>
    </row>
    <row r="120" spans="1:49" s="2" customFormat="1" ht="33" customHeight="1">
      <c r="A120" s="167"/>
      <c r="B120" s="169" t="s">
        <v>106</v>
      </c>
      <c r="C120" s="171"/>
      <c r="D120" s="119"/>
      <c r="E120" s="3" t="s">
        <v>67</v>
      </c>
      <c r="F120" s="85">
        <f>F122+F123+F130</f>
        <v>0</v>
      </c>
      <c r="G120" s="85">
        <f>G122+G123+G130</f>
        <v>0</v>
      </c>
      <c r="H120" s="85">
        <v>0</v>
      </c>
      <c r="I120" s="86">
        <f>I122+I123</f>
        <v>0</v>
      </c>
      <c r="J120" s="86">
        <f t="shared" ref="J120:AR120" si="125">J122+J123</f>
        <v>0</v>
      </c>
      <c r="K120" s="86">
        <f t="shared" si="125"/>
        <v>0</v>
      </c>
      <c r="L120" s="86">
        <f t="shared" si="125"/>
        <v>0</v>
      </c>
      <c r="M120" s="86">
        <f t="shared" si="125"/>
        <v>0</v>
      </c>
      <c r="N120" s="86">
        <f t="shared" si="125"/>
        <v>0</v>
      </c>
      <c r="O120" s="86">
        <f t="shared" si="125"/>
        <v>0</v>
      </c>
      <c r="P120" s="86">
        <f t="shared" si="125"/>
        <v>0</v>
      </c>
      <c r="Q120" s="86">
        <f t="shared" si="125"/>
        <v>0</v>
      </c>
      <c r="R120" s="86">
        <f t="shared" si="125"/>
        <v>0</v>
      </c>
      <c r="S120" s="86">
        <f t="shared" si="125"/>
        <v>0</v>
      </c>
      <c r="T120" s="86">
        <f t="shared" si="125"/>
        <v>0</v>
      </c>
      <c r="U120" s="86">
        <f t="shared" si="125"/>
        <v>0</v>
      </c>
      <c r="V120" s="86">
        <f t="shared" si="125"/>
        <v>0</v>
      </c>
      <c r="W120" s="86">
        <f t="shared" si="125"/>
        <v>0</v>
      </c>
      <c r="X120" s="86">
        <f t="shared" si="125"/>
        <v>0</v>
      </c>
      <c r="Y120" s="86">
        <f t="shared" si="125"/>
        <v>0</v>
      </c>
      <c r="Z120" s="86">
        <f t="shared" si="125"/>
        <v>0</v>
      </c>
      <c r="AA120" s="86">
        <f t="shared" si="125"/>
        <v>0</v>
      </c>
      <c r="AB120" s="86">
        <f t="shared" si="125"/>
        <v>0</v>
      </c>
      <c r="AC120" s="86">
        <f t="shared" si="125"/>
        <v>0</v>
      </c>
      <c r="AD120" s="86">
        <f t="shared" si="125"/>
        <v>0</v>
      </c>
      <c r="AE120" s="86">
        <f t="shared" si="125"/>
        <v>0</v>
      </c>
      <c r="AF120" s="86">
        <f t="shared" si="125"/>
        <v>0</v>
      </c>
      <c r="AG120" s="86">
        <f t="shared" si="125"/>
        <v>0</v>
      </c>
      <c r="AH120" s="86">
        <f t="shared" si="125"/>
        <v>0</v>
      </c>
      <c r="AI120" s="86">
        <f t="shared" si="125"/>
        <v>0</v>
      </c>
      <c r="AJ120" s="86">
        <f t="shared" si="125"/>
        <v>0</v>
      </c>
      <c r="AK120" s="86">
        <f t="shared" si="125"/>
        <v>0</v>
      </c>
      <c r="AL120" s="86">
        <f t="shared" si="125"/>
        <v>0</v>
      </c>
      <c r="AM120" s="86">
        <f t="shared" si="125"/>
        <v>0</v>
      </c>
      <c r="AN120" s="86">
        <f t="shared" si="125"/>
        <v>0</v>
      </c>
      <c r="AO120" s="86">
        <f t="shared" si="125"/>
        <v>0</v>
      </c>
      <c r="AP120" s="86">
        <f t="shared" si="125"/>
        <v>0</v>
      </c>
      <c r="AQ120" s="86">
        <f t="shared" si="125"/>
        <v>0</v>
      </c>
      <c r="AR120" s="86">
        <f t="shared" si="125"/>
        <v>0</v>
      </c>
      <c r="AS120" s="131"/>
      <c r="AT120" s="131"/>
      <c r="AU120" s="45"/>
      <c r="AV120" s="64"/>
      <c r="AW120" s="64"/>
    </row>
    <row r="121" spans="1:49" s="2" customFormat="1" ht="33" customHeight="1">
      <c r="A121" s="168"/>
      <c r="B121" s="170"/>
      <c r="C121" s="172"/>
      <c r="D121" s="119"/>
      <c r="E121" s="3" t="s">
        <v>56</v>
      </c>
      <c r="F121" s="85">
        <v>0</v>
      </c>
      <c r="G121" s="85">
        <v>0</v>
      </c>
      <c r="H121" s="85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131"/>
      <c r="AT121" s="131"/>
      <c r="AU121" s="45"/>
      <c r="AV121" s="64"/>
      <c r="AW121" s="64"/>
    </row>
    <row r="122" spans="1:49" s="2" customFormat="1" ht="33" customHeight="1">
      <c r="A122" s="168"/>
      <c r="B122" s="170"/>
      <c r="C122" s="172"/>
      <c r="D122" s="119"/>
      <c r="E122" s="10" t="s">
        <v>55</v>
      </c>
      <c r="F122" s="85">
        <f t="shared" ref="F122" si="126">I122+L122+O122+R122+U122+X122+AA122+AD122+AG122+AJ122+AM122+AP122</f>
        <v>0</v>
      </c>
      <c r="G122" s="85">
        <f t="shared" ref="G122:G124" si="127">J122+M122+P122+S122+V122+Y122+AB122+AE122+AH122+AK122+AN122+AQ122</f>
        <v>0</v>
      </c>
      <c r="H122" s="85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131"/>
      <c r="AT122" s="131"/>
      <c r="AU122" s="45"/>
      <c r="AV122" s="64"/>
      <c r="AW122" s="64"/>
    </row>
    <row r="123" spans="1:49" s="2" customFormat="1" ht="33" customHeight="1">
      <c r="A123" s="168"/>
      <c r="B123" s="170"/>
      <c r="C123" s="172"/>
      <c r="D123" s="119"/>
      <c r="E123" s="10" t="s">
        <v>53</v>
      </c>
      <c r="F123" s="85">
        <f>(I123+L123+O123+R123+U123+X123+AA123+AD123+AG123+AJ123+AM123+AP123)</f>
        <v>0</v>
      </c>
      <c r="G123" s="85">
        <f t="shared" si="127"/>
        <v>0</v>
      </c>
      <c r="H123" s="85">
        <v>0</v>
      </c>
      <c r="I123" s="89">
        <f>I58</f>
        <v>0</v>
      </c>
      <c r="J123" s="89">
        <f t="shared" ref="J123:AR123" si="128">J58</f>
        <v>0</v>
      </c>
      <c r="K123" s="89">
        <f t="shared" si="128"/>
        <v>0</v>
      </c>
      <c r="L123" s="89">
        <f t="shared" si="128"/>
        <v>0</v>
      </c>
      <c r="M123" s="89">
        <f t="shared" si="128"/>
        <v>0</v>
      </c>
      <c r="N123" s="89">
        <f t="shared" si="128"/>
        <v>0</v>
      </c>
      <c r="O123" s="89">
        <f t="shared" si="128"/>
        <v>0</v>
      </c>
      <c r="P123" s="89">
        <f t="shared" si="128"/>
        <v>0</v>
      </c>
      <c r="Q123" s="89">
        <f t="shared" si="128"/>
        <v>0</v>
      </c>
      <c r="R123" s="89">
        <f t="shared" si="128"/>
        <v>0</v>
      </c>
      <c r="S123" s="89">
        <f t="shared" si="128"/>
        <v>0</v>
      </c>
      <c r="T123" s="89">
        <f t="shared" si="128"/>
        <v>0</v>
      </c>
      <c r="U123" s="89">
        <f t="shared" si="128"/>
        <v>0</v>
      </c>
      <c r="V123" s="89">
        <f t="shared" si="128"/>
        <v>0</v>
      </c>
      <c r="W123" s="89">
        <f t="shared" si="128"/>
        <v>0</v>
      </c>
      <c r="X123" s="89">
        <f t="shared" si="128"/>
        <v>0</v>
      </c>
      <c r="Y123" s="89">
        <f t="shared" si="128"/>
        <v>0</v>
      </c>
      <c r="Z123" s="89">
        <f t="shared" si="128"/>
        <v>0</v>
      </c>
      <c r="AA123" s="89">
        <v>0</v>
      </c>
      <c r="AB123" s="89">
        <f t="shared" si="128"/>
        <v>0</v>
      </c>
      <c r="AC123" s="89">
        <f t="shared" si="128"/>
        <v>0</v>
      </c>
      <c r="AD123" s="89">
        <f t="shared" si="128"/>
        <v>0</v>
      </c>
      <c r="AE123" s="89">
        <f t="shared" si="128"/>
        <v>0</v>
      </c>
      <c r="AF123" s="89">
        <f t="shared" si="128"/>
        <v>0</v>
      </c>
      <c r="AG123" s="89">
        <v>0</v>
      </c>
      <c r="AH123" s="89">
        <v>0</v>
      </c>
      <c r="AI123" s="89">
        <v>0</v>
      </c>
      <c r="AJ123" s="89">
        <f t="shared" si="128"/>
        <v>0</v>
      </c>
      <c r="AK123" s="89">
        <f t="shared" si="128"/>
        <v>0</v>
      </c>
      <c r="AL123" s="89">
        <f t="shared" si="128"/>
        <v>0</v>
      </c>
      <c r="AM123" s="89">
        <f t="shared" si="128"/>
        <v>0</v>
      </c>
      <c r="AN123" s="89">
        <f t="shared" si="128"/>
        <v>0</v>
      </c>
      <c r="AO123" s="89">
        <f t="shared" si="128"/>
        <v>0</v>
      </c>
      <c r="AP123" s="89">
        <f t="shared" si="128"/>
        <v>0</v>
      </c>
      <c r="AQ123" s="89">
        <f t="shared" si="128"/>
        <v>0</v>
      </c>
      <c r="AR123" s="89">
        <f t="shared" si="128"/>
        <v>0</v>
      </c>
      <c r="AS123" s="131"/>
      <c r="AT123" s="131"/>
      <c r="AU123" s="45"/>
      <c r="AV123" s="64"/>
      <c r="AW123" s="64"/>
    </row>
    <row r="124" spans="1:49" s="2" customFormat="1" ht="33" customHeight="1">
      <c r="A124" s="168"/>
      <c r="B124" s="170"/>
      <c r="C124" s="172"/>
      <c r="D124" s="119"/>
      <c r="E124" s="10" t="s">
        <v>35</v>
      </c>
      <c r="F124" s="85">
        <f>(I124+L124+O124+R124+U124+X124+AA124+AD124+AG124+AJ124+AM124+AP124)</f>
        <v>0</v>
      </c>
      <c r="G124" s="85">
        <f t="shared" si="127"/>
        <v>0</v>
      </c>
      <c r="H124" s="85">
        <v>0</v>
      </c>
      <c r="I124" s="89">
        <f>I59</f>
        <v>0</v>
      </c>
      <c r="J124" s="89">
        <f t="shared" ref="J124:AR124" si="129">J59</f>
        <v>0</v>
      </c>
      <c r="K124" s="89">
        <f t="shared" si="129"/>
        <v>0</v>
      </c>
      <c r="L124" s="89">
        <f t="shared" si="129"/>
        <v>0</v>
      </c>
      <c r="M124" s="89">
        <f t="shared" si="129"/>
        <v>0</v>
      </c>
      <c r="N124" s="89">
        <f t="shared" si="129"/>
        <v>0</v>
      </c>
      <c r="O124" s="89">
        <f t="shared" si="129"/>
        <v>0</v>
      </c>
      <c r="P124" s="89">
        <f t="shared" si="129"/>
        <v>0</v>
      </c>
      <c r="Q124" s="89">
        <f t="shared" si="129"/>
        <v>0</v>
      </c>
      <c r="R124" s="89">
        <f t="shared" si="129"/>
        <v>0</v>
      </c>
      <c r="S124" s="89">
        <f t="shared" si="129"/>
        <v>0</v>
      </c>
      <c r="T124" s="89">
        <f t="shared" si="129"/>
        <v>0</v>
      </c>
      <c r="U124" s="89">
        <f t="shared" si="129"/>
        <v>0</v>
      </c>
      <c r="V124" s="89">
        <f t="shared" si="129"/>
        <v>0</v>
      </c>
      <c r="W124" s="89">
        <f t="shared" si="129"/>
        <v>0</v>
      </c>
      <c r="X124" s="89">
        <f t="shared" si="129"/>
        <v>0</v>
      </c>
      <c r="Y124" s="89">
        <f t="shared" si="129"/>
        <v>0</v>
      </c>
      <c r="Z124" s="89">
        <f t="shared" si="129"/>
        <v>0</v>
      </c>
      <c r="AA124" s="89">
        <f t="shared" si="129"/>
        <v>0</v>
      </c>
      <c r="AB124" s="89">
        <f t="shared" si="129"/>
        <v>0</v>
      </c>
      <c r="AC124" s="89">
        <f t="shared" si="129"/>
        <v>0</v>
      </c>
      <c r="AD124" s="89">
        <f t="shared" si="129"/>
        <v>0</v>
      </c>
      <c r="AE124" s="89">
        <f t="shared" si="129"/>
        <v>0</v>
      </c>
      <c r="AF124" s="89">
        <f t="shared" si="129"/>
        <v>0</v>
      </c>
      <c r="AG124" s="89">
        <f t="shared" si="129"/>
        <v>0</v>
      </c>
      <c r="AH124" s="89">
        <f t="shared" si="129"/>
        <v>0</v>
      </c>
      <c r="AI124" s="89">
        <f t="shared" si="129"/>
        <v>0</v>
      </c>
      <c r="AJ124" s="89">
        <f t="shared" si="129"/>
        <v>0</v>
      </c>
      <c r="AK124" s="89">
        <f t="shared" si="129"/>
        <v>0</v>
      </c>
      <c r="AL124" s="89">
        <f t="shared" si="129"/>
        <v>0</v>
      </c>
      <c r="AM124" s="89">
        <f t="shared" si="129"/>
        <v>0</v>
      </c>
      <c r="AN124" s="89">
        <f t="shared" si="129"/>
        <v>0</v>
      </c>
      <c r="AO124" s="89">
        <f t="shared" si="129"/>
        <v>0</v>
      </c>
      <c r="AP124" s="89">
        <f t="shared" si="129"/>
        <v>0</v>
      </c>
      <c r="AQ124" s="89">
        <f t="shared" si="129"/>
        <v>0</v>
      </c>
      <c r="AR124" s="89">
        <f t="shared" si="129"/>
        <v>0</v>
      </c>
      <c r="AS124" s="131"/>
      <c r="AT124" s="131"/>
      <c r="AU124" s="45"/>
      <c r="AV124" s="64"/>
      <c r="AW124" s="64"/>
    </row>
    <row r="125" spans="1:49" s="2" customFormat="1" ht="60.75" hidden="1" customHeight="1">
      <c r="A125" s="12"/>
      <c r="B125" s="93" t="s">
        <v>70</v>
      </c>
      <c r="C125" s="94"/>
      <c r="D125" s="95"/>
      <c r="E125" s="5"/>
      <c r="F125" s="85"/>
      <c r="G125" s="85"/>
      <c r="H125" s="85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103"/>
      <c r="AT125" s="103"/>
      <c r="AU125" s="45"/>
      <c r="AV125" s="64"/>
      <c r="AW125" s="64"/>
    </row>
    <row r="126" spans="1:49" s="2" customFormat="1" ht="33" hidden="1" customHeight="1">
      <c r="A126" s="197" t="s">
        <v>44</v>
      </c>
      <c r="B126" s="220" t="s">
        <v>74</v>
      </c>
      <c r="C126" s="171" t="s">
        <v>24</v>
      </c>
      <c r="D126" s="171" t="s">
        <v>39</v>
      </c>
      <c r="E126" s="3" t="s">
        <v>67</v>
      </c>
      <c r="F126" s="85">
        <f>F128+F129</f>
        <v>0</v>
      </c>
      <c r="G126" s="85">
        <f>G128+G129</f>
        <v>0</v>
      </c>
      <c r="H126" s="85">
        <v>0</v>
      </c>
      <c r="I126" s="86">
        <f>I128+I129</f>
        <v>0</v>
      </c>
      <c r="J126" s="86">
        <f>J128+J129</f>
        <v>0</v>
      </c>
      <c r="K126" s="86">
        <v>0</v>
      </c>
      <c r="L126" s="86">
        <f>L128+L129</f>
        <v>0</v>
      </c>
      <c r="M126" s="86">
        <f>M128+M129</f>
        <v>0</v>
      </c>
      <c r="N126" s="86">
        <v>0</v>
      </c>
      <c r="O126" s="86">
        <f>O128+O129</f>
        <v>0</v>
      </c>
      <c r="P126" s="86">
        <f>P128+P129</f>
        <v>0</v>
      </c>
      <c r="Q126" s="86">
        <v>0</v>
      </c>
      <c r="R126" s="86">
        <f>R128+R129</f>
        <v>0</v>
      </c>
      <c r="S126" s="86">
        <f>S128+S129</f>
        <v>0</v>
      </c>
      <c r="T126" s="86">
        <v>0</v>
      </c>
      <c r="U126" s="86">
        <f>U128+U129</f>
        <v>0</v>
      </c>
      <c r="V126" s="86">
        <f>V128+V129</f>
        <v>0</v>
      </c>
      <c r="W126" s="86">
        <v>0</v>
      </c>
      <c r="X126" s="86">
        <f>X128+X129</f>
        <v>0</v>
      </c>
      <c r="Y126" s="86">
        <f>Y128+Y129</f>
        <v>0</v>
      </c>
      <c r="Z126" s="86">
        <v>0</v>
      </c>
      <c r="AA126" s="86">
        <f>AA128+AA129</f>
        <v>0</v>
      </c>
      <c r="AB126" s="86">
        <f>AB128+AB129</f>
        <v>0</v>
      </c>
      <c r="AC126" s="86">
        <v>0</v>
      </c>
      <c r="AD126" s="86">
        <f>AD128+AD129</f>
        <v>0</v>
      </c>
      <c r="AE126" s="86">
        <f>AE128+AE129</f>
        <v>0</v>
      </c>
      <c r="AF126" s="86">
        <v>0</v>
      </c>
      <c r="AG126" s="86">
        <v>0</v>
      </c>
      <c r="AH126" s="86">
        <f>AH128+AH129</f>
        <v>0</v>
      </c>
      <c r="AI126" s="86">
        <v>0</v>
      </c>
      <c r="AJ126" s="86">
        <v>0</v>
      </c>
      <c r="AK126" s="86">
        <f>AK128+AK129</f>
        <v>0</v>
      </c>
      <c r="AL126" s="86">
        <v>0</v>
      </c>
      <c r="AM126" s="86">
        <v>0</v>
      </c>
      <c r="AN126" s="86">
        <f>AN128+AN129</f>
        <v>0</v>
      </c>
      <c r="AO126" s="86">
        <v>0</v>
      </c>
      <c r="AP126" s="86">
        <v>0</v>
      </c>
      <c r="AQ126" s="86">
        <f>AQ128+AQ129</f>
        <v>0</v>
      </c>
      <c r="AR126" s="86">
        <v>0</v>
      </c>
      <c r="AS126" s="200"/>
      <c r="AT126" s="206"/>
      <c r="AU126" s="45"/>
      <c r="AV126" s="64"/>
      <c r="AW126" s="64"/>
    </row>
    <row r="127" spans="1:49" s="2" customFormat="1" ht="33" hidden="1" customHeight="1">
      <c r="A127" s="198"/>
      <c r="B127" s="221"/>
      <c r="C127" s="172"/>
      <c r="D127" s="172"/>
      <c r="E127" s="3" t="s">
        <v>56</v>
      </c>
      <c r="F127" s="85">
        <v>0</v>
      </c>
      <c r="G127" s="85">
        <v>0</v>
      </c>
      <c r="H127" s="85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86">
        <v>0</v>
      </c>
      <c r="AD127" s="86">
        <v>0</v>
      </c>
      <c r="AE127" s="86">
        <v>0</v>
      </c>
      <c r="AF127" s="86">
        <v>0</v>
      </c>
      <c r="AG127" s="86">
        <v>0</v>
      </c>
      <c r="AH127" s="86">
        <v>0</v>
      </c>
      <c r="AI127" s="86">
        <v>0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86">
        <v>0</v>
      </c>
      <c r="AQ127" s="86">
        <v>0</v>
      </c>
      <c r="AR127" s="86">
        <v>0</v>
      </c>
      <c r="AS127" s="201"/>
      <c r="AT127" s="207"/>
      <c r="AU127" s="45"/>
      <c r="AV127" s="64"/>
      <c r="AW127" s="64"/>
    </row>
    <row r="128" spans="1:49" s="2" customFormat="1" ht="33" hidden="1" customHeight="1">
      <c r="A128" s="198"/>
      <c r="B128" s="221"/>
      <c r="C128" s="172"/>
      <c r="D128" s="172"/>
      <c r="E128" s="10" t="s">
        <v>55</v>
      </c>
      <c r="F128" s="85">
        <f>I128+L128+O128+R128+U128+X128+AA128+AD128+AG128+AJ128+AM128+AP128</f>
        <v>0</v>
      </c>
      <c r="G128" s="85">
        <f>J128+M128+P128+S128+V128+Y128+AB128+AE128+AH128+AK128+AN128+AQ128</f>
        <v>0</v>
      </c>
      <c r="H128" s="85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6">
        <v>0</v>
      </c>
      <c r="X128" s="86">
        <v>0</v>
      </c>
      <c r="Y128" s="86">
        <v>0</v>
      </c>
      <c r="Z128" s="86">
        <v>0</v>
      </c>
      <c r="AA128" s="86">
        <v>0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  <c r="AG128" s="86">
        <v>0</v>
      </c>
      <c r="AH128" s="86">
        <v>0</v>
      </c>
      <c r="AI128" s="86">
        <v>0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86">
        <v>0</v>
      </c>
      <c r="AQ128" s="86">
        <v>0</v>
      </c>
      <c r="AR128" s="86">
        <v>0</v>
      </c>
      <c r="AS128" s="201"/>
      <c r="AT128" s="207"/>
      <c r="AU128" s="45"/>
      <c r="AV128" s="64"/>
      <c r="AW128" s="64"/>
    </row>
    <row r="129" spans="1:49" s="2" customFormat="1" ht="33" hidden="1" customHeight="1">
      <c r="A129" s="198"/>
      <c r="B129" s="221"/>
      <c r="C129" s="172"/>
      <c r="D129" s="178"/>
      <c r="E129" s="10" t="s">
        <v>53</v>
      </c>
      <c r="F129" s="85">
        <f>I129+L129+O129+R129+U129+X129+AA129+AD129+AG129+AJ129+AM129+AP129</f>
        <v>0</v>
      </c>
      <c r="G129" s="85">
        <f>J129+M129+P129+S129+V129+Y129+AB129+AE129+AH129+AK129+AN129+AQ129</f>
        <v>0</v>
      </c>
      <c r="H129" s="85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0</v>
      </c>
      <c r="W129" s="86">
        <v>0</v>
      </c>
      <c r="X129" s="86">
        <v>0</v>
      </c>
      <c r="Y129" s="86">
        <v>0</v>
      </c>
      <c r="Z129" s="86">
        <v>0</v>
      </c>
      <c r="AA129" s="86">
        <v>0</v>
      </c>
      <c r="AB129" s="86">
        <v>0</v>
      </c>
      <c r="AC129" s="86">
        <v>0</v>
      </c>
      <c r="AD129" s="86">
        <v>0</v>
      </c>
      <c r="AE129" s="86">
        <v>0</v>
      </c>
      <c r="AF129" s="86">
        <v>0</v>
      </c>
      <c r="AG129" s="86">
        <v>0</v>
      </c>
      <c r="AH129" s="86">
        <v>0</v>
      </c>
      <c r="AI129" s="86">
        <v>0</v>
      </c>
      <c r="AJ129" s="86">
        <v>0</v>
      </c>
      <c r="AK129" s="86">
        <v>0</v>
      </c>
      <c r="AL129" s="86">
        <v>0</v>
      </c>
      <c r="AM129" s="86">
        <v>0</v>
      </c>
      <c r="AN129" s="86">
        <v>0</v>
      </c>
      <c r="AO129" s="86">
        <v>0</v>
      </c>
      <c r="AP129" s="86">
        <v>0</v>
      </c>
      <c r="AQ129" s="86">
        <v>0</v>
      </c>
      <c r="AR129" s="86">
        <v>0</v>
      </c>
      <c r="AS129" s="201"/>
      <c r="AT129" s="207"/>
      <c r="AU129" s="45"/>
      <c r="AV129" s="64"/>
      <c r="AW129" s="64"/>
    </row>
    <row r="130" spans="1:49" s="2" customFormat="1" ht="33" hidden="1" customHeight="1">
      <c r="A130" s="198"/>
      <c r="B130" s="221"/>
      <c r="C130" s="172"/>
      <c r="D130" s="79"/>
      <c r="E130" s="46" t="s">
        <v>35</v>
      </c>
      <c r="F130" s="85">
        <v>0</v>
      </c>
      <c r="G130" s="85">
        <v>0</v>
      </c>
      <c r="H130" s="85">
        <v>0</v>
      </c>
      <c r="I130" s="86">
        <v>0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6">
        <v>0</v>
      </c>
      <c r="AC130" s="86">
        <v>0</v>
      </c>
      <c r="AD130" s="86">
        <v>0</v>
      </c>
      <c r="AE130" s="86">
        <v>0</v>
      </c>
      <c r="AF130" s="86">
        <v>0</v>
      </c>
      <c r="AG130" s="86">
        <v>0</v>
      </c>
      <c r="AH130" s="86">
        <v>0</v>
      </c>
      <c r="AI130" s="86">
        <v>0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86">
        <v>0</v>
      </c>
      <c r="AQ130" s="86">
        <v>0</v>
      </c>
      <c r="AR130" s="86">
        <v>0</v>
      </c>
      <c r="AS130" s="201"/>
      <c r="AT130" s="207"/>
      <c r="AU130" s="45"/>
      <c r="AV130" s="64"/>
      <c r="AW130" s="64"/>
    </row>
    <row r="131" spans="1:49" s="2" customFormat="1" ht="33" hidden="1" customHeight="1">
      <c r="A131" s="199"/>
      <c r="B131" s="245"/>
      <c r="C131" s="178"/>
      <c r="D131" s="44"/>
      <c r="E131" s="10" t="s">
        <v>54</v>
      </c>
      <c r="F131" s="85">
        <v>0</v>
      </c>
      <c r="G131" s="85">
        <v>0</v>
      </c>
      <c r="H131" s="85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6">
        <v>0</v>
      </c>
      <c r="X131" s="86">
        <v>0</v>
      </c>
      <c r="Y131" s="86">
        <v>0</v>
      </c>
      <c r="Z131" s="86">
        <v>0</v>
      </c>
      <c r="AA131" s="86">
        <v>0</v>
      </c>
      <c r="AB131" s="86">
        <v>0</v>
      </c>
      <c r="AC131" s="86">
        <v>0</v>
      </c>
      <c r="AD131" s="86">
        <v>0</v>
      </c>
      <c r="AE131" s="86">
        <v>0</v>
      </c>
      <c r="AF131" s="86">
        <v>0</v>
      </c>
      <c r="AG131" s="86">
        <v>0</v>
      </c>
      <c r="AH131" s="86">
        <v>0</v>
      </c>
      <c r="AI131" s="86">
        <v>0</v>
      </c>
      <c r="AJ131" s="86">
        <v>0</v>
      </c>
      <c r="AK131" s="86">
        <v>0</v>
      </c>
      <c r="AL131" s="86">
        <v>0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0</v>
      </c>
      <c r="AS131" s="202"/>
      <c r="AT131" s="208"/>
      <c r="AU131" s="45"/>
      <c r="AV131" s="64"/>
      <c r="AW131" s="64"/>
    </row>
    <row r="132" spans="1:49" s="2" customFormat="1" ht="33" hidden="1" customHeight="1">
      <c r="A132" s="197" t="s">
        <v>45</v>
      </c>
      <c r="B132" s="220" t="s">
        <v>75</v>
      </c>
      <c r="C132" s="214" t="s">
        <v>73</v>
      </c>
      <c r="D132" s="171" t="s">
        <v>39</v>
      </c>
      <c r="E132" s="3" t="s">
        <v>67</v>
      </c>
      <c r="F132" s="85">
        <f>F134+F135</f>
        <v>0</v>
      </c>
      <c r="G132" s="85">
        <f>G133+G134+G135+G137+G136</f>
        <v>0</v>
      </c>
      <c r="H132" s="85">
        <v>0</v>
      </c>
      <c r="I132" s="86">
        <f>I134+I135</f>
        <v>0</v>
      </c>
      <c r="J132" s="86">
        <f>J134+J135</f>
        <v>0</v>
      </c>
      <c r="K132" s="86">
        <v>0</v>
      </c>
      <c r="L132" s="86">
        <f>L134+L135</f>
        <v>0</v>
      </c>
      <c r="M132" s="86">
        <f>M134+M135</f>
        <v>0</v>
      </c>
      <c r="N132" s="86">
        <v>0</v>
      </c>
      <c r="O132" s="86">
        <f>O134+O135</f>
        <v>0</v>
      </c>
      <c r="P132" s="86">
        <f>P133+P134+P135+P136+P137</f>
        <v>0</v>
      </c>
      <c r="Q132" s="86">
        <v>0</v>
      </c>
      <c r="R132" s="86">
        <f>R134+R135</f>
        <v>0</v>
      </c>
      <c r="S132" s="86">
        <f>S134+S135</f>
        <v>0</v>
      </c>
      <c r="T132" s="86">
        <v>0</v>
      </c>
      <c r="U132" s="86">
        <f>U134+U135</f>
        <v>0</v>
      </c>
      <c r="V132" s="86">
        <f>V134+V135</f>
        <v>0</v>
      </c>
      <c r="W132" s="86">
        <v>0</v>
      </c>
      <c r="X132" s="86">
        <f>X134+X135</f>
        <v>0</v>
      </c>
      <c r="Y132" s="86">
        <f>Y134+Y135</f>
        <v>0</v>
      </c>
      <c r="Z132" s="86">
        <v>0</v>
      </c>
      <c r="AA132" s="86">
        <f>AA134+AA135</f>
        <v>0</v>
      </c>
      <c r="AB132" s="86">
        <f>AB134+AB135</f>
        <v>0</v>
      </c>
      <c r="AC132" s="86">
        <v>0</v>
      </c>
      <c r="AD132" s="86">
        <f>AD134+AD135</f>
        <v>0</v>
      </c>
      <c r="AE132" s="86">
        <f>AE134+AE135</f>
        <v>0</v>
      </c>
      <c r="AF132" s="86">
        <v>0</v>
      </c>
      <c r="AG132" s="86">
        <v>0</v>
      </c>
      <c r="AH132" s="86">
        <f>AH134+AH135</f>
        <v>0</v>
      </c>
      <c r="AI132" s="86">
        <v>0</v>
      </c>
      <c r="AJ132" s="86">
        <v>0</v>
      </c>
      <c r="AK132" s="86">
        <f>AK134+AK135</f>
        <v>0</v>
      </c>
      <c r="AL132" s="86">
        <v>0</v>
      </c>
      <c r="AM132" s="86">
        <v>0</v>
      </c>
      <c r="AN132" s="86">
        <f>AN134+AN135</f>
        <v>0</v>
      </c>
      <c r="AO132" s="86">
        <v>0</v>
      </c>
      <c r="AP132" s="86">
        <v>0</v>
      </c>
      <c r="AQ132" s="86">
        <f>AQ134+AQ135</f>
        <v>0</v>
      </c>
      <c r="AR132" s="86">
        <v>0</v>
      </c>
      <c r="AS132" s="206"/>
      <c r="AT132" s="206"/>
      <c r="AU132" s="45"/>
      <c r="AV132" s="64"/>
      <c r="AW132" s="64"/>
    </row>
    <row r="133" spans="1:49" s="2" customFormat="1" ht="33" hidden="1" customHeight="1">
      <c r="A133" s="198"/>
      <c r="B133" s="221"/>
      <c r="C133" s="209"/>
      <c r="D133" s="172"/>
      <c r="E133" s="3" t="s">
        <v>56</v>
      </c>
      <c r="F133" s="85">
        <v>0</v>
      </c>
      <c r="G133" s="85">
        <v>0</v>
      </c>
      <c r="H133" s="85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6">
        <v>0</v>
      </c>
      <c r="V133" s="86">
        <v>0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6">
        <v>0</v>
      </c>
      <c r="AC133" s="86">
        <v>0</v>
      </c>
      <c r="AD133" s="86">
        <v>0</v>
      </c>
      <c r="AE133" s="86">
        <v>0</v>
      </c>
      <c r="AF133" s="86">
        <v>0</v>
      </c>
      <c r="AG133" s="86">
        <v>0</v>
      </c>
      <c r="AH133" s="86">
        <v>0</v>
      </c>
      <c r="AI133" s="86">
        <v>0</v>
      </c>
      <c r="AJ133" s="86">
        <v>0</v>
      </c>
      <c r="AK133" s="86">
        <v>0</v>
      </c>
      <c r="AL133" s="86">
        <v>0</v>
      </c>
      <c r="AM133" s="86">
        <v>0</v>
      </c>
      <c r="AN133" s="86">
        <v>0</v>
      </c>
      <c r="AO133" s="86">
        <v>0</v>
      </c>
      <c r="AP133" s="86">
        <v>0</v>
      </c>
      <c r="AQ133" s="86">
        <v>0</v>
      </c>
      <c r="AR133" s="86">
        <v>0</v>
      </c>
      <c r="AS133" s="207"/>
      <c r="AT133" s="207"/>
      <c r="AU133" s="45"/>
      <c r="AV133" s="64"/>
      <c r="AW133" s="64"/>
    </row>
    <row r="134" spans="1:49" s="2" customFormat="1" ht="33" hidden="1" customHeight="1">
      <c r="A134" s="198"/>
      <c r="B134" s="221"/>
      <c r="C134" s="209"/>
      <c r="D134" s="172"/>
      <c r="E134" s="10" t="s">
        <v>55</v>
      </c>
      <c r="F134" s="85">
        <f>I134+L134+O134+R134+U134+X134+AA134+AD134+AG134+AJ134+AM134+AP134</f>
        <v>0</v>
      </c>
      <c r="G134" s="85">
        <f>J134+M134+P134+S134+V134+Y134+AB134+AE134+AH134+AK134+AN134+AQ134</f>
        <v>0</v>
      </c>
      <c r="H134" s="85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86">
        <v>0</v>
      </c>
      <c r="V134" s="86">
        <v>0</v>
      </c>
      <c r="W134" s="86">
        <v>0</v>
      </c>
      <c r="X134" s="86">
        <v>0</v>
      </c>
      <c r="Y134" s="86">
        <v>0</v>
      </c>
      <c r="Z134" s="86">
        <v>0</v>
      </c>
      <c r="AA134" s="86">
        <v>0</v>
      </c>
      <c r="AB134" s="86">
        <v>0</v>
      </c>
      <c r="AC134" s="86">
        <v>0</v>
      </c>
      <c r="AD134" s="86">
        <v>0</v>
      </c>
      <c r="AE134" s="86">
        <v>0</v>
      </c>
      <c r="AF134" s="86">
        <v>0</v>
      </c>
      <c r="AG134" s="86">
        <v>0</v>
      </c>
      <c r="AH134" s="86">
        <v>0</v>
      </c>
      <c r="AI134" s="86">
        <v>0</v>
      </c>
      <c r="AJ134" s="86">
        <v>0</v>
      </c>
      <c r="AK134" s="86">
        <v>0</v>
      </c>
      <c r="AL134" s="86">
        <v>0</v>
      </c>
      <c r="AM134" s="86">
        <v>0</v>
      </c>
      <c r="AN134" s="86">
        <v>0</v>
      </c>
      <c r="AO134" s="86">
        <v>0</v>
      </c>
      <c r="AP134" s="86">
        <v>0</v>
      </c>
      <c r="AQ134" s="86">
        <v>0</v>
      </c>
      <c r="AR134" s="86">
        <v>0</v>
      </c>
      <c r="AS134" s="207"/>
      <c r="AT134" s="207"/>
      <c r="AU134" s="45"/>
      <c r="AV134" s="64"/>
      <c r="AW134" s="64"/>
    </row>
    <row r="135" spans="1:49" s="2" customFormat="1" ht="32.25" hidden="1" customHeight="1">
      <c r="A135" s="198"/>
      <c r="B135" s="221"/>
      <c r="C135" s="209"/>
      <c r="D135" s="178"/>
      <c r="E135" s="10" t="s">
        <v>53</v>
      </c>
      <c r="F135" s="85">
        <f>I135+L135+O135+R135+U135+X135+AA135+AD135+AG135+AJ135+AM135+AP135</f>
        <v>0</v>
      </c>
      <c r="G135" s="85">
        <f>J135+M135+P135+S135+V135+Y135+AB135+AE135+AH135+AK135+AN135+AQ135</f>
        <v>0</v>
      </c>
      <c r="H135" s="85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0</v>
      </c>
      <c r="U135" s="86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0</v>
      </c>
      <c r="AB135" s="86">
        <v>0</v>
      </c>
      <c r="AC135" s="86">
        <v>0</v>
      </c>
      <c r="AD135" s="86">
        <v>0</v>
      </c>
      <c r="AE135" s="86">
        <v>0</v>
      </c>
      <c r="AF135" s="86">
        <v>0</v>
      </c>
      <c r="AG135" s="86">
        <v>0</v>
      </c>
      <c r="AH135" s="86">
        <v>0</v>
      </c>
      <c r="AI135" s="86">
        <v>0</v>
      </c>
      <c r="AJ135" s="86">
        <v>0</v>
      </c>
      <c r="AK135" s="86">
        <v>0</v>
      </c>
      <c r="AL135" s="86">
        <v>0</v>
      </c>
      <c r="AM135" s="86">
        <v>0</v>
      </c>
      <c r="AN135" s="86">
        <v>0</v>
      </c>
      <c r="AO135" s="86">
        <v>0</v>
      </c>
      <c r="AP135" s="86">
        <v>0</v>
      </c>
      <c r="AQ135" s="86">
        <v>0</v>
      </c>
      <c r="AR135" s="86">
        <v>0</v>
      </c>
      <c r="AS135" s="207"/>
      <c r="AT135" s="207"/>
      <c r="AU135" s="45"/>
      <c r="AV135" s="64"/>
      <c r="AW135" s="64"/>
    </row>
    <row r="136" spans="1:49" s="2" customFormat="1" ht="32.25" hidden="1" customHeight="1">
      <c r="A136" s="198"/>
      <c r="B136" s="221"/>
      <c r="C136" s="209"/>
      <c r="D136" s="79"/>
      <c r="E136" s="10" t="s">
        <v>35</v>
      </c>
      <c r="F136" s="85">
        <v>0</v>
      </c>
      <c r="G136" s="85">
        <f>J136+M136+P136+S136+V136+Y136+AB136+AE136+AH136+AK136+AN136+AQ136</f>
        <v>0</v>
      </c>
      <c r="H136" s="85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>
        <v>0</v>
      </c>
      <c r="AF136" s="86">
        <v>0</v>
      </c>
      <c r="AG136" s="86">
        <v>0</v>
      </c>
      <c r="AH136" s="86">
        <v>0</v>
      </c>
      <c r="AI136" s="86">
        <v>0</v>
      </c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86">
        <v>0</v>
      </c>
      <c r="AQ136" s="86">
        <v>0</v>
      </c>
      <c r="AR136" s="86">
        <v>0</v>
      </c>
      <c r="AS136" s="207"/>
      <c r="AT136" s="207"/>
      <c r="AU136" s="45"/>
      <c r="AV136" s="64"/>
      <c r="AW136" s="64"/>
    </row>
    <row r="137" spans="1:49" s="2" customFormat="1" ht="32.25" hidden="1" customHeight="1">
      <c r="A137" s="198"/>
      <c r="B137" s="221"/>
      <c r="C137" s="209"/>
      <c r="D137" s="79"/>
      <c r="E137" s="46" t="s">
        <v>54</v>
      </c>
      <c r="F137" s="84">
        <v>0</v>
      </c>
      <c r="G137" s="84">
        <f>J137+M137+P137+S137+V137+Y137+AB137+AE137+AH137+AK137+AN137+AQ137</f>
        <v>0</v>
      </c>
      <c r="H137" s="84">
        <v>0</v>
      </c>
      <c r="I137" s="124">
        <v>0</v>
      </c>
      <c r="J137" s="124">
        <v>0</v>
      </c>
      <c r="K137" s="124">
        <v>0</v>
      </c>
      <c r="L137" s="124">
        <v>0</v>
      </c>
      <c r="M137" s="124">
        <v>0</v>
      </c>
      <c r="N137" s="124">
        <v>0</v>
      </c>
      <c r="O137" s="124">
        <v>0</v>
      </c>
      <c r="P137" s="124">
        <v>0</v>
      </c>
      <c r="Q137" s="124">
        <v>0</v>
      </c>
      <c r="R137" s="124">
        <v>0</v>
      </c>
      <c r="S137" s="124">
        <v>0</v>
      </c>
      <c r="T137" s="124">
        <v>0</v>
      </c>
      <c r="U137" s="124">
        <v>0</v>
      </c>
      <c r="V137" s="124">
        <v>0</v>
      </c>
      <c r="W137" s="124">
        <v>0</v>
      </c>
      <c r="X137" s="124">
        <v>0</v>
      </c>
      <c r="Y137" s="124">
        <v>0</v>
      </c>
      <c r="Z137" s="124">
        <v>0</v>
      </c>
      <c r="AA137" s="124">
        <v>0</v>
      </c>
      <c r="AB137" s="124">
        <v>0</v>
      </c>
      <c r="AC137" s="124">
        <v>0</v>
      </c>
      <c r="AD137" s="124">
        <v>0</v>
      </c>
      <c r="AE137" s="124">
        <v>0</v>
      </c>
      <c r="AF137" s="124">
        <v>0</v>
      </c>
      <c r="AG137" s="124">
        <v>0</v>
      </c>
      <c r="AH137" s="124">
        <v>0</v>
      </c>
      <c r="AI137" s="124">
        <v>0</v>
      </c>
      <c r="AJ137" s="124">
        <v>0</v>
      </c>
      <c r="AK137" s="124">
        <v>0</v>
      </c>
      <c r="AL137" s="124">
        <v>0</v>
      </c>
      <c r="AM137" s="124">
        <v>0</v>
      </c>
      <c r="AN137" s="124">
        <v>0</v>
      </c>
      <c r="AO137" s="124">
        <v>0</v>
      </c>
      <c r="AP137" s="124">
        <v>0</v>
      </c>
      <c r="AQ137" s="124">
        <v>0</v>
      </c>
      <c r="AR137" s="124">
        <v>0</v>
      </c>
      <c r="AS137" s="207"/>
      <c r="AT137" s="207"/>
      <c r="AU137" s="66"/>
      <c r="AV137" s="64"/>
      <c r="AW137" s="64"/>
    </row>
    <row r="138" spans="1:49" s="2" customFormat="1" ht="12.75">
      <c r="A138" s="125"/>
      <c r="B138" s="126"/>
      <c r="C138" s="126"/>
      <c r="D138" s="126"/>
      <c r="E138" s="125"/>
      <c r="F138" s="127"/>
      <c r="G138" s="125"/>
      <c r="H138" s="125"/>
      <c r="I138" s="127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64"/>
      <c r="AV138" s="64"/>
      <c r="AW138" s="64"/>
    </row>
    <row r="139" spans="1:49" s="2" customFormat="1" ht="15.75">
      <c r="A139" s="36" t="s">
        <v>21</v>
      </c>
      <c r="B139" s="71"/>
      <c r="C139" s="71"/>
      <c r="D139" s="71"/>
      <c r="E139" s="36"/>
      <c r="F139" s="35"/>
      <c r="G139" s="35"/>
      <c r="H139" s="36"/>
      <c r="I139" s="36" t="s">
        <v>33</v>
      </c>
      <c r="J139" s="36"/>
      <c r="K139" s="36"/>
      <c r="L139" s="21"/>
      <c r="M139" s="36"/>
      <c r="N139" s="22"/>
      <c r="O139" s="21"/>
      <c r="P139" s="22"/>
      <c r="Q139" s="22"/>
      <c r="R139" s="21"/>
      <c r="S139" s="22"/>
      <c r="T139" s="22"/>
      <c r="U139" s="21"/>
      <c r="V139" s="22"/>
      <c r="W139" s="22"/>
      <c r="X139" s="21"/>
      <c r="Y139" s="22"/>
      <c r="Z139" s="22"/>
      <c r="AA139" s="21"/>
      <c r="AB139" s="22"/>
      <c r="AC139" s="22"/>
      <c r="AD139" s="21"/>
      <c r="AE139" s="22"/>
      <c r="AF139" s="72"/>
      <c r="AG139" s="21"/>
      <c r="AH139" s="22"/>
      <c r="AI139" s="22"/>
      <c r="AJ139" s="21"/>
      <c r="AK139" s="21"/>
      <c r="AL139" s="22"/>
      <c r="AM139" s="21"/>
      <c r="AN139" s="22"/>
      <c r="AO139" s="22"/>
      <c r="AP139" s="21"/>
      <c r="AQ139" s="22"/>
      <c r="AR139" s="21"/>
      <c r="AS139" s="22"/>
      <c r="AT139" s="22"/>
      <c r="AU139" s="64"/>
      <c r="AV139" s="64"/>
      <c r="AW139" s="64"/>
    </row>
    <row r="140" spans="1:49" s="2" customFormat="1" ht="15.75">
      <c r="A140" s="36" t="s">
        <v>22</v>
      </c>
      <c r="B140" s="71"/>
      <c r="C140" s="71"/>
      <c r="D140" s="71"/>
      <c r="E140" s="36"/>
      <c r="F140" s="35"/>
      <c r="G140" s="35"/>
      <c r="H140" s="36"/>
      <c r="I140" s="36" t="s">
        <v>34</v>
      </c>
      <c r="J140" s="36"/>
      <c r="K140" s="36"/>
      <c r="L140" s="36"/>
      <c r="M140" s="35"/>
      <c r="N140" s="22"/>
      <c r="O140" s="22"/>
      <c r="P140" s="22"/>
      <c r="Q140" s="22"/>
      <c r="R140" s="21"/>
      <c r="S140" s="21"/>
      <c r="T140" s="22"/>
      <c r="U140" s="22"/>
      <c r="V140" s="22"/>
      <c r="W140" s="22"/>
      <c r="X140" s="22"/>
      <c r="Y140" s="22"/>
      <c r="Z140" s="22"/>
      <c r="AA140" s="21"/>
      <c r="AB140" s="21"/>
      <c r="AC140" s="22"/>
      <c r="AD140" s="22"/>
      <c r="AE140" s="22"/>
      <c r="AF140" s="22"/>
      <c r="AG140" s="22"/>
      <c r="AH140" s="21"/>
      <c r="AI140" s="22"/>
      <c r="AJ140" s="21"/>
      <c r="AK140" s="22"/>
      <c r="AL140" s="22"/>
      <c r="AM140" s="21"/>
      <c r="AN140" s="22"/>
      <c r="AO140" s="22"/>
      <c r="AP140" s="22"/>
      <c r="AQ140" s="22"/>
      <c r="AR140" s="22"/>
      <c r="AS140" s="22"/>
      <c r="AT140" s="22"/>
      <c r="AU140" s="64"/>
      <c r="AV140" s="64"/>
      <c r="AW140" s="64"/>
    </row>
    <row r="141" spans="1:49" s="2" customFormat="1" ht="15.75">
      <c r="A141" s="36" t="s">
        <v>26</v>
      </c>
      <c r="B141" s="71"/>
      <c r="C141" s="71"/>
      <c r="D141" s="71"/>
      <c r="E141" s="36"/>
      <c r="F141" s="35"/>
      <c r="G141" s="35"/>
      <c r="H141" s="36"/>
      <c r="I141" s="36" t="s">
        <v>23</v>
      </c>
      <c r="J141" s="36"/>
      <c r="K141" s="36"/>
      <c r="L141" s="36"/>
      <c r="M141" s="35"/>
      <c r="N141" s="21"/>
      <c r="O141" s="21"/>
      <c r="P141" s="22"/>
      <c r="Q141" s="22"/>
      <c r="R141" s="21"/>
      <c r="S141" s="22"/>
      <c r="T141" s="22"/>
      <c r="U141" s="22"/>
      <c r="V141" s="22"/>
      <c r="W141" s="22"/>
      <c r="X141" s="22"/>
      <c r="Y141" s="22"/>
      <c r="Z141" s="22"/>
      <c r="AA141" s="21"/>
      <c r="AB141" s="22"/>
      <c r="AC141" s="22"/>
      <c r="AD141" s="22"/>
      <c r="AE141" s="22"/>
      <c r="AF141" s="22"/>
      <c r="AG141" s="22"/>
      <c r="AH141" s="22"/>
      <c r="AI141" s="22"/>
      <c r="AJ141" s="21"/>
      <c r="AK141" s="21"/>
      <c r="AL141" s="22"/>
      <c r="AM141" s="22"/>
      <c r="AN141" s="22"/>
      <c r="AO141" s="22"/>
      <c r="AP141" s="22"/>
      <c r="AQ141" s="22"/>
      <c r="AR141" s="22"/>
      <c r="AS141" s="22"/>
      <c r="AT141" s="22"/>
      <c r="AU141" s="64"/>
      <c r="AV141" s="64"/>
      <c r="AW141" s="64"/>
    </row>
    <row r="142" spans="1:49" s="2" customFormat="1" ht="15.75">
      <c r="A142" s="36" t="s">
        <v>27</v>
      </c>
      <c r="B142" s="71"/>
      <c r="C142" s="71"/>
      <c r="D142" s="71"/>
      <c r="E142" s="36"/>
      <c r="F142" s="35"/>
      <c r="G142" s="35"/>
      <c r="H142" s="36"/>
      <c r="I142" s="36"/>
      <c r="J142" s="36"/>
      <c r="K142" s="36"/>
      <c r="L142" s="36"/>
      <c r="M142" s="36"/>
      <c r="N142" s="21"/>
      <c r="O142" s="21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1"/>
      <c r="AI142" s="22"/>
      <c r="AJ142" s="22"/>
      <c r="AK142" s="22"/>
      <c r="AL142" s="22"/>
      <c r="AM142" s="21"/>
      <c r="AN142" s="22"/>
      <c r="AO142" s="22"/>
      <c r="AP142" s="22"/>
      <c r="AQ142" s="22"/>
      <c r="AR142" s="22"/>
      <c r="AS142" s="22"/>
      <c r="AT142" s="22"/>
      <c r="AU142" s="64"/>
      <c r="AV142" s="64"/>
      <c r="AW142" s="64"/>
    </row>
    <row r="143" spans="1:49" s="2" customFormat="1" ht="15.75">
      <c r="A143" s="73"/>
      <c r="B143" s="74"/>
      <c r="C143" s="71" t="s">
        <v>28</v>
      </c>
      <c r="D143" s="71"/>
      <c r="E143" s="36"/>
      <c r="F143" s="35"/>
      <c r="G143" s="35"/>
      <c r="H143" s="36"/>
      <c r="I143" s="73"/>
      <c r="J143" s="73"/>
      <c r="K143" s="73"/>
      <c r="L143" s="73"/>
      <c r="M143" s="35"/>
      <c r="N143" s="2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1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64"/>
      <c r="AV143" s="64"/>
      <c r="AW143" s="64"/>
    </row>
    <row r="144" spans="1:49" s="2" customFormat="1" ht="15.75">
      <c r="A144" s="36" t="s">
        <v>155</v>
      </c>
      <c r="B144" s="71"/>
      <c r="C144" s="71"/>
      <c r="D144" s="71"/>
      <c r="E144" s="36"/>
      <c r="F144" s="35"/>
      <c r="G144" s="36"/>
      <c r="H144" s="36"/>
      <c r="I144" s="36" t="s">
        <v>83</v>
      </c>
      <c r="J144" s="71"/>
      <c r="K144" s="36"/>
      <c r="L144" s="36"/>
      <c r="M144" s="36"/>
      <c r="N144" s="21"/>
      <c r="O144" s="22"/>
      <c r="P144" s="22"/>
      <c r="Q144" s="22"/>
      <c r="R144" s="21"/>
      <c r="S144" s="22"/>
      <c r="T144" s="22"/>
      <c r="U144" s="22"/>
      <c r="V144" s="22"/>
      <c r="W144" s="22"/>
      <c r="X144" s="22"/>
      <c r="Y144" s="21"/>
      <c r="Z144" s="22"/>
      <c r="AA144" s="21"/>
      <c r="AB144" s="21"/>
      <c r="AC144" s="22"/>
      <c r="AD144" s="22"/>
      <c r="AE144" s="22"/>
      <c r="AF144" s="22"/>
      <c r="AG144" s="22"/>
      <c r="AH144" s="22"/>
      <c r="AI144" s="22"/>
      <c r="AJ144" s="21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64"/>
      <c r="AV144" s="64"/>
      <c r="AW144" s="64"/>
    </row>
    <row r="145" spans="1:49" s="2" customFormat="1" ht="15.75">
      <c r="A145" s="36" t="s">
        <v>160</v>
      </c>
      <c r="B145" s="71"/>
      <c r="C145" s="71"/>
      <c r="D145" s="71"/>
      <c r="E145" s="36"/>
      <c r="F145" s="35"/>
      <c r="G145" s="35"/>
      <c r="H145" s="36"/>
      <c r="I145" s="36" t="s">
        <v>23</v>
      </c>
      <c r="J145" s="36"/>
      <c r="K145" s="36"/>
      <c r="L145" s="36"/>
      <c r="M145" s="35"/>
      <c r="N145" s="21"/>
      <c r="O145" s="21"/>
      <c r="P145" s="22"/>
      <c r="Q145" s="22"/>
      <c r="R145" s="21"/>
      <c r="S145" s="22"/>
      <c r="T145" s="22"/>
      <c r="U145" s="22"/>
      <c r="V145" s="22"/>
      <c r="W145" s="22"/>
      <c r="X145" s="22"/>
      <c r="Y145" s="22"/>
      <c r="Z145" s="22"/>
      <c r="AA145" s="21"/>
      <c r="AB145" s="22"/>
      <c r="AC145" s="22"/>
      <c r="AD145" s="22"/>
      <c r="AE145" s="22"/>
      <c r="AF145" s="22"/>
      <c r="AG145" s="22"/>
      <c r="AH145" s="22"/>
      <c r="AI145" s="22"/>
      <c r="AJ145" s="21"/>
      <c r="AK145" s="21"/>
      <c r="AL145" s="22"/>
      <c r="AM145" s="22"/>
      <c r="AN145" s="22"/>
      <c r="AO145" s="22"/>
      <c r="AP145" s="22"/>
      <c r="AQ145" s="22"/>
      <c r="AR145" s="22"/>
      <c r="AS145" s="22"/>
      <c r="AT145" s="22"/>
      <c r="AU145" s="64"/>
      <c r="AV145" s="64"/>
      <c r="AW145" s="64"/>
    </row>
    <row r="146" spans="1:49" s="2" customFormat="1" ht="15.75">
      <c r="A146" s="36" t="s">
        <v>87</v>
      </c>
      <c r="B146" s="71"/>
      <c r="C146" s="71"/>
      <c r="D146" s="71"/>
      <c r="E146" s="36"/>
      <c r="F146" s="35"/>
      <c r="G146" s="35"/>
      <c r="H146" s="36"/>
      <c r="I146" s="36"/>
      <c r="J146" s="36"/>
      <c r="K146" s="36"/>
      <c r="L146" s="36"/>
      <c r="M146" s="36"/>
      <c r="N146" s="21"/>
      <c r="O146" s="21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1"/>
      <c r="AI146" s="22"/>
      <c r="AJ146" s="22"/>
      <c r="AK146" s="22"/>
      <c r="AL146" s="22"/>
      <c r="AM146" s="21"/>
      <c r="AN146" s="22"/>
      <c r="AO146" s="22"/>
      <c r="AP146" s="22"/>
      <c r="AQ146" s="22"/>
      <c r="AR146" s="22"/>
      <c r="AS146" s="22"/>
      <c r="AT146" s="22"/>
      <c r="AU146" s="64"/>
      <c r="AV146" s="64"/>
      <c r="AW146" s="64"/>
    </row>
    <row r="147" spans="1:49" s="2" customFormat="1" ht="15.75">
      <c r="A147" s="73"/>
      <c r="B147" s="74"/>
      <c r="C147" s="71" t="s">
        <v>161</v>
      </c>
      <c r="D147" s="71"/>
      <c r="E147" s="36"/>
      <c r="F147" s="35"/>
      <c r="G147" s="35"/>
      <c r="H147" s="36"/>
      <c r="I147" s="73"/>
      <c r="J147" s="73"/>
      <c r="K147" s="73"/>
      <c r="L147" s="73"/>
      <c r="M147" s="35"/>
      <c r="N147" s="21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1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64"/>
      <c r="AV147" s="64"/>
      <c r="AW147" s="64"/>
    </row>
    <row r="148" spans="1:49" s="2" customFormat="1" ht="15.75">
      <c r="A148" s="36" t="s">
        <v>155</v>
      </c>
      <c r="B148" s="71"/>
      <c r="C148" s="71"/>
      <c r="D148" s="71"/>
      <c r="E148" s="36"/>
      <c r="F148" s="35"/>
      <c r="G148" s="36"/>
      <c r="H148" s="36"/>
      <c r="I148" s="36" t="s">
        <v>83</v>
      </c>
      <c r="J148" s="71"/>
      <c r="K148" s="36"/>
      <c r="L148" s="36"/>
      <c r="M148" s="36"/>
      <c r="N148" s="21"/>
      <c r="O148" s="22"/>
      <c r="P148" s="22"/>
      <c r="Q148" s="22"/>
      <c r="R148" s="21"/>
      <c r="S148" s="22"/>
      <c r="T148" s="22"/>
      <c r="U148" s="22"/>
      <c r="V148" s="22"/>
      <c r="W148" s="22"/>
      <c r="X148" s="22"/>
      <c r="Y148" s="21"/>
      <c r="Z148" s="22"/>
      <c r="AA148" s="21"/>
      <c r="AB148" s="21"/>
      <c r="AC148" s="22"/>
      <c r="AD148" s="22"/>
      <c r="AE148" s="22"/>
      <c r="AF148" s="22"/>
      <c r="AG148" s="22"/>
      <c r="AH148" s="22"/>
      <c r="AI148" s="22"/>
      <c r="AJ148" s="21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64"/>
      <c r="AV148" s="64"/>
      <c r="AW148" s="64"/>
    </row>
    <row r="149" spans="1:49" s="2" customFormat="1" ht="15.75">
      <c r="A149" s="36"/>
      <c r="B149" s="71"/>
      <c r="C149" s="71"/>
      <c r="D149" s="71"/>
      <c r="E149" s="36"/>
      <c r="F149" s="35"/>
      <c r="G149" s="36"/>
      <c r="H149" s="36"/>
      <c r="I149" s="36"/>
      <c r="J149" s="36"/>
      <c r="K149" s="36"/>
      <c r="L149" s="36"/>
      <c r="M149" s="36"/>
      <c r="N149" s="22"/>
      <c r="O149" s="22"/>
      <c r="P149" s="22"/>
      <c r="Q149" s="22"/>
      <c r="R149" s="21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64"/>
      <c r="AV149" s="64"/>
      <c r="AW149" s="64"/>
    </row>
    <row r="150" spans="1:49" s="2" customFormat="1" ht="12.75">
      <c r="A150" s="75"/>
      <c r="B150" s="76"/>
      <c r="C150" s="76"/>
      <c r="D150" s="76"/>
      <c r="E150" s="75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22"/>
      <c r="AT150" s="22"/>
      <c r="AU150" s="64"/>
      <c r="AV150" s="64"/>
      <c r="AW150" s="64"/>
    </row>
    <row r="151" spans="1:49" s="2" customFormat="1" ht="12.75">
      <c r="A151" s="75" t="s">
        <v>37</v>
      </c>
      <c r="B151" s="76"/>
      <c r="C151" s="76"/>
      <c r="D151" s="76"/>
      <c r="E151" s="75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22"/>
      <c r="AT151" s="22"/>
      <c r="AU151" s="64"/>
      <c r="AV151" s="64"/>
      <c r="AW151" s="64"/>
    </row>
    <row r="152" spans="1:49" s="2" customFormat="1" ht="12.75">
      <c r="A152" s="25" t="s">
        <v>29</v>
      </c>
      <c r="B152" s="76"/>
      <c r="C152" s="76"/>
      <c r="D152" s="76"/>
      <c r="E152" s="75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22"/>
      <c r="AT152" s="22"/>
      <c r="AU152" s="64"/>
      <c r="AV152" s="64"/>
      <c r="AW152" s="64"/>
    </row>
    <row r="153" spans="1:49" s="9" customFormat="1" ht="12.75">
      <c r="A153" s="25" t="s">
        <v>23</v>
      </c>
      <c r="B153" s="76"/>
      <c r="C153" s="76"/>
      <c r="D153" s="76"/>
      <c r="E153" s="75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22"/>
      <c r="AT153" s="22"/>
      <c r="AU153" s="61"/>
      <c r="AV153" s="61"/>
      <c r="AW153" s="61"/>
    </row>
    <row r="154" spans="1:49" s="2" customFormat="1" ht="12.75">
      <c r="A154" s="25" t="s">
        <v>76</v>
      </c>
      <c r="B154" s="76"/>
      <c r="C154" s="76"/>
      <c r="D154" s="76"/>
      <c r="E154" s="75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22"/>
      <c r="AT154" s="22"/>
      <c r="AU154" s="64"/>
      <c r="AV154" s="64"/>
      <c r="AW154" s="64"/>
    </row>
    <row r="155" spans="1:49" s="2" customFormat="1" ht="12.75">
      <c r="A155" s="75" t="s">
        <v>166</v>
      </c>
      <c r="B155" s="76"/>
      <c r="C155" s="76"/>
      <c r="D155" s="76"/>
      <c r="E155" s="75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22"/>
      <c r="AT155" s="22"/>
      <c r="AU155" s="64"/>
      <c r="AV155" s="64"/>
      <c r="AW155" s="64"/>
    </row>
    <row r="156" spans="1:49" s="2" customFormat="1" ht="12.75">
      <c r="A156" s="75" t="s">
        <v>27</v>
      </c>
      <c r="B156" s="76"/>
      <c r="C156" s="70"/>
      <c r="D156" s="70"/>
      <c r="E156" s="22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21"/>
      <c r="AT156" s="21"/>
      <c r="AU156" s="78"/>
      <c r="AV156" s="64"/>
      <c r="AW156" s="64"/>
    </row>
    <row r="157" spans="1:49" s="2" customFormat="1" ht="12.75">
      <c r="A157" s="110" t="s">
        <v>167</v>
      </c>
      <c r="B157" s="111"/>
      <c r="C157" s="20"/>
      <c r="D157" s="20"/>
      <c r="E157" s="19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21"/>
      <c r="AT157" s="21"/>
      <c r="AU157" s="6"/>
    </row>
    <row r="158" spans="1:49" s="2" customFormat="1" ht="12.75">
      <c r="A158" s="25" t="s">
        <v>84</v>
      </c>
      <c r="B158" s="76"/>
      <c r="C158" s="76"/>
      <c r="D158" s="76"/>
      <c r="E158" s="75"/>
      <c r="F158" s="75"/>
      <c r="G158" s="75"/>
      <c r="H158" s="75"/>
      <c r="I158" s="77"/>
      <c r="J158" s="75"/>
      <c r="K158" s="75"/>
      <c r="L158" s="75"/>
      <c r="M158" s="75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64"/>
      <c r="AV158" s="64"/>
      <c r="AW158" s="64"/>
    </row>
    <row r="159" spans="1:49" s="9" customFormat="1" ht="12.75">
      <c r="A159" s="25" t="s">
        <v>85</v>
      </c>
      <c r="B159" s="76"/>
      <c r="C159" s="76"/>
      <c r="D159" s="76"/>
      <c r="E159" s="75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22"/>
      <c r="AT159" s="22"/>
      <c r="AU159" s="61"/>
      <c r="AV159" s="61"/>
      <c r="AW159" s="61"/>
    </row>
    <row r="160" spans="1:49" s="2" customFormat="1" ht="12.75">
      <c r="A160" s="25" t="s">
        <v>86</v>
      </c>
      <c r="B160" s="76"/>
      <c r="C160" s="76"/>
      <c r="D160" s="76"/>
      <c r="E160" s="75"/>
      <c r="F160" s="75"/>
      <c r="G160" s="75"/>
      <c r="H160" s="75"/>
      <c r="I160" s="75"/>
      <c r="J160" s="75"/>
      <c r="K160" s="75"/>
      <c r="L160" s="75"/>
      <c r="M160" s="75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64"/>
      <c r="AV160" s="64"/>
      <c r="AW160" s="64"/>
    </row>
    <row r="161" spans="1:47" s="2" customFormat="1" ht="12.75">
      <c r="A161" s="19"/>
      <c r="B161" s="20"/>
      <c r="C161" s="20"/>
      <c r="D161" s="20"/>
      <c r="E161" s="19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1"/>
      <c r="AT161" s="21"/>
      <c r="AU161" s="6"/>
    </row>
  </sheetData>
  <mergeCells count="132">
    <mergeCell ref="A109:A114"/>
    <mergeCell ref="B109:B114"/>
    <mergeCell ref="C109:C114"/>
    <mergeCell ref="B115:B119"/>
    <mergeCell ref="A115:A119"/>
    <mergeCell ref="C115:C119"/>
    <mergeCell ref="AS44:AS48"/>
    <mergeCell ref="AT44:AT48"/>
    <mergeCell ref="AS49:AS53"/>
    <mergeCell ref="AT49:AT53"/>
    <mergeCell ref="B103:B108"/>
    <mergeCell ref="C103:C108"/>
    <mergeCell ref="AT73:AT77"/>
    <mergeCell ref="B73:B77"/>
    <mergeCell ref="A73:A77"/>
    <mergeCell ref="A55:A60"/>
    <mergeCell ref="B55:B60"/>
    <mergeCell ref="C55:C60"/>
    <mergeCell ref="D55:D59"/>
    <mergeCell ref="B44:B48"/>
    <mergeCell ref="A44:A48"/>
    <mergeCell ref="C44:C48"/>
    <mergeCell ref="A49:A54"/>
    <mergeCell ref="B49:B54"/>
    <mergeCell ref="A4:S4"/>
    <mergeCell ref="A2:M2"/>
    <mergeCell ref="A3:M3"/>
    <mergeCell ref="A126:A131"/>
    <mergeCell ref="B126:B131"/>
    <mergeCell ref="C126:C131"/>
    <mergeCell ref="D126:D129"/>
    <mergeCell ref="AS126:AS131"/>
    <mergeCell ref="AS38:AS43"/>
    <mergeCell ref="A97:A102"/>
    <mergeCell ref="B97:B102"/>
    <mergeCell ref="C97:C102"/>
    <mergeCell ref="AS97:AS102"/>
    <mergeCell ref="A84:AW84"/>
    <mergeCell ref="AS73:AS77"/>
    <mergeCell ref="C73:C77"/>
    <mergeCell ref="A78:A83"/>
    <mergeCell ref="B78:B83"/>
    <mergeCell ref="C78:C83"/>
    <mergeCell ref="AS78:AS83"/>
    <mergeCell ref="AT78:AT83"/>
    <mergeCell ref="AS91:AS96"/>
    <mergeCell ref="AT91:AT96"/>
    <mergeCell ref="A103:A108"/>
    <mergeCell ref="A132:A137"/>
    <mergeCell ref="B132:B137"/>
    <mergeCell ref="C132:C137"/>
    <mergeCell ref="D132:D135"/>
    <mergeCell ref="AS132:AS137"/>
    <mergeCell ref="AT132:AT137"/>
    <mergeCell ref="AT126:AT131"/>
    <mergeCell ref="AT97:AT102"/>
    <mergeCell ref="A67:A72"/>
    <mergeCell ref="B67:B72"/>
    <mergeCell ref="C67:C72"/>
    <mergeCell ref="D67:D72"/>
    <mergeCell ref="AS67:AS70"/>
    <mergeCell ref="AT67:AT70"/>
    <mergeCell ref="AS103:AS108"/>
    <mergeCell ref="AT103:AT108"/>
    <mergeCell ref="A85:A90"/>
    <mergeCell ref="B85:B90"/>
    <mergeCell ref="C85:C90"/>
    <mergeCell ref="AS85:AS90"/>
    <mergeCell ref="AT85:AT90"/>
    <mergeCell ref="A91:A96"/>
    <mergeCell ref="B91:B96"/>
    <mergeCell ref="C91:C96"/>
    <mergeCell ref="C49:C54"/>
    <mergeCell ref="B16:B21"/>
    <mergeCell ref="C16:C21"/>
    <mergeCell ref="D16:D19"/>
    <mergeCell ref="A33:A37"/>
    <mergeCell ref="B33:B37"/>
    <mergeCell ref="C33:C37"/>
    <mergeCell ref="D33:D37"/>
    <mergeCell ref="A38:A43"/>
    <mergeCell ref="B38:B43"/>
    <mergeCell ref="C38:C43"/>
    <mergeCell ref="D38:D42"/>
    <mergeCell ref="D10:D14"/>
    <mergeCell ref="C14:C15"/>
    <mergeCell ref="A6:A8"/>
    <mergeCell ref="B6:B8"/>
    <mergeCell ref="C6:C8"/>
    <mergeCell ref="D6:D8"/>
    <mergeCell ref="E6:E8"/>
    <mergeCell ref="AT33:AT37"/>
    <mergeCell ref="AS55:AS60"/>
    <mergeCell ref="AT55:AT60"/>
    <mergeCell ref="AT38:AT43"/>
    <mergeCell ref="F6:H7"/>
    <mergeCell ref="A27:A32"/>
    <mergeCell ref="B27:B32"/>
    <mergeCell ref="C27:C32"/>
    <mergeCell ref="D27:D30"/>
    <mergeCell ref="AS33:AS37"/>
    <mergeCell ref="AS16:AS21"/>
    <mergeCell ref="AT16:AT21"/>
    <mergeCell ref="AS22:AS26"/>
    <mergeCell ref="AT22:AT26"/>
    <mergeCell ref="AS27:AS32"/>
    <mergeCell ref="AT27:AT32"/>
    <mergeCell ref="A16:A21"/>
    <mergeCell ref="A120:A124"/>
    <mergeCell ref="B120:B124"/>
    <mergeCell ref="C120:C124"/>
    <mergeCell ref="AS6:AS8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22:A26"/>
    <mergeCell ref="B22:B26"/>
    <mergeCell ref="C22:C26"/>
    <mergeCell ref="D22:D25"/>
    <mergeCell ref="I6:AR6"/>
    <mergeCell ref="A10:A15"/>
    <mergeCell ref="B10:B15"/>
  </mergeCells>
  <pageMargins left="0.59055118110236227" right="0" top="0" bottom="0" header="0.31496062992125984" footer="0.31496062992125984"/>
  <pageSetup paperSize="8" scale="16" orientation="landscape" horizontalDpi="180" verticalDpi="180" r:id="rId1"/>
  <rowBreaks count="1" manualBreakCount="1">
    <brk id="83" max="16383" man="1"/>
  </rowBreaks>
  <ignoredErrors>
    <ignoredError sqref="K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workbookViewId="0">
      <selection activeCell="K23" sqref="K23"/>
    </sheetView>
  </sheetViews>
  <sheetFormatPr defaultRowHeight="15.75"/>
  <cols>
    <col min="1" max="1" width="9.140625" style="133"/>
    <col min="2" max="2" width="4.7109375" style="133" customWidth="1"/>
    <col min="3" max="3" width="44.42578125" style="133" customWidth="1"/>
    <col min="4" max="4" width="9.42578125" style="133" customWidth="1"/>
    <col min="5" max="5" width="15.85546875" style="133" customWidth="1"/>
    <col min="6" max="6" width="19.85546875" style="133" customWidth="1"/>
    <col min="7" max="7" width="24" style="133" customWidth="1"/>
    <col min="8" max="8" width="54.28515625" style="133" customWidth="1"/>
    <col min="9" max="16384" width="9.140625" style="133"/>
  </cols>
  <sheetData>
    <row r="2" spans="1:9" ht="21" customHeight="1">
      <c r="A2" s="255" t="s">
        <v>153</v>
      </c>
      <c r="B2" s="255"/>
      <c r="C2" s="255"/>
      <c r="D2" s="255"/>
      <c r="E2" s="255"/>
      <c r="F2" s="255"/>
      <c r="G2" s="255"/>
      <c r="H2" s="255"/>
      <c r="I2" s="255"/>
    </row>
    <row r="3" spans="1:9" ht="14.25" customHeight="1">
      <c r="A3" s="255"/>
      <c r="B3" s="255"/>
      <c r="C3" s="255"/>
      <c r="D3" s="255"/>
      <c r="E3" s="255"/>
      <c r="F3" s="255"/>
      <c r="G3" s="255"/>
      <c r="H3" s="255"/>
      <c r="I3" s="255"/>
    </row>
    <row r="5" spans="1:9" ht="48" customHeight="1">
      <c r="B5" s="256" t="s">
        <v>0</v>
      </c>
      <c r="C5" s="256" t="s">
        <v>110</v>
      </c>
      <c r="D5" s="256" t="s">
        <v>111</v>
      </c>
      <c r="E5" s="257" t="s">
        <v>112</v>
      </c>
      <c r="F5" s="258"/>
      <c r="G5" s="256" t="s">
        <v>113</v>
      </c>
      <c r="H5" s="256" t="s">
        <v>114</v>
      </c>
    </row>
    <row r="6" spans="1:9" ht="35.25" customHeight="1">
      <c r="B6" s="256"/>
      <c r="C6" s="256"/>
      <c r="D6" s="256"/>
      <c r="E6" s="134" t="s">
        <v>115</v>
      </c>
      <c r="F6" s="134" t="s">
        <v>116</v>
      </c>
      <c r="G6" s="256"/>
      <c r="H6" s="256"/>
    </row>
    <row r="7" spans="1:9"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>
        <v>7</v>
      </c>
    </row>
    <row r="8" spans="1:9" ht="66.75" customHeight="1">
      <c r="B8" s="136" t="s">
        <v>41</v>
      </c>
      <c r="C8" s="137" t="s">
        <v>117</v>
      </c>
      <c r="D8" s="136" t="s">
        <v>118</v>
      </c>
      <c r="E8" s="158">
        <v>64</v>
      </c>
      <c r="F8" s="159">
        <v>64</v>
      </c>
      <c r="G8" s="149">
        <f>(F8/E8)*100</f>
        <v>100</v>
      </c>
      <c r="H8" s="163" t="s">
        <v>171</v>
      </c>
    </row>
    <row r="9" spans="1:9" ht="96.75" customHeight="1">
      <c r="B9" s="136" t="s">
        <v>48</v>
      </c>
      <c r="C9" s="138" t="s">
        <v>119</v>
      </c>
      <c r="D9" s="136" t="s">
        <v>118</v>
      </c>
      <c r="E9" s="158">
        <v>82.6</v>
      </c>
      <c r="F9" s="159">
        <v>93</v>
      </c>
      <c r="G9" s="149">
        <f t="shared" ref="G9:G16" si="0">(F9/E9)*100</f>
        <v>112.59079903147699</v>
      </c>
      <c r="H9" s="163" t="s">
        <v>172</v>
      </c>
      <c r="I9" s="150"/>
    </row>
    <row r="10" spans="1:9" ht="98.25" customHeight="1">
      <c r="B10" s="139" t="s">
        <v>78</v>
      </c>
      <c r="C10" s="140" t="s">
        <v>120</v>
      </c>
      <c r="D10" s="136" t="s">
        <v>118</v>
      </c>
      <c r="E10" s="148">
        <v>44.4</v>
      </c>
      <c r="F10" s="155">
        <v>52.6</v>
      </c>
      <c r="G10" s="149">
        <f t="shared" si="0"/>
        <v>118.46846846846847</v>
      </c>
      <c r="H10" s="163" t="s">
        <v>172</v>
      </c>
      <c r="I10" s="150"/>
    </row>
    <row r="11" spans="1:9" ht="96" customHeight="1">
      <c r="B11" s="139" t="s">
        <v>121</v>
      </c>
      <c r="C11" s="140" t="s">
        <v>122</v>
      </c>
      <c r="D11" s="136" t="s">
        <v>118</v>
      </c>
      <c r="E11" s="148">
        <v>34.299999999999997</v>
      </c>
      <c r="F11" s="155">
        <v>36.6</v>
      </c>
      <c r="G11" s="149">
        <f t="shared" si="0"/>
        <v>106.70553935860059</v>
      </c>
      <c r="H11" s="163" t="s">
        <v>172</v>
      </c>
      <c r="I11" s="150"/>
    </row>
    <row r="12" spans="1:9" ht="98.25" customHeight="1">
      <c r="B12" s="139" t="s">
        <v>123</v>
      </c>
      <c r="C12" s="140" t="s">
        <v>124</v>
      </c>
      <c r="D12" s="136" t="s">
        <v>118</v>
      </c>
      <c r="E12" s="148">
        <v>37.1</v>
      </c>
      <c r="F12" s="155">
        <v>53.4</v>
      </c>
      <c r="G12" s="149">
        <f t="shared" si="0"/>
        <v>143.93530997304583</v>
      </c>
      <c r="H12" s="163" t="s">
        <v>173</v>
      </c>
      <c r="I12" s="150"/>
    </row>
    <row r="13" spans="1:9" ht="66.75" customHeight="1">
      <c r="B13" s="139" t="s">
        <v>125</v>
      </c>
      <c r="C13" s="140" t="s">
        <v>126</v>
      </c>
      <c r="D13" s="136" t="s">
        <v>118</v>
      </c>
      <c r="E13" s="148">
        <v>91</v>
      </c>
      <c r="F13" s="155">
        <v>92.1</v>
      </c>
      <c r="G13" s="149">
        <f t="shared" si="0"/>
        <v>101.20879120879121</v>
      </c>
      <c r="H13" s="163" t="s">
        <v>171</v>
      </c>
      <c r="I13" s="150"/>
    </row>
    <row r="14" spans="1:9" ht="96" customHeight="1">
      <c r="B14" s="139" t="s">
        <v>127</v>
      </c>
      <c r="C14" s="140" t="s">
        <v>128</v>
      </c>
      <c r="D14" s="136" t="s">
        <v>118</v>
      </c>
      <c r="E14" s="148">
        <v>28.8</v>
      </c>
      <c r="F14" s="155">
        <v>32.6</v>
      </c>
      <c r="G14" s="149">
        <f t="shared" si="0"/>
        <v>113.19444444444444</v>
      </c>
      <c r="H14" s="163" t="s">
        <v>170</v>
      </c>
      <c r="I14" s="150"/>
    </row>
    <row r="15" spans="1:9" ht="132" customHeight="1">
      <c r="B15" s="139" t="s">
        <v>129</v>
      </c>
      <c r="C15" s="138" t="s">
        <v>130</v>
      </c>
      <c r="D15" s="136" t="s">
        <v>118</v>
      </c>
      <c r="E15" s="148">
        <v>61.7</v>
      </c>
      <c r="F15" s="155">
        <v>58.2</v>
      </c>
      <c r="G15" s="149">
        <f t="shared" si="0"/>
        <v>94.327390599675851</v>
      </c>
      <c r="H15" s="260" t="s">
        <v>164</v>
      </c>
      <c r="I15" s="150"/>
    </row>
    <row r="16" spans="1:9" ht="81" customHeight="1">
      <c r="B16" s="139" t="s">
        <v>131</v>
      </c>
      <c r="C16" s="141" t="s">
        <v>132</v>
      </c>
      <c r="D16" s="139" t="s">
        <v>118</v>
      </c>
      <c r="E16" s="148">
        <v>62.1</v>
      </c>
      <c r="F16" s="155">
        <v>61.3</v>
      </c>
      <c r="G16" s="160">
        <f t="shared" si="0"/>
        <v>98.711755233494358</v>
      </c>
      <c r="H16" s="261"/>
      <c r="I16" s="150"/>
    </row>
    <row r="17" spans="2:10" ht="110.25">
      <c r="B17" s="142" t="s">
        <v>133</v>
      </c>
      <c r="C17" s="143" t="s">
        <v>134</v>
      </c>
      <c r="D17" s="142" t="s">
        <v>118</v>
      </c>
      <c r="E17" s="148">
        <v>79.400000000000006</v>
      </c>
      <c r="F17" s="155">
        <v>71.8</v>
      </c>
      <c r="G17" s="149">
        <f>F17/E17*100</f>
        <v>90.428211586901753</v>
      </c>
      <c r="H17" s="164" t="s">
        <v>168</v>
      </c>
      <c r="I17" s="150"/>
    </row>
    <row r="18" spans="2:10" ht="63">
      <c r="B18" s="139" t="s">
        <v>135</v>
      </c>
      <c r="C18" s="140" t="s">
        <v>136</v>
      </c>
      <c r="D18" s="139" t="s">
        <v>118</v>
      </c>
      <c r="E18" s="148">
        <v>59</v>
      </c>
      <c r="F18" s="155">
        <v>59.8</v>
      </c>
      <c r="G18" s="149">
        <f>(F18/E18)*100</f>
        <v>101.35593220338983</v>
      </c>
      <c r="H18" s="165" t="s">
        <v>169</v>
      </c>
    </row>
    <row r="19" spans="2:10" ht="31.5">
      <c r="B19" s="139" t="s">
        <v>137</v>
      </c>
      <c r="C19" s="140" t="s">
        <v>138</v>
      </c>
      <c r="D19" s="139" t="s">
        <v>139</v>
      </c>
      <c r="E19" s="158">
        <v>6578</v>
      </c>
      <c r="F19" s="161">
        <v>6573</v>
      </c>
      <c r="G19" s="149">
        <f>(F19/E19)*100</f>
        <v>99.923989054423828</v>
      </c>
      <c r="H19" s="165" t="s">
        <v>171</v>
      </c>
    </row>
    <row r="20" spans="2:10" ht="57" customHeight="1">
      <c r="B20" s="139" t="s">
        <v>140</v>
      </c>
      <c r="C20" s="144" t="s">
        <v>141</v>
      </c>
      <c r="D20" s="139" t="s">
        <v>142</v>
      </c>
      <c r="E20" s="158">
        <v>7</v>
      </c>
      <c r="F20" s="161">
        <v>8</v>
      </c>
      <c r="G20" s="149">
        <f>(F20/E20)*100</f>
        <v>114.28571428571428</v>
      </c>
      <c r="H20" s="165" t="s">
        <v>174</v>
      </c>
    </row>
    <row r="21" spans="2:10" ht="63">
      <c r="B21" s="145" t="s">
        <v>143</v>
      </c>
      <c r="C21" s="146" t="s">
        <v>144</v>
      </c>
      <c r="D21" s="147" t="s">
        <v>142</v>
      </c>
      <c r="E21" s="162">
        <v>125</v>
      </c>
      <c r="F21" s="162">
        <v>126</v>
      </c>
      <c r="G21" s="149">
        <f t="shared" ref="G21:G23" si="1">(F21/E21)*100</f>
        <v>100.8</v>
      </c>
      <c r="H21" s="165" t="s">
        <v>158</v>
      </c>
      <c r="I21" s="259"/>
      <c r="J21" s="157"/>
    </row>
    <row r="22" spans="2:10" ht="63">
      <c r="B22" s="145" t="s">
        <v>145</v>
      </c>
      <c r="C22" s="146" t="s">
        <v>146</v>
      </c>
      <c r="D22" s="147" t="s">
        <v>118</v>
      </c>
      <c r="E22" s="148">
        <v>20</v>
      </c>
      <c r="F22" s="148">
        <v>20.100000000000001</v>
      </c>
      <c r="G22" s="149">
        <f t="shared" si="1"/>
        <v>100.50000000000001</v>
      </c>
      <c r="H22" s="165" t="s">
        <v>163</v>
      </c>
      <c r="I22" s="259"/>
      <c r="J22" s="157"/>
    </row>
    <row r="23" spans="2:10" ht="110.25">
      <c r="B23" s="145" t="s">
        <v>147</v>
      </c>
      <c r="C23" s="146" t="s">
        <v>148</v>
      </c>
      <c r="D23" s="147" t="s">
        <v>149</v>
      </c>
      <c r="E23" s="158">
        <v>105</v>
      </c>
      <c r="F23" s="158">
        <v>107</v>
      </c>
      <c r="G23" s="149">
        <f t="shared" si="1"/>
        <v>101.9047619047619</v>
      </c>
      <c r="H23" s="166" t="s">
        <v>171</v>
      </c>
      <c r="I23" s="259"/>
      <c r="J23" s="157"/>
    </row>
    <row r="24" spans="2:10">
      <c r="G24" s="150"/>
    </row>
    <row r="25" spans="2:10" ht="15.75" customHeight="1">
      <c r="B25" s="254" t="s">
        <v>150</v>
      </c>
      <c r="C25" s="262"/>
      <c r="D25" s="262"/>
      <c r="E25" s="262"/>
      <c r="F25" s="262"/>
      <c r="G25" s="262"/>
      <c r="H25" s="262"/>
    </row>
    <row r="26" spans="2:10" ht="15.75" customHeight="1">
      <c r="B26" s="254" t="s">
        <v>151</v>
      </c>
      <c r="C26" s="262"/>
      <c r="D26" s="262"/>
      <c r="E26" s="262"/>
      <c r="F26" s="262"/>
      <c r="G26" s="262"/>
      <c r="H26" s="262"/>
    </row>
    <row r="27" spans="2:10">
      <c r="B27" s="263"/>
      <c r="C27" s="263"/>
      <c r="D27" s="263"/>
      <c r="E27" s="263"/>
      <c r="F27" s="263"/>
    </row>
    <row r="28" spans="2:10">
      <c r="B28" s="151"/>
    </row>
    <row r="29" spans="2:10">
      <c r="B29" s="133" t="s">
        <v>21</v>
      </c>
      <c r="C29" s="152"/>
      <c r="D29" s="152"/>
    </row>
    <row r="30" spans="2:10">
      <c r="B30" s="133" t="s">
        <v>22</v>
      </c>
      <c r="C30" s="152"/>
      <c r="D30" s="152"/>
    </row>
    <row r="31" spans="2:10">
      <c r="B31" s="133" t="s">
        <v>26</v>
      </c>
      <c r="C31" s="152"/>
      <c r="D31" s="152"/>
    </row>
    <row r="32" spans="2:10">
      <c r="B32" s="133" t="s">
        <v>27</v>
      </c>
      <c r="C32" s="152"/>
      <c r="D32" s="152"/>
    </row>
    <row r="33" spans="2:4" ht="15.75" customHeight="1">
      <c r="B33" s="254" t="s">
        <v>152</v>
      </c>
      <c r="C33" s="254"/>
      <c r="D33" s="254"/>
    </row>
    <row r="34" spans="2:4">
      <c r="B34" s="133" t="s">
        <v>155</v>
      </c>
      <c r="C34" s="152"/>
      <c r="D34" s="152"/>
    </row>
    <row r="35" spans="2:4">
      <c r="B35" s="133" t="s">
        <v>160</v>
      </c>
      <c r="C35" s="152"/>
      <c r="D35" s="152"/>
    </row>
    <row r="36" spans="2:4">
      <c r="B36" s="133" t="s">
        <v>87</v>
      </c>
      <c r="C36" s="152"/>
      <c r="D36" s="152"/>
    </row>
    <row r="37" spans="2:4" ht="15.75" customHeight="1">
      <c r="B37" s="254" t="s">
        <v>162</v>
      </c>
      <c r="C37" s="254"/>
      <c r="D37" s="254"/>
    </row>
    <row r="38" spans="2:4">
      <c r="B38" s="133" t="s">
        <v>155</v>
      </c>
      <c r="C38" s="152"/>
      <c r="D38" s="152"/>
    </row>
    <row r="40" spans="2:4">
      <c r="C40" s="152"/>
    </row>
    <row r="41" spans="2:4">
      <c r="C41" s="152"/>
    </row>
    <row r="42" spans="2:4">
      <c r="C42" s="152"/>
    </row>
    <row r="43" spans="2:4">
      <c r="C43" s="152"/>
    </row>
  </sheetData>
  <mergeCells count="14">
    <mergeCell ref="B33:D33"/>
    <mergeCell ref="B37:D37"/>
    <mergeCell ref="A2:I3"/>
    <mergeCell ref="B5:B6"/>
    <mergeCell ref="C5:C6"/>
    <mergeCell ref="D5:D6"/>
    <mergeCell ref="E5:F5"/>
    <mergeCell ref="G5:G6"/>
    <mergeCell ref="H5:H6"/>
    <mergeCell ref="I21:I23"/>
    <mergeCell ref="H15:H16"/>
    <mergeCell ref="B25:H25"/>
    <mergeCell ref="B26:H26"/>
    <mergeCell ref="B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2022</vt:lpstr>
      <vt:lpstr>целевые показатели за 2022 год</vt:lpstr>
      <vt:lpstr>'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2023-01-31T03:49:43Z</dcterms:modified>
</cp:coreProperties>
</file>