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 2023" sheetId="19" r:id="rId1"/>
    <sheet name="Лист1" sheetId="20" r:id="rId2"/>
  </sheets>
  <definedNames>
    <definedName name="_xlnm.Print_Area" localSheetId="0">' 2023'!$A$1:$AU$162</definedName>
  </definedNames>
  <calcPr calcId="125725" iterate="1"/>
</workbook>
</file>

<file path=xl/calcChain.xml><?xml version="1.0" encoding="utf-8"?>
<calcChain xmlns="http://schemas.openxmlformats.org/spreadsheetml/2006/main">
  <c r="AD14" i="19"/>
  <c r="AP20" l="1"/>
  <c r="X20"/>
  <c r="O20"/>
  <c r="V71" l="1"/>
  <c r="Y71"/>
  <c r="AE71"/>
  <c r="AH71"/>
  <c r="AG31"/>
  <c r="AG14" s="1"/>
  <c r="X31"/>
  <c r="X71" s="1"/>
  <c r="O37"/>
  <c r="J31"/>
  <c r="J71" s="1"/>
  <c r="L31"/>
  <c r="L71" s="1"/>
  <c r="L89" s="1"/>
  <c r="M31"/>
  <c r="M71" s="1"/>
  <c r="O31"/>
  <c r="O71" s="1"/>
  <c r="P31"/>
  <c r="R31"/>
  <c r="R71" s="1"/>
  <c r="S31"/>
  <c r="S71" s="1"/>
  <c r="U31"/>
  <c r="U71" s="1"/>
  <c r="V31"/>
  <c r="Y31"/>
  <c r="AA31"/>
  <c r="AA71" s="1"/>
  <c r="AB31"/>
  <c r="AB71" s="1"/>
  <c r="AD31"/>
  <c r="AD71" s="1"/>
  <c r="AE31"/>
  <c r="AH31"/>
  <c r="AJ31"/>
  <c r="AJ71" s="1"/>
  <c r="AK31"/>
  <c r="AK71" s="1"/>
  <c r="AL31"/>
  <c r="AL71" s="1"/>
  <c r="AM31"/>
  <c r="AM71" s="1"/>
  <c r="AN31"/>
  <c r="AN71" s="1"/>
  <c r="AP31"/>
  <c r="AP71" s="1"/>
  <c r="I31"/>
  <c r="I71" s="1"/>
  <c r="I89" s="1"/>
  <c r="J30"/>
  <c r="K30"/>
  <c r="L30"/>
  <c r="M30"/>
  <c r="N30"/>
  <c r="O30"/>
  <c r="P30"/>
  <c r="R30"/>
  <c r="S30"/>
  <c r="U30"/>
  <c r="V30"/>
  <c r="X30"/>
  <c r="Y30"/>
  <c r="AA30"/>
  <c r="AA13" s="1"/>
  <c r="AB30"/>
  <c r="AB13" s="1"/>
  <c r="AC30"/>
  <c r="AD30"/>
  <c r="AE30"/>
  <c r="AG30"/>
  <c r="AH30"/>
  <c r="AH13" s="1"/>
  <c r="AI30"/>
  <c r="AJ30"/>
  <c r="AK30"/>
  <c r="AL30"/>
  <c r="AM30"/>
  <c r="AN30"/>
  <c r="AO30"/>
  <c r="AP30"/>
  <c r="I30"/>
  <c r="AH14"/>
  <c r="AI121"/>
  <c r="AI20"/>
  <c r="AC42"/>
  <c r="AC41"/>
  <c r="AR115"/>
  <c r="AQ115"/>
  <c r="AP115"/>
  <c r="AO115"/>
  <c r="AN115"/>
  <c r="AM115"/>
  <c r="AL115"/>
  <c r="AK115"/>
  <c r="AJ115"/>
  <c r="AF115"/>
  <c r="AE115"/>
  <c r="AC115"/>
  <c r="AB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G125" s="1"/>
  <c r="I125"/>
  <c r="AR124"/>
  <c r="AQ124"/>
  <c r="AQ121" s="1"/>
  <c r="AP124"/>
  <c r="AP121" s="1"/>
  <c r="AO124"/>
  <c r="AO121" s="1"/>
  <c r="AN124"/>
  <c r="AM124"/>
  <c r="AM121" s="1"/>
  <c r="AL124"/>
  <c r="AL121" s="1"/>
  <c r="AK124"/>
  <c r="AK121" s="1"/>
  <c r="AJ124"/>
  <c r="AH121"/>
  <c r="AG121"/>
  <c r="AF124"/>
  <c r="AE124"/>
  <c r="AE121" s="1"/>
  <c r="AD124"/>
  <c r="AD121" s="1"/>
  <c r="AC124"/>
  <c r="AC121" s="1"/>
  <c r="AB124"/>
  <c r="Z124"/>
  <c r="Z121" s="1"/>
  <c r="Y124"/>
  <c r="Y121" s="1"/>
  <c r="X124"/>
  <c r="W124"/>
  <c r="V124"/>
  <c r="V121" s="1"/>
  <c r="U124"/>
  <c r="U121" s="1"/>
  <c r="T124"/>
  <c r="S124"/>
  <c r="R124"/>
  <c r="R121" s="1"/>
  <c r="Q124"/>
  <c r="Q121" s="1"/>
  <c r="P124"/>
  <c r="O124"/>
  <c r="N124"/>
  <c r="N121" s="1"/>
  <c r="M124"/>
  <c r="M121" s="1"/>
  <c r="L124"/>
  <c r="K124"/>
  <c r="J124"/>
  <c r="G124" s="1"/>
  <c r="I124"/>
  <c r="G123"/>
  <c r="F123"/>
  <c r="AR121"/>
  <c r="AN121"/>
  <c r="AJ121"/>
  <c r="AF121"/>
  <c r="AB121"/>
  <c r="AA121"/>
  <c r="X121"/>
  <c r="W121"/>
  <c r="T121"/>
  <c r="S121"/>
  <c r="P121"/>
  <c r="O121"/>
  <c r="L121"/>
  <c r="K121"/>
  <c r="P71" l="1"/>
  <c r="Q31"/>
  <c r="AG71"/>
  <c r="AG89" s="1"/>
  <c r="AA14"/>
  <c r="F124"/>
  <c r="F121" s="1"/>
  <c r="J121"/>
  <c r="G121"/>
  <c r="F125"/>
  <c r="I121"/>
  <c r="T42"/>
  <c r="T41"/>
  <c r="Q37" l="1"/>
  <c r="N37"/>
  <c r="N31" s="1"/>
  <c r="K37"/>
  <c r="K31" s="1"/>
  <c r="K71" s="1"/>
  <c r="O70"/>
  <c r="O88" s="1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AR119"/>
  <c r="AR116" s="1"/>
  <c r="AQ119"/>
  <c r="AQ116" s="1"/>
  <c r="AP119"/>
  <c r="AP116" s="1"/>
  <c r="AO119"/>
  <c r="AO116" s="1"/>
  <c r="AN119"/>
  <c r="AN116" s="1"/>
  <c r="AM119"/>
  <c r="AM116" s="1"/>
  <c r="AL119"/>
  <c r="AL116" s="1"/>
  <c r="AK119"/>
  <c r="AK116" s="1"/>
  <c r="AJ119"/>
  <c r="AJ116" s="1"/>
  <c r="AI119"/>
  <c r="AI116" s="1"/>
  <c r="AH119"/>
  <c r="AG119"/>
  <c r="AG116" s="1"/>
  <c r="AF119"/>
  <c r="AF116" s="1"/>
  <c r="AE119"/>
  <c r="AE116" s="1"/>
  <c r="AD119"/>
  <c r="AC119"/>
  <c r="AC116" s="1"/>
  <c r="AB119"/>
  <c r="AB116" s="1"/>
  <c r="AA119"/>
  <c r="AA116" s="1"/>
  <c r="Z119"/>
  <c r="Z116" s="1"/>
  <c r="Y119"/>
  <c r="Y116" s="1"/>
  <c r="X119"/>
  <c r="X116" s="1"/>
  <c r="W119"/>
  <c r="W116" s="1"/>
  <c r="V119"/>
  <c r="V116" s="1"/>
  <c r="U119"/>
  <c r="U116" s="1"/>
  <c r="T119"/>
  <c r="T116" s="1"/>
  <c r="S119"/>
  <c r="S116" s="1"/>
  <c r="R119"/>
  <c r="Q119"/>
  <c r="Q116" s="1"/>
  <c r="P119"/>
  <c r="P116" s="1"/>
  <c r="O119"/>
  <c r="O116" s="1"/>
  <c r="N119"/>
  <c r="M119"/>
  <c r="M116" s="1"/>
  <c r="L119"/>
  <c r="L116" s="1"/>
  <c r="K119"/>
  <c r="K116" s="1"/>
  <c r="J119"/>
  <c r="J116" s="1"/>
  <c r="AH116"/>
  <c r="AD116"/>
  <c r="R116"/>
  <c r="N116"/>
  <c r="I120"/>
  <c r="I119"/>
  <c r="I116" s="1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AR113"/>
  <c r="AR110" s="1"/>
  <c r="AQ113"/>
  <c r="AP113"/>
  <c r="AP110" s="1"/>
  <c r="AO113"/>
  <c r="AO110" s="1"/>
  <c r="AN113"/>
  <c r="AN110" s="1"/>
  <c r="AM113"/>
  <c r="AM110" s="1"/>
  <c r="AL113"/>
  <c r="AL110" s="1"/>
  <c r="AK113"/>
  <c r="AK110" s="1"/>
  <c r="AJ113"/>
  <c r="AJ110" s="1"/>
  <c r="AI113"/>
  <c r="AI110" s="1"/>
  <c r="AH113"/>
  <c r="AH110" s="1"/>
  <c r="AG113"/>
  <c r="AF113"/>
  <c r="AF110" s="1"/>
  <c r="AE113"/>
  <c r="AE110" s="1"/>
  <c r="AD113"/>
  <c r="AD110" s="1"/>
  <c r="AC113"/>
  <c r="AB113"/>
  <c r="AA113"/>
  <c r="Z113"/>
  <c r="Z110" s="1"/>
  <c r="Y113"/>
  <c r="Y110" s="1"/>
  <c r="X113"/>
  <c r="X110" s="1"/>
  <c r="W113"/>
  <c r="W110" s="1"/>
  <c r="V113"/>
  <c r="V110" s="1"/>
  <c r="U113"/>
  <c r="U110" s="1"/>
  <c r="T113"/>
  <c r="T110" s="1"/>
  <c r="S113"/>
  <c r="R113"/>
  <c r="R110" s="1"/>
  <c r="Q113"/>
  <c r="P113"/>
  <c r="P110" s="1"/>
  <c r="O113"/>
  <c r="O110" s="1"/>
  <c r="N113"/>
  <c r="N110" s="1"/>
  <c r="M113"/>
  <c r="L113"/>
  <c r="L110" s="1"/>
  <c r="K113"/>
  <c r="K110" s="1"/>
  <c r="J113"/>
  <c r="J110" s="1"/>
  <c r="AQ110"/>
  <c r="AG110"/>
  <c r="AC110"/>
  <c r="AB110"/>
  <c r="AA110"/>
  <c r="S110"/>
  <c r="Q110"/>
  <c r="M110"/>
  <c r="I114"/>
  <c r="I113"/>
  <c r="I110" s="1"/>
  <c r="G118"/>
  <c r="F118"/>
  <c r="G112"/>
  <c r="F112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AQ50"/>
  <c r="AP50"/>
  <c r="AN50"/>
  <c r="AM50"/>
  <c r="AK50"/>
  <c r="AJ50"/>
  <c r="AH50"/>
  <c r="G115" s="1"/>
  <c r="AG50"/>
  <c r="AE50"/>
  <c r="AD50"/>
  <c r="AB50"/>
  <c r="AA50"/>
  <c r="Y50"/>
  <c r="X50"/>
  <c r="V50"/>
  <c r="U50"/>
  <c r="S50"/>
  <c r="R50"/>
  <c r="P50"/>
  <c r="O50"/>
  <c r="M50"/>
  <c r="L50"/>
  <c r="J50"/>
  <c r="I50"/>
  <c r="AQ45"/>
  <c r="AP45"/>
  <c r="AN45"/>
  <c r="AM45"/>
  <c r="AK45"/>
  <c r="AJ45"/>
  <c r="AH45"/>
  <c r="AG45"/>
  <c r="AE45"/>
  <c r="AD45"/>
  <c r="AB45"/>
  <c r="AA45"/>
  <c r="Y45"/>
  <c r="X45"/>
  <c r="V45"/>
  <c r="U45"/>
  <c r="S45"/>
  <c r="R45"/>
  <c r="P45"/>
  <c r="O45"/>
  <c r="M45"/>
  <c r="L45"/>
  <c r="J45"/>
  <c r="I45"/>
  <c r="G54"/>
  <c r="F54"/>
  <c r="G53"/>
  <c r="F53"/>
  <c r="H53" s="1"/>
  <c r="G52"/>
  <c r="F52"/>
  <c r="G49"/>
  <c r="F49"/>
  <c r="G48"/>
  <c r="F48"/>
  <c r="G47"/>
  <c r="F47"/>
  <c r="I56"/>
  <c r="J56"/>
  <c r="L56"/>
  <c r="M56"/>
  <c r="O56"/>
  <c r="P56"/>
  <c r="R56"/>
  <c r="S56"/>
  <c r="U56"/>
  <c r="V56"/>
  <c r="X56"/>
  <c r="Y56"/>
  <c r="AA56"/>
  <c r="AB56"/>
  <c r="AD56"/>
  <c r="AE56"/>
  <c r="AG56"/>
  <c r="AH56"/>
  <c r="AJ56"/>
  <c r="AK56"/>
  <c r="AM56"/>
  <c r="AN56"/>
  <c r="AP56"/>
  <c r="AQ56"/>
  <c r="F58"/>
  <c r="G58"/>
  <c r="F59"/>
  <c r="G59"/>
  <c r="F60"/>
  <c r="G60"/>
  <c r="N71" l="1"/>
  <c r="N20"/>
  <c r="F115"/>
  <c r="AI115"/>
  <c r="F114"/>
  <c r="G114"/>
  <c r="F113"/>
  <c r="G119"/>
  <c r="G116" s="1"/>
  <c r="F120"/>
  <c r="G120"/>
  <c r="F119"/>
  <c r="F116" s="1"/>
  <c r="G113"/>
  <c r="G110" s="1"/>
  <c r="G50"/>
  <c r="G45"/>
  <c r="F50"/>
  <c r="H50" s="1"/>
  <c r="F45"/>
  <c r="H58"/>
  <c r="H59"/>
  <c r="F56"/>
  <c r="G56"/>
  <c r="J17"/>
  <c r="AQ31"/>
  <c r="AQ30"/>
  <c r="AR37"/>
  <c r="AO37"/>
  <c r="AO31" s="1"/>
  <c r="AO71" s="1"/>
  <c r="AI37"/>
  <c r="AI31" s="1"/>
  <c r="AI71" s="1"/>
  <c r="AF37"/>
  <c r="AF71" s="1"/>
  <c r="AC37"/>
  <c r="AC31" s="1"/>
  <c r="AC71" s="1"/>
  <c r="Z37"/>
  <c r="W37"/>
  <c r="W31" s="1"/>
  <c r="W71" s="1"/>
  <c r="T37"/>
  <c r="T31" s="1"/>
  <c r="T71" s="1"/>
  <c r="P133"/>
  <c r="F110" l="1"/>
  <c r="H56"/>
  <c r="M13"/>
  <c r="M70"/>
  <c r="M88" s="1"/>
  <c r="S13"/>
  <c r="S70"/>
  <c r="Y13"/>
  <c r="Y70"/>
  <c r="Y88" s="1"/>
  <c r="AE13"/>
  <c r="AE70"/>
  <c r="AE88" s="1"/>
  <c r="AK13"/>
  <c r="AK70"/>
  <c r="AK88" s="1"/>
  <c r="AQ13"/>
  <c r="AQ70"/>
  <c r="AQ88" s="1"/>
  <c r="M14"/>
  <c r="M89"/>
  <c r="S89"/>
  <c r="S14"/>
  <c r="Y89"/>
  <c r="Y14"/>
  <c r="AE89"/>
  <c r="AE14"/>
  <c r="AK14"/>
  <c r="AK89"/>
  <c r="AQ14"/>
  <c r="AQ71"/>
  <c r="AQ89" s="1"/>
  <c r="L13"/>
  <c r="L70"/>
  <c r="L88" s="1"/>
  <c r="R13"/>
  <c r="T13" s="1"/>
  <c r="R70"/>
  <c r="R88" s="1"/>
  <c r="X13"/>
  <c r="X70"/>
  <c r="X88" s="1"/>
  <c r="AD13"/>
  <c r="AD70"/>
  <c r="AD88" s="1"/>
  <c r="AJ13"/>
  <c r="AJ70"/>
  <c r="AJ88" s="1"/>
  <c r="AP13"/>
  <c r="AP70"/>
  <c r="AP88" s="1"/>
  <c r="L14"/>
  <c r="R14"/>
  <c r="R89"/>
  <c r="X14"/>
  <c r="AD89"/>
  <c r="AP14"/>
  <c r="AP89"/>
  <c r="J70"/>
  <c r="J88" s="1"/>
  <c r="J13"/>
  <c r="P70"/>
  <c r="P88" s="1"/>
  <c r="P13"/>
  <c r="V70"/>
  <c r="V13"/>
  <c r="AB70"/>
  <c r="AB88" s="1"/>
  <c r="AH70"/>
  <c r="AH88" s="1"/>
  <c r="AN70"/>
  <c r="AN88" s="1"/>
  <c r="AN13"/>
  <c r="J89"/>
  <c r="J14"/>
  <c r="V14"/>
  <c r="V89"/>
  <c r="AB14"/>
  <c r="AB89"/>
  <c r="AH89"/>
  <c r="AN14"/>
  <c r="AN89"/>
  <c r="I13"/>
  <c r="I70"/>
  <c r="O13"/>
  <c r="U13"/>
  <c r="U70"/>
  <c r="U88" s="1"/>
  <c r="AA70"/>
  <c r="AA88" s="1"/>
  <c r="AG13"/>
  <c r="AG70"/>
  <c r="AG88" s="1"/>
  <c r="AM13"/>
  <c r="AM70"/>
  <c r="AM88" s="1"/>
  <c r="I14"/>
  <c r="U14"/>
  <c r="U89"/>
  <c r="AA89"/>
  <c r="AM89"/>
  <c r="AM14"/>
  <c r="AJ89"/>
  <c r="AJ14"/>
  <c r="P14"/>
  <c r="P89"/>
  <c r="O89"/>
  <c r="O14"/>
  <c r="F14" l="1"/>
  <c r="G13"/>
  <c r="X89"/>
  <c r="X82"/>
  <c r="I82"/>
  <c r="I88"/>
  <c r="I81"/>
  <c r="V88"/>
  <c r="W88" s="1"/>
  <c r="W70"/>
  <c r="S88"/>
  <c r="T88" s="1"/>
  <c r="T70"/>
  <c r="Q81"/>
  <c r="AF89"/>
  <c r="J92"/>
  <c r="I92"/>
  <c r="V17"/>
  <c r="U17"/>
  <c r="AB104"/>
  <c r="AA104"/>
  <c r="F89" l="1"/>
  <c r="W17"/>
  <c r="Z20"/>
  <c r="Z71" s="1"/>
  <c r="W20"/>
  <c r="G137" l="1"/>
  <c r="AR108"/>
  <c r="AQ108"/>
  <c r="AP108"/>
  <c r="AM108"/>
  <c r="AL108"/>
  <c r="AK108"/>
  <c r="AJ108"/>
  <c r="AI108"/>
  <c r="AF108"/>
  <c r="AB108"/>
  <c r="AA108"/>
  <c r="Y108"/>
  <c r="X108"/>
  <c r="V108"/>
  <c r="U108"/>
  <c r="K108"/>
  <c r="J108"/>
  <c r="I108"/>
  <c r="G96"/>
  <c r="F96"/>
  <c r="G90"/>
  <c r="F90"/>
  <c r="P127"/>
  <c r="G138"/>
  <c r="G136"/>
  <c r="F136"/>
  <c r="G135"/>
  <c r="F135"/>
  <c r="AQ133"/>
  <c r="AN133"/>
  <c r="AK133"/>
  <c r="AH133"/>
  <c r="AE133"/>
  <c r="AD133"/>
  <c r="AB133"/>
  <c r="AA133"/>
  <c r="Y133"/>
  <c r="X133"/>
  <c r="V133"/>
  <c r="U133"/>
  <c r="S133"/>
  <c r="R133"/>
  <c r="O133"/>
  <c r="M133"/>
  <c r="L133"/>
  <c r="J133"/>
  <c r="I133"/>
  <c r="F130"/>
  <c r="G129"/>
  <c r="F129"/>
  <c r="AQ127"/>
  <c r="AN127"/>
  <c r="AK127"/>
  <c r="AH127"/>
  <c r="AE127"/>
  <c r="AD127"/>
  <c r="AB127"/>
  <c r="AA127"/>
  <c r="Y127"/>
  <c r="X127"/>
  <c r="V127"/>
  <c r="U127"/>
  <c r="S127"/>
  <c r="R127"/>
  <c r="O127"/>
  <c r="M127"/>
  <c r="L127"/>
  <c r="J127"/>
  <c r="I127"/>
  <c r="G133" l="1"/>
  <c r="F102"/>
  <c r="F70"/>
  <c r="AC70"/>
  <c r="F133"/>
  <c r="G108"/>
  <c r="F108"/>
  <c r="G102"/>
  <c r="G130"/>
  <c r="G127" s="1"/>
  <c r="F127"/>
  <c r="AQ16"/>
  <c r="AP16"/>
  <c r="AQ15"/>
  <c r="AP15"/>
  <c r="AN16"/>
  <c r="AM16"/>
  <c r="AN15"/>
  <c r="AM15"/>
  <c r="AK16"/>
  <c r="AJ16"/>
  <c r="AK15"/>
  <c r="AJ15"/>
  <c r="AH16"/>
  <c r="AG16"/>
  <c r="AH15"/>
  <c r="AG15"/>
  <c r="AE16"/>
  <c r="AD16"/>
  <c r="AE15"/>
  <c r="AD15"/>
  <c r="AB16"/>
  <c r="AA16"/>
  <c r="AB15"/>
  <c r="AA15"/>
  <c r="AC13"/>
  <c r="Y16"/>
  <c r="X16"/>
  <c r="Y15"/>
  <c r="X15"/>
  <c r="V16"/>
  <c r="U16"/>
  <c r="V15"/>
  <c r="U15"/>
  <c r="S16"/>
  <c r="R16"/>
  <c r="S15"/>
  <c r="R15"/>
  <c r="P16"/>
  <c r="O16"/>
  <c r="P15"/>
  <c r="O15"/>
  <c r="M16"/>
  <c r="L16"/>
  <c r="M15"/>
  <c r="L15"/>
  <c r="I15"/>
  <c r="I17"/>
  <c r="I39"/>
  <c r="Q20"/>
  <c r="Q71" s="1"/>
  <c r="T20"/>
  <c r="AG83"/>
  <c r="AB11" l="1"/>
  <c r="AA11"/>
  <c r="AJ11"/>
  <c r="AM11"/>
  <c r="AP11"/>
  <c r="M11"/>
  <c r="AE11"/>
  <c r="AH11"/>
  <c r="AK11"/>
  <c r="L11"/>
  <c r="O11"/>
  <c r="R11"/>
  <c r="U11"/>
  <c r="X11"/>
  <c r="AG11"/>
  <c r="V11"/>
  <c r="Y11"/>
  <c r="AN11"/>
  <c r="AQ11"/>
  <c r="P11"/>
  <c r="S11"/>
  <c r="AD11"/>
  <c r="AP83"/>
  <c r="AH83"/>
  <c r="AB83"/>
  <c r="AA83"/>
  <c r="AR31"/>
  <c r="AC11" l="1"/>
  <c r="AQ72"/>
  <c r="AP72"/>
  <c r="AN72"/>
  <c r="AM72"/>
  <c r="AK72"/>
  <c r="AJ72"/>
  <c r="AH72"/>
  <c r="AG72"/>
  <c r="AE72"/>
  <c r="AD72"/>
  <c r="AB72"/>
  <c r="AA72"/>
  <c r="S72"/>
  <c r="R72"/>
  <c r="W89" l="1"/>
  <c r="Z89"/>
  <c r="U83"/>
  <c r="T89" l="1"/>
  <c r="K89"/>
  <c r="G91"/>
  <c r="AI89"/>
  <c r="AR89"/>
  <c r="AO88"/>
  <c r="J87"/>
  <c r="L87"/>
  <c r="M87"/>
  <c r="O87"/>
  <c r="P87"/>
  <c r="R87"/>
  <c r="S87"/>
  <c r="U87"/>
  <c r="V87"/>
  <c r="X87"/>
  <c r="Y87"/>
  <c r="AA87"/>
  <c r="AB87"/>
  <c r="AD87"/>
  <c r="AE87"/>
  <c r="AF87"/>
  <c r="AG87"/>
  <c r="AH87"/>
  <c r="AI87"/>
  <c r="AJ87"/>
  <c r="AK87"/>
  <c r="AL87"/>
  <c r="AM87"/>
  <c r="AN87"/>
  <c r="AO87"/>
  <c r="AP87"/>
  <c r="AQ87"/>
  <c r="AR87"/>
  <c r="I87"/>
  <c r="J107"/>
  <c r="J104" s="1"/>
  <c r="K107"/>
  <c r="U107"/>
  <c r="V107"/>
  <c r="AI107"/>
  <c r="AK107"/>
  <c r="AL107"/>
  <c r="AN107"/>
  <c r="AP107"/>
  <c r="AQ107"/>
  <c r="AR107"/>
  <c r="I107"/>
  <c r="I104" s="1"/>
  <c r="P72"/>
  <c r="Q72"/>
  <c r="O72"/>
  <c r="J83"/>
  <c r="K83"/>
  <c r="L83"/>
  <c r="M83"/>
  <c r="N83"/>
  <c r="O83"/>
  <c r="P83"/>
  <c r="Q83"/>
  <c r="R83"/>
  <c r="S83"/>
  <c r="T83"/>
  <c r="V83"/>
  <c r="W83"/>
  <c r="X83"/>
  <c r="Y83"/>
  <c r="Z83"/>
  <c r="AC83"/>
  <c r="AD83"/>
  <c r="AE83"/>
  <c r="AI83"/>
  <c r="AJ83"/>
  <c r="AK83"/>
  <c r="AL83"/>
  <c r="AM83"/>
  <c r="AN83"/>
  <c r="AO83"/>
  <c r="AR83"/>
  <c r="I83"/>
  <c r="K81"/>
  <c r="N81"/>
  <c r="AO81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G80"/>
  <c r="H80"/>
  <c r="I80"/>
  <c r="I79" s="1"/>
  <c r="J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F80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I76"/>
  <c r="J76"/>
  <c r="K76"/>
  <c r="L76"/>
  <c r="M76"/>
  <c r="N76"/>
  <c r="V76"/>
  <c r="W76"/>
  <c r="AA76"/>
  <c r="AB76"/>
  <c r="AC76"/>
  <c r="AG76"/>
  <c r="AH76"/>
  <c r="AI76"/>
  <c r="AK76"/>
  <c r="AL76"/>
  <c r="AM76"/>
  <c r="AN76"/>
  <c r="AO76"/>
  <c r="AP76"/>
  <c r="AQ76"/>
  <c r="AR76"/>
  <c r="AK77"/>
  <c r="AL77"/>
  <c r="AN77"/>
  <c r="AO77"/>
  <c r="AQ77"/>
  <c r="AR77"/>
  <c r="J78"/>
  <c r="K78"/>
  <c r="L78"/>
  <c r="M78"/>
  <c r="N78"/>
  <c r="O78"/>
  <c r="P78"/>
  <c r="Q78"/>
  <c r="R78"/>
  <c r="S78"/>
  <c r="U78"/>
  <c r="V78"/>
  <c r="W78"/>
  <c r="X78"/>
  <c r="Y78"/>
  <c r="Z78"/>
  <c r="AD78"/>
  <c r="AE78"/>
  <c r="AF78"/>
  <c r="AJ78"/>
  <c r="AK78"/>
  <c r="AL78"/>
  <c r="AM78"/>
  <c r="AN78"/>
  <c r="AO78"/>
  <c r="AR78"/>
  <c r="I78"/>
  <c r="G89" l="1"/>
  <c r="AL89"/>
  <c r="F83"/>
  <c r="G83"/>
  <c r="AO89"/>
  <c r="AC89"/>
  <c r="Q89"/>
  <c r="F107"/>
  <c r="N89"/>
  <c r="H89" l="1"/>
  <c r="J15"/>
  <c r="Y72"/>
  <c r="X72"/>
  <c r="V72"/>
  <c r="U72"/>
  <c r="L72"/>
  <c r="L82"/>
  <c r="F26" l="1"/>
  <c r="G31"/>
  <c r="F31"/>
  <c r="G30"/>
  <c r="F30"/>
  <c r="G26"/>
  <c r="L34"/>
  <c r="M34"/>
  <c r="O34"/>
  <c r="P34"/>
  <c r="R34"/>
  <c r="S34"/>
  <c r="U34"/>
  <c r="V34"/>
  <c r="X34"/>
  <c r="Y34"/>
  <c r="AA34"/>
  <c r="AB34"/>
  <c r="AD34"/>
  <c r="AE34"/>
  <c r="AG34"/>
  <c r="AI34" s="1"/>
  <c r="AH34"/>
  <c r="AJ34"/>
  <c r="AK34"/>
  <c r="AL34"/>
  <c r="AM34"/>
  <c r="AN34"/>
  <c r="AO34"/>
  <c r="AP34"/>
  <c r="AQ34"/>
  <c r="J34"/>
  <c r="I34"/>
  <c r="AF34" l="1"/>
  <c r="AC34"/>
  <c r="W34"/>
  <c r="Z34"/>
  <c r="T34"/>
  <c r="N34"/>
  <c r="K34"/>
  <c r="Q34"/>
  <c r="H30"/>
  <c r="AQ74"/>
  <c r="AP74"/>
  <c r="AN74"/>
  <c r="AM74"/>
  <c r="AK74"/>
  <c r="AJ74"/>
  <c r="AH74"/>
  <c r="AG74"/>
  <c r="AE74"/>
  <c r="AD74"/>
  <c r="AB74"/>
  <c r="AA74"/>
  <c r="Y74"/>
  <c r="X74"/>
  <c r="V74"/>
  <c r="U74"/>
  <c r="S74"/>
  <c r="R74"/>
  <c r="P74"/>
  <c r="O74"/>
  <c r="M74"/>
  <c r="L74"/>
  <c r="J74"/>
  <c r="I74"/>
  <c r="K17"/>
  <c r="X17"/>
  <c r="AN17"/>
  <c r="S17"/>
  <c r="AA17"/>
  <c r="AD17"/>
  <c r="AE17"/>
  <c r="AH17"/>
  <c r="AK17"/>
  <c r="AQ17"/>
  <c r="H99"/>
  <c r="G109"/>
  <c r="F109"/>
  <c r="G107"/>
  <c r="G106"/>
  <c r="F106"/>
  <c r="AQ104"/>
  <c r="AP104"/>
  <c r="AN104"/>
  <c r="AM104"/>
  <c r="AK104"/>
  <c r="AJ104"/>
  <c r="AH104"/>
  <c r="AG104"/>
  <c r="AE104"/>
  <c r="AD104"/>
  <c r="Y104"/>
  <c r="X104"/>
  <c r="V104"/>
  <c r="U104"/>
  <c r="S104"/>
  <c r="R104"/>
  <c r="P104"/>
  <c r="O104"/>
  <c r="M104"/>
  <c r="L104"/>
  <c r="G97"/>
  <c r="F97"/>
  <c r="G95"/>
  <c r="F95"/>
  <c r="G94"/>
  <c r="F94"/>
  <c r="AQ92"/>
  <c r="AP92"/>
  <c r="AN92"/>
  <c r="AM92"/>
  <c r="AK92"/>
  <c r="AJ92"/>
  <c r="AH92"/>
  <c r="AG92"/>
  <c r="AE92"/>
  <c r="AD92"/>
  <c r="AB92"/>
  <c r="AA92"/>
  <c r="Y92"/>
  <c r="X92"/>
  <c r="V92"/>
  <c r="U92"/>
  <c r="S92"/>
  <c r="R92"/>
  <c r="P92"/>
  <c r="O92"/>
  <c r="M92"/>
  <c r="L92"/>
  <c r="F91"/>
  <c r="G78"/>
  <c r="F78"/>
  <c r="G77"/>
  <c r="F77"/>
  <c r="G76"/>
  <c r="F76"/>
  <c r="G104" l="1"/>
  <c r="F104"/>
  <c r="G101"/>
  <c r="F100"/>
  <c r="G92"/>
  <c r="I98"/>
  <c r="F101"/>
  <c r="G100"/>
  <c r="Y17"/>
  <c r="Z17" s="1"/>
  <c r="AB17"/>
  <c r="G74"/>
  <c r="F92"/>
  <c r="F74"/>
  <c r="G28" l="1"/>
  <c r="G73"/>
  <c r="G84" s="1"/>
  <c r="F73"/>
  <c r="F84" s="1"/>
  <c r="M72"/>
  <c r="J72"/>
  <c r="I72"/>
  <c r="F72" s="1"/>
  <c r="AQ82"/>
  <c r="AN82"/>
  <c r="AK82"/>
  <c r="AH82"/>
  <c r="AE82"/>
  <c r="AD82"/>
  <c r="AB82"/>
  <c r="Y82"/>
  <c r="Z82" s="1"/>
  <c r="V82"/>
  <c r="S82"/>
  <c r="J82"/>
  <c r="G43"/>
  <c r="F43"/>
  <c r="G42"/>
  <c r="F42"/>
  <c r="G41"/>
  <c r="F41"/>
  <c r="AQ39"/>
  <c r="AP39"/>
  <c r="AN39"/>
  <c r="AM39"/>
  <c r="AK39"/>
  <c r="AJ39"/>
  <c r="AH39"/>
  <c r="AG39"/>
  <c r="AE39"/>
  <c r="AD39"/>
  <c r="AB39"/>
  <c r="AC39" s="1"/>
  <c r="AA39"/>
  <c r="Y39"/>
  <c r="X39"/>
  <c r="V39"/>
  <c r="U39"/>
  <c r="S39"/>
  <c r="R39"/>
  <c r="P39"/>
  <c r="O39"/>
  <c r="M39"/>
  <c r="L39"/>
  <c r="J39"/>
  <c r="G38"/>
  <c r="F38"/>
  <c r="G37"/>
  <c r="F37"/>
  <c r="G36"/>
  <c r="F36"/>
  <c r="H31"/>
  <c r="AQ28"/>
  <c r="AP28"/>
  <c r="AN28"/>
  <c r="AM28"/>
  <c r="AK28"/>
  <c r="AJ28"/>
  <c r="AH28"/>
  <c r="AG28"/>
  <c r="AE28"/>
  <c r="AD28"/>
  <c r="AB28"/>
  <c r="Y28"/>
  <c r="X28"/>
  <c r="V28"/>
  <c r="U28"/>
  <c r="S28"/>
  <c r="R28"/>
  <c r="P28"/>
  <c r="O28"/>
  <c r="M28"/>
  <c r="L28"/>
  <c r="J28"/>
  <c r="I28"/>
  <c r="G25"/>
  <c r="AQ23"/>
  <c r="AP23"/>
  <c r="AN23"/>
  <c r="AM23"/>
  <c r="AK23"/>
  <c r="AJ23"/>
  <c r="AH23"/>
  <c r="AG23"/>
  <c r="AE23"/>
  <c r="AD23"/>
  <c r="AB23"/>
  <c r="Y23"/>
  <c r="X23"/>
  <c r="V23"/>
  <c r="U23"/>
  <c r="S23"/>
  <c r="R23"/>
  <c r="P23"/>
  <c r="O23"/>
  <c r="M23"/>
  <c r="L23"/>
  <c r="J23"/>
  <c r="I23"/>
  <c r="M82"/>
  <c r="G19"/>
  <c r="F19"/>
  <c r="L17"/>
  <c r="J16"/>
  <c r="I16"/>
  <c r="I11" s="1"/>
  <c r="F15"/>
  <c r="T39" l="1"/>
  <c r="H37"/>
  <c r="H41"/>
  <c r="AF82"/>
  <c r="R81"/>
  <c r="AE81"/>
  <c r="AE79" s="1"/>
  <c r="M86"/>
  <c r="M81"/>
  <c r="M79" s="1"/>
  <c r="S86"/>
  <c r="S81"/>
  <c r="S79" s="1"/>
  <c r="L86"/>
  <c r="L81"/>
  <c r="L79" s="1"/>
  <c r="J86"/>
  <c r="J81"/>
  <c r="J79" s="1"/>
  <c r="K79" s="1"/>
  <c r="V81"/>
  <c r="U81"/>
  <c r="AB81"/>
  <c r="AB79" s="1"/>
  <c r="G72"/>
  <c r="K28"/>
  <c r="T28"/>
  <c r="P81"/>
  <c r="O81"/>
  <c r="O86"/>
  <c r="F103"/>
  <c r="F98" s="1"/>
  <c r="H42"/>
  <c r="G103"/>
  <c r="G98" s="1"/>
  <c r="H83"/>
  <c r="F34"/>
  <c r="AK81"/>
  <c r="AK79" s="1"/>
  <c r="AQ81"/>
  <c r="AQ79" s="1"/>
  <c r="AQ86"/>
  <c r="AN86"/>
  <c r="AN81"/>
  <c r="AN79" s="1"/>
  <c r="AP86"/>
  <c r="AP81"/>
  <c r="AD81"/>
  <c r="AD79" s="1"/>
  <c r="AO28"/>
  <c r="AH81"/>
  <c r="AH79" s="1"/>
  <c r="F16"/>
  <c r="AM81"/>
  <c r="AG86"/>
  <c r="AG81"/>
  <c r="X81"/>
  <c r="X79" s="1"/>
  <c r="F13"/>
  <c r="F11" s="1"/>
  <c r="AJ81"/>
  <c r="AL28"/>
  <c r="Y81"/>
  <c r="Q28"/>
  <c r="G34"/>
  <c r="AI28"/>
  <c r="G70"/>
  <c r="G81" s="1"/>
  <c r="AR28"/>
  <c r="R17"/>
  <c r="T17" s="1"/>
  <c r="AM17"/>
  <c r="J68"/>
  <c r="P17"/>
  <c r="AJ17"/>
  <c r="O17"/>
  <c r="AG17"/>
  <c r="AI17" s="1"/>
  <c r="AP17"/>
  <c r="F39"/>
  <c r="AA82"/>
  <c r="AC82" s="1"/>
  <c r="G39"/>
  <c r="AF14"/>
  <c r="V68"/>
  <c r="Z14"/>
  <c r="AH68"/>
  <c r="S68"/>
  <c r="AE68"/>
  <c r="AD68"/>
  <c r="Y68"/>
  <c r="Z28"/>
  <c r="W28"/>
  <c r="G16"/>
  <c r="F25"/>
  <c r="F23" s="1"/>
  <c r="N28"/>
  <c r="N17" s="1"/>
  <c r="AF28"/>
  <c r="K14"/>
  <c r="AM82"/>
  <c r="AR14"/>
  <c r="M17"/>
  <c r="G20"/>
  <c r="G17" s="1"/>
  <c r="AA23"/>
  <c r="AA28"/>
  <c r="AC28" s="1"/>
  <c r="F81"/>
  <c r="K82"/>
  <c r="AQ68"/>
  <c r="J11"/>
  <c r="M68"/>
  <c r="I68"/>
  <c r="F28"/>
  <c r="H28" s="1"/>
  <c r="AN68"/>
  <c r="G23"/>
  <c r="AK68"/>
  <c r="N82"/>
  <c r="F20"/>
  <c r="O82"/>
  <c r="G15"/>
  <c r="L68"/>
  <c r="X68"/>
  <c r="AB68"/>
  <c r="AJ82"/>
  <c r="AJ79" l="1"/>
  <c r="AL79" s="1"/>
  <c r="Y79"/>
  <c r="Z79" s="1"/>
  <c r="W81"/>
  <c r="V79"/>
  <c r="O79"/>
  <c r="AM79"/>
  <c r="AO79" s="1"/>
  <c r="T81"/>
  <c r="H34"/>
  <c r="Q17"/>
  <c r="I86"/>
  <c r="AE86"/>
  <c r="AF79"/>
  <c r="AB86"/>
  <c r="V86"/>
  <c r="F17"/>
  <c r="H17" s="1"/>
  <c r="AH86"/>
  <c r="G88"/>
  <c r="AA86"/>
  <c r="AA81"/>
  <c r="P86"/>
  <c r="G71"/>
  <c r="G82" s="1"/>
  <c r="G79" s="1"/>
  <c r="P82"/>
  <c r="P79" s="1"/>
  <c r="X86"/>
  <c r="H39"/>
  <c r="AR86"/>
  <c r="F71"/>
  <c r="AM86"/>
  <c r="R82"/>
  <c r="R79" s="1"/>
  <c r="AP82"/>
  <c r="AP79" s="1"/>
  <c r="AJ86"/>
  <c r="AG82"/>
  <c r="AG79" s="1"/>
  <c r="U82"/>
  <c r="U79" s="1"/>
  <c r="AR71"/>
  <c r="AR82" s="1"/>
  <c r="AG68"/>
  <c r="AI68" s="1"/>
  <c r="AR11"/>
  <c r="AL11"/>
  <c r="AL14"/>
  <c r="AP68"/>
  <c r="AR68" s="1"/>
  <c r="R68"/>
  <c r="T68" s="1"/>
  <c r="Q14"/>
  <c r="G14"/>
  <c r="G11" s="1"/>
  <c r="N14"/>
  <c r="N86"/>
  <c r="AK86"/>
  <c r="AL82"/>
  <c r="O68"/>
  <c r="P68"/>
  <c r="AA68"/>
  <c r="AC68" s="1"/>
  <c r="N79"/>
  <c r="AO11"/>
  <c r="N11"/>
  <c r="K68"/>
  <c r="AO14"/>
  <c r="AD86"/>
  <c r="Y86"/>
  <c r="T14"/>
  <c r="AI14"/>
  <c r="W14"/>
  <c r="U86"/>
  <c r="AC14"/>
  <c r="W11"/>
  <c r="Z68"/>
  <c r="AF68"/>
  <c r="Z11"/>
  <c r="N68"/>
  <c r="AF11"/>
  <c r="AM68"/>
  <c r="AO68" s="1"/>
  <c r="H20"/>
  <c r="AI11"/>
  <c r="K11"/>
  <c r="AJ68"/>
  <c r="AL68" s="1"/>
  <c r="H13"/>
  <c r="U68"/>
  <c r="W68" s="1"/>
  <c r="Q82"/>
  <c r="T11"/>
  <c r="AC81" l="1"/>
  <c r="AA79"/>
  <c r="AC79" s="1"/>
  <c r="W79"/>
  <c r="W82"/>
  <c r="AR79"/>
  <c r="T79"/>
  <c r="T82"/>
  <c r="AO86"/>
  <c r="AI86"/>
  <c r="Q86"/>
  <c r="K86"/>
  <c r="W86"/>
  <c r="AC88"/>
  <c r="AC86"/>
  <c r="F88"/>
  <c r="F86" s="1"/>
  <c r="AI79"/>
  <c r="AI82"/>
  <c r="AF86"/>
  <c r="AO82"/>
  <c r="F82"/>
  <c r="F79" s="1"/>
  <c r="H79" s="1"/>
  <c r="F68"/>
  <c r="Q68"/>
  <c r="Q79"/>
  <c r="G68"/>
  <c r="Z86"/>
  <c r="AL86"/>
  <c r="H70"/>
  <c r="H81" s="1"/>
  <c r="Q11"/>
  <c r="G86"/>
  <c r="R86"/>
  <c r="H71"/>
  <c r="H82" s="1"/>
  <c r="H11"/>
  <c r="H14"/>
  <c r="T86" l="1"/>
  <c r="H88"/>
  <c r="H68"/>
  <c r="H86"/>
</calcChain>
</file>

<file path=xl/sharedStrings.xml><?xml version="1.0" encoding="utf-8"?>
<sst xmlns="http://schemas.openxmlformats.org/spreadsheetml/2006/main" count="312" uniqueCount="138">
  <si>
    <t>№</t>
  </si>
  <si>
    <t>Целевой показатель, №</t>
  </si>
  <si>
    <t>Источники финансирования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</si>
  <si>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</si>
  <si>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</si>
  <si>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</si>
  <si>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</si>
  <si>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</si>
  <si>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</si>
  <si>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</si>
  <si>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</si>
  <si>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</si>
  <si>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</si>
  <si>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</si>
  <si>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</si>
  <si>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</si>
  <si>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</si>
  <si>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</si>
  <si>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</si>
  <si>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</si>
  <si>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</si>
  <si>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</si>
  <si>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</si>
  <si>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</si>
  <si>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Управление по физической культуре, спорту и туризму администрации г.Урай</t>
  </si>
  <si>
    <t>Без финансирования</t>
  </si>
  <si>
    <t>Начальник управления по физической культуре,</t>
  </si>
  <si>
    <t>спорту и туризму администрации города Урай</t>
  </si>
  <si>
    <t>В.В. Архипов</t>
  </si>
  <si>
    <t>Ведущий экономист сводно-аналитического отдела</t>
  </si>
  <si>
    <t xml:space="preserve">Управление по физической культуре, спорту и туризму администрации города Урай </t>
  </si>
  <si>
    <t>1.1.</t>
  </si>
  <si>
    <t>2.1.</t>
  </si>
  <si>
    <t>Согласовано:</t>
  </si>
  <si>
    <t>Комитет по финансам</t>
  </si>
  <si>
    <t>Внебюджетные источники</t>
  </si>
  <si>
    <t>1.2.1</t>
  </si>
  <si>
    <t>Исполнители:</t>
  </si>
  <si>
    <t>1.1.1-1.1.8</t>
  </si>
  <si>
    <t>1.1.1-1.1.9</t>
  </si>
  <si>
    <t>2.1.1-2.1.2</t>
  </si>
  <si>
    <t>1.</t>
  </si>
  <si>
    <t>1.2.</t>
  </si>
  <si>
    <t>1.3.</t>
  </si>
  <si>
    <t>1.5.</t>
  </si>
  <si>
    <t>Подпрограмма 2  «Создание условий для развития туризма в городе Урай»</t>
  </si>
  <si>
    <t>Подпрограмма 1  "Развитие физической культуры и спорта в городе Урай"</t>
  </si>
  <si>
    <t>2.</t>
  </si>
  <si>
    <t>2.2.</t>
  </si>
  <si>
    <t xml:space="preserve"> Выявление проблем и перспектив развития сферы туризма в  городе  Урай (11-12)</t>
  </si>
  <si>
    <t>Управление по физической культуре, спорту и туризму администрации города Урай,
управление по культуре и социальным вопросам администрации города Урай</t>
  </si>
  <si>
    <t>Разработка туристических маршрутов (11-12)</t>
  </si>
  <si>
    <t>Местный бюджет</t>
  </si>
  <si>
    <t>Иные источники финансирования</t>
  </si>
  <si>
    <t>Бюджет ХМАО-Югры</t>
  </si>
  <si>
    <t>Федеральный бюджет</t>
  </si>
  <si>
    <t>Инвестиции в объекты муниципальной собственности</t>
  </si>
  <si>
    <t>Прочие расходы</t>
  </si>
  <si>
    <t>В том числе:</t>
  </si>
  <si>
    <t xml:space="preserve">Соисполнитель 3
(Муниципальное казенное учреждение «Управление капитального строительства города Урай»)
</t>
  </si>
  <si>
    <t>Основные мероприятия муниципальной программы
(их взаимосвязь с целевыми показателями муниципальной программы)</t>
  </si>
  <si>
    <t xml:space="preserve">Ответственный исполнитель/соисполнитель </t>
  </si>
  <si>
    <t>Финансовые затраты на реализацию 
(тыс. рублей)</t>
  </si>
  <si>
    <t>7=6/5*100</t>
  </si>
  <si>
    <t>ВСЕГО по муниципальной программе:</t>
  </si>
  <si>
    <t>1.6.</t>
  </si>
  <si>
    <t>Всего:</t>
  </si>
  <si>
    <t>Развитие сети спортивных объектов шаговой доступности (10)</t>
  </si>
  <si>
    <t xml:space="preserve">Соисполнитель 2 
(Муниципальное автономное учреждение «Спортивная школа «Старт»)
</t>
  </si>
  <si>
    <t>За счет остатков прошлых лет в рамках муниципальной программы  "Развитие Физической культуры, спорта и туризма в городе Урай на 2019-2021 годы"</t>
  </si>
  <si>
    <t xml:space="preserve">Управление по физической культуре, спорту и туризму администрации города Урай,
МКУ «Управление капитального строительства города Урай», МАУ«СШ «Старт»
</t>
  </si>
  <si>
    <t xml:space="preserve">Оказание муниципальных услуг (выполнение работ) 
в сфере физической культуры и спорта МАУ «СШ «Старт»   (1-9)
</t>
  </si>
  <si>
    <t>Укрепление материально- технической базы спортивных учреждений (10)</t>
  </si>
  <si>
    <t>К.А.Кукушкина, тел.: 2-33-30 (доб.038)</t>
  </si>
  <si>
    <t>Подпрограмма 3  «Укрепление общественного здоровья граждан города Урай»</t>
  </si>
  <si>
    <t>3.</t>
  </si>
  <si>
    <t>3.1.</t>
  </si>
  <si>
    <t>Управление по физической культуре, спорту и туризму администрации города Урай,
управление по культуре и социальным вопросам администрации города Урай, управление образования и молодежной политики администрации города Урай, отдел по делам несовершеннолетних и защите их прав администрации города Урай</t>
  </si>
  <si>
    <t>3.2.</t>
  </si>
  <si>
    <t>Начальник отдела по ФМР и Т управления по физической культуре,</t>
  </si>
  <si>
    <t>Е.В.Кашина, тел.: 9-10-28 (доб.362)</t>
  </si>
  <si>
    <t xml:space="preserve">Специалист-эксперт управления </t>
  </si>
  <si>
    <t xml:space="preserve">по культуре и социальным вопросам администрации города Урай </t>
  </si>
  <si>
    <t>К.В. Ермакова, тел.: 2-33-48 (доб.031)</t>
  </si>
  <si>
    <t>Начальник управления по культуре</t>
  </si>
  <si>
    <t>и социальным вопросам администрации города Урай</t>
  </si>
  <si>
    <t>У.В. Кащеева</t>
  </si>
  <si>
    <t>Организация и проведение мероприятий, направленных на пропаганду здорового образа жизни (3-15)</t>
  </si>
  <si>
    <t>Информирование граждан о факторах риска развития заболеваний, о мерах для профилактики заболеваний (13-15)</t>
  </si>
  <si>
    <t>1.3.1</t>
  </si>
  <si>
    <t>1.3.2</t>
  </si>
  <si>
    <t>Обеспечение деятельности МАУ "СШ "Старт"</t>
  </si>
  <si>
    <t xml:space="preserve">Управление по физической культуре, спорту и туризму администрации города Урай
</t>
  </si>
  <si>
    <t xml:space="preserve"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 </t>
  </si>
  <si>
    <t xml:space="preserve">Оказание муниципальных услуг (выполнение работ) 
в сфере физической культуры и спорта МАУ ДО ДЮСШ "Звезды Югры" (1-9)
</t>
  </si>
  <si>
    <t xml:space="preserve">Оказание муниципальных услуг (выполнение работ) 
в сфере физической культуры и спорта МАУ "СШ "Старт"   (1-9)
</t>
  </si>
  <si>
    <t>Строительство объекта "Крытый каток в г. Урай"</t>
  </si>
  <si>
    <t>Муниципальное автономное учреждение "Спортивная школа "Старт"</t>
  </si>
  <si>
    <t>1.4.</t>
  </si>
  <si>
    <t xml:space="preserve">Управление по физической культуре, спорту и туризму администрации города Урай,
МКУ "Управление капитального строительства города Урай", МАУ"СШ "Старт"
</t>
  </si>
  <si>
    <t xml:space="preserve">Соисполнитель 4
(Управление образования и молодежной политики администрации города Урай)
</t>
  </si>
  <si>
    <t xml:space="preserve">Соисполнитель 1 
(Управление по культуре и социальным вопросам администрации города Урай)
</t>
  </si>
  <si>
    <t xml:space="preserve">Ответственный исполнитель 
(Управление по физической культуре, спорту и туризму администрации города Урай)
</t>
  </si>
  <si>
    <t>Внебюджетные источники финансирования</t>
  </si>
  <si>
    <t>Соисполнитель 6                                           (Отдел по делам несовершеннолетних и защите их прав  администрации города Урай)</t>
  </si>
  <si>
    <t>Укрепление материально-технической базы спортивных учреждений (10)</t>
  </si>
  <si>
    <t xml:space="preserve">ОТЧЕТ </t>
  </si>
  <si>
    <t xml:space="preserve"> о ходе исполнения Комплексного плана (сетевого графика) реализации</t>
  </si>
  <si>
    <t>муниципальной программы "Развитие физической культуры, спорта и туризма в городе Урай и укрепление здоровья граждан города Урай на 2019-2030 годы" за I квартал 2023 года</t>
  </si>
  <si>
    <t>Отдел по взаимодействию со средствами массовой информации администрации города Урай, Управление по физической культуре, спорту и туризму администрации города Урай,
управление по культуре и социальным вопросам администрации города Урай, управление образования и молодежной политики администрации города Урай, отдел по делам несовершеннолетних и защите их прав администрации города Урай</t>
  </si>
  <si>
    <t xml:space="preserve">Соисполнитель 5
(Отдел по взаимодействию со средствами массовой информации администрации города Урай)
</t>
  </si>
  <si>
    <t>"_______"_______________________ 2023 г.</t>
  </si>
  <si>
    <t>"_______"______________ 2023 г.</t>
  </si>
  <si>
    <t>При плановых сметных назначениях на первый квартал 2023 года  в размере 36 371,4 тыс. руб., фактическое  исполнение составило 35 177,5 тыс. руб. или 96,7%</t>
  </si>
  <si>
    <t xml:space="preserve">Согласно утвержденного Единого календарного плана региональных, межрегиональных, всероссийских и международных физкультурных мероприятий и спортивных мероприятий города Урай в I квартале 2023 года, проведены соревнования по лыжным гонкам, дартсу среди людей пожилого возраста, в зачет Спартакиады "Ветераны всегда в строю", соревнования по лыжным гонкам, волейболу и теннису среди работников предприятий (учреждений, организаций города) (в соревнованиях приняло всего  404 участника)  </t>
  </si>
  <si>
    <t>При плановых сметных назначениях на первый квартал 2023 года  в размере 188,9 тыс. руб., фактическое  исполнение составило 60,0 тыс. руб. Причиной неосвоения средств в размере 128,9 тыс. руб. послужил  перенос запланированного мероприятия,   в рамках  Спартакиады городов и районов ХМАО-Югры на второй квартал текущего года</t>
  </si>
  <si>
    <t>В 2023 году финансирование не предусмотрено</t>
  </si>
  <si>
    <t>При плановых сметных назначениях на первый квартал 2023 года  в размере 35 117,5 тыс. руб., фактическое  исполнение составило 100 % .  Денежные средства направлены на оказание муниципальных услуг и содержание имущества МАУ «СШ «Старт»</t>
  </si>
  <si>
    <t xml:space="preserve">При плановых сметных назначениях на первый квартал 2023 года  в размере 1065,0 тыс. руб., фактическое  исполнение составило 0 %. </t>
  </si>
  <si>
    <t xml:space="preserve">Строительство объекта "Крытый каток в г. Урай" завершено,  объект сдан в эксплуатацию в 2020 году, в связи с этим финансирование на 2023 год не предусмотрено. </t>
  </si>
  <si>
    <t>Плановые сметные назначения на 1 квартал не предусмотрены</t>
  </si>
  <si>
    <t>При плановых сметных назначениях на первый квартал 2023 года  в размере 36 182,5 тыс. руб., фактическое  исполнение составило 35 117,5 тыс. руб. или 97,1%</t>
  </si>
  <si>
    <t xml:space="preserve">Ежемесячно проводится работа по мониторингу туристского потока. По итогам мониторинга за 1 квартал 2023, года этноцентр "Силава" посетило 959 туристов, из них 378 - дети. В гостиницах города за данный период было размещено 1286 человек. Музей истории города Урай посетило 6822 человека, из них - 3599 дети. Основные проблемы развития туризма приходятся на слаборазвитую туристскую инфраструктуру города Урай, узкий ассортимент предоставляемых услуг; недостаточное финансирование направления туризма; удаленность от больших центров, сложную транспортную схему. Перспективой развития туризма представляется в продвижении культурно-познавательного туризма, в связи с наличием в городе Культурно-исторического центра и обновленного Музея истории города Урай, обладающего интерактивными технологиями и передовым техническим оснащением, сопоставимым с ведущими музеями России. Для продвижения туристических продуктов создан электронный каталог «Добро пожаловать в Урай», созданы страницы ВКонтакте (https://vk.com/urayfirstoil). Информация для туристов и горожан о событиях и мероприятиях в городе Урай размещается на станицах сообщества «Добро пожаловать в Урай» в социальных сетях ВКонтакте. </t>
  </si>
  <si>
    <t>Организация, проведение и участие в физкультурных, спортивно-массовых и информационных мероприятиях, пропагандирующих здоровый образ жизни, а также направленных на популяризацию физической культуры и массового спорта (1-8)</t>
  </si>
  <si>
    <t>Ежемесячно проводится работа по мониторингу туристского потока, на отчетный период действует 8 туристических  (экскурсионных) маршрутов</t>
  </si>
  <si>
    <t>В рамках исполнения мероприятий муниципальной программы, согласно пункта 1.5., 1.6.</t>
  </si>
  <si>
    <t xml:space="preserve">В рамках исполнения мероприятий муниципальной программы, согласно пункта 3.2. </t>
  </si>
  <si>
    <t>В рамках исполнения мероприятий муниципальной программы, согласно пункта  1.4., 1.5., 1.6.</t>
  </si>
  <si>
    <t>В рамках исполнения мероприятий муниципальной программы, согласно пункта 3.1., 3.2.</t>
  </si>
  <si>
    <t xml:space="preserve">В рамках исполнения мероприятий муниципальной программы, согласно пункта 3.1., 3.2. </t>
  </si>
  <si>
    <t xml:space="preserve">В рамках исполнения мероприятий муниципальной программы, согласно пункта 2.2.,  3.1., 3.2. </t>
  </si>
  <si>
    <t>За отчетный период организованы 5  культурно-досуговых мероприятий для несовершеннолетних, направленных на формирование здорового образа жизни, с общим количеством участников 200 человек (Проект «Жизнь или наркотики? Выбор очевиден», беседа-предупреждение «Вирус сквернословия», 
интерактивная площадка «Я выбираю жизнь!», проект «ЖИВИНКА - вдохновение жить», «ЗОЖ – квартирник»). 
В образовательных организациях в целях подготовки школьников к учебной деятельности перед занятиями в школах проводится гимнастика, продолжительностью 6-7 минут. Эффективным активным отдыхом является проведение физкультурных минут на уроках. В физкультурные минуты включаются 4-5 упражнений, продолжительность 1,5-2 минуты. Физические упражнения, спортивные и подвижные игры на переменах проводятся с целью снижения утомления. Дважды в год (осенью и весной) проводится мониторинг физического развития и физической подготовленности обучающихся.  В целях сохранения и укрепления здоровья обучающихся на базе всех школ функционируют спортивные клубы.  Проведен ряд мероприятий  по внедрению Всероссийского физкультурно-спортивного комплекса «Готов к труду и обороне» в образовательных организациях. Также во всех образовательных организациях проведены мероприятия,  направленные на пропаганду здорового образа жизни: Месячник оборонно-массовых мероприятий;  Турнир по волейболу «Король площадки»,  День здоровья. 
Охват детей за отчетный период составляет  5 300  человек.</t>
  </si>
  <si>
    <t xml:space="preserve"> В 1 квартале 2023 года было проведено 2 экскурсии на историчяеский комплекс первого нефтепромыста "Сухой бор" . Число посетителей составило 17 человек.                             В рамках муниципального проекта «Создание комплекса туристических (экскурсионных) маршрутов по городу Урай и Кондинскому району»  всего действует 8 туристических  (экскурсионных) маршрутов: 1.Обзорная автобусная экскурсия по городу «Урай – история и современность»; 2.Пешеходная экскурсия «Новогодняя прогулка»; 3.Пешеходная экскурсия «Урай спортивный»; 4.Пешеходная экскурсия «КосмоКвест»;  5.Экскурсия на исторический комплекс первого нефтепромысла «Сухой бор»;  6.Пешеходная экскурсия «Нескучный парк»; 7. "Комсомольцы - молодые строители города"; 8."Первые на Конде".</t>
  </si>
  <si>
    <t xml:space="preserve">На официальном сайте органов местного самоуправления города Урай во вкладке Социальная сфера» - Здравоохранение https://uray.ru/tag/zdravookhranenie/ размещены: 
- перечень социально значимых заболеваний и перечень заболеваний, представляющих опасность для окружающих;
- меры профилактики ВИЧ-инфекции;
- ситуация по коронавирусной инфекции; 
- ситуация по клещевому энцефалиту;
- ситуация по гриппу и ОРВИ;
- видеоролики с социальной рекламой на антинаркотическую тематику и пропаганду здорового образа жизни и др. 
Для информирования населения о факторах риска развития заболеваний используются сайты образовательных организаций, учреждений культуры  и спортивных учреждений, а также официальные группы учреждений в социальных сетях. 
Основная тематика, касающаяся здоровья населения за отчетный период: освещение спортивных мероприятий – различные соревнования. 
Также информация по теме здоровья регулярно публикуется на страницах  городской газеты «Знамя», на сайте газеты и в официальных аккаунтах в соцсетях, сюжеты по теме выходят в эфире ТРК «Спектр+», в группах ТРК «Спектр+» в социальных сетях, на канале видеохостинга Ютуб. В мессенджере Вайбер создана группа телерадиокомпании под названием «ТРК «Спектр+». Урай. </t>
  </si>
  <si>
    <t>За отчетный период организованы 5  культурно-досуговых мероприятий для несовершеннолетних, направленных на формирование здорового образа жизни, с общим количеством участников 200 человек. На официальном сайте органов местного самоуправления города Урай во вкладке Социальная сфера»  Здравоохранение https://uray.ru/tag/zdravookhranenie/,  на сайтах образовательных организаций, учреждений культуры  и спортивных учреждений, а также официальные группы учреждений в социальных сетях размещаются материалы, касающиеся здоровья населения.</t>
  </si>
  <si>
    <t>Неосвоение средств в размере 1065,0 тыс. руб. возникло, в связи с приведением в соответствие нормативных правовых актов, в рамках реализации Федерального закона от 30.04.2021 № 127-ФЗ "О внесении изменений в Федеральный закон "О физической культуре и спорте в Российской Федерации" и Федеральный закон "Об образовании в Российской Федерации". Неосвоенные средства первого квартала будут использованы до конца текущего года на обеспечение участия в выездных соревнованиях учащихся спортивной школы</t>
  </si>
  <si>
    <t>Причиной неосвоения средств в размере                1 193,9 тыс. руб. является:                                             1) по мероприятию 1.1. (128,9 тыс. руб.)  -  в связи с переносом запланированного мероприятия,   в рамках  Спартакиады городов и районов ХМАО-Югры на второй квартал текущего года;                                                                        2) по мероприятию 1.3.2. (1065,0 тыс. руб.) - в связи с приведением в соответствие нормативных правовых актов, в рамках реализации Федерального закона от 30.04.2021 № 127-ФЗ "О внесении изменений в Федеральный закон "О физической культуре и спорте в Российской Федерации" и Федеральный закон "Об образовании в Российской Федерации"</t>
  </si>
  <si>
    <t>Причиной неосвоения средств в размере                1 193,9 тыс. руб. является:                                             1) по мероприятию 1.1. (128,9 тыс. руб.)  -  в связи с переносом запланированного мероприятия,   в рамках  Спартакиады городов и районов ХМАО-Югры на второй квартал текущего года;                                                                        2) по мероприятию 1.3.2. (1065,0 тыс. руб.) - в связи с приведением в соответствие  нормативных правовых актов, в рамках реализации Федерального закона от 30.04.2021 № 127-ФЗ "О внесении изменений в Федеральный закон "О физической культуре и спорте в Российской Федерации" и Федеральный закон "Об образовании в Российской Федерации"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</si>
</sst>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5" fontId="7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164" fontId="2" fillId="2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/>
    <xf numFmtId="165" fontId="9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wrapText="1"/>
    </xf>
    <xf numFmtId="165" fontId="10" fillId="0" borderId="0" xfId="0" applyNumberFormat="1" applyFont="1" applyFill="1"/>
    <xf numFmtId="0" fontId="10" fillId="0" borderId="0" xfId="0" applyFont="1" applyFill="1"/>
    <xf numFmtId="165" fontId="7" fillId="0" borderId="0" xfId="0" applyNumberFormat="1" applyFont="1" applyFill="1"/>
    <xf numFmtId="0" fontId="1" fillId="0" borderId="0" xfId="0" applyFont="1" applyFill="1" applyAlignment="1">
      <alignment horizontal="left"/>
    </xf>
    <xf numFmtId="165" fontId="6" fillId="2" borderId="3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Fill="1"/>
    <xf numFmtId="0" fontId="11" fillId="0" borderId="0" xfId="0" applyFont="1" applyFill="1"/>
    <xf numFmtId="0" fontId="9" fillId="0" borderId="0" xfId="0" applyFont="1" applyFill="1"/>
    <xf numFmtId="0" fontId="3" fillId="0" borderId="0" xfId="0" applyFont="1" applyFill="1"/>
    <xf numFmtId="165" fontId="3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Fill="1"/>
    <xf numFmtId="0" fontId="12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wrapText="1"/>
    </xf>
    <xf numFmtId="165" fontId="1" fillId="3" borderId="3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Alignment="1">
      <alignment vertical="center"/>
    </xf>
    <xf numFmtId="0" fontId="10" fillId="2" borderId="0" xfId="0" applyFont="1" applyFill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10" fillId="0" borderId="0" xfId="0" applyFont="1"/>
    <xf numFmtId="165" fontId="1" fillId="2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165" fontId="6" fillId="2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5" fontId="11" fillId="0" borderId="0" xfId="0" applyNumberFormat="1" applyFont="1" applyFill="1"/>
    <xf numFmtId="0" fontId="2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165" fontId="1" fillId="0" borderId="0" xfId="0" applyNumberFormat="1" applyFont="1" applyFill="1"/>
    <xf numFmtId="165" fontId="10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0" xfId="0" applyNumberFormat="1" applyFont="1" applyFill="1"/>
    <xf numFmtId="165" fontId="4" fillId="3" borderId="3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165" fontId="1" fillId="3" borderId="5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/>
    </xf>
    <xf numFmtId="165" fontId="1" fillId="3" borderId="1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vertical="center"/>
    </xf>
    <xf numFmtId="0" fontId="10" fillId="0" borderId="9" xfId="0" applyFont="1" applyFill="1" applyBorder="1"/>
    <xf numFmtId="0" fontId="10" fillId="0" borderId="9" xfId="0" applyFont="1" applyFill="1" applyBorder="1" applyAlignment="1">
      <alignment wrapText="1"/>
    </xf>
    <xf numFmtId="165" fontId="10" fillId="0" borderId="9" xfId="0" applyNumberFormat="1" applyFont="1" applyFill="1" applyBorder="1"/>
    <xf numFmtId="0" fontId="2" fillId="2" borderId="5" xfId="0" applyFont="1" applyFill="1" applyBorder="1" applyAlignment="1">
      <alignment horizontal="left" vertical="center" wrapText="1"/>
    </xf>
    <xf numFmtId="165" fontId="4" fillId="3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165" fontId="1" fillId="3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165" fontId="6" fillId="2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/>
    </xf>
    <xf numFmtId="165" fontId="1" fillId="3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165" fontId="10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165" fontId="12" fillId="0" borderId="0" xfId="0" applyNumberFormat="1" applyFont="1" applyFill="1"/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165" fontId="1" fillId="2" borderId="5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1" fillId="0" borderId="2" xfId="0" applyFont="1" applyBorder="1"/>
    <xf numFmtId="0" fontId="11" fillId="0" borderId="5" xfId="0" applyFont="1" applyBorder="1"/>
    <xf numFmtId="0" fontId="2" fillId="3" borderId="5" xfId="0" applyFont="1" applyFill="1" applyBorder="1" applyAlignment="1">
      <alignment horizont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left" vertical="center" wrapText="1"/>
    </xf>
    <xf numFmtId="165" fontId="1" fillId="0" borderId="5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165" fontId="1" fillId="3" borderId="3" xfId="0" applyNumberFormat="1" applyFont="1" applyFill="1" applyBorder="1" applyAlignment="1">
      <alignment horizontal="left" vertical="center"/>
    </xf>
    <xf numFmtId="165" fontId="1" fillId="3" borderId="2" xfId="0" applyNumberFormat="1" applyFont="1" applyFill="1" applyBorder="1" applyAlignment="1">
      <alignment horizontal="left" vertical="center"/>
    </xf>
    <xf numFmtId="165" fontId="1" fillId="3" borderId="5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5" xfId="0" applyBorder="1"/>
    <xf numFmtId="0" fontId="12" fillId="0" borderId="0" xfId="0" applyFont="1" applyFill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Y162"/>
  <sheetViews>
    <sheetView tabSelected="1" view="pageBreakPreview" zoomScale="70" zoomScaleNormal="40" zoomScaleSheetLayoutView="70" workbookViewId="0">
      <pane xSplit="8" ySplit="9" topLeftCell="AJ113" activePane="bottomRight" state="frozen"/>
      <selection pane="topRight" activeCell="I1" sqref="I1"/>
      <selection pane="bottomLeft" activeCell="A8" sqref="A8"/>
      <selection pane="bottomRight" activeCell="AT79" sqref="AT79:AT84"/>
    </sheetView>
  </sheetViews>
  <sheetFormatPr defaultRowHeight="15"/>
  <cols>
    <col min="1" max="1" width="8" customWidth="1"/>
    <col min="2" max="2" width="42.5703125" customWidth="1"/>
    <col min="3" max="3" width="17.85546875" customWidth="1"/>
    <col min="4" max="4" width="9.42578125" hidden="1" customWidth="1"/>
    <col min="5" max="5" width="20.140625" customWidth="1"/>
    <col min="6" max="8" width="12.5703125" customWidth="1"/>
    <col min="9" max="10" width="10.85546875" customWidth="1"/>
    <col min="11" max="11" width="11.42578125" customWidth="1"/>
    <col min="12" max="13" width="10.85546875" customWidth="1"/>
    <col min="14" max="14" width="11.42578125" customWidth="1"/>
    <col min="15" max="16" width="10.85546875" customWidth="1"/>
    <col min="17" max="17" width="11.42578125" customWidth="1"/>
    <col min="18" max="19" width="10.85546875" customWidth="1"/>
    <col min="20" max="20" width="11.42578125" customWidth="1"/>
    <col min="21" max="22" width="10.85546875" customWidth="1"/>
    <col min="23" max="23" width="11.42578125" customWidth="1"/>
    <col min="24" max="25" width="10.85546875" customWidth="1"/>
    <col min="26" max="26" width="11.42578125" customWidth="1"/>
    <col min="27" max="28" width="10.85546875" customWidth="1"/>
    <col min="29" max="29" width="11.42578125" customWidth="1"/>
    <col min="30" max="31" width="10.85546875" customWidth="1"/>
    <col min="32" max="32" width="11.42578125" customWidth="1"/>
    <col min="33" max="33" width="13.28515625" customWidth="1"/>
    <col min="34" max="34" width="10.85546875" customWidth="1"/>
    <col min="35" max="35" width="11.42578125" customWidth="1"/>
    <col min="36" max="37" width="10.85546875" style="8" customWidth="1"/>
    <col min="38" max="38" width="11.42578125" style="8" customWidth="1"/>
    <col min="39" max="40" width="10.85546875" style="8" customWidth="1"/>
    <col min="41" max="41" width="11.42578125" style="8" customWidth="1"/>
    <col min="42" max="43" width="10.85546875" style="8" customWidth="1"/>
    <col min="44" max="44" width="11.42578125" style="8" customWidth="1"/>
    <col min="45" max="45" width="70.7109375" style="46" customWidth="1"/>
    <col min="46" max="46" width="38.85546875" style="46" customWidth="1"/>
    <col min="47" max="48" width="26.7109375" style="46" customWidth="1"/>
    <col min="49" max="50" width="11.85546875" customWidth="1"/>
  </cols>
  <sheetData>
    <row r="1" spans="1:5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51" ht="18.75">
      <c r="A2" s="226" t="s">
        <v>106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32"/>
      <c r="AL2" s="33"/>
      <c r="AM2" s="33"/>
      <c r="AN2" s="33"/>
      <c r="AO2" s="32"/>
      <c r="AP2" s="32"/>
      <c r="AQ2" s="32"/>
      <c r="AR2" s="32"/>
      <c r="AS2" s="32"/>
      <c r="AT2" s="81"/>
      <c r="AU2" s="81"/>
      <c r="AV2" s="81"/>
      <c r="AW2" s="17"/>
    </row>
    <row r="3" spans="1:51" ht="18.75">
      <c r="A3" s="226" t="s">
        <v>107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34"/>
      <c r="AL3" s="34"/>
      <c r="AM3" s="34"/>
      <c r="AN3" s="34"/>
      <c r="AO3" s="34"/>
      <c r="AP3" s="34"/>
      <c r="AQ3" s="34"/>
      <c r="AR3" s="34"/>
      <c r="AS3" s="34"/>
      <c r="AT3" s="81"/>
      <c r="AU3" s="81"/>
      <c r="AV3" s="81"/>
      <c r="AW3" s="17"/>
    </row>
    <row r="4" spans="1:51" ht="18.75">
      <c r="A4" s="226" t="s">
        <v>108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34"/>
      <c r="AL4" s="34"/>
      <c r="AM4" s="34"/>
      <c r="AN4" s="34"/>
      <c r="AO4" s="34"/>
      <c r="AP4" s="34"/>
      <c r="AQ4" s="34"/>
      <c r="AR4" s="35"/>
      <c r="AS4" s="32"/>
      <c r="AT4" s="81"/>
      <c r="AU4" s="81"/>
      <c r="AV4" s="81"/>
      <c r="AW4" s="17"/>
    </row>
    <row r="5" spans="1:51" ht="18.7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34"/>
      <c r="AL5" s="34"/>
      <c r="AM5" s="34"/>
      <c r="AN5" s="34"/>
      <c r="AO5" s="34"/>
      <c r="AP5" s="34"/>
      <c r="AQ5" s="34"/>
      <c r="AR5" s="35"/>
      <c r="AS5" s="32"/>
      <c r="AT5" s="81"/>
      <c r="AU5" s="81"/>
      <c r="AV5" s="81"/>
      <c r="AW5" s="17"/>
    </row>
    <row r="6" spans="1:51" ht="18.75">
      <c r="A6" s="36"/>
      <c r="B6" s="36"/>
      <c r="C6" s="36"/>
      <c r="D6" s="36"/>
      <c r="E6" s="36"/>
      <c r="F6" s="146"/>
      <c r="G6" s="36"/>
      <c r="H6" s="36"/>
      <c r="I6" s="36"/>
      <c r="J6" s="36"/>
      <c r="K6" s="36"/>
      <c r="L6" s="36"/>
      <c r="M6" s="18"/>
      <c r="N6" s="18"/>
      <c r="O6" s="18"/>
      <c r="P6" s="18"/>
      <c r="Q6" s="31"/>
      <c r="R6" s="18"/>
      <c r="S6" s="31"/>
      <c r="T6" s="18"/>
      <c r="U6" s="18"/>
      <c r="V6" s="18"/>
      <c r="W6" s="18"/>
      <c r="X6" s="31"/>
      <c r="Y6" s="18"/>
      <c r="Z6" s="31"/>
      <c r="AA6" s="18"/>
      <c r="AB6" s="18"/>
      <c r="AC6" s="18"/>
      <c r="AD6" s="18"/>
      <c r="AE6" s="18"/>
      <c r="AF6" s="18"/>
      <c r="AG6" s="18"/>
      <c r="AH6" s="18"/>
      <c r="AI6" s="18"/>
      <c r="AJ6" s="33"/>
      <c r="AK6" s="33"/>
      <c r="AL6" s="33"/>
      <c r="AM6" s="33"/>
      <c r="AN6" s="33"/>
      <c r="AO6" s="33"/>
      <c r="AP6" s="32"/>
      <c r="AQ6" s="32"/>
      <c r="AR6" s="32"/>
      <c r="AS6" s="32"/>
      <c r="AT6" s="81"/>
      <c r="AU6" s="81"/>
      <c r="AV6" s="81"/>
      <c r="AW6" s="17"/>
    </row>
    <row r="7" spans="1:51" ht="32.25" customHeight="1">
      <c r="A7" s="159" t="s">
        <v>0</v>
      </c>
      <c r="B7" s="159" t="s">
        <v>60</v>
      </c>
      <c r="C7" s="159" t="s">
        <v>61</v>
      </c>
      <c r="D7" s="159" t="s">
        <v>1</v>
      </c>
      <c r="E7" s="159" t="s">
        <v>2</v>
      </c>
      <c r="F7" s="166" t="s">
        <v>62</v>
      </c>
      <c r="G7" s="166"/>
      <c r="H7" s="166"/>
      <c r="I7" s="159" t="s">
        <v>6</v>
      </c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 t="s">
        <v>19</v>
      </c>
      <c r="AT7" s="159" t="s">
        <v>20</v>
      </c>
      <c r="AU7" s="159"/>
      <c r="AV7" s="132"/>
      <c r="AW7" s="45"/>
      <c r="AX7" s="46"/>
      <c r="AY7" s="46"/>
    </row>
    <row r="8" spans="1:51">
      <c r="A8" s="159"/>
      <c r="B8" s="159"/>
      <c r="C8" s="159"/>
      <c r="D8" s="159"/>
      <c r="E8" s="159"/>
      <c r="F8" s="166"/>
      <c r="G8" s="166"/>
      <c r="H8" s="166"/>
      <c r="I8" s="159" t="s">
        <v>7</v>
      </c>
      <c r="J8" s="159"/>
      <c r="K8" s="159"/>
      <c r="L8" s="159" t="s">
        <v>8</v>
      </c>
      <c r="M8" s="159"/>
      <c r="N8" s="159"/>
      <c r="O8" s="159" t="s">
        <v>9</v>
      </c>
      <c r="P8" s="159"/>
      <c r="Q8" s="159"/>
      <c r="R8" s="159" t="s">
        <v>10</v>
      </c>
      <c r="S8" s="159"/>
      <c r="T8" s="159"/>
      <c r="U8" s="159" t="s">
        <v>11</v>
      </c>
      <c r="V8" s="159"/>
      <c r="W8" s="159"/>
      <c r="X8" s="159" t="s">
        <v>12</v>
      </c>
      <c r="Y8" s="159"/>
      <c r="Z8" s="159"/>
      <c r="AA8" s="159" t="s">
        <v>13</v>
      </c>
      <c r="AB8" s="159"/>
      <c r="AC8" s="159"/>
      <c r="AD8" s="159" t="s">
        <v>14</v>
      </c>
      <c r="AE8" s="159"/>
      <c r="AF8" s="159"/>
      <c r="AG8" s="159" t="s">
        <v>15</v>
      </c>
      <c r="AH8" s="159"/>
      <c r="AI8" s="159"/>
      <c r="AJ8" s="159" t="s">
        <v>16</v>
      </c>
      <c r="AK8" s="159"/>
      <c r="AL8" s="159"/>
      <c r="AM8" s="159" t="s">
        <v>17</v>
      </c>
      <c r="AN8" s="159"/>
      <c r="AO8" s="159"/>
      <c r="AP8" s="159" t="s">
        <v>18</v>
      </c>
      <c r="AQ8" s="159"/>
      <c r="AR8" s="159"/>
      <c r="AS8" s="159"/>
      <c r="AT8" s="159"/>
      <c r="AU8" s="159"/>
      <c r="AV8" s="132"/>
      <c r="AW8" s="45"/>
      <c r="AX8" s="46"/>
      <c r="AY8" s="46"/>
    </row>
    <row r="9" spans="1:51" ht="30" customHeight="1">
      <c r="A9" s="159"/>
      <c r="B9" s="159"/>
      <c r="C9" s="159"/>
      <c r="D9" s="159"/>
      <c r="E9" s="159"/>
      <c r="F9" s="47" t="s">
        <v>3</v>
      </c>
      <c r="G9" s="47" t="s">
        <v>4</v>
      </c>
      <c r="H9" s="48" t="s">
        <v>5</v>
      </c>
      <c r="I9" s="37" t="s">
        <v>3</v>
      </c>
      <c r="J9" s="37" t="s">
        <v>4</v>
      </c>
      <c r="K9" s="38" t="s">
        <v>5</v>
      </c>
      <c r="L9" s="37" t="s">
        <v>3</v>
      </c>
      <c r="M9" s="37" t="s">
        <v>4</v>
      </c>
      <c r="N9" s="38" t="s">
        <v>5</v>
      </c>
      <c r="O9" s="37" t="s">
        <v>3</v>
      </c>
      <c r="P9" s="37" t="s">
        <v>4</v>
      </c>
      <c r="Q9" s="38" t="s">
        <v>5</v>
      </c>
      <c r="R9" s="37" t="s">
        <v>3</v>
      </c>
      <c r="S9" s="37" t="s">
        <v>4</v>
      </c>
      <c r="T9" s="38" t="s">
        <v>5</v>
      </c>
      <c r="U9" s="37" t="s">
        <v>3</v>
      </c>
      <c r="V9" s="37" t="s">
        <v>4</v>
      </c>
      <c r="W9" s="38" t="s">
        <v>5</v>
      </c>
      <c r="X9" s="37" t="s">
        <v>3</v>
      </c>
      <c r="Y9" s="37" t="s">
        <v>4</v>
      </c>
      <c r="Z9" s="38" t="s">
        <v>5</v>
      </c>
      <c r="AA9" s="37" t="s">
        <v>3</v>
      </c>
      <c r="AB9" s="37" t="s">
        <v>4</v>
      </c>
      <c r="AC9" s="38" t="s">
        <v>5</v>
      </c>
      <c r="AD9" s="37" t="s">
        <v>3</v>
      </c>
      <c r="AE9" s="37" t="s">
        <v>4</v>
      </c>
      <c r="AF9" s="38" t="s">
        <v>5</v>
      </c>
      <c r="AG9" s="37" t="s">
        <v>3</v>
      </c>
      <c r="AH9" s="37" t="s">
        <v>4</v>
      </c>
      <c r="AI9" s="38" t="s">
        <v>5</v>
      </c>
      <c r="AJ9" s="37" t="s">
        <v>3</v>
      </c>
      <c r="AK9" s="37" t="s">
        <v>4</v>
      </c>
      <c r="AL9" s="38" t="s">
        <v>5</v>
      </c>
      <c r="AM9" s="37" t="s">
        <v>3</v>
      </c>
      <c r="AN9" s="37" t="s">
        <v>4</v>
      </c>
      <c r="AO9" s="38" t="s">
        <v>5</v>
      </c>
      <c r="AP9" s="37" t="s">
        <v>3</v>
      </c>
      <c r="AQ9" s="37" t="s">
        <v>4</v>
      </c>
      <c r="AR9" s="38" t="s">
        <v>5</v>
      </c>
      <c r="AS9" s="159"/>
      <c r="AT9" s="159"/>
      <c r="AU9" s="159"/>
      <c r="AV9" s="132"/>
      <c r="AW9" s="45"/>
      <c r="AX9" s="46"/>
      <c r="AY9" s="46"/>
    </row>
    <row r="10" spans="1:51" s="1" customFormat="1">
      <c r="A10" s="49">
        <v>1</v>
      </c>
      <c r="B10" s="49">
        <v>2</v>
      </c>
      <c r="C10" s="49">
        <v>3</v>
      </c>
      <c r="D10" s="49">
        <v>4</v>
      </c>
      <c r="E10" s="49">
        <v>4</v>
      </c>
      <c r="F10" s="50">
        <v>5</v>
      </c>
      <c r="G10" s="50">
        <v>6</v>
      </c>
      <c r="H10" s="51" t="s">
        <v>63</v>
      </c>
      <c r="I10" s="79">
        <v>8</v>
      </c>
      <c r="J10" s="79">
        <v>9</v>
      </c>
      <c r="K10" s="79">
        <v>10</v>
      </c>
      <c r="L10" s="79">
        <v>11</v>
      </c>
      <c r="M10" s="79">
        <v>12</v>
      </c>
      <c r="N10" s="79">
        <v>13</v>
      </c>
      <c r="O10" s="80">
        <v>14</v>
      </c>
      <c r="P10" s="80">
        <v>15</v>
      </c>
      <c r="Q10" s="80">
        <v>16</v>
      </c>
      <c r="R10" s="52">
        <v>17</v>
      </c>
      <c r="S10" s="52">
        <v>18</v>
      </c>
      <c r="T10" s="52">
        <v>19</v>
      </c>
      <c r="U10" s="52">
        <v>20</v>
      </c>
      <c r="V10" s="52">
        <v>21</v>
      </c>
      <c r="W10" s="52">
        <v>22</v>
      </c>
      <c r="X10" s="52">
        <v>23</v>
      </c>
      <c r="Y10" s="52">
        <v>24</v>
      </c>
      <c r="Z10" s="52">
        <v>25</v>
      </c>
      <c r="AA10" s="80">
        <v>26</v>
      </c>
      <c r="AB10" s="80">
        <v>27</v>
      </c>
      <c r="AC10" s="80">
        <v>28</v>
      </c>
      <c r="AD10" s="80">
        <v>29</v>
      </c>
      <c r="AE10" s="80">
        <v>30</v>
      </c>
      <c r="AF10" s="80">
        <v>31</v>
      </c>
      <c r="AG10" s="80">
        <v>32</v>
      </c>
      <c r="AH10" s="80">
        <v>33</v>
      </c>
      <c r="AI10" s="80">
        <v>34</v>
      </c>
      <c r="AJ10" s="7">
        <v>35</v>
      </c>
      <c r="AK10" s="7">
        <v>36</v>
      </c>
      <c r="AL10" s="7">
        <v>37</v>
      </c>
      <c r="AM10" s="7">
        <v>38</v>
      </c>
      <c r="AN10" s="7">
        <v>39</v>
      </c>
      <c r="AO10" s="7">
        <v>40</v>
      </c>
      <c r="AP10" s="7">
        <v>41</v>
      </c>
      <c r="AQ10" s="7">
        <v>42</v>
      </c>
      <c r="AR10" s="7">
        <v>43</v>
      </c>
      <c r="AS10" s="52">
        <v>44</v>
      </c>
      <c r="AT10" s="130">
        <v>45</v>
      </c>
      <c r="AU10" s="52"/>
      <c r="AV10" s="53"/>
      <c r="AW10" s="53"/>
      <c r="AX10" s="54"/>
      <c r="AY10" s="54"/>
    </row>
    <row r="11" spans="1:51" s="9" customFormat="1" ht="22.5" customHeight="1">
      <c r="A11" s="182" t="s">
        <v>41</v>
      </c>
      <c r="B11" s="185" t="s">
        <v>46</v>
      </c>
      <c r="C11" s="55"/>
      <c r="D11" s="193"/>
      <c r="E11" s="4" t="s">
        <v>66</v>
      </c>
      <c r="F11" s="82">
        <f>F13+F14+F15+F16</f>
        <v>189921.99999999997</v>
      </c>
      <c r="G11" s="82">
        <f>G13+G14+G15+G16</f>
        <v>35177.5</v>
      </c>
      <c r="H11" s="82">
        <f>G11/F11*100</f>
        <v>18.522077484440985</v>
      </c>
      <c r="I11" s="82">
        <f>I13+I14+I15+I16</f>
        <v>5000</v>
      </c>
      <c r="J11" s="82">
        <f t="shared" ref="J11" si="0">J13+J14+J15+J16</f>
        <v>5000</v>
      </c>
      <c r="K11" s="82">
        <f>J11/I11*100</f>
        <v>100</v>
      </c>
      <c r="L11" s="82">
        <f>L13+L14+L15+L16</f>
        <v>18095</v>
      </c>
      <c r="M11" s="82">
        <f t="shared" ref="M11" si="1">M13+M14+M15+M16</f>
        <v>16460</v>
      </c>
      <c r="N11" s="82">
        <f>M11/L11*100</f>
        <v>90.964354794142039</v>
      </c>
      <c r="O11" s="82">
        <f>O13+O14+O15+O16</f>
        <v>13276.4</v>
      </c>
      <c r="P11" s="82">
        <f t="shared" ref="P11" si="2">P13+P14+P15+P16</f>
        <v>13717.5</v>
      </c>
      <c r="Q11" s="82">
        <f>P11/O11*100</f>
        <v>103.32243680515802</v>
      </c>
      <c r="R11" s="82">
        <f>R13+R14+R15+R16</f>
        <v>20432.600000000002</v>
      </c>
      <c r="S11" s="82">
        <f t="shared" ref="S11" si="3">S13+S14+S15+S16</f>
        <v>0</v>
      </c>
      <c r="T11" s="82">
        <f>S11/R11*100</f>
        <v>0</v>
      </c>
      <c r="U11" s="82">
        <f>U13+U14+U15+U16</f>
        <v>22340</v>
      </c>
      <c r="V11" s="82">
        <f t="shared" ref="V11" si="4">V13+V14+V15+V16</f>
        <v>0</v>
      </c>
      <c r="W11" s="82">
        <f>V11/U11*100</f>
        <v>0</v>
      </c>
      <c r="X11" s="82">
        <f>X13+X14+X15+X16</f>
        <v>12403.9</v>
      </c>
      <c r="Y11" s="82">
        <f t="shared" ref="Y11" si="5">Y13+Y14+Y15+Y16</f>
        <v>0</v>
      </c>
      <c r="Z11" s="82">
        <f>Y11/X11*100</f>
        <v>0</v>
      </c>
      <c r="AA11" s="82">
        <f>AA13+AA14+AA15+AA16</f>
        <v>25178.799999999999</v>
      </c>
      <c r="AB11" s="82">
        <f>AB13+AB14+AB15+AB16</f>
        <v>0</v>
      </c>
      <c r="AC11" s="82">
        <f>AB11/AA11*100</f>
        <v>0</v>
      </c>
      <c r="AD11" s="82">
        <f>AD13+AD14+AD15+AD16</f>
        <v>14188</v>
      </c>
      <c r="AE11" s="82">
        <f t="shared" ref="AE11" si="6">AE13+AE14+AE15+AE16</f>
        <v>0</v>
      </c>
      <c r="AF11" s="82">
        <f>AE11/AD11*100</f>
        <v>0</v>
      </c>
      <c r="AG11" s="82">
        <f>AG13+AG14+AG15+AG16</f>
        <v>9183.5</v>
      </c>
      <c r="AH11" s="82">
        <f t="shared" ref="AH11" si="7">AH13+AH14+AH15+AH16</f>
        <v>0</v>
      </c>
      <c r="AI11" s="82">
        <f>AH11/AG11*100</f>
        <v>0</v>
      </c>
      <c r="AJ11" s="82">
        <f>AJ13+AJ14+AJ15+AJ16</f>
        <v>19840.399999999998</v>
      </c>
      <c r="AK11" s="82">
        <f t="shared" ref="AK11" si="8">AK13+AK14+AK15+AK16</f>
        <v>0</v>
      </c>
      <c r="AL11" s="82">
        <f>AK11/AJ11*100</f>
        <v>0</v>
      </c>
      <c r="AM11" s="82">
        <f>AM13+AM14+AM15+AM16</f>
        <v>14058</v>
      </c>
      <c r="AN11" s="82">
        <f t="shared" ref="AN11" si="9">AN13+AN14+AN15+AN16</f>
        <v>0</v>
      </c>
      <c r="AO11" s="82">
        <f>AN11/AM11*100</f>
        <v>0</v>
      </c>
      <c r="AP11" s="82">
        <f>AP13+AP14+AP15+AP16</f>
        <v>15925.4</v>
      </c>
      <c r="AQ11" s="82">
        <f t="shared" ref="AQ11" si="10">AQ13+AQ14+AQ15+AQ16</f>
        <v>0</v>
      </c>
      <c r="AR11" s="82">
        <f>AQ11/AP11*100</f>
        <v>0</v>
      </c>
      <c r="AS11" s="160" t="s">
        <v>113</v>
      </c>
      <c r="AT11" s="160" t="s">
        <v>136</v>
      </c>
      <c r="AU11" s="163"/>
      <c r="AV11" s="133"/>
      <c r="AW11" s="57"/>
      <c r="AX11" s="58"/>
      <c r="AY11" s="59"/>
    </row>
    <row r="12" spans="1:51" s="9" customFormat="1" ht="33" customHeight="1">
      <c r="A12" s="183"/>
      <c r="B12" s="186"/>
      <c r="C12" s="60"/>
      <c r="D12" s="194"/>
      <c r="E12" s="4" t="s">
        <v>55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161"/>
      <c r="AT12" s="224"/>
      <c r="AU12" s="164"/>
      <c r="AV12" s="133"/>
      <c r="AW12" s="57"/>
      <c r="AX12" s="59"/>
      <c r="AY12" s="59"/>
    </row>
    <row r="13" spans="1:51" s="9" customFormat="1" ht="33" customHeight="1">
      <c r="A13" s="183"/>
      <c r="B13" s="186"/>
      <c r="C13" s="60"/>
      <c r="D13" s="195"/>
      <c r="E13" s="5" t="s">
        <v>54</v>
      </c>
      <c r="F13" s="83">
        <f>I13+L13+O13+R13+U13+X13+AA13+AD13+AG13+AJ13+AM13+AP13</f>
        <v>7064.2000000000007</v>
      </c>
      <c r="G13" s="83">
        <f>J13+M13+P13+S13+V13+Y13+AB13+AE13+AH13+AK13+AN13+AQ13</f>
        <v>0</v>
      </c>
      <c r="H13" s="82">
        <f>G13/F13*100</f>
        <v>0</v>
      </c>
      <c r="I13" s="82">
        <f>I19+I30+I58</f>
        <v>0</v>
      </c>
      <c r="J13" s="82">
        <f>J19+J30+J58</f>
        <v>0</v>
      </c>
      <c r="K13" s="82">
        <v>0</v>
      </c>
      <c r="L13" s="82">
        <f>L19+L30+L58</f>
        <v>1011.7</v>
      </c>
      <c r="M13" s="82">
        <f>M19+M30+M58</f>
        <v>0</v>
      </c>
      <c r="N13" s="82">
        <v>0</v>
      </c>
      <c r="O13" s="82">
        <f>O19+O30+O58</f>
        <v>0</v>
      </c>
      <c r="P13" s="82">
        <f>P19+P30+P58</f>
        <v>0</v>
      </c>
      <c r="Q13" s="82">
        <v>0</v>
      </c>
      <c r="R13" s="82">
        <f>R19+R30+R58</f>
        <v>1191.9000000000001</v>
      </c>
      <c r="S13" s="82">
        <f>S19+S30+S58</f>
        <v>0</v>
      </c>
      <c r="T13" s="82">
        <f>S13/R13*100</f>
        <v>0</v>
      </c>
      <c r="U13" s="82">
        <f>U19+U30+U58</f>
        <v>270</v>
      </c>
      <c r="V13" s="82">
        <f>V19+V30+V58</f>
        <v>0</v>
      </c>
      <c r="W13" s="82">
        <v>0</v>
      </c>
      <c r="X13" s="82">
        <f>X19+X30+X58</f>
        <v>0</v>
      </c>
      <c r="Y13" s="82">
        <f>Y19+Y30+Y58</f>
        <v>0</v>
      </c>
      <c r="Z13" s="82">
        <v>0</v>
      </c>
      <c r="AA13" s="82">
        <f>AA19+AA30+AA58</f>
        <v>3806.5</v>
      </c>
      <c r="AB13" s="82">
        <f>AB19+AB30+AB58</f>
        <v>0</v>
      </c>
      <c r="AC13" s="82">
        <f>AB13/AA13*100</f>
        <v>0</v>
      </c>
      <c r="AD13" s="82">
        <f>AD19+AD30+AD58</f>
        <v>0</v>
      </c>
      <c r="AE13" s="82">
        <f>AE19+AE30+AE58</f>
        <v>0</v>
      </c>
      <c r="AF13" s="82">
        <v>0</v>
      </c>
      <c r="AG13" s="82">
        <f>AG19+AG30+AG58</f>
        <v>0</v>
      </c>
      <c r="AH13" s="82">
        <f>AH19+AH30+AH58</f>
        <v>0</v>
      </c>
      <c r="AI13" s="82">
        <v>0</v>
      </c>
      <c r="AJ13" s="82">
        <f>AJ19+AJ30+AJ58</f>
        <v>784.1</v>
      </c>
      <c r="AK13" s="82">
        <f>AK19+AK30+AK58</f>
        <v>0</v>
      </c>
      <c r="AL13" s="82">
        <v>0</v>
      </c>
      <c r="AM13" s="82">
        <f>AM19+AM30+AM58</f>
        <v>0</v>
      </c>
      <c r="AN13" s="82">
        <f>AN19+AN30+AN58</f>
        <v>0</v>
      </c>
      <c r="AO13" s="82">
        <v>0</v>
      </c>
      <c r="AP13" s="82">
        <f>AP19+AP30+AP58</f>
        <v>0</v>
      </c>
      <c r="AQ13" s="82">
        <f>AQ19+AQ30+AQ58</f>
        <v>0</v>
      </c>
      <c r="AR13" s="82">
        <v>0</v>
      </c>
      <c r="AS13" s="161"/>
      <c r="AT13" s="224"/>
      <c r="AU13" s="164"/>
      <c r="AV13" s="133"/>
      <c r="AW13" s="57"/>
      <c r="AX13" s="58"/>
      <c r="AY13" s="59"/>
    </row>
    <row r="14" spans="1:51" s="9" customFormat="1" ht="33" customHeight="1">
      <c r="A14" s="183"/>
      <c r="B14" s="186"/>
      <c r="C14" s="60"/>
      <c r="D14" s="195"/>
      <c r="E14" s="5" t="s">
        <v>52</v>
      </c>
      <c r="F14" s="83">
        <f>I14+L14+O14+R14+U14+X14+AA14+AD14+AG14+AJ14+AM14+AP14</f>
        <v>182857.79999999996</v>
      </c>
      <c r="G14" s="83">
        <f>J14+M14+P14+S14+V14+Y14+AB14+AE14+AH14+AK14+AN14+AQ14</f>
        <v>35177.5</v>
      </c>
      <c r="H14" s="82">
        <f>G14/F14*100</f>
        <v>19.23762617728093</v>
      </c>
      <c r="I14" s="82">
        <f>I20+I31+I59</f>
        <v>5000</v>
      </c>
      <c r="J14" s="82">
        <f>J20+J31+J59</f>
        <v>5000</v>
      </c>
      <c r="K14" s="82">
        <f>J14/I14*100</f>
        <v>100</v>
      </c>
      <c r="L14" s="82">
        <f>L20+L31+L59</f>
        <v>17083.3</v>
      </c>
      <c r="M14" s="82">
        <f>M20+M31+M59</f>
        <v>16460</v>
      </c>
      <c r="N14" s="82">
        <f>M14/L14*100</f>
        <v>96.351407514941499</v>
      </c>
      <c r="O14" s="82">
        <f>O20+O31+O59</f>
        <v>13276.4</v>
      </c>
      <c r="P14" s="82">
        <f>P20+P31+P59</f>
        <v>13717.5</v>
      </c>
      <c r="Q14" s="82">
        <f>P14/O14*100</f>
        <v>103.32243680515802</v>
      </c>
      <c r="R14" s="82">
        <f>R20+R31+R59</f>
        <v>19240.7</v>
      </c>
      <c r="S14" s="82">
        <f>S20+S31+S59</f>
        <v>0</v>
      </c>
      <c r="T14" s="82">
        <f>S14/R14*100</f>
        <v>0</v>
      </c>
      <c r="U14" s="82">
        <f>U20+U31+U59</f>
        <v>22070</v>
      </c>
      <c r="V14" s="82">
        <f>V20+V31+V59</f>
        <v>0</v>
      </c>
      <c r="W14" s="82">
        <f>V14/U14*100</f>
        <v>0</v>
      </c>
      <c r="X14" s="82">
        <f>X20+X31+X59</f>
        <v>12403.9</v>
      </c>
      <c r="Y14" s="82">
        <f>Y20+Y31+Y59</f>
        <v>0</v>
      </c>
      <c r="Z14" s="82">
        <f>Y14/X14*100</f>
        <v>0</v>
      </c>
      <c r="AA14" s="82">
        <f>AA20+AA31+AA59+AA50</f>
        <v>21372.3</v>
      </c>
      <c r="AB14" s="82">
        <f>AB20+AB31+AB59</f>
        <v>0</v>
      </c>
      <c r="AC14" s="82">
        <f>AB14/AA14*100</f>
        <v>0</v>
      </c>
      <c r="AD14" s="82">
        <f>AD20+AD31+AD59+AD53</f>
        <v>14188</v>
      </c>
      <c r="AE14" s="82">
        <f>AE20+AE31+AE59</f>
        <v>0</v>
      </c>
      <c r="AF14" s="82">
        <f>AE14/AD14*100</f>
        <v>0</v>
      </c>
      <c r="AG14" s="82">
        <f>AG20+AG31+AG59+AG53</f>
        <v>9183.5</v>
      </c>
      <c r="AH14" s="82">
        <f>AH20+AH31+AH59+AH53</f>
        <v>0</v>
      </c>
      <c r="AI14" s="82">
        <f>AH14/AG14*100</f>
        <v>0</v>
      </c>
      <c r="AJ14" s="82">
        <f>AJ20+AJ31+AJ59</f>
        <v>19056.3</v>
      </c>
      <c r="AK14" s="82">
        <f>AK20+AK31+AK59</f>
        <v>0</v>
      </c>
      <c r="AL14" s="82">
        <f>AK14/AJ14*100</f>
        <v>0</v>
      </c>
      <c r="AM14" s="82">
        <f>AM20+AM31+AM59</f>
        <v>14058</v>
      </c>
      <c r="AN14" s="82">
        <f>AN20+AN31+AN59</f>
        <v>0</v>
      </c>
      <c r="AO14" s="82">
        <f>AN14/AM14*100</f>
        <v>0</v>
      </c>
      <c r="AP14" s="82">
        <f>AP20+AP31+AP59</f>
        <v>15925.4</v>
      </c>
      <c r="AQ14" s="82">
        <f>AQ20+AQ31+AQ59</f>
        <v>0</v>
      </c>
      <c r="AR14" s="82">
        <f>AQ14/AP14*100</f>
        <v>0</v>
      </c>
      <c r="AS14" s="161"/>
      <c r="AT14" s="224"/>
      <c r="AU14" s="164"/>
      <c r="AV14" s="133"/>
      <c r="AW14" s="57"/>
      <c r="AX14" s="58"/>
      <c r="AY14" s="59"/>
    </row>
    <row r="15" spans="1:51" s="9" customFormat="1" ht="90.75" customHeight="1">
      <c r="A15" s="183"/>
      <c r="B15" s="186"/>
      <c r="C15" s="194"/>
      <c r="D15" s="196"/>
      <c r="E15" s="5" t="s">
        <v>53</v>
      </c>
      <c r="F15" s="83">
        <f>I15+L15+O15+R15+U15+X15+AA15+AD15+AG15+AJ15+AM15+AP15</f>
        <v>0</v>
      </c>
      <c r="G15" s="83">
        <f t="shared" ref="G15:G16" si="11">J15+M15+P15+S15+V15+Y15+AB15+AE15+AH15+AK15+AN15+AQ15</f>
        <v>0</v>
      </c>
      <c r="H15" s="82">
        <v>0</v>
      </c>
      <c r="I15" s="82">
        <f>I38+I43</f>
        <v>0</v>
      </c>
      <c r="J15" s="82">
        <f>J38+J43</f>
        <v>0</v>
      </c>
      <c r="K15" s="82">
        <v>0</v>
      </c>
      <c r="L15" s="82">
        <f>L38+L43</f>
        <v>0</v>
      </c>
      <c r="M15" s="82">
        <f>M38+M43</f>
        <v>0</v>
      </c>
      <c r="N15" s="82">
        <v>0</v>
      </c>
      <c r="O15" s="82">
        <f>O38+O43</f>
        <v>0</v>
      </c>
      <c r="P15" s="82">
        <f>P38+P43</f>
        <v>0</v>
      </c>
      <c r="Q15" s="82">
        <v>0</v>
      </c>
      <c r="R15" s="82">
        <f>R38+R43</f>
        <v>0</v>
      </c>
      <c r="S15" s="82">
        <f>S38+S43</f>
        <v>0</v>
      </c>
      <c r="T15" s="82">
        <v>0</v>
      </c>
      <c r="U15" s="82">
        <f>U38+U43</f>
        <v>0</v>
      </c>
      <c r="V15" s="82">
        <f>V38+V43</f>
        <v>0</v>
      </c>
      <c r="W15" s="82">
        <v>0</v>
      </c>
      <c r="X15" s="82">
        <f>X38+X43</f>
        <v>0</v>
      </c>
      <c r="Y15" s="82">
        <f>Y38+Y43</f>
        <v>0</v>
      </c>
      <c r="Z15" s="82">
        <v>0</v>
      </c>
      <c r="AA15" s="82">
        <f>AA38+AA43</f>
        <v>0</v>
      </c>
      <c r="AB15" s="82">
        <f>AB38+AB43</f>
        <v>0</v>
      </c>
      <c r="AC15" s="82">
        <v>0</v>
      </c>
      <c r="AD15" s="82">
        <f>AD38+AD43</f>
        <v>0</v>
      </c>
      <c r="AE15" s="82">
        <f>AE38+AE43</f>
        <v>0</v>
      </c>
      <c r="AF15" s="82">
        <v>0</v>
      </c>
      <c r="AG15" s="82">
        <f>AG38+AG43</f>
        <v>0</v>
      </c>
      <c r="AH15" s="82">
        <f>AH38+AH43</f>
        <v>0</v>
      </c>
      <c r="AI15" s="82">
        <v>0</v>
      </c>
      <c r="AJ15" s="82">
        <f>AJ38+AJ43</f>
        <v>0</v>
      </c>
      <c r="AK15" s="82">
        <f>AK38+AK43</f>
        <v>0</v>
      </c>
      <c r="AL15" s="82">
        <v>0</v>
      </c>
      <c r="AM15" s="82">
        <f>AM38+AM43</f>
        <v>0</v>
      </c>
      <c r="AN15" s="82">
        <f>AN38+AN43</f>
        <v>0</v>
      </c>
      <c r="AO15" s="82">
        <v>0</v>
      </c>
      <c r="AP15" s="82">
        <f>AP38+AP43</f>
        <v>0</v>
      </c>
      <c r="AQ15" s="82">
        <f>AQ38+AQ43</f>
        <v>0</v>
      </c>
      <c r="AR15" s="82">
        <v>0</v>
      </c>
      <c r="AS15" s="162"/>
      <c r="AT15" s="225"/>
      <c r="AU15" s="165"/>
      <c r="AV15" s="133"/>
      <c r="AW15" s="57"/>
      <c r="AX15" s="58"/>
      <c r="AY15" s="59"/>
    </row>
    <row r="16" spans="1:51" s="9" customFormat="1" ht="33" hidden="1" customHeight="1">
      <c r="A16" s="184"/>
      <c r="B16" s="187"/>
      <c r="C16" s="197"/>
      <c r="D16" s="61"/>
      <c r="E16" s="5"/>
      <c r="F16" s="83">
        <f>I16+L16+O16+R16+U16+X16+AA16+AD16+AG16+AJ16+AM16+AP16</f>
        <v>0</v>
      </c>
      <c r="G16" s="83">
        <f t="shared" si="11"/>
        <v>0</v>
      </c>
      <c r="H16" s="82">
        <v>0</v>
      </c>
      <c r="I16" s="82">
        <f>I73</f>
        <v>0</v>
      </c>
      <c r="J16" s="82">
        <f>J73</f>
        <v>0</v>
      </c>
      <c r="K16" s="82">
        <v>0</v>
      </c>
      <c r="L16" s="82">
        <f>L73</f>
        <v>0</v>
      </c>
      <c r="M16" s="82">
        <f>M73</f>
        <v>0</v>
      </c>
      <c r="N16" s="82">
        <v>0</v>
      </c>
      <c r="O16" s="82">
        <f>O73</f>
        <v>0</v>
      </c>
      <c r="P16" s="82">
        <f>P73</f>
        <v>0</v>
      </c>
      <c r="Q16" s="82">
        <v>0</v>
      </c>
      <c r="R16" s="82">
        <f>R73</f>
        <v>0</v>
      </c>
      <c r="S16" s="82">
        <f>S73</f>
        <v>0</v>
      </c>
      <c r="T16" s="82">
        <v>0</v>
      </c>
      <c r="U16" s="82">
        <f>U73</f>
        <v>0</v>
      </c>
      <c r="V16" s="82">
        <f>V73</f>
        <v>0</v>
      </c>
      <c r="W16" s="82">
        <v>0</v>
      </c>
      <c r="X16" s="82">
        <f>X73</f>
        <v>0</v>
      </c>
      <c r="Y16" s="82">
        <f>Y73</f>
        <v>0</v>
      </c>
      <c r="Z16" s="82">
        <v>0</v>
      </c>
      <c r="AA16" s="82">
        <f>AA73</f>
        <v>0</v>
      </c>
      <c r="AB16" s="82">
        <f>AB73</f>
        <v>0</v>
      </c>
      <c r="AC16" s="82">
        <v>0</v>
      </c>
      <c r="AD16" s="82">
        <f>AD73</f>
        <v>0</v>
      </c>
      <c r="AE16" s="82">
        <f>AE73</f>
        <v>0</v>
      </c>
      <c r="AF16" s="82">
        <v>0</v>
      </c>
      <c r="AG16" s="82">
        <f>AG73</f>
        <v>0</v>
      </c>
      <c r="AH16" s="82">
        <f>AH73</f>
        <v>0</v>
      </c>
      <c r="AI16" s="82">
        <v>0</v>
      </c>
      <c r="AJ16" s="82">
        <f>AJ73</f>
        <v>0</v>
      </c>
      <c r="AK16" s="82">
        <f>AK73</f>
        <v>0</v>
      </c>
      <c r="AL16" s="82">
        <v>0</v>
      </c>
      <c r="AM16" s="82">
        <f>AM73</f>
        <v>0</v>
      </c>
      <c r="AN16" s="82">
        <f>AN73</f>
        <v>0</v>
      </c>
      <c r="AO16" s="82">
        <v>0</v>
      </c>
      <c r="AP16" s="82">
        <f>AP73</f>
        <v>0</v>
      </c>
      <c r="AQ16" s="82">
        <f>AQ73</f>
        <v>0</v>
      </c>
      <c r="AR16" s="82">
        <v>0</v>
      </c>
      <c r="AS16" s="56"/>
      <c r="AT16" s="56"/>
      <c r="AU16" s="56"/>
      <c r="AV16" s="133"/>
      <c r="AW16" s="57"/>
      <c r="AX16" s="59"/>
      <c r="AY16" s="59"/>
    </row>
    <row r="17" spans="1:51" s="2" customFormat="1" ht="22.5" customHeight="1">
      <c r="A17" s="179" t="s">
        <v>31</v>
      </c>
      <c r="B17" s="170" t="s">
        <v>123</v>
      </c>
      <c r="C17" s="173" t="s">
        <v>24</v>
      </c>
      <c r="D17" s="173" t="s">
        <v>38</v>
      </c>
      <c r="E17" s="3" t="s">
        <v>66</v>
      </c>
      <c r="F17" s="83">
        <f>F19+F20</f>
        <v>1183.3</v>
      </c>
      <c r="G17" s="83">
        <f>G19+G20</f>
        <v>60</v>
      </c>
      <c r="H17" s="83">
        <f>G17/F17*100</f>
        <v>5.0705653680385359</v>
      </c>
      <c r="I17" s="84">
        <f>I19+I20</f>
        <v>0</v>
      </c>
      <c r="J17" s="84">
        <f>J19+J20</f>
        <v>0</v>
      </c>
      <c r="K17" s="84">
        <f>K19+K20</f>
        <v>0</v>
      </c>
      <c r="L17" s="84">
        <f>L19+L20</f>
        <v>30</v>
      </c>
      <c r="M17" s="84">
        <f>M19+M20</f>
        <v>60</v>
      </c>
      <c r="N17" s="84">
        <f t="shared" ref="N17" si="12">N23+N28</f>
        <v>90.783282590644902</v>
      </c>
      <c r="O17" s="84">
        <f>O19+O20</f>
        <v>158.9</v>
      </c>
      <c r="P17" s="84">
        <f>P19+P20</f>
        <v>0</v>
      </c>
      <c r="Q17" s="84">
        <f>P17/O17*100</f>
        <v>0</v>
      </c>
      <c r="R17" s="84">
        <f t="shared" ref="R17:S17" si="13">R19+R20</f>
        <v>178</v>
      </c>
      <c r="S17" s="84">
        <f t="shared" si="13"/>
        <v>0</v>
      </c>
      <c r="T17" s="84">
        <f t="shared" ref="T17" si="14">S17/R17*100</f>
        <v>0</v>
      </c>
      <c r="U17" s="84">
        <f>U19+U20</f>
        <v>70</v>
      </c>
      <c r="V17" s="84">
        <f>V19+V20</f>
        <v>0</v>
      </c>
      <c r="W17" s="84">
        <f>V17/U17*100</f>
        <v>0</v>
      </c>
      <c r="X17" s="84">
        <f t="shared" ref="X17:Y17" si="15">X19+X20</f>
        <v>286.39999999999998</v>
      </c>
      <c r="Y17" s="84">
        <f t="shared" si="15"/>
        <v>0</v>
      </c>
      <c r="Z17" s="84">
        <f>Y17/X17*100</f>
        <v>0</v>
      </c>
      <c r="AA17" s="84">
        <f t="shared" ref="AA17:AB17" si="16">AA19+AA20</f>
        <v>27</v>
      </c>
      <c r="AB17" s="84">
        <f t="shared" si="16"/>
        <v>0</v>
      </c>
      <c r="AC17" s="84">
        <v>0</v>
      </c>
      <c r="AD17" s="84">
        <f t="shared" ref="AD17:AE17" si="17">AD19+AD20</f>
        <v>38</v>
      </c>
      <c r="AE17" s="84">
        <f t="shared" si="17"/>
        <v>0</v>
      </c>
      <c r="AF17" s="84">
        <v>0</v>
      </c>
      <c r="AG17" s="84">
        <f t="shared" ref="AG17:AH17" si="18">AG19+AG20</f>
        <v>66</v>
      </c>
      <c r="AH17" s="84">
        <f t="shared" si="18"/>
        <v>0</v>
      </c>
      <c r="AI17" s="84">
        <f>AH17/AG17*100</f>
        <v>0</v>
      </c>
      <c r="AJ17" s="84">
        <f t="shared" ref="AJ17:AK17" si="19">AJ19+AJ20</f>
        <v>15</v>
      </c>
      <c r="AK17" s="84">
        <f t="shared" si="19"/>
        <v>0</v>
      </c>
      <c r="AL17" s="84">
        <v>0</v>
      </c>
      <c r="AM17" s="84">
        <f t="shared" ref="AM17:AN17" si="20">AM19+AM20</f>
        <v>58</v>
      </c>
      <c r="AN17" s="84">
        <f t="shared" si="20"/>
        <v>0</v>
      </c>
      <c r="AO17" s="84">
        <v>0</v>
      </c>
      <c r="AP17" s="84">
        <f t="shared" ref="AP17:AQ17" si="21">AP19+AP20</f>
        <v>256</v>
      </c>
      <c r="AQ17" s="84">
        <f t="shared" si="21"/>
        <v>0</v>
      </c>
      <c r="AR17" s="84">
        <v>0</v>
      </c>
      <c r="AS17" s="151" t="s">
        <v>114</v>
      </c>
      <c r="AT17" s="176" t="s">
        <v>115</v>
      </c>
      <c r="AU17" s="176"/>
      <c r="AV17" s="134"/>
      <c r="AW17" s="57"/>
      <c r="AX17" s="58"/>
      <c r="AY17" s="62"/>
    </row>
    <row r="18" spans="1:51" s="2" customFormat="1" ht="33" customHeight="1">
      <c r="A18" s="180"/>
      <c r="B18" s="171"/>
      <c r="C18" s="174"/>
      <c r="D18" s="174"/>
      <c r="E18" s="3" t="s">
        <v>55</v>
      </c>
      <c r="F18" s="83">
        <v>0</v>
      </c>
      <c r="G18" s="83">
        <v>0</v>
      </c>
      <c r="H18" s="83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  <c r="AO18" s="84">
        <v>0</v>
      </c>
      <c r="AP18" s="84">
        <v>0</v>
      </c>
      <c r="AQ18" s="84">
        <v>0</v>
      </c>
      <c r="AR18" s="84">
        <v>0</v>
      </c>
      <c r="AS18" s="152"/>
      <c r="AT18" s="177"/>
      <c r="AU18" s="177"/>
      <c r="AV18" s="134"/>
      <c r="AW18" s="63"/>
      <c r="AX18" s="59"/>
      <c r="AY18" s="62"/>
    </row>
    <row r="19" spans="1:51" s="2" customFormat="1" ht="33" customHeight="1">
      <c r="A19" s="180"/>
      <c r="B19" s="171"/>
      <c r="C19" s="174"/>
      <c r="D19" s="174"/>
      <c r="E19" s="10" t="s">
        <v>54</v>
      </c>
      <c r="F19" s="83">
        <f>I19+L19+O19+R19+U19+X19+AA19+AD19+AG19+AJ19+AM19+AP19</f>
        <v>0</v>
      </c>
      <c r="G19" s="83">
        <f>J19+M19+P19+S19+V19+Y19+AB19+AE19+AH19+AK19+AN19+AQ19</f>
        <v>0</v>
      </c>
      <c r="H19" s="83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152"/>
      <c r="AT19" s="177"/>
      <c r="AU19" s="177"/>
      <c r="AV19" s="134"/>
      <c r="AW19" s="63"/>
      <c r="AX19" s="59"/>
      <c r="AY19" s="62"/>
    </row>
    <row r="20" spans="1:51" s="2" customFormat="1" ht="33" customHeight="1">
      <c r="A20" s="180"/>
      <c r="B20" s="171"/>
      <c r="C20" s="174"/>
      <c r="D20" s="175"/>
      <c r="E20" s="10" t="s">
        <v>52</v>
      </c>
      <c r="F20" s="83">
        <f>I20+L20+O20+R20+U20+X20+AA20+AD20+AG20+AJ20+AM20+AP20</f>
        <v>1183.3</v>
      </c>
      <c r="G20" s="83">
        <f>J20+M20+P20+S20+V20+Y20+AB20+AE20+AH20+AK20+AN20+AQ20</f>
        <v>60</v>
      </c>
      <c r="H20" s="83">
        <f t="shared" ref="H20:H31" si="22">G20/F20*100</f>
        <v>5.0705653680385359</v>
      </c>
      <c r="I20" s="84">
        <v>0</v>
      </c>
      <c r="J20" s="84">
        <v>0</v>
      </c>
      <c r="K20" s="84">
        <v>0</v>
      </c>
      <c r="L20" s="84">
        <v>30</v>
      </c>
      <c r="M20" s="84">
        <v>60</v>
      </c>
      <c r="N20" s="84">
        <f t="shared" ref="N20" si="23">N26+N31</f>
        <v>96.470588235294116</v>
      </c>
      <c r="O20" s="84">
        <f>30+128.9</f>
        <v>158.9</v>
      </c>
      <c r="P20" s="84">
        <v>0</v>
      </c>
      <c r="Q20" s="84">
        <f>P20/O20*100</f>
        <v>0</v>
      </c>
      <c r="R20" s="84">
        <v>178</v>
      </c>
      <c r="S20" s="84">
        <v>0</v>
      </c>
      <c r="T20" s="84">
        <f>S20/R20*100</f>
        <v>0</v>
      </c>
      <c r="U20" s="84">
        <v>70</v>
      </c>
      <c r="V20" s="84">
        <v>0</v>
      </c>
      <c r="W20" s="84">
        <f>V20/U20*100</f>
        <v>0</v>
      </c>
      <c r="X20" s="84">
        <f>37+249.4</f>
        <v>286.39999999999998</v>
      </c>
      <c r="Y20" s="84">
        <v>0</v>
      </c>
      <c r="Z20" s="84">
        <f>Y20/X20*100</f>
        <v>0</v>
      </c>
      <c r="AA20" s="84">
        <v>27</v>
      </c>
      <c r="AB20" s="84">
        <v>0</v>
      </c>
      <c r="AC20" s="84">
        <v>0</v>
      </c>
      <c r="AD20" s="84">
        <v>38</v>
      </c>
      <c r="AE20" s="84">
        <v>0</v>
      </c>
      <c r="AF20" s="84">
        <v>0</v>
      </c>
      <c r="AG20" s="84">
        <v>66</v>
      </c>
      <c r="AH20" s="84">
        <v>0</v>
      </c>
      <c r="AI20" s="84">
        <f>AH20/AG20*100</f>
        <v>0</v>
      </c>
      <c r="AJ20" s="84">
        <v>15</v>
      </c>
      <c r="AK20" s="84">
        <v>0</v>
      </c>
      <c r="AL20" s="84">
        <v>0</v>
      </c>
      <c r="AM20" s="84">
        <v>58</v>
      </c>
      <c r="AN20" s="84">
        <v>0</v>
      </c>
      <c r="AO20" s="84">
        <v>0</v>
      </c>
      <c r="AP20" s="84">
        <f>34.3+221.7</f>
        <v>256</v>
      </c>
      <c r="AQ20" s="84">
        <v>0</v>
      </c>
      <c r="AR20" s="84">
        <v>0</v>
      </c>
      <c r="AS20" s="152"/>
      <c r="AT20" s="177"/>
      <c r="AU20" s="177"/>
      <c r="AV20" s="134"/>
      <c r="AW20" s="57"/>
      <c r="AX20" s="58"/>
      <c r="AY20" s="62"/>
    </row>
    <row r="21" spans="1:51" s="2" customFormat="1" ht="33" hidden="1" customHeight="1">
      <c r="A21" s="180"/>
      <c r="B21" s="171"/>
      <c r="C21" s="174"/>
      <c r="D21" s="77"/>
      <c r="E21" s="78" t="s">
        <v>35</v>
      </c>
      <c r="F21" s="83">
        <v>0</v>
      </c>
      <c r="G21" s="83">
        <v>0</v>
      </c>
      <c r="H21" s="83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84">
        <v>0</v>
      </c>
      <c r="AQ21" s="84">
        <v>0</v>
      </c>
      <c r="AR21" s="84">
        <v>0</v>
      </c>
      <c r="AS21" s="152"/>
      <c r="AT21" s="177"/>
      <c r="AU21" s="177"/>
      <c r="AV21" s="134"/>
      <c r="AW21" s="57"/>
      <c r="AX21" s="58"/>
      <c r="AY21" s="62"/>
    </row>
    <row r="22" spans="1:51" s="2" customFormat="1" ht="33" customHeight="1">
      <c r="A22" s="181"/>
      <c r="B22" s="172"/>
      <c r="C22" s="175"/>
      <c r="D22" s="42"/>
      <c r="E22" s="10" t="s">
        <v>53</v>
      </c>
      <c r="F22" s="83">
        <v>0</v>
      </c>
      <c r="G22" s="83">
        <v>0</v>
      </c>
      <c r="H22" s="83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153"/>
      <c r="AT22" s="178"/>
      <c r="AU22" s="178"/>
      <c r="AV22" s="134"/>
      <c r="AW22" s="63"/>
      <c r="AX22" s="59"/>
      <c r="AY22" s="62"/>
    </row>
    <row r="23" spans="1:51" s="2" customFormat="1" ht="22.5" customHeight="1">
      <c r="A23" s="179" t="s">
        <v>42</v>
      </c>
      <c r="B23" s="170" t="s">
        <v>94</v>
      </c>
      <c r="C23" s="173" t="s">
        <v>24</v>
      </c>
      <c r="D23" s="173" t="s">
        <v>39</v>
      </c>
      <c r="E23" s="3" t="s">
        <v>66</v>
      </c>
      <c r="F23" s="83">
        <f>F25+F26</f>
        <v>0</v>
      </c>
      <c r="G23" s="83">
        <f>G25+G26</f>
        <v>0</v>
      </c>
      <c r="H23" s="83">
        <v>0</v>
      </c>
      <c r="I23" s="84">
        <f>I25+I26</f>
        <v>0</v>
      </c>
      <c r="J23" s="84">
        <f>J25+J26</f>
        <v>0</v>
      </c>
      <c r="K23" s="84">
        <v>0</v>
      </c>
      <c r="L23" s="84">
        <f>L25+L26</f>
        <v>0</v>
      </c>
      <c r="M23" s="84">
        <f>M25+M26</f>
        <v>0</v>
      </c>
      <c r="N23" s="84">
        <v>0</v>
      </c>
      <c r="O23" s="84">
        <f>O25+O26</f>
        <v>0</v>
      </c>
      <c r="P23" s="84">
        <f>P25+P26</f>
        <v>0</v>
      </c>
      <c r="Q23" s="84">
        <v>0</v>
      </c>
      <c r="R23" s="84">
        <f>R25+R26</f>
        <v>0</v>
      </c>
      <c r="S23" s="84">
        <f>S25+S26</f>
        <v>0</v>
      </c>
      <c r="T23" s="84">
        <v>0</v>
      </c>
      <c r="U23" s="84">
        <f>U25+U26</f>
        <v>0</v>
      </c>
      <c r="V23" s="84">
        <f>V25+V26</f>
        <v>0</v>
      </c>
      <c r="W23" s="84">
        <v>0</v>
      </c>
      <c r="X23" s="84">
        <f>X25+X26</f>
        <v>0</v>
      </c>
      <c r="Y23" s="84">
        <f>Y25+Y26</f>
        <v>0</v>
      </c>
      <c r="Z23" s="84">
        <v>0</v>
      </c>
      <c r="AA23" s="84">
        <f>AA25+AA26</f>
        <v>0</v>
      </c>
      <c r="AB23" s="84">
        <f>AB25+AB26</f>
        <v>0</v>
      </c>
      <c r="AC23" s="84">
        <v>0</v>
      </c>
      <c r="AD23" s="84">
        <f>AD25+AD26</f>
        <v>0</v>
      </c>
      <c r="AE23" s="84">
        <f>AE25+AE26</f>
        <v>0</v>
      </c>
      <c r="AF23" s="84">
        <v>0</v>
      </c>
      <c r="AG23" s="84">
        <f>AG25+AG26</f>
        <v>0</v>
      </c>
      <c r="AH23" s="84">
        <f>AH25+AH26</f>
        <v>0</v>
      </c>
      <c r="AI23" s="84">
        <v>0</v>
      </c>
      <c r="AJ23" s="84">
        <f>AJ25+AJ26</f>
        <v>0</v>
      </c>
      <c r="AK23" s="84">
        <f>AK25+AK26</f>
        <v>0</v>
      </c>
      <c r="AL23" s="84">
        <v>0</v>
      </c>
      <c r="AM23" s="84">
        <f>AM25+AM26</f>
        <v>0</v>
      </c>
      <c r="AN23" s="84">
        <f>AN25+AN26</f>
        <v>0</v>
      </c>
      <c r="AO23" s="84">
        <v>0</v>
      </c>
      <c r="AP23" s="84">
        <f>AP25+AP26</f>
        <v>0</v>
      </c>
      <c r="AQ23" s="84">
        <f>AQ25+AQ26</f>
        <v>0</v>
      </c>
      <c r="AR23" s="84">
        <v>0</v>
      </c>
      <c r="AS23" s="151" t="s">
        <v>116</v>
      </c>
      <c r="AT23" s="151"/>
      <c r="AU23" s="151"/>
      <c r="AV23" s="135"/>
      <c r="AW23" s="57"/>
      <c r="AX23" s="58"/>
      <c r="AY23" s="62"/>
    </row>
    <row r="24" spans="1:51" s="2" customFormat="1" ht="33" customHeight="1">
      <c r="A24" s="180"/>
      <c r="B24" s="171"/>
      <c r="C24" s="174"/>
      <c r="D24" s="174"/>
      <c r="E24" s="3" t="s">
        <v>55</v>
      </c>
      <c r="F24" s="83">
        <v>0</v>
      </c>
      <c r="G24" s="83">
        <v>0</v>
      </c>
      <c r="H24" s="83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0</v>
      </c>
      <c r="AS24" s="152"/>
      <c r="AT24" s="152"/>
      <c r="AU24" s="152"/>
      <c r="AV24" s="135"/>
      <c r="AW24" s="16"/>
      <c r="AX24" s="59"/>
      <c r="AY24" s="62"/>
    </row>
    <row r="25" spans="1:51" s="2" customFormat="1" ht="33" customHeight="1">
      <c r="A25" s="180"/>
      <c r="B25" s="171"/>
      <c r="C25" s="174"/>
      <c r="D25" s="174"/>
      <c r="E25" s="10" t="s">
        <v>54</v>
      </c>
      <c r="F25" s="83">
        <f>I25+L25+O25+R25+U25+X25+AA25+AD25+AG25+AJ25+AM25+AP25</f>
        <v>0</v>
      </c>
      <c r="G25" s="83">
        <f>J25+M25+P25+S25+V25+Y25+AB25+AE25+AH25+AK25+AN25+AQ25</f>
        <v>0</v>
      </c>
      <c r="H25" s="83">
        <v>0</v>
      </c>
      <c r="I25" s="84">
        <v>0</v>
      </c>
      <c r="J25" s="84">
        <v>0</v>
      </c>
      <c r="K25" s="85">
        <v>0</v>
      </c>
      <c r="L25" s="85">
        <v>0</v>
      </c>
      <c r="M25" s="85">
        <v>0</v>
      </c>
      <c r="N25" s="84">
        <v>0</v>
      </c>
      <c r="O25" s="85">
        <v>0</v>
      </c>
      <c r="P25" s="85">
        <v>0</v>
      </c>
      <c r="Q25" s="84">
        <v>0</v>
      </c>
      <c r="R25" s="85">
        <v>0</v>
      </c>
      <c r="S25" s="85">
        <v>0</v>
      </c>
      <c r="T25" s="84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4">
        <v>0</v>
      </c>
      <c r="AA25" s="85">
        <v>0</v>
      </c>
      <c r="AB25" s="85">
        <v>0</v>
      </c>
      <c r="AC25" s="84">
        <v>0</v>
      </c>
      <c r="AD25" s="85">
        <v>0</v>
      </c>
      <c r="AE25" s="85">
        <v>0</v>
      </c>
      <c r="AF25" s="84">
        <v>0</v>
      </c>
      <c r="AG25" s="85">
        <v>0</v>
      </c>
      <c r="AH25" s="85">
        <v>0</v>
      </c>
      <c r="AI25" s="84">
        <v>0</v>
      </c>
      <c r="AJ25" s="85">
        <v>0</v>
      </c>
      <c r="AK25" s="85">
        <v>0</v>
      </c>
      <c r="AL25" s="85">
        <v>0</v>
      </c>
      <c r="AM25" s="85">
        <v>0</v>
      </c>
      <c r="AN25" s="85">
        <v>0</v>
      </c>
      <c r="AO25" s="85">
        <v>0</v>
      </c>
      <c r="AP25" s="85">
        <v>0</v>
      </c>
      <c r="AQ25" s="85">
        <v>0</v>
      </c>
      <c r="AR25" s="85">
        <v>0</v>
      </c>
      <c r="AS25" s="152"/>
      <c r="AT25" s="152"/>
      <c r="AU25" s="152"/>
      <c r="AV25" s="135"/>
      <c r="AW25" s="57"/>
      <c r="AX25" s="58"/>
      <c r="AY25" s="62"/>
    </row>
    <row r="26" spans="1:51" s="2" customFormat="1" ht="33" customHeight="1">
      <c r="A26" s="180"/>
      <c r="B26" s="171"/>
      <c r="C26" s="174"/>
      <c r="D26" s="175"/>
      <c r="E26" s="10" t="s">
        <v>52</v>
      </c>
      <c r="F26" s="83">
        <f>I26+L26+O26+R26+U26+X26+AA26+AD26+AG26+AJ26+AM26+AP26</f>
        <v>0</v>
      </c>
      <c r="G26" s="83">
        <f>J26+M26+P26+S26+V26+Y26+AB26+AE26+AH26+AK26+AN26+AQ26</f>
        <v>0</v>
      </c>
      <c r="H26" s="83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4">
        <v>0</v>
      </c>
      <c r="AG26" s="84">
        <v>0</v>
      </c>
      <c r="AH26" s="84">
        <v>0</v>
      </c>
      <c r="AI26" s="84">
        <v>0</v>
      </c>
      <c r="AJ26" s="84">
        <v>0</v>
      </c>
      <c r="AK26" s="84">
        <v>0</v>
      </c>
      <c r="AL26" s="84">
        <v>0</v>
      </c>
      <c r="AM26" s="84">
        <v>0</v>
      </c>
      <c r="AN26" s="84">
        <v>0</v>
      </c>
      <c r="AO26" s="84">
        <v>0</v>
      </c>
      <c r="AP26" s="84">
        <v>0</v>
      </c>
      <c r="AQ26" s="84">
        <v>0</v>
      </c>
      <c r="AR26" s="84">
        <v>0</v>
      </c>
      <c r="AS26" s="152"/>
      <c r="AT26" s="152"/>
      <c r="AU26" s="152"/>
      <c r="AV26" s="135"/>
      <c r="AW26" s="57"/>
      <c r="AX26" s="58"/>
      <c r="AY26" s="62"/>
    </row>
    <row r="27" spans="1:51" s="2" customFormat="1" ht="33" customHeight="1">
      <c r="A27" s="181"/>
      <c r="B27" s="172"/>
      <c r="C27" s="175"/>
      <c r="D27" s="42"/>
      <c r="E27" s="10" t="s">
        <v>53</v>
      </c>
      <c r="F27" s="83">
        <v>0</v>
      </c>
      <c r="G27" s="83">
        <v>0</v>
      </c>
      <c r="H27" s="83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0</v>
      </c>
      <c r="AS27" s="153"/>
      <c r="AT27" s="153"/>
      <c r="AU27" s="153"/>
      <c r="AV27" s="135"/>
      <c r="AW27" s="16"/>
      <c r="AX27" s="59"/>
      <c r="AY27" s="62"/>
    </row>
    <row r="28" spans="1:51" s="2" customFormat="1" ht="22.5" customHeight="1">
      <c r="A28" s="167" t="s">
        <v>43</v>
      </c>
      <c r="B28" s="170" t="s">
        <v>95</v>
      </c>
      <c r="C28" s="173" t="s">
        <v>24</v>
      </c>
      <c r="D28" s="173" t="s">
        <v>39</v>
      </c>
      <c r="E28" s="3" t="s">
        <v>66</v>
      </c>
      <c r="F28" s="83">
        <f>F30+F31</f>
        <v>186437.4</v>
      </c>
      <c r="G28" s="83">
        <f>G30+G31</f>
        <v>35117.5</v>
      </c>
      <c r="H28" s="83">
        <f t="shared" si="22"/>
        <v>18.836081172554433</v>
      </c>
      <c r="I28" s="84">
        <f>I30+I31</f>
        <v>5000</v>
      </c>
      <c r="J28" s="84">
        <f>J30+J31</f>
        <v>5000</v>
      </c>
      <c r="K28" s="84">
        <f>J28/I28*100</f>
        <v>100</v>
      </c>
      <c r="L28" s="84">
        <f>L30+L31</f>
        <v>18065</v>
      </c>
      <c r="M28" s="84">
        <f>M30+M31</f>
        <v>16400</v>
      </c>
      <c r="N28" s="84">
        <f>M28/L28*100</f>
        <v>90.783282590644902</v>
      </c>
      <c r="O28" s="84">
        <f>O30+O31</f>
        <v>13117.5</v>
      </c>
      <c r="P28" s="84">
        <f>P30+P31</f>
        <v>13717.5</v>
      </c>
      <c r="Q28" s="84">
        <f>P28/O28*100</f>
        <v>104.57404230989135</v>
      </c>
      <c r="R28" s="84">
        <f>R30+R31</f>
        <v>20254.600000000002</v>
      </c>
      <c r="S28" s="84">
        <f>S30+S31</f>
        <v>0</v>
      </c>
      <c r="T28" s="84">
        <f>S28/R28*100</f>
        <v>0</v>
      </c>
      <c r="U28" s="84">
        <f>U30+U31</f>
        <v>22270</v>
      </c>
      <c r="V28" s="84">
        <f>V30+V31</f>
        <v>0</v>
      </c>
      <c r="W28" s="84">
        <f>V28/U28*100</f>
        <v>0</v>
      </c>
      <c r="X28" s="84">
        <f>X30+X31</f>
        <v>12117.5</v>
      </c>
      <c r="Y28" s="84">
        <f>Y30+Y31</f>
        <v>0</v>
      </c>
      <c r="Z28" s="84">
        <f>Y28/X28*100</f>
        <v>0</v>
      </c>
      <c r="AA28" s="84">
        <f>AA30+AA31</f>
        <v>23000.5</v>
      </c>
      <c r="AB28" s="84">
        <f>AB30+AB31</f>
        <v>0</v>
      </c>
      <c r="AC28" s="84">
        <f>AB28/AA28*100</f>
        <v>0</v>
      </c>
      <c r="AD28" s="84">
        <f>AD30+AD31</f>
        <v>14000</v>
      </c>
      <c r="AE28" s="84">
        <f>AE30+AE31</f>
        <v>0</v>
      </c>
      <c r="AF28" s="84">
        <f>AE28/AD28*100</f>
        <v>0</v>
      </c>
      <c r="AG28" s="84">
        <f>AG30+AG31</f>
        <v>9117.5</v>
      </c>
      <c r="AH28" s="84">
        <f>AH30+AH31</f>
        <v>0</v>
      </c>
      <c r="AI28" s="84">
        <f>AH28/AG28*100</f>
        <v>0</v>
      </c>
      <c r="AJ28" s="84">
        <f>AJ30+AJ31</f>
        <v>19825.399999999998</v>
      </c>
      <c r="AK28" s="84">
        <f>AK30+AK31</f>
        <v>0</v>
      </c>
      <c r="AL28" s="84">
        <f>AK28/AJ28*100</f>
        <v>0</v>
      </c>
      <c r="AM28" s="84">
        <f>AM30+AM31</f>
        <v>14000</v>
      </c>
      <c r="AN28" s="84">
        <f>AN30+AN31</f>
        <v>0</v>
      </c>
      <c r="AO28" s="84">
        <f>AN28/AM28*100</f>
        <v>0</v>
      </c>
      <c r="AP28" s="84">
        <f>AP30+AP31</f>
        <v>15669.4</v>
      </c>
      <c r="AQ28" s="84">
        <f>AQ30+AQ31</f>
        <v>0</v>
      </c>
      <c r="AR28" s="84">
        <f>AQ28/AP28*100</f>
        <v>0</v>
      </c>
      <c r="AS28" s="151" t="s">
        <v>121</v>
      </c>
      <c r="AT28" s="151" t="s">
        <v>135</v>
      </c>
      <c r="AU28" s="151"/>
      <c r="AV28" s="135"/>
      <c r="AW28" s="57"/>
      <c r="AX28" s="58"/>
      <c r="AY28" s="62"/>
    </row>
    <row r="29" spans="1:51" s="2" customFormat="1" ht="33" customHeight="1">
      <c r="A29" s="168"/>
      <c r="B29" s="171"/>
      <c r="C29" s="174"/>
      <c r="D29" s="174"/>
      <c r="E29" s="3" t="s">
        <v>55</v>
      </c>
      <c r="F29" s="83">
        <v>0</v>
      </c>
      <c r="G29" s="83">
        <v>0</v>
      </c>
      <c r="H29" s="83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0</v>
      </c>
      <c r="AJ29" s="84">
        <v>0</v>
      </c>
      <c r="AK29" s="84">
        <v>0</v>
      </c>
      <c r="AL29" s="84">
        <v>0</v>
      </c>
      <c r="AM29" s="84">
        <v>0</v>
      </c>
      <c r="AN29" s="84">
        <v>0</v>
      </c>
      <c r="AO29" s="84">
        <v>0</v>
      </c>
      <c r="AP29" s="84">
        <v>0</v>
      </c>
      <c r="AQ29" s="84">
        <v>0</v>
      </c>
      <c r="AR29" s="84">
        <v>0</v>
      </c>
      <c r="AS29" s="152"/>
      <c r="AT29" s="152"/>
      <c r="AU29" s="152"/>
      <c r="AV29" s="135"/>
      <c r="AW29" s="16"/>
      <c r="AX29" s="59"/>
      <c r="AY29" s="62"/>
    </row>
    <row r="30" spans="1:51" s="2" customFormat="1" ht="33" customHeight="1">
      <c r="A30" s="168"/>
      <c r="B30" s="171"/>
      <c r="C30" s="174"/>
      <c r="D30" s="174"/>
      <c r="E30" s="10" t="s">
        <v>54</v>
      </c>
      <c r="F30" s="83">
        <f>I30+L30+O30+R30+U30+X30+AA30+AD30+AG30+AJ30+AM30+AP30</f>
        <v>6108.2000000000007</v>
      </c>
      <c r="G30" s="83">
        <f>J30+M30+P30+S30+V30+Y30+AB30+AE30+AH30+AK30+AN30+AQ30</f>
        <v>0</v>
      </c>
      <c r="H30" s="83">
        <f t="shared" si="22"/>
        <v>0</v>
      </c>
      <c r="I30" s="84">
        <f>I36+I41</f>
        <v>0</v>
      </c>
      <c r="J30" s="84">
        <f t="shared" ref="J30:AP30" si="24">J36+J41</f>
        <v>0</v>
      </c>
      <c r="K30" s="84">
        <f t="shared" si="24"/>
        <v>0</v>
      </c>
      <c r="L30" s="84">
        <f t="shared" si="24"/>
        <v>1011.7</v>
      </c>
      <c r="M30" s="84">
        <f t="shared" si="24"/>
        <v>0</v>
      </c>
      <c r="N30" s="84">
        <f t="shared" si="24"/>
        <v>0</v>
      </c>
      <c r="O30" s="84">
        <f t="shared" si="24"/>
        <v>0</v>
      </c>
      <c r="P30" s="84">
        <f t="shared" si="24"/>
        <v>0</v>
      </c>
      <c r="Q30" s="84">
        <v>0</v>
      </c>
      <c r="R30" s="84">
        <f t="shared" si="24"/>
        <v>1191.9000000000001</v>
      </c>
      <c r="S30" s="84">
        <f t="shared" si="24"/>
        <v>0</v>
      </c>
      <c r="T30" s="84">
        <v>0</v>
      </c>
      <c r="U30" s="84">
        <f t="shared" si="24"/>
        <v>270</v>
      </c>
      <c r="V30" s="84">
        <f t="shared" si="24"/>
        <v>0</v>
      </c>
      <c r="W30" s="84">
        <v>0</v>
      </c>
      <c r="X30" s="84">
        <f t="shared" si="24"/>
        <v>0</v>
      </c>
      <c r="Y30" s="84">
        <f t="shared" si="24"/>
        <v>0</v>
      </c>
      <c r="Z30" s="84">
        <v>0</v>
      </c>
      <c r="AA30" s="84">
        <f t="shared" si="24"/>
        <v>2850.5</v>
      </c>
      <c r="AB30" s="84">
        <f t="shared" si="24"/>
        <v>0</v>
      </c>
      <c r="AC30" s="84">
        <f t="shared" si="24"/>
        <v>0</v>
      </c>
      <c r="AD30" s="84">
        <f t="shared" si="24"/>
        <v>0</v>
      </c>
      <c r="AE30" s="84">
        <f t="shared" si="24"/>
        <v>0</v>
      </c>
      <c r="AF30" s="84">
        <v>0</v>
      </c>
      <c r="AG30" s="84">
        <f t="shared" si="24"/>
        <v>0</v>
      </c>
      <c r="AH30" s="84">
        <f t="shared" si="24"/>
        <v>0</v>
      </c>
      <c r="AI30" s="84">
        <f t="shared" si="24"/>
        <v>0</v>
      </c>
      <c r="AJ30" s="84">
        <f t="shared" si="24"/>
        <v>784.1</v>
      </c>
      <c r="AK30" s="84">
        <f t="shared" si="24"/>
        <v>0</v>
      </c>
      <c r="AL30" s="84">
        <f t="shared" si="24"/>
        <v>0</v>
      </c>
      <c r="AM30" s="84">
        <f t="shared" si="24"/>
        <v>0</v>
      </c>
      <c r="AN30" s="84">
        <f t="shared" si="24"/>
        <v>0</v>
      </c>
      <c r="AO30" s="84">
        <f t="shared" si="24"/>
        <v>0</v>
      </c>
      <c r="AP30" s="84">
        <f t="shared" si="24"/>
        <v>0</v>
      </c>
      <c r="AQ30" s="84">
        <f>AQ36+AQ41</f>
        <v>0</v>
      </c>
      <c r="AR30" s="84">
        <v>0</v>
      </c>
      <c r="AS30" s="152"/>
      <c r="AT30" s="152"/>
      <c r="AU30" s="152"/>
      <c r="AV30" s="135"/>
      <c r="AW30" s="57"/>
      <c r="AX30" s="58"/>
      <c r="AY30" s="62"/>
    </row>
    <row r="31" spans="1:51" s="2" customFormat="1" ht="33" customHeight="1">
      <c r="A31" s="168"/>
      <c r="B31" s="171"/>
      <c r="C31" s="174"/>
      <c r="D31" s="175"/>
      <c r="E31" s="10" t="s">
        <v>52</v>
      </c>
      <c r="F31" s="83">
        <f>I31+L31+O31+R31+U31+X31+AA31+AD31+AG31+AJ31+AM31+AP31</f>
        <v>180329.19999999998</v>
      </c>
      <c r="G31" s="83">
        <f>J31+M31+P31+S31+V31+Y31+AB31+AE31+AH31+AK31+AN31+AQ31</f>
        <v>35117.5</v>
      </c>
      <c r="H31" s="83">
        <f t="shared" si="22"/>
        <v>19.474106245688443</v>
      </c>
      <c r="I31" s="84">
        <f>I37+I42</f>
        <v>5000</v>
      </c>
      <c r="J31" s="84">
        <f t="shared" ref="J31:AP31" si="25">J37+J42</f>
        <v>5000</v>
      </c>
      <c r="K31" s="84">
        <f t="shared" si="25"/>
        <v>100</v>
      </c>
      <c r="L31" s="84">
        <f t="shared" si="25"/>
        <v>17053.3</v>
      </c>
      <c r="M31" s="84">
        <f t="shared" si="25"/>
        <v>16400</v>
      </c>
      <c r="N31" s="84">
        <f t="shared" si="25"/>
        <v>96.470588235294116</v>
      </c>
      <c r="O31" s="84">
        <f t="shared" si="25"/>
        <v>13117.5</v>
      </c>
      <c r="P31" s="84">
        <f t="shared" si="25"/>
        <v>13717.5</v>
      </c>
      <c r="Q31" s="84">
        <f>P31/O31*100</f>
        <v>104.57404230989135</v>
      </c>
      <c r="R31" s="84">
        <f t="shared" si="25"/>
        <v>19062.7</v>
      </c>
      <c r="S31" s="84">
        <f t="shared" si="25"/>
        <v>0</v>
      </c>
      <c r="T31" s="84">
        <f t="shared" si="25"/>
        <v>0</v>
      </c>
      <c r="U31" s="84">
        <f t="shared" si="25"/>
        <v>22000</v>
      </c>
      <c r="V31" s="84">
        <f t="shared" si="25"/>
        <v>0</v>
      </c>
      <c r="W31" s="84">
        <f t="shared" si="25"/>
        <v>0</v>
      </c>
      <c r="X31" s="84">
        <f t="shared" si="25"/>
        <v>12117.5</v>
      </c>
      <c r="Y31" s="84">
        <f t="shared" si="25"/>
        <v>0</v>
      </c>
      <c r="Z31" s="84">
        <v>0</v>
      </c>
      <c r="AA31" s="84">
        <f t="shared" si="25"/>
        <v>20150</v>
      </c>
      <c r="AB31" s="84">
        <f t="shared" si="25"/>
        <v>0</v>
      </c>
      <c r="AC31" s="84">
        <f t="shared" si="25"/>
        <v>0</v>
      </c>
      <c r="AD31" s="84">
        <f t="shared" si="25"/>
        <v>14000</v>
      </c>
      <c r="AE31" s="84">
        <f t="shared" si="25"/>
        <v>0</v>
      </c>
      <c r="AF31" s="84">
        <v>0</v>
      </c>
      <c r="AG31" s="84">
        <f t="shared" si="25"/>
        <v>9117.5</v>
      </c>
      <c r="AH31" s="84">
        <f t="shared" si="25"/>
        <v>0</v>
      </c>
      <c r="AI31" s="84">
        <f t="shared" si="25"/>
        <v>0</v>
      </c>
      <c r="AJ31" s="84">
        <f t="shared" si="25"/>
        <v>19041.3</v>
      </c>
      <c r="AK31" s="84">
        <f t="shared" si="25"/>
        <v>0</v>
      </c>
      <c r="AL31" s="84">
        <f t="shared" si="25"/>
        <v>0</v>
      </c>
      <c r="AM31" s="84">
        <f t="shared" si="25"/>
        <v>14000</v>
      </c>
      <c r="AN31" s="84">
        <f t="shared" si="25"/>
        <v>0</v>
      </c>
      <c r="AO31" s="84">
        <f t="shared" si="25"/>
        <v>0</v>
      </c>
      <c r="AP31" s="84">
        <f t="shared" si="25"/>
        <v>15669.4</v>
      </c>
      <c r="AQ31" s="84">
        <f>AQ37+AQ42</f>
        <v>0</v>
      </c>
      <c r="AR31" s="84">
        <f>AQ31/AP31*100</f>
        <v>0</v>
      </c>
      <c r="AS31" s="152"/>
      <c r="AT31" s="152"/>
      <c r="AU31" s="152"/>
      <c r="AV31" s="135"/>
      <c r="AW31" s="57"/>
      <c r="AX31" s="58"/>
      <c r="AY31" s="62"/>
    </row>
    <row r="32" spans="1:51" s="2" customFormat="1" ht="33" customHeight="1">
      <c r="A32" s="168"/>
      <c r="B32" s="171"/>
      <c r="C32" s="174"/>
      <c r="D32" s="77"/>
      <c r="E32" s="78" t="s">
        <v>35</v>
      </c>
      <c r="F32" s="83">
        <v>0</v>
      </c>
      <c r="G32" s="83">
        <v>0</v>
      </c>
      <c r="H32" s="83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4">
        <v>0</v>
      </c>
      <c r="AO32" s="84">
        <v>0</v>
      </c>
      <c r="AP32" s="84">
        <v>0</v>
      </c>
      <c r="AQ32" s="84">
        <v>0</v>
      </c>
      <c r="AR32" s="84">
        <v>0</v>
      </c>
      <c r="AS32" s="152"/>
      <c r="AT32" s="152"/>
      <c r="AU32" s="152"/>
      <c r="AV32" s="135"/>
      <c r="AW32" s="57"/>
      <c r="AX32" s="58"/>
      <c r="AY32" s="62"/>
    </row>
    <row r="33" spans="1:51" s="2" customFormat="1" ht="33" customHeight="1">
      <c r="A33" s="169"/>
      <c r="B33" s="172"/>
      <c r="C33" s="175"/>
      <c r="D33" s="42"/>
      <c r="E33" s="10" t="s">
        <v>53</v>
      </c>
      <c r="F33" s="83">
        <v>0</v>
      </c>
      <c r="G33" s="83">
        <v>0</v>
      </c>
      <c r="H33" s="83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  <c r="AB33" s="84">
        <v>0</v>
      </c>
      <c r="AC33" s="84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0</v>
      </c>
      <c r="AJ33" s="84">
        <v>0</v>
      </c>
      <c r="AK33" s="84">
        <v>0</v>
      </c>
      <c r="AL33" s="84">
        <v>0</v>
      </c>
      <c r="AM33" s="84">
        <v>0</v>
      </c>
      <c r="AN33" s="84">
        <v>0</v>
      </c>
      <c r="AO33" s="84">
        <v>0</v>
      </c>
      <c r="AP33" s="84">
        <v>0</v>
      </c>
      <c r="AQ33" s="84">
        <v>0</v>
      </c>
      <c r="AR33" s="84">
        <v>0</v>
      </c>
      <c r="AS33" s="153"/>
      <c r="AT33" s="153"/>
      <c r="AU33" s="153"/>
      <c r="AV33" s="135"/>
      <c r="AW33" s="16"/>
      <c r="AX33" s="59"/>
      <c r="AY33" s="62"/>
    </row>
    <row r="34" spans="1:51" s="2" customFormat="1" ht="22.5" customHeight="1">
      <c r="A34" s="227" t="s">
        <v>89</v>
      </c>
      <c r="B34" s="170" t="s">
        <v>91</v>
      </c>
      <c r="C34" s="190" t="s">
        <v>24</v>
      </c>
      <c r="D34" s="230" t="s">
        <v>36</v>
      </c>
      <c r="E34" s="3" t="s">
        <v>66</v>
      </c>
      <c r="F34" s="83">
        <f>F36+F37+F38</f>
        <v>180291.9</v>
      </c>
      <c r="G34" s="83">
        <f>G36+G37+G38</f>
        <v>35117.5</v>
      </c>
      <c r="H34" s="83">
        <f>(G34/F34)*100</f>
        <v>19.47813517967252</v>
      </c>
      <c r="I34" s="84">
        <f>I36+I37+I38</f>
        <v>5000</v>
      </c>
      <c r="J34" s="84">
        <f>J36+J37+J38</f>
        <v>5000</v>
      </c>
      <c r="K34" s="84">
        <f>J34/I34*100</f>
        <v>100</v>
      </c>
      <c r="L34" s="84">
        <f t="shared" ref="L34:AQ34" si="26">L36+L37+L38</f>
        <v>17000</v>
      </c>
      <c r="M34" s="84">
        <f t="shared" si="26"/>
        <v>16400</v>
      </c>
      <c r="N34" s="84">
        <f>M34/L34*100</f>
        <v>96.470588235294116</v>
      </c>
      <c r="O34" s="84">
        <f t="shared" si="26"/>
        <v>13117.5</v>
      </c>
      <c r="P34" s="84">
        <f t="shared" si="26"/>
        <v>13717.5</v>
      </c>
      <c r="Q34" s="84">
        <f>P34/O34*100</f>
        <v>104.57404230989135</v>
      </c>
      <c r="R34" s="84">
        <f t="shared" si="26"/>
        <v>19000</v>
      </c>
      <c r="S34" s="84">
        <f t="shared" si="26"/>
        <v>0</v>
      </c>
      <c r="T34" s="84">
        <f>S34/R34*100</f>
        <v>0</v>
      </c>
      <c r="U34" s="84">
        <f t="shared" si="26"/>
        <v>22270</v>
      </c>
      <c r="V34" s="84">
        <f t="shared" si="26"/>
        <v>0</v>
      </c>
      <c r="W34" s="84">
        <f>V34/U34*100</f>
        <v>0</v>
      </c>
      <c r="X34" s="84">
        <f t="shared" si="26"/>
        <v>12117.5</v>
      </c>
      <c r="Y34" s="84">
        <f t="shared" si="26"/>
        <v>0</v>
      </c>
      <c r="Z34" s="84">
        <f>Y34/X34*100</f>
        <v>0</v>
      </c>
      <c r="AA34" s="84">
        <f t="shared" si="26"/>
        <v>20000</v>
      </c>
      <c r="AB34" s="84">
        <f t="shared" si="26"/>
        <v>0</v>
      </c>
      <c r="AC34" s="84">
        <f>AB34/AA34*100</f>
        <v>0</v>
      </c>
      <c r="AD34" s="84">
        <f t="shared" si="26"/>
        <v>14000</v>
      </c>
      <c r="AE34" s="84">
        <f t="shared" si="26"/>
        <v>0</v>
      </c>
      <c r="AF34" s="84">
        <f>AE34/AD34*100</f>
        <v>0</v>
      </c>
      <c r="AG34" s="84">
        <f t="shared" si="26"/>
        <v>9117.5</v>
      </c>
      <c r="AH34" s="84">
        <f t="shared" si="26"/>
        <v>0</v>
      </c>
      <c r="AI34" s="84">
        <f>AH34/AG34*100</f>
        <v>0</v>
      </c>
      <c r="AJ34" s="84">
        <f t="shared" si="26"/>
        <v>19000</v>
      </c>
      <c r="AK34" s="84">
        <f t="shared" si="26"/>
        <v>0</v>
      </c>
      <c r="AL34" s="84">
        <f t="shared" si="26"/>
        <v>0</v>
      </c>
      <c r="AM34" s="84">
        <f t="shared" si="26"/>
        <v>14000</v>
      </c>
      <c r="AN34" s="84">
        <f t="shared" si="26"/>
        <v>0</v>
      </c>
      <c r="AO34" s="84">
        <f t="shared" si="26"/>
        <v>0</v>
      </c>
      <c r="AP34" s="84">
        <f t="shared" si="26"/>
        <v>15669.4</v>
      </c>
      <c r="AQ34" s="84">
        <f t="shared" si="26"/>
        <v>0</v>
      </c>
      <c r="AR34" s="84">
        <v>0</v>
      </c>
      <c r="AS34" s="151" t="s">
        <v>117</v>
      </c>
      <c r="AT34" s="151"/>
      <c r="AU34" s="151"/>
      <c r="AV34" s="135"/>
      <c r="AW34" s="57"/>
      <c r="AX34" s="58"/>
      <c r="AY34" s="62"/>
    </row>
    <row r="35" spans="1:51" s="2" customFormat="1" ht="33" customHeight="1">
      <c r="A35" s="228"/>
      <c r="B35" s="171"/>
      <c r="C35" s="191"/>
      <c r="D35" s="231"/>
      <c r="E35" s="3" t="s">
        <v>55</v>
      </c>
      <c r="F35" s="83">
        <v>0</v>
      </c>
      <c r="G35" s="83">
        <v>0</v>
      </c>
      <c r="H35" s="83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4">
        <v>0</v>
      </c>
      <c r="AC35" s="84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0</v>
      </c>
      <c r="AJ35" s="84">
        <v>0</v>
      </c>
      <c r="AK35" s="84">
        <v>0</v>
      </c>
      <c r="AL35" s="84">
        <v>0</v>
      </c>
      <c r="AM35" s="84">
        <v>0</v>
      </c>
      <c r="AN35" s="84">
        <v>0</v>
      </c>
      <c r="AO35" s="84">
        <v>0</v>
      </c>
      <c r="AP35" s="84">
        <v>0</v>
      </c>
      <c r="AQ35" s="84">
        <v>0</v>
      </c>
      <c r="AR35" s="84">
        <v>0</v>
      </c>
      <c r="AS35" s="152"/>
      <c r="AT35" s="152"/>
      <c r="AU35" s="152"/>
      <c r="AV35" s="135"/>
      <c r="AW35" s="16"/>
      <c r="AX35" s="59"/>
      <c r="AY35" s="62"/>
    </row>
    <row r="36" spans="1:51" s="2" customFormat="1" ht="33" customHeight="1">
      <c r="A36" s="228"/>
      <c r="B36" s="171"/>
      <c r="C36" s="191"/>
      <c r="D36" s="231"/>
      <c r="E36" s="10" t="s">
        <v>54</v>
      </c>
      <c r="F36" s="83">
        <f t="shared" ref="F36:G38" si="27">I36+L36+O36+R36+U36+X36+AA36+AD36+AG36+AJ36+AM36+AP36</f>
        <v>270</v>
      </c>
      <c r="G36" s="83">
        <f t="shared" si="27"/>
        <v>0</v>
      </c>
      <c r="H36" s="83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270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  <c r="AB36" s="84">
        <v>0</v>
      </c>
      <c r="AC36" s="84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0</v>
      </c>
      <c r="AJ36" s="84">
        <v>0</v>
      </c>
      <c r="AK36" s="84">
        <v>0</v>
      </c>
      <c r="AL36" s="84">
        <v>0</v>
      </c>
      <c r="AM36" s="84">
        <v>0</v>
      </c>
      <c r="AN36" s="84">
        <v>0</v>
      </c>
      <c r="AO36" s="84">
        <v>0</v>
      </c>
      <c r="AP36" s="84">
        <v>0</v>
      </c>
      <c r="AQ36" s="84">
        <v>0</v>
      </c>
      <c r="AR36" s="84">
        <v>0</v>
      </c>
      <c r="AS36" s="152"/>
      <c r="AT36" s="152"/>
      <c r="AU36" s="152"/>
      <c r="AV36" s="135"/>
      <c r="AW36" s="43"/>
      <c r="AX36" s="62"/>
      <c r="AY36" s="62"/>
    </row>
    <row r="37" spans="1:51" s="2" customFormat="1" ht="33" customHeight="1">
      <c r="A37" s="228"/>
      <c r="B37" s="171"/>
      <c r="C37" s="191"/>
      <c r="D37" s="231"/>
      <c r="E37" s="10" t="s">
        <v>52</v>
      </c>
      <c r="F37" s="83">
        <f t="shared" si="27"/>
        <v>180021.9</v>
      </c>
      <c r="G37" s="83">
        <f t="shared" si="27"/>
        <v>35117.5</v>
      </c>
      <c r="H37" s="83">
        <f>(G37/F37)*100</f>
        <v>19.5073488281148</v>
      </c>
      <c r="I37" s="84">
        <v>5000</v>
      </c>
      <c r="J37" s="84">
        <v>5000</v>
      </c>
      <c r="K37" s="84">
        <f>J37/I37*100</f>
        <v>100</v>
      </c>
      <c r="L37" s="84">
        <v>17000</v>
      </c>
      <c r="M37" s="84">
        <v>16400</v>
      </c>
      <c r="N37" s="84">
        <f>M37/L37*100</f>
        <v>96.470588235294116</v>
      </c>
      <c r="O37" s="84">
        <f>13000+117.5</f>
        <v>13117.5</v>
      </c>
      <c r="P37" s="84">
        <v>13717.5</v>
      </c>
      <c r="Q37" s="84">
        <f t="shared" ref="Q37" si="28">P37/O37*100</f>
        <v>104.57404230989135</v>
      </c>
      <c r="R37" s="84">
        <v>19000</v>
      </c>
      <c r="S37" s="84">
        <v>0</v>
      </c>
      <c r="T37" s="84">
        <f>S37/R37*100</f>
        <v>0</v>
      </c>
      <c r="U37" s="84">
        <v>22000</v>
      </c>
      <c r="V37" s="84">
        <v>0</v>
      </c>
      <c r="W37" s="84">
        <f>V37/U37*100</f>
        <v>0</v>
      </c>
      <c r="X37" s="84">
        <v>12117.5</v>
      </c>
      <c r="Y37" s="84">
        <v>0</v>
      </c>
      <c r="Z37" s="84">
        <f>Y37/X37*100</f>
        <v>0</v>
      </c>
      <c r="AA37" s="84">
        <v>20000</v>
      </c>
      <c r="AB37" s="84">
        <v>0</v>
      </c>
      <c r="AC37" s="84">
        <f t="shared" ref="AC37:AC42" si="29">AB37/AA37*100</f>
        <v>0</v>
      </c>
      <c r="AD37" s="84">
        <v>14000</v>
      </c>
      <c r="AE37" s="84">
        <v>0</v>
      </c>
      <c r="AF37" s="84">
        <f t="shared" ref="AF37" si="30">AE37/AD37*100</f>
        <v>0</v>
      </c>
      <c r="AG37" s="84">
        <v>9117.5</v>
      </c>
      <c r="AH37" s="84">
        <v>0</v>
      </c>
      <c r="AI37" s="84">
        <f>AH37/AG37*100</f>
        <v>0</v>
      </c>
      <c r="AJ37" s="84">
        <v>19000</v>
      </c>
      <c r="AK37" s="84">
        <v>0</v>
      </c>
      <c r="AL37" s="84">
        <v>0</v>
      </c>
      <c r="AM37" s="84">
        <v>14000</v>
      </c>
      <c r="AN37" s="84">
        <v>0</v>
      </c>
      <c r="AO37" s="84">
        <f>AN37/AM37*100</f>
        <v>0</v>
      </c>
      <c r="AP37" s="84">
        <v>15669.4</v>
      </c>
      <c r="AQ37" s="84">
        <v>0</v>
      </c>
      <c r="AR37" s="84">
        <f>AQ37/AP37*100</f>
        <v>0</v>
      </c>
      <c r="AS37" s="152"/>
      <c r="AT37" s="152"/>
      <c r="AU37" s="152"/>
      <c r="AV37" s="135"/>
      <c r="AW37" s="43"/>
      <c r="AX37" s="62"/>
      <c r="AY37" s="62"/>
    </row>
    <row r="38" spans="1:51" s="2" customFormat="1" ht="33" customHeight="1">
      <c r="A38" s="229"/>
      <c r="B38" s="172"/>
      <c r="C38" s="192"/>
      <c r="D38" s="232"/>
      <c r="E38" s="10" t="s">
        <v>53</v>
      </c>
      <c r="F38" s="83">
        <f t="shared" si="27"/>
        <v>0</v>
      </c>
      <c r="G38" s="83">
        <f t="shared" si="27"/>
        <v>0</v>
      </c>
      <c r="H38" s="83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0</v>
      </c>
      <c r="AJ38" s="84">
        <v>0</v>
      </c>
      <c r="AK38" s="84">
        <v>0</v>
      </c>
      <c r="AL38" s="84">
        <v>0</v>
      </c>
      <c r="AM38" s="84">
        <v>0</v>
      </c>
      <c r="AN38" s="84">
        <v>0</v>
      </c>
      <c r="AO38" s="84">
        <v>0</v>
      </c>
      <c r="AP38" s="84">
        <v>0</v>
      </c>
      <c r="AQ38" s="84">
        <v>0</v>
      </c>
      <c r="AR38" s="84">
        <v>0</v>
      </c>
      <c r="AS38" s="153"/>
      <c r="AT38" s="153"/>
      <c r="AU38" s="153"/>
      <c r="AV38" s="135"/>
      <c r="AW38" s="57"/>
      <c r="AX38" s="58"/>
      <c r="AY38" s="62"/>
    </row>
    <row r="39" spans="1:51" s="2" customFormat="1" ht="22.5" customHeight="1">
      <c r="A39" s="227" t="s">
        <v>90</v>
      </c>
      <c r="B39" s="188" t="s">
        <v>93</v>
      </c>
      <c r="C39" s="189" t="s">
        <v>92</v>
      </c>
      <c r="D39" s="190" t="s">
        <v>36</v>
      </c>
      <c r="E39" s="3" t="s">
        <v>66</v>
      </c>
      <c r="F39" s="83">
        <f>F41+F42+F43</f>
        <v>6145.5000000000009</v>
      </c>
      <c r="G39" s="83">
        <f>G41+G42+G43</f>
        <v>0</v>
      </c>
      <c r="H39" s="83">
        <f>(G39/F39)*100</f>
        <v>0</v>
      </c>
      <c r="I39" s="84">
        <f>I41+I42+I43</f>
        <v>0</v>
      </c>
      <c r="J39" s="84">
        <f>J41+J42+J43</f>
        <v>0</v>
      </c>
      <c r="K39" s="84">
        <v>0</v>
      </c>
      <c r="L39" s="84">
        <f>L41+L42+L43</f>
        <v>1065</v>
      </c>
      <c r="M39" s="84">
        <f>M41+M42+M43</f>
        <v>0</v>
      </c>
      <c r="N39" s="84">
        <v>0</v>
      </c>
      <c r="O39" s="84">
        <f>O41+O42+O43</f>
        <v>0</v>
      </c>
      <c r="P39" s="84">
        <f>P41+P42+P43</f>
        <v>0</v>
      </c>
      <c r="Q39" s="84">
        <v>0</v>
      </c>
      <c r="R39" s="84">
        <f>R41+R42+R43</f>
        <v>1254.6000000000001</v>
      </c>
      <c r="S39" s="84">
        <f>S41+S42+S43</f>
        <v>0</v>
      </c>
      <c r="T39" s="84">
        <f>S39/R39*100</f>
        <v>0</v>
      </c>
      <c r="U39" s="84">
        <f>U41+U42+U43</f>
        <v>0</v>
      </c>
      <c r="V39" s="84">
        <f>V41+V42+V43</f>
        <v>0</v>
      </c>
      <c r="W39" s="84">
        <v>0</v>
      </c>
      <c r="X39" s="84">
        <f>X41+X42+X43</f>
        <v>0</v>
      </c>
      <c r="Y39" s="84">
        <f>Y41+Y42+Y43</f>
        <v>0</v>
      </c>
      <c r="Z39" s="84">
        <v>0</v>
      </c>
      <c r="AA39" s="84">
        <f>AA41+AA42+AA43</f>
        <v>3000.5</v>
      </c>
      <c r="AB39" s="84">
        <f>AB41+AB42+AB43</f>
        <v>0</v>
      </c>
      <c r="AC39" s="84">
        <f t="shared" si="29"/>
        <v>0</v>
      </c>
      <c r="AD39" s="84">
        <f>AD41+AD42+AD43</f>
        <v>0</v>
      </c>
      <c r="AE39" s="84">
        <f>AE41+AE42+AE43</f>
        <v>0</v>
      </c>
      <c r="AF39" s="84">
        <v>0</v>
      </c>
      <c r="AG39" s="84">
        <f>AG41+AG42+AG43</f>
        <v>0</v>
      </c>
      <c r="AH39" s="84">
        <f>AH41+AH42+AH43</f>
        <v>0</v>
      </c>
      <c r="AI39" s="84">
        <v>0</v>
      </c>
      <c r="AJ39" s="84">
        <f>AJ41+AJ42+AJ43</f>
        <v>825.4</v>
      </c>
      <c r="AK39" s="84">
        <f>AK41+AK42+AK43</f>
        <v>0</v>
      </c>
      <c r="AL39" s="84">
        <v>0</v>
      </c>
      <c r="AM39" s="84">
        <f>AM41+AM42+AM43</f>
        <v>0</v>
      </c>
      <c r="AN39" s="84">
        <f>AN41+AN42+AN43</f>
        <v>0</v>
      </c>
      <c r="AO39" s="84">
        <v>0</v>
      </c>
      <c r="AP39" s="84">
        <f>AP41+AP42+AP43</f>
        <v>0</v>
      </c>
      <c r="AQ39" s="84">
        <f>AQ41+AQ42+AQ43</f>
        <v>0</v>
      </c>
      <c r="AR39" s="84">
        <v>0</v>
      </c>
      <c r="AS39" s="151" t="s">
        <v>118</v>
      </c>
      <c r="AT39" s="151" t="s">
        <v>135</v>
      </c>
      <c r="AU39" s="151"/>
      <c r="AV39" s="135"/>
      <c r="AW39" s="43"/>
      <c r="AX39" s="62"/>
      <c r="AY39" s="62"/>
    </row>
    <row r="40" spans="1:51" s="2" customFormat="1" ht="33" customHeight="1">
      <c r="A40" s="228"/>
      <c r="B40" s="188"/>
      <c r="C40" s="189"/>
      <c r="D40" s="191"/>
      <c r="E40" s="3" t="s">
        <v>55</v>
      </c>
      <c r="F40" s="83">
        <v>0</v>
      </c>
      <c r="G40" s="83">
        <v>0</v>
      </c>
      <c r="H40" s="83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  <c r="AC40" s="84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0</v>
      </c>
      <c r="AJ40" s="84">
        <v>0</v>
      </c>
      <c r="AK40" s="84">
        <v>0</v>
      </c>
      <c r="AL40" s="84">
        <v>0</v>
      </c>
      <c r="AM40" s="84">
        <v>0</v>
      </c>
      <c r="AN40" s="84">
        <v>0</v>
      </c>
      <c r="AO40" s="84">
        <v>0</v>
      </c>
      <c r="AP40" s="84">
        <v>0</v>
      </c>
      <c r="AQ40" s="84">
        <v>0</v>
      </c>
      <c r="AR40" s="84">
        <v>0</v>
      </c>
      <c r="AS40" s="152"/>
      <c r="AT40" s="152"/>
      <c r="AU40" s="152"/>
      <c r="AV40" s="135"/>
      <c r="AW40" s="43"/>
      <c r="AX40" s="62"/>
      <c r="AY40" s="62"/>
    </row>
    <row r="41" spans="1:51" s="2" customFormat="1" ht="33" customHeight="1">
      <c r="A41" s="228"/>
      <c r="B41" s="188"/>
      <c r="C41" s="189"/>
      <c r="D41" s="191"/>
      <c r="E41" s="10" t="s">
        <v>54</v>
      </c>
      <c r="F41" s="83">
        <f t="shared" ref="F41:G43" si="31">I41+L41+O41+R41+U41+X41+AA41+AD41+AG41+AJ41+AM41+AP41</f>
        <v>5838.2000000000007</v>
      </c>
      <c r="G41" s="83">
        <f t="shared" si="31"/>
        <v>0</v>
      </c>
      <c r="H41" s="83">
        <f t="shared" ref="H41:H42" si="32">(G41/F41)*100</f>
        <v>0</v>
      </c>
      <c r="I41" s="84">
        <v>0</v>
      </c>
      <c r="J41" s="84">
        <v>0</v>
      </c>
      <c r="K41" s="84">
        <v>0</v>
      </c>
      <c r="L41" s="84">
        <v>1011.7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1191.9000000000001</v>
      </c>
      <c r="S41" s="84">
        <v>0</v>
      </c>
      <c r="T41" s="84">
        <f>S41/R41*100</f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2850.5</v>
      </c>
      <c r="AB41" s="84">
        <v>0</v>
      </c>
      <c r="AC41" s="84">
        <f t="shared" si="29"/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0</v>
      </c>
      <c r="AJ41" s="84">
        <v>784.1</v>
      </c>
      <c r="AK41" s="84">
        <v>0</v>
      </c>
      <c r="AL41" s="84">
        <v>0</v>
      </c>
      <c r="AM41" s="84">
        <v>0</v>
      </c>
      <c r="AN41" s="84">
        <v>0</v>
      </c>
      <c r="AO41" s="84">
        <v>0</v>
      </c>
      <c r="AP41" s="84">
        <v>0</v>
      </c>
      <c r="AQ41" s="84">
        <v>0</v>
      </c>
      <c r="AR41" s="84">
        <v>0</v>
      </c>
      <c r="AS41" s="152"/>
      <c r="AT41" s="152"/>
      <c r="AU41" s="152"/>
      <c r="AV41" s="135"/>
      <c r="AW41" s="43"/>
      <c r="AX41" s="62"/>
      <c r="AY41" s="62"/>
    </row>
    <row r="42" spans="1:51" s="2" customFormat="1" ht="33" customHeight="1">
      <c r="A42" s="228"/>
      <c r="B42" s="188"/>
      <c r="C42" s="189"/>
      <c r="D42" s="191"/>
      <c r="E42" s="10" t="s">
        <v>52</v>
      </c>
      <c r="F42" s="83">
        <f t="shared" si="31"/>
        <v>307.3</v>
      </c>
      <c r="G42" s="83">
        <f t="shared" si="31"/>
        <v>0</v>
      </c>
      <c r="H42" s="83">
        <f t="shared" si="32"/>
        <v>0</v>
      </c>
      <c r="I42" s="84">
        <v>0</v>
      </c>
      <c r="J42" s="84">
        <v>0</v>
      </c>
      <c r="K42" s="84">
        <v>0</v>
      </c>
      <c r="L42" s="84">
        <v>53.3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62.7</v>
      </c>
      <c r="S42" s="84">
        <v>0</v>
      </c>
      <c r="T42" s="84">
        <f>S42/R42*100</f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  <c r="Z42" s="84">
        <v>0</v>
      </c>
      <c r="AA42" s="84">
        <v>150</v>
      </c>
      <c r="AB42" s="84">
        <v>0</v>
      </c>
      <c r="AC42" s="84">
        <f t="shared" si="29"/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0</v>
      </c>
      <c r="AJ42" s="84">
        <v>41.3</v>
      </c>
      <c r="AK42" s="84">
        <v>0</v>
      </c>
      <c r="AL42" s="84">
        <v>0</v>
      </c>
      <c r="AM42" s="84">
        <v>0</v>
      </c>
      <c r="AN42" s="84">
        <v>0</v>
      </c>
      <c r="AO42" s="84">
        <v>0</v>
      </c>
      <c r="AP42" s="84">
        <v>0</v>
      </c>
      <c r="AQ42" s="84">
        <v>0</v>
      </c>
      <c r="AR42" s="84">
        <v>0</v>
      </c>
      <c r="AS42" s="152"/>
      <c r="AT42" s="152"/>
      <c r="AU42" s="152"/>
      <c r="AV42" s="135"/>
      <c r="AW42" s="43"/>
      <c r="AX42" s="62"/>
      <c r="AY42" s="62"/>
    </row>
    <row r="43" spans="1:51" s="2" customFormat="1" ht="33" hidden="1" customHeight="1">
      <c r="A43" s="228"/>
      <c r="B43" s="188"/>
      <c r="C43" s="189"/>
      <c r="D43" s="192"/>
      <c r="E43" s="10" t="s">
        <v>53</v>
      </c>
      <c r="F43" s="83">
        <f t="shared" si="31"/>
        <v>0</v>
      </c>
      <c r="G43" s="83">
        <f t="shared" si="31"/>
        <v>0</v>
      </c>
      <c r="H43" s="83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 s="84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0</v>
      </c>
      <c r="AJ43" s="84">
        <v>0</v>
      </c>
      <c r="AK43" s="84">
        <v>0</v>
      </c>
      <c r="AL43" s="84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  <c r="AS43" s="152"/>
      <c r="AT43" s="152"/>
      <c r="AU43" s="152"/>
      <c r="AV43" s="135"/>
      <c r="AW43" s="43"/>
      <c r="AX43" s="62"/>
      <c r="AY43" s="62"/>
    </row>
    <row r="44" spans="1:51" s="2" customFormat="1" ht="54.75" customHeight="1">
      <c r="A44" s="228"/>
      <c r="B44" s="170"/>
      <c r="C44" s="190"/>
      <c r="D44" s="40"/>
      <c r="E44" s="44" t="s">
        <v>35</v>
      </c>
      <c r="F44" s="82">
        <v>0</v>
      </c>
      <c r="G44" s="82">
        <v>0</v>
      </c>
      <c r="H44" s="82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0">
        <v>0</v>
      </c>
      <c r="AS44" s="153"/>
      <c r="AT44" s="153"/>
      <c r="AU44" s="152"/>
      <c r="AV44" s="135"/>
      <c r="AW44" s="43"/>
      <c r="AX44" s="62"/>
      <c r="AY44" s="62"/>
    </row>
    <row r="45" spans="1:51" s="2" customFormat="1" ht="22.5" customHeight="1">
      <c r="A45" s="233" t="s">
        <v>98</v>
      </c>
      <c r="B45" s="188" t="s">
        <v>96</v>
      </c>
      <c r="C45" s="189" t="s">
        <v>97</v>
      </c>
      <c r="D45" s="114"/>
      <c r="E45" s="3" t="s">
        <v>66</v>
      </c>
      <c r="F45" s="83">
        <f>F47+F48+F49</f>
        <v>0</v>
      </c>
      <c r="G45" s="83">
        <f>G47+G48+G49</f>
        <v>0</v>
      </c>
      <c r="H45" s="83">
        <v>0</v>
      </c>
      <c r="I45" s="84">
        <f>I47+I48+I49</f>
        <v>0</v>
      </c>
      <c r="J45" s="84">
        <f>J47+J48+J49</f>
        <v>0</v>
      </c>
      <c r="K45" s="84">
        <v>0</v>
      </c>
      <c r="L45" s="84">
        <f>L47+L48+L49</f>
        <v>0</v>
      </c>
      <c r="M45" s="84">
        <f>M47+M48+M49</f>
        <v>0</v>
      </c>
      <c r="N45" s="84">
        <v>0</v>
      </c>
      <c r="O45" s="84">
        <f>O47+O48+O49</f>
        <v>0</v>
      </c>
      <c r="P45" s="84">
        <f>P47+P48+P49</f>
        <v>0</v>
      </c>
      <c r="Q45" s="84">
        <v>0</v>
      </c>
      <c r="R45" s="84">
        <f>R47+R48+R49</f>
        <v>0</v>
      </c>
      <c r="S45" s="84">
        <f>S47+S48+S49</f>
        <v>0</v>
      </c>
      <c r="T45" s="84">
        <v>0</v>
      </c>
      <c r="U45" s="84">
        <f>U47+U48+U49</f>
        <v>0</v>
      </c>
      <c r="V45" s="84">
        <f>V47+V48+V49</f>
        <v>0</v>
      </c>
      <c r="W45" s="84">
        <v>0</v>
      </c>
      <c r="X45" s="84">
        <f>X47+X48+X49</f>
        <v>0</v>
      </c>
      <c r="Y45" s="84">
        <f>Y47+Y48+Y49</f>
        <v>0</v>
      </c>
      <c r="Z45" s="84">
        <v>0</v>
      </c>
      <c r="AA45" s="84">
        <f>AA47+AA48+AA49</f>
        <v>0</v>
      </c>
      <c r="AB45" s="84">
        <f>AB47+AB48+AB49</f>
        <v>0</v>
      </c>
      <c r="AC45" s="84">
        <v>0</v>
      </c>
      <c r="AD45" s="84">
        <f>AD47+AD48+AD49</f>
        <v>0</v>
      </c>
      <c r="AE45" s="84">
        <f>AE47+AE48+AE49</f>
        <v>0</v>
      </c>
      <c r="AF45" s="84">
        <v>0</v>
      </c>
      <c r="AG45" s="84">
        <f>AG47+AG48+AG49</f>
        <v>0</v>
      </c>
      <c r="AH45" s="84">
        <f>AH47+AH48+AH49</f>
        <v>0</v>
      </c>
      <c r="AI45" s="84">
        <v>0</v>
      </c>
      <c r="AJ45" s="84">
        <f>AJ47+AJ48+AJ49</f>
        <v>0</v>
      </c>
      <c r="AK45" s="84">
        <f>AK47+AK48+AK49</f>
        <v>0</v>
      </c>
      <c r="AL45" s="84">
        <v>0</v>
      </c>
      <c r="AM45" s="84">
        <f>AM47+AM48+AM49</f>
        <v>0</v>
      </c>
      <c r="AN45" s="84">
        <f>AN47+AN48+AN49</f>
        <v>0</v>
      </c>
      <c r="AO45" s="84">
        <v>0</v>
      </c>
      <c r="AP45" s="84">
        <f>AP47+AP48+AP49</f>
        <v>0</v>
      </c>
      <c r="AQ45" s="84">
        <f>AQ47+AQ48+AQ49</f>
        <v>0</v>
      </c>
      <c r="AR45" s="84">
        <v>0</v>
      </c>
      <c r="AS45" s="148" t="s">
        <v>119</v>
      </c>
      <c r="AT45" s="148"/>
      <c r="AU45" s="148"/>
      <c r="AV45" s="43"/>
      <c r="AW45" s="43"/>
      <c r="AX45" s="62"/>
      <c r="AY45" s="62"/>
    </row>
    <row r="46" spans="1:51" s="2" customFormat="1" ht="33" customHeight="1">
      <c r="A46" s="233"/>
      <c r="B46" s="188"/>
      <c r="C46" s="189"/>
      <c r="D46" s="114"/>
      <c r="E46" s="3" t="s">
        <v>55</v>
      </c>
      <c r="F46" s="83">
        <v>0</v>
      </c>
      <c r="G46" s="83">
        <v>0</v>
      </c>
      <c r="H46" s="83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  <c r="Z46" s="84">
        <v>0</v>
      </c>
      <c r="AA46" s="84">
        <v>0</v>
      </c>
      <c r="AB46" s="84">
        <v>0</v>
      </c>
      <c r="AC46" s="84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0</v>
      </c>
      <c r="AJ46" s="84">
        <v>0</v>
      </c>
      <c r="AK46" s="84">
        <v>0</v>
      </c>
      <c r="AL46" s="84">
        <v>0</v>
      </c>
      <c r="AM46" s="84">
        <v>0</v>
      </c>
      <c r="AN46" s="84">
        <v>0</v>
      </c>
      <c r="AO46" s="84">
        <v>0</v>
      </c>
      <c r="AP46" s="84">
        <v>0</v>
      </c>
      <c r="AQ46" s="84">
        <v>0</v>
      </c>
      <c r="AR46" s="84">
        <v>0</v>
      </c>
      <c r="AS46" s="149"/>
      <c r="AT46" s="149"/>
      <c r="AU46" s="149"/>
      <c r="AV46" s="43"/>
      <c r="AW46" s="43"/>
      <c r="AX46" s="62"/>
      <c r="AY46" s="62"/>
    </row>
    <row r="47" spans="1:51" s="2" customFormat="1" ht="33" customHeight="1">
      <c r="A47" s="233"/>
      <c r="B47" s="188"/>
      <c r="C47" s="189"/>
      <c r="D47" s="114"/>
      <c r="E47" s="10" t="s">
        <v>54</v>
      </c>
      <c r="F47" s="83">
        <f t="shared" ref="F47:F49" si="33">I47+L47+O47+R47+U47+X47+AA47+AD47+AG47+AJ47+AM47+AP47</f>
        <v>0</v>
      </c>
      <c r="G47" s="83">
        <f t="shared" ref="G47:G49" si="34">J47+M47+P47+S47+V47+Y47+AB47+AE47+AH47+AK47+AN47+AQ47</f>
        <v>0</v>
      </c>
      <c r="H47" s="83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  <c r="Z47" s="84">
        <v>0</v>
      </c>
      <c r="AA47" s="84">
        <v>0</v>
      </c>
      <c r="AB47" s="84">
        <v>0</v>
      </c>
      <c r="AC47" s="84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0</v>
      </c>
      <c r="AJ47" s="84">
        <v>0</v>
      </c>
      <c r="AK47" s="84">
        <v>0</v>
      </c>
      <c r="AL47" s="84">
        <v>0</v>
      </c>
      <c r="AM47" s="84">
        <v>0</v>
      </c>
      <c r="AN47" s="84">
        <v>0</v>
      </c>
      <c r="AO47" s="84">
        <v>0</v>
      </c>
      <c r="AP47" s="84">
        <v>0</v>
      </c>
      <c r="AQ47" s="84">
        <v>0</v>
      </c>
      <c r="AR47" s="84">
        <v>0</v>
      </c>
      <c r="AS47" s="149"/>
      <c r="AT47" s="149"/>
      <c r="AU47" s="149"/>
      <c r="AV47" s="43"/>
      <c r="AW47" s="43"/>
      <c r="AX47" s="62"/>
      <c r="AY47" s="62"/>
    </row>
    <row r="48" spans="1:51" s="2" customFormat="1" ht="33" customHeight="1">
      <c r="A48" s="233"/>
      <c r="B48" s="188"/>
      <c r="C48" s="189"/>
      <c r="D48" s="114"/>
      <c r="E48" s="10" t="s">
        <v>52</v>
      </c>
      <c r="F48" s="83">
        <f t="shared" si="33"/>
        <v>0</v>
      </c>
      <c r="G48" s="83">
        <f t="shared" si="34"/>
        <v>0</v>
      </c>
      <c r="H48" s="83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  <c r="Z48" s="84">
        <v>0</v>
      </c>
      <c r="AA48" s="84">
        <v>0</v>
      </c>
      <c r="AB48" s="84">
        <v>0</v>
      </c>
      <c r="AC48" s="84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0</v>
      </c>
      <c r="AJ48" s="84">
        <v>0</v>
      </c>
      <c r="AK48" s="84">
        <v>0</v>
      </c>
      <c r="AL48" s="84">
        <v>0</v>
      </c>
      <c r="AM48" s="84">
        <v>0</v>
      </c>
      <c r="AN48" s="84">
        <v>0</v>
      </c>
      <c r="AO48" s="84">
        <v>0</v>
      </c>
      <c r="AP48" s="84">
        <v>0</v>
      </c>
      <c r="AQ48" s="84">
        <v>0</v>
      </c>
      <c r="AR48" s="84">
        <v>0</v>
      </c>
      <c r="AS48" s="149"/>
      <c r="AT48" s="149"/>
      <c r="AU48" s="149"/>
      <c r="AV48" s="43"/>
      <c r="AW48" s="43"/>
      <c r="AX48" s="62"/>
      <c r="AY48" s="62"/>
    </row>
    <row r="49" spans="1:51" s="2" customFormat="1" ht="33" customHeight="1">
      <c r="A49" s="233"/>
      <c r="B49" s="188"/>
      <c r="C49" s="189"/>
      <c r="D49" s="114"/>
      <c r="E49" s="10" t="s">
        <v>35</v>
      </c>
      <c r="F49" s="83">
        <f t="shared" si="33"/>
        <v>0</v>
      </c>
      <c r="G49" s="83">
        <f t="shared" si="34"/>
        <v>0</v>
      </c>
      <c r="H49" s="83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0</v>
      </c>
      <c r="AJ49" s="84">
        <v>0</v>
      </c>
      <c r="AK49" s="84">
        <v>0</v>
      </c>
      <c r="AL49" s="84">
        <v>0</v>
      </c>
      <c r="AM49" s="84">
        <v>0</v>
      </c>
      <c r="AN49" s="84">
        <v>0</v>
      </c>
      <c r="AO49" s="84">
        <v>0</v>
      </c>
      <c r="AP49" s="84">
        <v>0</v>
      </c>
      <c r="AQ49" s="84">
        <v>0</v>
      </c>
      <c r="AR49" s="84">
        <v>0</v>
      </c>
      <c r="AS49" s="150"/>
      <c r="AT49" s="150"/>
      <c r="AU49" s="150"/>
      <c r="AV49" s="43"/>
      <c r="AW49" s="43"/>
      <c r="AX49" s="62"/>
      <c r="AY49" s="62"/>
    </row>
    <row r="50" spans="1:51" s="2" customFormat="1" ht="22.5" customHeight="1">
      <c r="A50" s="228" t="s">
        <v>44</v>
      </c>
      <c r="B50" s="171" t="s">
        <v>105</v>
      </c>
      <c r="C50" s="191" t="s">
        <v>99</v>
      </c>
      <c r="D50" s="112"/>
      <c r="E50" s="124" t="s">
        <v>66</v>
      </c>
      <c r="F50" s="125">
        <f>F52+F53+F54</f>
        <v>1295</v>
      </c>
      <c r="G50" s="125">
        <f>G52+G53+G54</f>
        <v>0</v>
      </c>
      <c r="H50" s="83">
        <f t="shared" ref="H50" si="35">(G50/F50)*100</f>
        <v>0</v>
      </c>
      <c r="I50" s="126">
        <f>I52+I53+I54</f>
        <v>0</v>
      </c>
      <c r="J50" s="126">
        <f>J52+J53+J54</f>
        <v>0</v>
      </c>
      <c r="K50" s="126">
        <v>0</v>
      </c>
      <c r="L50" s="126">
        <f>L52+L53+L54</f>
        <v>0</v>
      </c>
      <c r="M50" s="126">
        <f>M52+M53+M54</f>
        <v>0</v>
      </c>
      <c r="N50" s="126">
        <v>0</v>
      </c>
      <c r="O50" s="126">
        <f>O52+O53+O54</f>
        <v>0</v>
      </c>
      <c r="P50" s="126">
        <f>P52+P53+P54</f>
        <v>0</v>
      </c>
      <c r="Q50" s="126">
        <v>0</v>
      </c>
      <c r="R50" s="126">
        <f>R52+R53+R54</f>
        <v>0</v>
      </c>
      <c r="S50" s="126">
        <f>S52+S53+S54</f>
        <v>0</v>
      </c>
      <c r="T50" s="126">
        <v>0</v>
      </c>
      <c r="U50" s="126">
        <f>U52+U53+U54</f>
        <v>0</v>
      </c>
      <c r="V50" s="126">
        <f>V52+V53+V54</f>
        <v>0</v>
      </c>
      <c r="W50" s="126">
        <v>0</v>
      </c>
      <c r="X50" s="126">
        <f>X52+X53+X54</f>
        <v>0</v>
      </c>
      <c r="Y50" s="126">
        <f>Y52+Y53+Y54</f>
        <v>0</v>
      </c>
      <c r="Z50" s="126">
        <v>0</v>
      </c>
      <c r="AA50" s="126">
        <f>AA52+AA53+AA54</f>
        <v>1145</v>
      </c>
      <c r="AB50" s="126">
        <f>AB52+AB53+AB54</f>
        <v>0</v>
      </c>
      <c r="AC50" s="126">
        <v>0</v>
      </c>
      <c r="AD50" s="126">
        <f>AD52+AD53+AD54</f>
        <v>150</v>
      </c>
      <c r="AE50" s="126">
        <f>AE52+AE53+AE54</f>
        <v>0</v>
      </c>
      <c r="AF50" s="126">
        <v>0</v>
      </c>
      <c r="AG50" s="126">
        <f>AG52+AG53+AG54</f>
        <v>0</v>
      </c>
      <c r="AH50" s="126">
        <f>AH52+AH53+AH54</f>
        <v>0</v>
      </c>
      <c r="AI50" s="84">
        <v>0</v>
      </c>
      <c r="AJ50" s="126">
        <f>AJ52+AJ53+AJ54</f>
        <v>0</v>
      </c>
      <c r="AK50" s="126">
        <f>AK52+AK53+AK54</f>
        <v>0</v>
      </c>
      <c r="AL50" s="126">
        <v>0</v>
      </c>
      <c r="AM50" s="126">
        <f>AM52+AM53+AM54</f>
        <v>0</v>
      </c>
      <c r="AN50" s="126">
        <f>AN52+AN53+AN54</f>
        <v>0</v>
      </c>
      <c r="AO50" s="126">
        <v>0</v>
      </c>
      <c r="AP50" s="126">
        <f>AP52+AP53+AP54</f>
        <v>0</v>
      </c>
      <c r="AQ50" s="126">
        <f>AQ52+AQ53+AQ54</f>
        <v>0</v>
      </c>
      <c r="AR50" s="126">
        <v>0</v>
      </c>
      <c r="AS50" s="148" t="s">
        <v>120</v>
      </c>
      <c r="AT50" s="148"/>
      <c r="AU50" s="148"/>
      <c r="AV50" s="43"/>
      <c r="AW50" s="43"/>
      <c r="AX50" s="62"/>
      <c r="AY50" s="62"/>
    </row>
    <row r="51" spans="1:51" s="2" customFormat="1" ht="33" customHeight="1">
      <c r="A51" s="228"/>
      <c r="B51" s="171"/>
      <c r="C51" s="191"/>
      <c r="D51" s="112"/>
      <c r="E51" s="3" t="s">
        <v>55</v>
      </c>
      <c r="F51" s="83">
        <v>0</v>
      </c>
      <c r="G51" s="83">
        <v>0</v>
      </c>
      <c r="H51" s="83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0</v>
      </c>
      <c r="AA51" s="84">
        <v>0</v>
      </c>
      <c r="AB51" s="84">
        <v>0</v>
      </c>
      <c r="AC51" s="84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4">
        <v>0</v>
      </c>
      <c r="AL51" s="84">
        <v>0</v>
      </c>
      <c r="AM51" s="84">
        <v>0</v>
      </c>
      <c r="AN51" s="84">
        <v>0</v>
      </c>
      <c r="AO51" s="84">
        <v>0</v>
      </c>
      <c r="AP51" s="84">
        <v>0</v>
      </c>
      <c r="AQ51" s="84">
        <v>0</v>
      </c>
      <c r="AR51" s="84">
        <v>0</v>
      </c>
      <c r="AS51" s="149"/>
      <c r="AT51" s="149"/>
      <c r="AU51" s="149"/>
      <c r="AV51" s="43"/>
      <c r="AW51" s="43"/>
      <c r="AX51" s="62"/>
      <c r="AY51" s="62"/>
    </row>
    <row r="52" spans="1:51" s="2" customFormat="1" ht="33" customHeight="1">
      <c r="A52" s="228"/>
      <c r="B52" s="171"/>
      <c r="C52" s="191"/>
      <c r="D52" s="112"/>
      <c r="E52" s="10" t="s">
        <v>54</v>
      </c>
      <c r="F52" s="83">
        <f t="shared" ref="F52:F54" si="36">I52+L52+O52+R52+U52+X52+AA52+AD52+AG52+AJ52+AM52+AP52</f>
        <v>0</v>
      </c>
      <c r="G52" s="83">
        <f t="shared" ref="G52:G54" si="37">J52+M52+P52+S52+V52+Y52+AB52+AE52+AH52+AK52+AN52+AQ52</f>
        <v>0</v>
      </c>
      <c r="H52" s="83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84">
        <v>0</v>
      </c>
      <c r="Z52" s="84">
        <v>0</v>
      </c>
      <c r="AA52" s="84">
        <v>0</v>
      </c>
      <c r="AB52" s="84">
        <v>0</v>
      </c>
      <c r="AC52" s="84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0</v>
      </c>
      <c r="AK52" s="84">
        <v>0</v>
      </c>
      <c r="AL52" s="84">
        <v>0</v>
      </c>
      <c r="AM52" s="84">
        <v>0</v>
      </c>
      <c r="AN52" s="84">
        <v>0</v>
      </c>
      <c r="AO52" s="84">
        <v>0</v>
      </c>
      <c r="AP52" s="84">
        <v>0</v>
      </c>
      <c r="AQ52" s="84">
        <v>0</v>
      </c>
      <c r="AR52" s="84">
        <v>0</v>
      </c>
      <c r="AS52" s="149"/>
      <c r="AT52" s="149"/>
      <c r="AU52" s="149"/>
      <c r="AV52" s="43"/>
      <c r="AW52" s="43"/>
      <c r="AX52" s="62"/>
      <c r="AY52" s="62"/>
    </row>
    <row r="53" spans="1:51" s="2" customFormat="1" ht="33" customHeight="1">
      <c r="A53" s="228"/>
      <c r="B53" s="171"/>
      <c r="C53" s="191"/>
      <c r="D53" s="112"/>
      <c r="E53" s="10" t="s">
        <v>52</v>
      </c>
      <c r="F53" s="83">
        <f t="shared" si="36"/>
        <v>1295</v>
      </c>
      <c r="G53" s="83">
        <f t="shared" si="37"/>
        <v>0</v>
      </c>
      <c r="H53" s="83">
        <f t="shared" ref="H53" si="38">(G53/F53)*100</f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84">
        <v>0</v>
      </c>
      <c r="Z53" s="84">
        <v>0</v>
      </c>
      <c r="AA53" s="84">
        <v>1145</v>
      </c>
      <c r="AB53" s="84">
        <v>0</v>
      </c>
      <c r="AC53" s="84">
        <v>0</v>
      </c>
      <c r="AD53" s="84">
        <v>150</v>
      </c>
      <c r="AE53" s="84">
        <v>0</v>
      </c>
      <c r="AF53" s="84">
        <v>0</v>
      </c>
      <c r="AG53" s="84">
        <v>0</v>
      </c>
      <c r="AH53" s="84">
        <v>0</v>
      </c>
      <c r="AI53" s="84">
        <v>0</v>
      </c>
      <c r="AJ53" s="84">
        <v>0</v>
      </c>
      <c r="AK53" s="84">
        <v>0</v>
      </c>
      <c r="AL53" s="84">
        <v>0</v>
      </c>
      <c r="AM53" s="84">
        <v>0</v>
      </c>
      <c r="AN53" s="84">
        <v>0</v>
      </c>
      <c r="AO53" s="84">
        <v>0</v>
      </c>
      <c r="AP53" s="84">
        <v>0</v>
      </c>
      <c r="AQ53" s="84">
        <v>0</v>
      </c>
      <c r="AR53" s="84">
        <v>0</v>
      </c>
      <c r="AS53" s="149"/>
      <c r="AT53" s="149"/>
      <c r="AU53" s="149"/>
      <c r="AV53" s="43"/>
      <c r="AW53" s="43"/>
      <c r="AX53" s="62"/>
      <c r="AY53" s="62"/>
    </row>
    <row r="54" spans="1:51" s="2" customFormat="1" ht="33" customHeight="1">
      <c r="A54" s="228"/>
      <c r="B54" s="171"/>
      <c r="C54" s="191"/>
      <c r="D54" s="112"/>
      <c r="E54" s="10" t="s">
        <v>35</v>
      </c>
      <c r="F54" s="83">
        <f t="shared" si="36"/>
        <v>0</v>
      </c>
      <c r="G54" s="83">
        <f t="shared" si="37"/>
        <v>0</v>
      </c>
      <c r="H54" s="83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0</v>
      </c>
      <c r="Z54" s="84">
        <v>0</v>
      </c>
      <c r="AA54" s="84">
        <v>0</v>
      </c>
      <c r="AB54" s="84">
        <v>0</v>
      </c>
      <c r="AC54" s="84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4">
        <v>0</v>
      </c>
      <c r="AL54" s="84">
        <v>0</v>
      </c>
      <c r="AM54" s="84">
        <v>0</v>
      </c>
      <c r="AN54" s="84">
        <v>0</v>
      </c>
      <c r="AO54" s="84">
        <v>0</v>
      </c>
      <c r="AP54" s="84">
        <v>0</v>
      </c>
      <c r="AQ54" s="84">
        <v>0</v>
      </c>
      <c r="AR54" s="84">
        <v>0</v>
      </c>
      <c r="AS54" s="150"/>
      <c r="AT54" s="150"/>
      <c r="AU54" s="150"/>
      <c r="AV54" s="43"/>
      <c r="AW54" s="43"/>
      <c r="AX54" s="62"/>
      <c r="AY54" s="62"/>
    </row>
    <row r="55" spans="1:51" s="2" customFormat="1" ht="40.5" hidden="1" customHeight="1">
      <c r="A55" s="229"/>
      <c r="B55" s="172"/>
      <c r="C55" s="192"/>
      <c r="D55" s="112"/>
      <c r="E55" s="10"/>
      <c r="F55" s="83"/>
      <c r="G55" s="83"/>
      <c r="H55" s="83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110"/>
      <c r="AT55" s="131"/>
      <c r="AU55" s="111"/>
      <c r="AV55" s="135"/>
      <c r="AW55" s="43"/>
      <c r="AX55" s="62"/>
      <c r="AY55" s="62"/>
    </row>
    <row r="56" spans="1:51" s="2" customFormat="1" ht="22.5" customHeight="1">
      <c r="A56" s="167" t="s">
        <v>65</v>
      </c>
      <c r="B56" s="170" t="s">
        <v>67</v>
      </c>
      <c r="C56" s="190" t="s">
        <v>99</v>
      </c>
      <c r="D56" s="190" t="s">
        <v>36</v>
      </c>
      <c r="E56" s="3" t="s">
        <v>66</v>
      </c>
      <c r="F56" s="83">
        <f>F58+F59+F60</f>
        <v>1006.3</v>
      </c>
      <c r="G56" s="83">
        <f>G58+G59+G60</f>
        <v>0</v>
      </c>
      <c r="H56" s="83">
        <f t="shared" ref="H56" si="39">G56/F56*100</f>
        <v>0</v>
      </c>
      <c r="I56" s="84">
        <f>I58+I59+I60</f>
        <v>0</v>
      </c>
      <c r="J56" s="84">
        <f>J58+J59+J60</f>
        <v>0</v>
      </c>
      <c r="K56" s="84">
        <v>0</v>
      </c>
      <c r="L56" s="84">
        <f>L58+L59+L60</f>
        <v>0</v>
      </c>
      <c r="M56" s="84">
        <f>M58+M59+M60</f>
        <v>0</v>
      </c>
      <c r="N56" s="84">
        <v>0</v>
      </c>
      <c r="O56" s="84">
        <f>O58+O59+O60</f>
        <v>0</v>
      </c>
      <c r="P56" s="84">
        <f>P58+P59+P60</f>
        <v>0</v>
      </c>
      <c r="Q56" s="84">
        <v>0</v>
      </c>
      <c r="R56" s="84">
        <f>R58+R59+R60</f>
        <v>0</v>
      </c>
      <c r="S56" s="84">
        <f>S58+S59+S60</f>
        <v>0</v>
      </c>
      <c r="T56" s="84">
        <v>0</v>
      </c>
      <c r="U56" s="84">
        <f>U58+U59+U60</f>
        <v>0</v>
      </c>
      <c r="V56" s="84">
        <f>V58+V59+V60</f>
        <v>0</v>
      </c>
      <c r="W56" s="84">
        <v>0</v>
      </c>
      <c r="X56" s="84">
        <f>X58+X59+X60</f>
        <v>0</v>
      </c>
      <c r="Y56" s="84">
        <f>Y58+Y59+Y60</f>
        <v>0</v>
      </c>
      <c r="Z56" s="84">
        <v>0</v>
      </c>
      <c r="AA56" s="84">
        <f>AA58+AA59+AA60</f>
        <v>1006.3</v>
      </c>
      <c r="AB56" s="84">
        <f>AB58+AB59+AB60</f>
        <v>0</v>
      </c>
      <c r="AC56" s="84">
        <v>0</v>
      </c>
      <c r="AD56" s="84">
        <f>AD58+AD59+AD60</f>
        <v>0</v>
      </c>
      <c r="AE56" s="84">
        <f>AE58+AE59+AE60</f>
        <v>0</v>
      </c>
      <c r="AF56" s="84">
        <v>0</v>
      </c>
      <c r="AG56" s="84">
        <f>AG58+AG59+AG60</f>
        <v>0</v>
      </c>
      <c r="AH56" s="84">
        <f>AH58+AH59+AH60</f>
        <v>0</v>
      </c>
      <c r="AI56" s="84">
        <v>0</v>
      </c>
      <c r="AJ56" s="84">
        <f>AJ58+AJ59+AJ60</f>
        <v>0</v>
      </c>
      <c r="AK56" s="84">
        <f>AK58+AK59+AK60</f>
        <v>0</v>
      </c>
      <c r="AL56" s="84">
        <v>0</v>
      </c>
      <c r="AM56" s="84">
        <f>AM58+AM59+AM60</f>
        <v>0</v>
      </c>
      <c r="AN56" s="84">
        <f>AN58+AN59+AN60</f>
        <v>0</v>
      </c>
      <c r="AO56" s="84">
        <v>0</v>
      </c>
      <c r="AP56" s="84">
        <f>AP58+AP59+AP60</f>
        <v>0</v>
      </c>
      <c r="AQ56" s="84">
        <f>AQ58+AQ59+AQ60</f>
        <v>0</v>
      </c>
      <c r="AR56" s="84">
        <v>0</v>
      </c>
      <c r="AS56" s="148" t="s">
        <v>120</v>
      </c>
      <c r="AT56" s="151"/>
      <c r="AU56" s="151"/>
      <c r="AV56" s="135"/>
      <c r="AW56" s="43"/>
      <c r="AX56" s="62"/>
      <c r="AY56" s="62"/>
    </row>
    <row r="57" spans="1:51" s="2" customFormat="1" ht="33" customHeight="1">
      <c r="A57" s="168"/>
      <c r="B57" s="171"/>
      <c r="C57" s="191"/>
      <c r="D57" s="191"/>
      <c r="E57" s="3" t="s">
        <v>55</v>
      </c>
      <c r="F57" s="83">
        <v>0</v>
      </c>
      <c r="G57" s="83">
        <v>0</v>
      </c>
      <c r="H57" s="83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0</v>
      </c>
      <c r="S57" s="84">
        <v>0</v>
      </c>
      <c r="T57" s="84">
        <v>0</v>
      </c>
      <c r="U57" s="84">
        <v>0</v>
      </c>
      <c r="V57" s="84">
        <v>0</v>
      </c>
      <c r="W57" s="84">
        <v>0</v>
      </c>
      <c r="X57" s="84">
        <v>0</v>
      </c>
      <c r="Y57" s="84">
        <v>0</v>
      </c>
      <c r="Z57" s="84">
        <v>0</v>
      </c>
      <c r="AA57" s="84">
        <v>0</v>
      </c>
      <c r="AB57" s="84">
        <v>0</v>
      </c>
      <c r="AC57" s="84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0</v>
      </c>
      <c r="AK57" s="84">
        <v>0</v>
      </c>
      <c r="AL57" s="84">
        <v>0</v>
      </c>
      <c r="AM57" s="84">
        <v>0</v>
      </c>
      <c r="AN57" s="84">
        <v>0</v>
      </c>
      <c r="AO57" s="84">
        <v>0</v>
      </c>
      <c r="AP57" s="84">
        <v>0</v>
      </c>
      <c r="AQ57" s="84">
        <v>0</v>
      </c>
      <c r="AR57" s="84">
        <v>0</v>
      </c>
      <c r="AS57" s="149"/>
      <c r="AT57" s="152"/>
      <c r="AU57" s="152"/>
      <c r="AV57" s="135"/>
      <c r="AW57" s="43"/>
      <c r="AX57" s="62"/>
      <c r="AY57" s="62"/>
    </row>
    <row r="58" spans="1:51" s="2" customFormat="1" ht="33" customHeight="1">
      <c r="A58" s="168"/>
      <c r="B58" s="171"/>
      <c r="C58" s="191"/>
      <c r="D58" s="191"/>
      <c r="E58" s="10" t="s">
        <v>54</v>
      </c>
      <c r="F58" s="83">
        <f t="shared" ref="F58:F60" si="40">I58+L58+O58+R58+U58+X58+AA58+AD58+AG58+AJ58+AM58+AP58</f>
        <v>956</v>
      </c>
      <c r="G58" s="83">
        <f t="shared" ref="G58:G60" si="41">J58+M58+P58+S58+V58+Y58+AB58+AE58+AH58+AK58+AN58+AQ58</f>
        <v>0</v>
      </c>
      <c r="H58" s="83">
        <f t="shared" ref="H58:H59" si="42">G58/F58*100</f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0</v>
      </c>
      <c r="S58" s="84">
        <v>0</v>
      </c>
      <c r="T58" s="84">
        <v>0</v>
      </c>
      <c r="U58" s="84">
        <v>0</v>
      </c>
      <c r="V58" s="84">
        <v>0</v>
      </c>
      <c r="W58" s="84">
        <v>0</v>
      </c>
      <c r="X58" s="84">
        <v>0</v>
      </c>
      <c r="Y58" s="84">
        <v>0</v>
      </c>
      <c r="Z58" s="84">
        <v>0</v>
      </c>
      <c r="AA58" s="84">
        <v>956</v>
      </c>
      <c r="AB58" s="84">
        <v>0</v>
      </c>
      <c r="AC58" s="84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4">
        <v>0</v>
      </c>
      <c r="AL58" s="84">
        <v>0</v>
      </c>
      <c r="AM58" s="84">
        <v>0</v>
      </c>
      <c r="AN58" s="84">
        <v>0</v>
      </c>
      <c r="AO58" s="84">
        <v>0</v>
      </c>
      <c r="AP58" s="84">
        <v>0</v>
      </c>
      <c r="AQ58" s="84">
        <v>0</v>
      </c>
      <c r="AR58" s="84">
        <v>0</v>
      </c>
      <c r="AS58" s="149"/>
      <c r="AT58" s="152"/>
      <c r="AU58" s="152"/>
      <c r="AV58" s="135"/>
      <c r="AW58" s="43"/>
      <c r="AX58" s="62"/>
      <c r="AY58" s="62"/>
    </row>
    <row r="59" spans="1:51" s="2" customFormat="1" ht="33" customHeight="1">
      <c r="A59" s="168"/>
      <c r="B59" s="171"/>
      <c r="C59" s="191"/>
      <c r="D59" s="191"/>
      <c r="E59" s="10" t="s">
        <v>52</v>
      </c>
      <c r="F59" s="83">
        <f t="shared" si="40"/>
        <v>50.3</v>
      </c>
      <c r="G59" s="83">
        <f t="shared" si="41"/>
        <v>0</v>
      </c>
      <c r="H59" s="83">
        <f t="shared" si="42"/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84">
        <v>0</v>
      </c>
      <c r="V59" s="84">
        <v>0</v>
      </c>
      <c r="W59" s="84">
        <v>0</v>
      </c>
      <c r="X59" s="84">
        <v>0</v>
      </c>
      <c r="Y59" s="84">
        <v>0</v>
      </c>
      <c r="Z59" s="84">
        <v>0</v>
      </c>
      <c r="AA59" s="84">
        <v>50.3</v>
      </c>
      <c r="AB59" s="84">
        <v>0</v>
      </c>
      <c r="AC59" s="84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0</v>
      </c>
      <c r="AK59" s="84">
        <v>0</v>
      </c>
      <c r="AL59" s="84">
        <v>0</v>
      </c>
      <c r="AM59" s="84">
        <v>0</v>
      </c>
      <c r="AN59" s="84">
        <v>0</v>
      </c>
      <c r="AO59" s="84">
        <v>0</v>
      </c>
      <c r="AP59" s="84">
        <v>0</v>
      </c>
      <c r="AQ59" s="84">
        <v>0</v>
      </c>
      <c r="AR59" s="84">
        <v>0</v>
      </c>
      <c r="AS59" s="149"/>
      <c r="AT59" s="152"/>
      <c r="AU59" s="152"/>
      <c r="AV59" s="135"/>
      <c r="AW59" s="43"/>
      <c r="AX59" s="62"/>
      <c r="AY59" s="62"/>
    </row>
    <row r="60" spans="1:51" s="2" customFormat="1" ht="33" customHeight="1">
      <c r="A60" s="168"/>
      <c r="B60" s="171"/>
      <c r="C60" s="191"/>
      <c r="D60" s="192"/>
      <c r="E60" s="10" t="s">
        <v>35</v>
      </c>
      <c r="F60" s="83">
        <f t="shared" si="40"/>
        <v>0</v>
      </c>
      <c r="G60" s="83">
        <f t="shared" si="41"/>
        <v>0</v>
      </c>
      <c r="H60" s="83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84">
        <v>0</v>
      </c>
      <c r="X60" s="84">
        <v>0</v>
      </c>
      <c r="Y60" s="84">
        <v>0</v>
      </c>
      <c r="Z60" s="84">
        <v>0</v>
      </c>
      <c r="AA60" s="84">
        <v>0</v>
      </c>
      <c r="AB60" s="84">
        <v>0</v>
      </c>
      <c r="AC60" s="84">
        <v>0</v>
      </c>
      <c r="AD60" s="84">
        <v>0</v>
      </c>
      <c r="AE60" s="84">
        <v>0</v>
      </c>
      <c r="AF60" s="84">
        <v>0</v>
      </c>
      <c r="AG60" s="84">
        <v>0</v>
      </c>
      <c r="AH60" s="84">
        <v>0</v>
      </c>
      <c r="AI60" s="84">
        <v>0</v>
      </c>
      <c r="AJ60" s="84">
        <v>0</v>
      </c>
      <c r="AK60" s="84">
        <v>0</v>
      </c>
      <c r="AL60" s="84">
        <v>0</v>
      </c>
      <c r="AM60" s="84">
        <v>0</v>
      </c>
      <c r="AN60" s="84">
        <v>0</v>
      </c>
      <c r="AO60" s="84">
        <v>0</v>
      </c>
      <c r="AP60" s="84">
        <v>0</v>
      </c>
      <c r="AQ60" s="84">
        <v>0</v>
      </c>
      <c r="AR60" s="84">
        <v>0</v>
      </c>
      <c r="AS60" s="149"/>
      <c r="AT60" s="152"/>
      <c r="AU60" s="152"/>
      <c r="AV60" s="135"/>
      <c r="AW60" s="43"/>
      <c r="AX60" s="62"/>
      <c r="AY60" s="62"/>
    </row>
    <row r="61" spans="1:51" s="2" customFormat="1" ht="33" customHeight="1">
      <c r="A61" s="169"/>
      <c r="B61" s="172"/>
      <c r="C61" s="192"/>
      <c r="D61" s="113"/>
      <c r="E61" s="10" t="s">
        <v>53</v>
      </c>
      <c r="F61" s="83">
        <v>0</v>
      </c>
      <c r="G61" s="83">
        <v>0</v>
      </c>
      <c r="H61" s="83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84">
        <v>0</v>
      </c>
      <c r="X61" s="84">
        <v>0</v>
      </c>
      <c r="Y61" s="84">
        <v>0</v>
      </c>
      <c r="Z61" s="84">
        <v>0</v>
      </c>
      <c r="AA61" s="84">
        <v>0</v>
      </c>
      <c r="AB61" s="84">
        <v>0</v>
      </c>
      <c r="AC61" s="84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0</v>
      </c>
      <c r="AJ61" s="84">
        <v>0</v>
      </c>
      <c r="AK61" s="84">
        <v>0</v>
      </c>
      <c r="AL61" s="84">
        <v>0</v>
      </c>
      <c r="AM61" s="84">
        <v>0</v>
      </c>
      <c r="AN61" s="84">
        <v>0</v>
      </c>
      <c r="AO61" s="84">
        <v>0</v>
      </c>
      <c r="AP61" s="84">
        <v>0</v>
      </c>
      <c r="AQ61" s="84">
        <v>0</v>
      </c>
      <c r="AR61" s="84">
        <v>0</v>
      </c>
      <c r="AS61" s="150"/>
      <c r="AT61" s="153"/>
      <c r="AU61" s="153"/>
      <c r="AV61" s="135"/>
      <c r="AW61" s="43"/>
      <c r="AX61" s="62"/>
      <c r="AY61" s="62"/>
    </row>
    <row r="62" spans="1:51" s="2" customFormat="1" ht="39.75" customHeight="1">
      <c r="A62" s="12" t="s">
        <v>47</v>
      </c>
      <c r="B62" s="105" t="s">
        <v>45</v>
      </c>
      <c r="C62" s="117"/>
      <c r="D62" s="93"/>
      <c r="E62" s="11"/>
      <c r="F62" s="86"/>
      <c r="G62" s="86"/>
      <c r="H62" s="86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99" t="s">
        <v>124</v>
      </c>
      <c r="AT62" s="95"/>
      <c r="AU62" s="95"/>
      <c r="AV62" s="136"/>
      <c r="AW62" s="57"/>
      <c r="AX62" s="64"/>
      <c r="AY62" s="64"/>
    </row>
    <row r="63" spans="1:51" s="2" customFormat="1" ht="336.75" customHeight="1">
      <c r="A63" s="39" t="s">
        <v>32</v>
      </c>
      <c r="B63" s="127" t="s">
        <v>49</v>
      </c>
      <c r="C63" s="109" t="s">
        <v>30</v>
      </c>
      <c r="D63" s="41" t="s">
        <v>40</v>
      </c>
      <c r="E63" s="28" t="s">
        <v>25</v>
      </c>
      <c r="F63" s="26">
        <v>0</v>
      </c>
      <c r="G63" s="26">
        <v>0</v>
      </c>
      <c r="H63" s="26">
        <v>0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90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128" t="s">
        <v>122</v>
      </c>
      <c r="AT63" s="96"/>
      <c r="AU63" s="96"/>
      <c r="AV63" s="137"/>
      <c r="AW63" s="15"/>
      <c r="AX63" s="27"/>
      <c r="AY63" s="64"/>
    </row>
    <row r="64" spans="1:51" s="2" customFormat="1" ht="195" customHeight="1">
      <c r="A64" s="39" t="s">
        <v>48</v>
      </c>
      <c r="B64" s="127" t="s">
        <v>51</v>
      </c>
      <c r="C64" s="109" t="s">
        <v>50</v>
      </c>
      <c r="D64" s="41" t="s">
        <v>40</v>
      </c>
      <c r="E64" s="28" t="s">
        <v>25</v>
      </c>
      <c r="F64" s="26">
        <v>0</v>
      </c>
      <c r="G64" s="26">
        <v>0</v>
      </c>
      <c r="H64" s="26">
        <v>0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129" t="s">
        <v>132</v>
      </c>
      <c r="AT64" s="97"/>
      <c r="AU64" s="97"/>
      <c r="AV64" s="138"/>
      <c r="AW64" s="65"/>
      <c r="AX64" s="66"/>
      <c r="AY64" s="64"/>
    </row>
    <row r="65" spans="1:51" s="2" customFormat="1" ht="114.75" customHeight="1">
      <c r="A65" s="12" t="s">
        <v>75</v>
      </c>
      <c r="B65" s="105" t="s">
        <v>74</v>
      </c>
      <c r="C65" s="106"/>
      <c r="D65" s="102"/>
      <c r="E65" s="11"/>
      <c r="F65" s="86"/>
      <c r="G65" s="86"/>
      <c r="H65" s="86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94" t="s">
        <v>134</v>
      </c>
      <c r="AT65" s="95"/>
      <c r="AU65" s="95"/>
      <c r="AV65" s="136"/>
      <c r="AW65" s="65"/>
      <c r="AX65" s="66"/>
      <c r="AY65" s="64"/>
    </row>
    <row r="66" spans="1:51" s="2" customFormat="1" ht="301.5" customHeight="1">
      <c r="A66" s="100" t="s">
        <v>76</v>
      </c>
      <c r="B66" s="127" t="s">
        <v>87</v>
      </c>
      <c r="C66" s="101" t="s">
        <v>77</v>
      </c>
      <c r="D66" s="101"/>
      <c r="E66" s="28" t="s">
        <v>25</v>
      </c>
      <c r="F66" s="26">
        <v>0</v>
      </c>
      <c r="G66" s="26">
        <v>0</v>
      </c>
      <c r="H66" s="26">
        <v>0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103" t="s">
        <v>131</v>
      </c>
      <c r="AT66" s="104"/>
      <c r="AU66" s="104"/>
      <c r="AV66" s="138"/>
      <c r="AW66" s="65"/>
      <c r="AX66" s="66"/>
      <c r="AY66" s="64"/>
    </row>
    <row r="67" spans="1:51" s="2" customFormat="1" ht="333" customHeight="1">
      <c r="A67" s="100" t="s">
        <v>78</v>
      </c>
      <c r="B67" s="127" t="s">
        <v>88</v>
      </c>
      <c r="C67" s="147" t="s">
        <v>109</v>
      </c>
      <c r="D67" s="101"/>
      <c r="E67" s="28" t="s">
        <v>25</v>
      </c>
      <c r="F67" s="26">
        <v>0</v>
      </c>
      <c r="G67" s="26">
        <v>0</v>
      </c>
      <c r="H67" s="26">
        <v>0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103" t="s">
        <v>133</v>
      </c>
      <c r="AT67" s="104"/>
      <c r="AU67" s="104"/>
      <c r="AV67" s="138"/>
      <c r="AW67" s="65"/>
      <c r="AX67" s="66"/>
      <c r="AY67" s="64"/>
    </row>
    <row r="68" spans="1:51" s="2" customFormat="1" ht="22.5" customHeight="1">
      <c r="A68" s="207"/>
      <c r="B68" s="210" t="s">
        <v>64</v>
      </c>
      <c r="C68" s="213"/>
      <c r="D68" s="216"/>
      <c r="E68" s="4" t="s">
        <v>66</v>
      </c>
      <c r="F68" s="83">
        <f>F70+F71+F72</f>
        <v>189921.99999999997</v>
      </c>
      <c r="G68" s="83">
        <f>G70+G71+G72+G73</f>
        <v>35177.5</v>
      </c>
      <c r="H68" s="83">
        <f>G68/F68*100</f>
        <v>18.522077484440985</v>
      </c>
      <c r="I68" s="83">
        <f>I70+I71+I72</f>
        <v>5000</v>
      </c>
      <c r="J68" s="83">
        <f>J70+J71+J72</f>
        <v>5000</v>
      </c>
      <c r="K68" s="83">
        <f>J68/I68*100</f>
        <v>100</v>
      </c>
      <c r="L68" s="83">
        <f>L70+L71+L72</f>
        <v>18095</v>
      </c>
      <c r="M68" s="83">
        <f>M70+M71+M72</f>
        <v>16460</v>
      </c>
      <c r="N68" s="83">
        <f>M68/L68*100</f>
        <v>90.964354794142039</v>
      </c>
      <c r="O68" s="83">
        <f>O70+O71+O72</f>
        <v>13276.4</v>
      </c>
      <c r="P68" s="83">
        <f>P70+P71+P72</f>
        <v>13717.5</v>
      </c>
      <c r="Q68" s="83">
        <f>P68/O68*100</f>
        <v>103.32243680515802</v>
      </c>
      <c r="R68" s="83">
        <f>R70+R71+R72</f>
        <v>20432.600000000002</v>
      </c>
      <c r="S68" s="83">
        <f>S70+S71+S72</f>
        <v>0</v>
      </c>
      <c r="T68" s="83">
        <f>S68/R68*100</f>
        <v>0</v>
      </c>
      <c r="U68" s="83">
        <f>U70+U71+U72</f>
        <v>22340</v>
      </c>
      <c r="V68" s="83">
        <f>V70+V71+V72</f>
        <v>0</v>
      </c>
      <c r="W68" s="83">
        <f>V68/U68*100</f>
        <v>0</v>
      </c>
      <c r="X68" s="83">
        <f>X70+X71+X72</f>
        <v>12403.9</v>
      </c>
      <c r="Y68" s="83">
        <f>Y70+Y71+Y72</f>
        <v>0</v>
      </c>
      <c r="Z68" s="83">
        <f>Y68/X68*100</f>
        <v>0</v>
      </c>
      <c r="AA68" s="83">
        <f>AA70+AA71+AA72</f>
        <v>25178.799999999999</v>
      </c>
      <c r="AB68" s="83">
        <f>AB70+AB71+AB72</f>
        <v>0</v>
      </c>
      <c r="AC68" s="83">
        <f>AB68/AA68*100</f>
        <v>0</v>
      </c>
      <c r="AD68" s="83">
        <f>AD70+AD71+AD72</f>
        <v>14188</v>
      </c>
      <c r="AE68" s="83">
        <f>AE70+AE71+AE72</f>
        <v>0</v>
      </c>
      <c r="AF68" s="83">
        <f>AE68/AD68*100</f>
        <v>0</v>
      </c>
      <c r="AG68" s="83">
        <f>AG70+AG71+AG72</f>
        <v>9183.5</v>
      </c>
      <c r="AH68" s="83">
        <f>AH70+AH71+AH72</f>
        <v>0</v>
      </c>
      <c r="AI68" s="83">
        <f>AH68/AG68*100</f>
        <v>0</v>
      </c>
      <c r="AJ68" s="83">
        <f>AJ70+AJ71+AJ72</f>
        <v>19840.399999999998</v>
      </c>
      <c r="AK68" s="83">
        <f>AK70+AK71+AK72</f>
        <v>0</v>
      </c>
      <c r="AL68" s="83">
        <f>AK68/AJ68*100</f>
        <v>0</v>
      </c>
      <c r="AM68" s="83">
        <f>AM70+AM71+AM72</f>
        <v>14058</v>
      </c>
      <c r="AN68" s="83">
        <f>AN70+AN71+AN72</f>
        <v>0</v>
      </c>
      <c r="AO68" s="83">
        <f>AN68/AM68*100</f>
        <v>0</v>
      </c>
      <c r="AP68" s="83">
        <f>AP70+AP71+AP72</f>
        <v>15925.4</v>
      </c>
      <c r="AQ68" s="83">
        <f>AQ70+AQ71+AQ72</f>
        <v>0</v>
      </c>
      <c r="AR68" s="83">
        <f>AQ68/AP68*100</f>
        <v>0</v>
      </c>
      <c r="AS68" s="160" t="s">
        <v>113</v>
      </c>
      <c r="AT68" s="160" t="s">
        <v>136</v>
      </c>
      <c r="AU68" s="219"/>
      <c r="AV68" s="136"/>
      <c r="AW68" s="57"/>
      <c r="AX68" s="58"/>
      <c r="AY68" s="62"/>
    </row>
    <row r="69" spans="1:51" s="2" customFormat="1" ht="33" customHeight="1">
      <c r="A69" s="208"/>
      <c r="B69" s="211"/>
      <c r="C69" s="214"/>
      <c r="D69" s="217"/>
      <c r="E69" s="4" t="s">
        <v>55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v>0</v>
      </c>
      <c r="U69" s="83">
        <v>0</v>
      </c>
      <c r="V69" s="83">
        <v>0</v>
      </c>
      <c r="W69" s="83">
        <v>0</v>
      </c>
      <c r="X69" s="83">
        <v>0</v>
      </c>
      <c r="Y69" s="83">
        <v>0</v>
      </c>
      <c r="Z69" s="83">
        <v>0</v>
      </c>
      <c r="AA69" s="83">
        <v>0</v>
      </c>
      <c r="AB69" s="83">
        <v>0</v>
      </c>
      <c r="AC69" s="83">
        <v>0</v>
      </c>
      <c r="AD69" s="83">
        <v>0</v>
      </c>
      <c r="AE69" s="83">
        <v>0</v>
      </c>
      <c r="AF69" s="83">
        <v>0</v>
      </c>
      <c r="AG69" s="83">
        <v>0</v>
      </c>
      <c r="AH69" s="83">
        <v>0</v>
      </c>
      <c r="AI69" s="83">
        <v>0</v>
      </c>
      <c r="AJ69" s="83">
        <v>0</v>
      </c>
      <c r="AK69" s="83">
        <v>0</v>
      </c>
      <c r="AL69" s="83">
        <v>0</v>
      </c>
      <c r="AM69" s="83">
        <v>0</v>
      </c>
      <c r="AN69" s="83">
        <v>0</v>
      </c>
      <c r="AO69" s="83">
        <v>0</v>
      </c>
      <c r="AP69" s="83">
        <v>0</v>
      </c>
      <c r="AQ69" s="83">
        <v>0</v>
      </c>
      <c r="AR69" s="83">
        <v>0</v>
      </c>
      <c r="AS69" s="161"/>
      <c r="AT69" s="161"/>
      <c r="AU69" s="220"/>
      <c r="AV69" s="136"/>
      <c r="AW69" s="63"/>
      <c r="AX69" s="59"/>
      <c r="AY69" s="62"/>
    </row>
    <row r="70" spans="1:51" s="2" customFormat="1" ht="33" customHeight="1">
      <c r="A70" s="208"/>
      <c r="B70" s="211"/>
      <c r="C70" s="214"/>
      <c r="D70" s="217"/>
      <c r="E70" s="5" t="s">
        <v>54</v>
      </c>
      <c r="F70" s="83">
        <f>I70+L70+O70+R70+U70+X70+AA70+AD70+AG70+AJ70+AM70+AP70</f>
        <v>7064.2000000000007</v>
      </c>
      <c r="G70" s="83">
        <f t="shared" ref="F70:G72" si="43">J70+M70+P70+S70+V70+Y70+AB70+AE70+AH70+AK70+AN70+AQ70</f>
        <v>0</v>
      </c>
      <c r="H70" s="83">
        <f>G70/F70*100</f>
        <v>0</v>
      </c>
      <c r="I70" s="83">
        <f>I19+I30+I58</f>
        <v>0</v>
      </c>
      <c r="J70" s="83">
        <f>J19+J30+J58</f>
        <v>0</v>
      </c>
      <c r="K70" s="83">
        <v>0</v>
      </c>
      <c r="L70" s="83">
        <f>L19+L30+L58</f>
        <v>1011.7</v>
      </c>
      <c r="M70" s="83">
        <f>M19+M30+M58</f>
        <v>0</v>
      </c>
      <c r="N70" s="83">
        <v>0</v>
      </c>
      <c r="O70" s="83">
        <f>O19+O30+O58</f>
        <v>0</v>
      </c>
      <c r="P70" s="83">
        <f>P19+P30+P58</f>
        <v>0</v>
      </c>
      <c r="Q70" s="83">
        <v>0</v>
      </c>
      <c r="R70" s="83">
        <f>R19+R30+R58</f>
        <v>1191.9000000000001</v>
      </c>
      <c r="S70" s="83">
        <f>S19+S30+S58</f>
        <v>0</v>
      </c>
      <c r="T70" s="83">
        <f>S70/R70*100</f>
        <v>0</v>
      </c>
      <c r="U70" s="83">
        <f>U19+U30+U58</f>
        <v>270</v>
      </c>
      <c r="V70" s="83">
        <f>V19+V30+V58</f>
        <v>0</v>
      </c>
      <c r="W70" s="83">
        <f>V70/U70*100</f>
        <v>0</v>
      </c>
      <c r="X70" s="83">
        <f>X19+X30+X58</f>
        <v>0</v>
      </c>
      <c r="Y70" s="83">
        <f>Y19+Y30+Y58</f>
        <v>0</v>
      </c>
      <c r="Z70" s="83">
        <v>0</v>
      </c>
      <c r="AA70" s="83">
        <f>AA19+AA30+AA58</f>
        <v>3806.5</v>
      </c>
      <c r="AB70" s="83">
        <f>AB19+AB30+AB58</f>
        <v>0</v>
      </c>
      <c r="AC70" s="83">
        <f>AB70/AA70*100</f>
        <v>0</v>
      </c>
      <c r="AD70" s="83">
        <f>AD19+AD30+AD58</f>
        <v>0</v>
      </c>
      <c r="AE70" s="83">
        <f>AE19+AE30+AE58</f>
        <v>0</v>
      </c>
      <c r="AF70" s="83">
        <v>0</v>
      </c>
      <c r="AG70" s="83">
        <f>AG19+AG30+AG58</f>
        <v>0</v>
      </c>
      <c r="AH70" s="83">
        <f>AH19+AH30+AH58</f>
        <v>0</v>
      </c>
      <c r="AI70" s="83">
        <v>0</v>
      </c>
      <c r="AJ70" s="83">
        <f>AJ19+AJ30+AJ58</f>
        <v>784.1</v>
      </c>
      <c r="AK70" s="83">
        <f>AK19+AK30+AK58</f>
        <v>0</v>
      </c>
      <c r="AL70" s="83">
        <v>0</v>
      </c>
      <c r="AM70" s="83">
        <f>AM19+AM30+AM58</f>
        <v>0</v>
      </c>
      <c r="AN70" s="83">
        <f>AN19+AN30+AN58</f>
        <v>0</v>
      </c>
      <c r="AO70" s="82">
        <v>0</v>
      </c>
      <c r="AP70" s="83">
        <f>AP19+AP30+AP58</f>
        <v>0</v>
      </c>
      <c r="AQ70" s="83">
        <f>AQ19+AQ30+AQ58</f>
        <v>0</v>
      </c>
      <c r="AR70" s="83">
        <v>0</v>
      </c>
      <c r="AS70" s="161"/>
      <c r="AT70" s="161"/>
      <c r="AU70" s="220"/>
      <c r="AV70" s="136"/>
      <c r="AW70" s="57"/>
      <c r="AX70" s="58"/>
      <c r="AY70" s="62"/>
    </row>
    <row r="71" spans="1:51" s="2" customFormat="1" ht="33" customHeight="1">
      <c r="A71" s="208"/>
      <c r="B71" s="211"/>
      <c r="C71" s="214"/>
      <c r="D71" s="217"/>
      <c r="E71" s="5" t="s">
        <v>52</v>
      </c>
      <c r="F71" s="83">
        <f t="shared" si="43"/>
        <v>182857.79999999996</v>
      </c>
      <c r="G71" s="83">
        <f t="shared" si="43"/>
        <v>35177.5</v>
      </c>
      <c r="H71" s="83">
        <f>G71/F71*100</f>
        <v>19.23762617728093</v>
      </c>
      <c r="I71" s="83">
        <f>I20+I31+I59+I53</f>
        <v>5000</v>
      </c>
      <c r="J71" s="83">
        <f t="shared" ref="J71:AP71" si="44">J20+J31+J59+J53</f>
        <v>5000</v>
      </c>
      <c r="K71" s="83">
        <f t="shared" si="44"/>
        <v>100</v>
      </c>
      <c r="L71" s="83">
        <f t="shared" si="44"/>
        <v>17083.3</v>
      </c>
      <c r="M71" s="83">
        <f t="shared" si="44"/>
        <v>16460</v>
      </c>
      <c r="N71" s="83">
        <f t="shared" si="44"/>
        <v>192.94117647058823</v>
      </c>
      <c r="O71" s="83">
        <f t="shared" si="44"/>
        <v>13276.4</v>
      </c>
      <c r="P71" s="83">
        <f t="shared" si="44"/>
        <v>13717.5</v>
      </c>
      <c r="Q71" s="83">
        <f t="shared" si="44"/>
        <v>104.57404230989135</v>
      </c>
      <c r="R71" s="83">
        <f t="shared" si="44"/>
        <v>19240.7</v>
      </c>
      <c r="S71" s="83">
        <f t="shared" si="44"/>
        <v>0</v>
      </c>
      <c r="T71" s="83">
        <f t="shared" si="44"/>
        <v>0</v>
      </c>
      <c r="U71" s="83">
        <f t="shared" si="44"/>
        <v>22070</v>
      </c>
      <c r="V71" s="83">
        <f t="shared" si="44"/>
        <v>0</v>
      </c>
      <c r="W71" s="83">
        <f t="shared" si="44"/>
        <v>0</v>
      </c>
      <c r="X71" s="83">
        <f t="shared" si="44"/>
        <v>12403.9</v>
      </c>
      <c r="Y71" s="83">
        <f t="shared" si="44"/>
        <v>0</v>
      </c>
      <c r="Z71" s="83">
        <f t="shared" si="44"/>
        <v>0</v>
      </c>
      <c r="AA71" s="83">
        <f t="shared" si="44"/>
        <v>21372.3</v>
      </c>
      <c r="AB71" s="83">
        <f t="shared" si="44"/>
        <v>0</v>
      </c>
      <c r="AC71" s="83">
        <f t="shared" si="44"/>
        <v>0</v>
      </c>
      <c r="AD71" s="83">
        <f t="shared" si="44"/>
        <v>14188</v>
      </c>
      <c r="AE71" s="83">
        <f t="shared" si="44"/>
        <v>0</v>
      </c>
      <c r="AF71" s="83">
        <f t="shared" si="44"/>
        <v>0</v>
      </c>
      <c r="AG71" s="83">
        <f t="shared" si="44"/>
        <v>9183.5</v>
      </c>
      <c r="AH71" s="83">
        <f t="shared" si="44"/>
        <v>0</v>
      </c>
      <c r="AI71" s="83">
        <f t="shared" si="44"/>
        <v>0</v>
      </c>
      <c r="AJ71" s="83">
        <f t="shared" si="44"/>
        <v>19056.3</v>
      </c>
      <c r="AK71" s="83">
        <f t="shared" si="44"/>
        <v>0</v>
      </c>
      <c r="AL71" s="83">
        <f t="shared" si="44"/>
        <v>0</v>
      </c>
      <c r="AM71" s="83">
        <f t="shared" si="44"/>
        <v>14058</v>
      </c>
      <c r="AN71" s="83">
        <f t="shared" si="44"/>
        <v>0</v>
      </c>
      <c r="AO71" s="83">
        <f t="shared" si="44"/>
        <v>0</v>
      </c>
      <c r="AP71" s="83">
        <f t="shared" si="44"/>
        <v>15925.4</v>
      </c>
      <c r="AQ71" s="83">
        <f>AQ20+AQ31+AQ59</f>
        <v>0</v>
      </c>
      <c r="AR71" s="83">
        <f>AQ71/AP71*100</f>
        <v>0</v>
      </c>
      <c r="AS71" s="161"/>
      <c r="AT71" s="161"/>
      <c r="AU71" s="221"/>
      <c r="AV71" s="136"/>
      <c r="AW71" s="57"/>
      <c r="AX71" s="58"/>
      <c r="AY71" s="62"/>
    </row>
    <row r="72" spans="1:51" s="2" customFormat="1" ht="33" customHeight="1">
      <c r="A72" s="208"/>
      <c r="B72" s="211"/>
      <c r="C72" s="214"/>
      <c r="D72" s="217"/>
      <c r="E72" s="5" t="s">
        <v>35</v>
      </c>
      <c r="F72" s="83">
        <f t="shared" si="43"/>
        <v>0</v>
      </c>
      <c r="G72" s="83">
        <f t="shared" si="43"/>
        <v>0</v>
      </c>
      <c r="H72" s="83">
        <v>0</v>
      </c>
      <c r="I72" s="83">
        <f>I43</f>
        <v>0</v>
      </c>
      <c r="J72" s="83">
        <f>J43</f>
        <v>0</v>
      </c>
      <c r="K72" s="83">
        <v>0</v>
      </c>
      <c r="L72" s="83">
        <f>L38</f>
        <v>0</v>
      </c>
      <c r="M72" s="83">
        <f>M43</f>
        <v>0</v>
      </c>
      <c r="N72" s="83">
        <v>0</v>
      </c>
      <c r="O72" s="83">
        <f>O43</f>
        <v>0</v>
      </c>
      <c r="P72" s="83">
        <f t="shared" ref="P72:Q72" si="45">P43</f>
        <v>0</v>
      </c>
      <c r="Q72" s="83">
        <f t="shared" si="45"/>
        <v>0</v>
      </c>
      <c r="R72" s="83">
        <f>R43+R38</f>
        <v>0</v>
      </c>
      <c r="S72" s="83">
        <f>S43+S38</f>
        <v>0</v>
      </c>
      <c r="T72" s="83">
        <v>0</v>
      </c>
      <c r="U72" s="83">
        <f>U43</f>
        <v>0</v>
      </c>
      <c r="V72" s="83">
        <f>V43</f>
        <v>0</v>
      </c>
      <c r="W72" s="82">
        <v>0</v>
      </c>
      <c r="X72" s="83">
        <f>X43</f>
        <v>0</v>
      </c>
      <c r="Y72" s="83">
        <f>Y43</f>
        <v>0</v>
      </c>
      <c r="Z72" s="82">
        <v>0</v>
      </c>
      <c r="AA72" s="83">
        <f>AA43+AA38</f>
        <v>0</v>
      </c>
      <c r="AB72" s="83">
        <f>AB43+AB38</f>
        <v>0</v>
      </c>
      <c r="AC72" s="83">
        <v>0</v>
      </c>
      <c r="AD72" s="83">
        <f>AD43+AD38</f>
        <v>0</v>
      </c>
      <c r="AE72" s="83">
        <f>AE43+AE38</f>
        <v>0</v>
      </c>
      <c r="AF72" s="83">
        <v>0</v>
      </c>
      <c r="AG72" s="83">
        <f>AG43+AG38</f>
        <v>0</v>
      </c>
      <c r="AH72" s="83">
        <f>AH43+AH38</f>
        <v>0</v>
      </c>
      <c r="AI72" s="83">
        <v>0</v>
      </c>
      <c r="AJ72" s="83">
        <f>AJ43+AJ38</f>
        <v>0</v>
      </c>
      <c r="AK72" s="83">
        <f>AK43+AK38</f>
        <v>0</v>
      </c>
      <c r="AL72" s="83">
        <v>0</v>
      </c>
      <c r="AM72" s="83">
        <f>AM43+AM38</f>
        <v>0</v>
      </c>
      <c r="AN72" s="83">
        <f>AN43+AN38</f>
        <v>0</v>
      </c>
      <c r="AO72" s="83">
        <v>0</v>
      </c>
      <c r="AP72" s="83">
        <f>AP43+AP38</f>
        <v>0</v>
      </c>
      <c r="AQ72" s="83">
        <f>AQ43+AQ38</f>
        <v>0</v>
      </c>
      <c r="AR72" s="83">
        <v>0</v>
      </c>
      <c r="AS72" s="161"/>
      <c r="AT72" s="161"/>
      <c r="AU72" s="95"/>
      <c r="AV72" s="136"/>
      <c r="AW72" s="57"/>
      <c r="AX72" s="58"/>
      <c r="AY72" s="62"/>
    </row>
    <row r="73" spans="1:51" s="2" customFormat="1" ht="65.25" customHeight="1">
      <c r="A73" s="209"/>
      <c r="B73" s="212"/>
      <c r="C73" s="215"/>
      <c r="D73" s="218"/>
      <c r="E73" s="5" t="s">
        <v>103</v>
      </c>
      <c r="F73" s="83">
        <f t="shared" ref="F73:G73" si="46">I73+L73+O73+R73+U73+X73+AA73+AD73+AG73+AJ73+AM73+AP73</f>
        <v>0</v>
      </c>
      <c r="G73" s="83">
        <f t="shared" si="46"/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83">
        <v>0</v>
      </c>
      <c r="S73" s="83">
        <v>0</v>
      </c>
      <c r="T73" s="83">
        <v>0</v>
      </c>
      <c r="U73" s="83">
        <v>0</v>
      </c>
      <c r="V73" s="83">
        <v>0</v>
      </c>
      <c r="W73" s="83">
        <v>0</v>
      </c>
      <c r="X73" s="83">
        <v>0</v>
      </c>
      <c r="Y73" s="83">
        <v>0</v>
      </c>
      <c r="Z73" s="83">
        <v>0</v>
      </c>
      <c r="AA73" s="83">
        <v>0</v>
      </c>
      <c r="AB73" s="83">
        <v>0</v>
      </c>
      <c r="AC73" s="83">
        <v>0</v>
      </c>
      <c r="AD73" s="83">
        <v>0</v>
      </c>
      <c r="AE73" s="83">
        <v>0</v>
      </c>
      <c r="AF73" s="83">
        <v>0</v>
      </c>
      <c r="AG73" s="83">
        <v>0</v>
      </c>
      <c r="AH73" s="83">
        <v>0</v>
      </c>
      <c r="AI73" s="83">
        <v>0</v>
      </c>
      <c r="AJ73" s="83">
        <v>0</v>
      </c>
      <c r="AK73" s="83">
        <v>0</v>
      </c>
      <c r="AL73" s="83">
        <v>0</v>
      </c>
      <c r="AM73" s="83">
        <v>0</v>
      </c>
      <c r="AN73" s="83">
        <v>0</v>
      </c>
      <c r="AO73" s="83">
        <v>0</v>
      </c>
      <c r="AP73" s="83">
        <v>0</v>
      </c>
      <c r="AQ73" s="83">
        <v>0</v>
      </c>
      <c r="AR73" s="83">
        <v>0</v>
      </c>
      <c r="AS73" s="162"/>
      <c r="AT73" s="162"/>
      <c r="AU73" s="98"/>
      <c r="AV73" s="139"/>
      <c r="AW73" s="64"/>
      <c r="AX73" s="62"/>
      <c r="AY73" s="62"/>
    </row>
    <row r="74" spans="1:51" s="2" customFormat="1" ht="22.5" customHeight="1">
      <c r="A74" s="157"/>
      <c r="B74" s="158" t="s">
        <v>56</v>
      </c>
      <c r="C74" s="156"/>
      <c r="D74" s="14"/>
      <c r="E74" s="3" t="s">
        <v>66</v>
      </c>
      <c r="F74" s="83">
        <f>F76+F77+F78</f>
        <v>0</v>
      </c>
      <c r="G74" s="83">
        <f>G76+G77+G78</f>
        <v>0</v>
      </c>
      <c r="H74" s="83">
        <v>0</v>
      </c>
      <c r="I74" s="87">
        <f>I76+I77</f>
        <v>0</v>
      </c>
      <c r="J74" s="87">
        <f>J76+J77</f>
        <v>0</v>
      </c>
      <c r="K74" s="87">
        <v>0</v>
      </c>
      <c r="L74" s="87">
        <f>L76+L77</f>
        <v>0</v>
      </c>
      <c r="M74" s="87">
        <f>M76+M77</f>
        <v>0</v>
      </c>
      <c r="N74" s="87">
        <v>0</v>
      </c>
      <c r="O74" s="87">
        <f>O76+O77</f>
        <v>0</v>
      </c>
      <c r="P74" s="87">
        <f>P76+P77</f>
        <v>0</v>
      </c>
      <c r="Q74" s="87">
        <v>0</v>
      </c>
      <c r="R74" s="87">
        <f>R76+R77</f>
        <v>0</v>
      </c>
      <c r="S74" s="87">
        <f>S76+S77</f>
        <v>0</v>
      </c>
      <c r="T74" s="84">
        <v>0</v>
      </c>
      <c r="U74" s="87">
        <f>U76+U77</f>
        <v>0</v>
      </c>
      <c r="V74" s="87">
        <f>V76+V77</f>
        <v>0</v>
      </c>
      <c r="W74" s="84">
        <v>0</v>
      </c>
      <c r="X74" s="87">
        <f>X76+X77</f>
        <v>0</v>
      </c>
      <c r="Y74" s="87">
        <f>Y76+Y77</f>
        <v>0</v>
      </c>
      <c r="Z74" s="87">
        <v>0</v>
      </c>
      <c r="AA74" s="87">
        <f>AA76+AA77</f>
        <v>0</v>
      </c>
      <c r="AB74" s="87">
        <f>AB76+AB77</f>
        <v>0</v>
      </c>
      <c r="AC74" s="87">
        <v>0</v>
      </c>
      <c r="AD74" s="87">
        <f>AD76+AD77</f>
        <v>0</v>
      </c>
      <c r="AE74" s="87">
        <f>AE76+AE77</f>
        <v>0</v>
      </c>
      <c r="AF74" s="87">
        <v>0</v>
      </c>
      <c r="AG74" s="87">
        <f>AG76+AG77</f>
        <v>0</v>
      </c>
      <c r="AH74" s="87">
        <f>AH76+AH77</f>
        <v>0</v>
      </c>
      <c r="AI74" s="87">
        <v>0</v>
      </c>
      <c r="AJ74" s="87">
        <f>AJ76+AJ77</f>
        <v>0</v>
      </c>
      <c r="AK74" s="87">
        <f>AK76+AK77</f>
        <v>0</v>
      </c>
      <c r="AL74" s="87">
        <v>0</v>
      </c>
      <c r="AM74" s="87">
        <f>AM76+AM77</f>
        <v>0</v>
      </c>
      <c r="AN74" s="87">
        <f>AN76+AN77</f>
        <v>0</v>
      </c>
      <c r="AO74" s="87">
        <v>0</v>
      </c>
      <c r="AP74" s="87">
        <f>AP76+AP77</f>
        <v>0</v>
      </c>
      <c r="AQ74" s="87">
        <f>AQ76+AQ77</f>
        <v>0</v>
      </c>
      <c r="AR74" s="87">
        <v>0</v>
      </c>
      <c r="AS74" s="151" t="s">
        <v>120</v>
      </c>
      <c r="AT74" s="151"/>
      <c r="AU74" s="151"/>
      <c r="AV74" s="135"/>
      <c r="AW74" s="43"/>
      <c r="AX74" s="62"/>
      <c r="AY74" s="62"/>
    </row>
    <row r="75" spans="1:51" s="2" customFormat="1" ht="33" customHeight="1">
      <c r="A75" s="157"/>
      <c r="B75" s="158"/>
      <c r="C75" s="156"/>
      <c r="D75" s="13"/>
      <c r="E75" s="3" t="s">
        <v>55</v>
      </c>
      <c r="F75" s="83">
        <v>0</v>
      </c>
      <c r="G75" s="83">
        <v>0</v>
      </c>
      <c r="H75" s="83">
        <v>0</v>
      </c>
      <c r="I75" s="87">
        <f t="shared" ref="I75:AR75" si="47">I35</f>
        <v>0</v>
      </c>
      <c r="J75" s="87">
        <f t="shared" si="47"/>
        <v>0</v>
      </c>
      <c r="K75" s="87">
        <f t="shared" si="47"/>
        <v>0</v>
      </c>
      <c r="L75" s="87">
        <f t="shared" si="47"/>
        <v>0</v>
      </c>
      <c r="M75" s="87">
        <f t="shared" si="47"/>
        <v>0</v>
      </c>
      <c r="N75" s="87">
        <f t="shared" si="47"/>
        <v>0</v>
      </c>
      <c r="O75" s="87">
        <f t="shared" si="47"/>
        <v>0</v>
      </c>
      <c r="P75" s="87">
        <f t="shared" si="47"/>
        <v>0</v>
      </c>
      <c r="Q75" s="87">
        <f t="shared" si="47"/>
        <v>0</v>
      </c>
      <c r="R75" s="87">
        <f t="shared" si="47"/>
        <v>0</v>
      </c>
      <c r="S75" s="87">
        <f t="shared" si="47"/>
        <v>0</v>
      </c>
      <c r="T75" s="87">
        <f t="shared" si="47"/>
        <v>0</v>
      </c>
      <c r="U75" s="87">
        <f t="shared" si="47"/>
        <v>0</v>
      </c>
      <c r="V75" s="87">
        <f t="shared" si="47"/>
        <v>0</v>
      </c>
      <c r="W75" s="87">
        <f t="shared" si="47"/>
        <v>0</v>
      </c>
      <c r="X75" s="87">
        <f t="shared" si="47"/>
        <v>0</v>
      </c>
      <c r="Y75" s="87">
        <f t="shared" si="47"/>
        <v>0</v>
      </c>
      <c r="Z75" s="87">
        <f t="shared" si="47"/>
        <v>0</v>
      </c>
      <c r="AA75" s="87">
        <f t="shared" si="47"/>
        <v>0</v>
      </c>
      <c r="AB75" s="87">
        <f t="shared" si="47"/>
        <v>0</v>
      </c>
      <c r="AC75" s="87">
        <f t="shared" si="47"/>
        <v>0</v>
      </c>
      <c r="AD75" s="87">
        <f t="shared" si="47"/>
        <v>0</v>
      </c>
      <c r="AE75" s="87">
        <f t="shared" si="47"/>
        <v>0</v>
      </c>
      <c r="AF75" s="87">
        <f t="shared" si="47"/>
        <v>0</v>
      </c>
      <c r="AG75" s="87">
        <f t="shared" si="47"/>
        <v>0</v>
      </c>
      <c r="AH75" s="87">
        <f t="shared" si="47"/>
        <v>0</v>
      </c>
      <c r="AI75" s="87">
        <f t="shared" si="47"/>
        <v>0</v>
      </c>
      <c r="AJ75" s="87">
        <f t="shared" si="47"/>
        <v>0</v>
      </c>
      <c r="AK75" s="87">
        <f t="shared" si="47"/>
        <v>0</v>
      </c>
      <c r="AL75" s="87">
        <f t="shared" si="47"/>
        <v>0</v>
      </c>
      <c r="AM75" s="87">
        <f t="shared" si="47"/>
        <v>0</v>
      </c>
      <c r="AN75" s="87">
        <f t="shared" si="47"/>
        <v>0</v>
      </c>
      <c r="AO75" s="87">
        <f t="shared" si="47"/>
        <v>0</v>
      </c>
      <c r="AP75" s="87">
        <f t="shared" si="47"/>
        <v>0</v>
      </c>
      <c r="AQ75" s="87">
        <f t="shared" si="47"/>
        <v>0</v>
      </c>
      <c r="AR75" s="87">
        <f t="shared" si="47"/>
        <v>0</v>
      </c>
      <c r="AS75" s="152"/>
      <c r="AT75" s="152"/>
      <c r="AU75" s="152"/>
      <c r="AV75" s="135"/>
      <c r="AW75" s="43"/>
      <c r="AX75" s="62"/>
      <c r="AY75" s="62"/>
    </row>
    <row r="76" spans="1:51" s="2" customFormat="1" ht="33" customHeight="1">
      <c r="A76" s="157"/>
      <c r="B76" s="158"/>
      <c r="C76" s="156"/>
      <c r="D76" s="13"/>
      <c r="E76" s="10" t="s">
        <v>54</v>
      </c>
      <c r="F76" s="83">
        <f t="shared" ref="F76:F78" si="48">I76+L76+O76+R76+U76+X76+AA76+AD76+AG76+AJ76+AM76+AP76</f>
        <v>0</v>
      </c>
      <c r="G76" s="83">
        <f t="shared" ref="G76:G78" si="49">J76+M76+P76+S76+V76+Y76+AB76+AE76+AH76+AK76+AN76+AQ76</f>
        <v>0</v>
      </c>
      <c r="H76" s="83">
        <v>0</v>
      </c>
      <c r="I76" s="87">
        <f t="shared" ref="I76:AR76" si="50">I36</f>
        <v>0</v>
      </c>
      <c r="J76" s="87">
        <f t="shared" si="50"/>
        <v>0</v>
      </c>
      <c r="K76" s="87">
        <f t="shared" si="50"/>
        <v>0</v>
      </c>
      <c r="L76" s="87">
        <f t="shared" si="50"/>
        <v>0</v>
      </c>
      <c r="M76" s="87">
        <f t="shared" si="50"/>
        <v>0</v>
      </c>
      <c r="N76" s="87">
        <f t="shared" si="50"/>
        <v>0</v>
      </c>
      <c r="O76" s="87">
        <v>0</v>
      </c>
      <c r="P76" s="87">
        <v>0</v>
      </c>
      <c r="Q76" s="87">
        <v>0</v>
      </c>
      <c r="R76" s="87">
        <v>0</v>
      </c>
      <c r="S76" s="87">
        <v>0</v>
      </c>
      <c r="T76" s="84">
        <v>0</v>
      </c>
      <c r="U76" s="87">
        <v>0</v>
      </c>
      <c r="V76" s="87">
        <f t="shared" si="50"/>
        <v>0</v>
      </c>
      <c r="W76" s="87">
        <f t="shared" si="50"/>
        <v>0</v>
      </c>
      <c r="X76" s="87">
        <v>0</v>
      </c>
      <c r="Y76" s="87">
        <v>0</v>
      </c>
      <c r="Z76" s="84">
        <v>0</v>
      </c>
      <c r="AA76" s="87">
        <f t="shared" si="50"/>
        <v>0</v>
      </c>
      <c r="AB76" s="87">
        <f t="shared" si="50"/>
        <v>0</v>
      </c>
      <c r="AC76" s="87">
        <f t="shared" si="50"/>
        <v>0</v>
      </c>
      <c r="AD76" s="87">
        <v>0</v>
      </c>
      <c r="AE76" s="87">
        <v>0</v>
      </c>
      <c r="AF76" s="87">
        <v>0</v>
      </c>
      <c r="AG76" s="87">
        <f t="shared" si="50"/>
        <v>0</v>
      </c>
      <c r="AH76" s="87">
        <f t="shared" si="50"/>
        <v>0</v>
      </c>
      <c r="AI76" s="87">
        <f t="shared" si="50"/>
        <v>0</v>
      </c>
      <c r="AJ76" s="87">
        <v>0</v>
      </c>
      <c r="AK76" s="87">
        <f t="shared" si="50"/>
        <v>0</v>
      </c>
      <c r="AL76" s="87">
        <f t="shared" si="50"/>
        <v>0</v>
      </c>
      <c r="AM76" s="87">
        <f t="shared" si="50"/>
        <v>0</v>
      </c>
      <c r="AN76" s="87">
        <f t="shared" si="50"/>
        <v>0</v>
      </c>
      <c r="AO76" s="87">
        <f t="shared" si="50"/>
        <v>0</v>
      </c>
      <c r="AP76" s="87">
        <f t="shared" si="50"/>
        <v>0</v>
      </c>
      <c r="AQ76" s="87">
        <f t="shared" si="50"/>
        <v>0</v>
      </c>
      <c r="AR76" s="87">
        <f t="shared" si="50"/>
        <v>0</v>
      </c>
      <c r="AS76" s="152"/>
      <c r="AT76" s="152"/>
      <c r="AU76" s="152"/>
      <c r="AV76" s="135"/>
      <c r="AW76" s="43"/>
      <c r="AX76" s="62"/>
      <c r="AY76" s="62"/>
    </row>
    <row r="77" spans="1:51" s="2" customFormat="1" ht="33" customHeight="1">
      <c r="A77" s="157"/>
      <c r="B77" s="158"/>
      <c r="C77" s="156"/>
      <c r="D77" s="13"/>
      <c r="E77" s="10" t="s">
        <v>52</v>
      </c>
      <c r="F77" s="83">
        <f t="shared" si="48"/>
        <v>0</v>
      </c>
      <c r="G77" s="83">
        <f t="shared" si="49"/>
        <v>0</v>
      </c>
      <c r="H77" s="83">
        <v>0</v>
      </c>
      <c r="I77" s="87">
        <v>0</v>
      </c>
      <c r="J77" s="87">
        <v>0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87">
        <v>0</v>
      </c>
      <c r="T77" s="84">
        <v>0</v>
      </c>
      <c r="U77" s="87">
        <v>0</v>
      </c>
      <c r="V77" s="87">
        <v>0</v>
      </c>
      <c r="W77" s="84">
        <v>0</v>
      </c>
      <c r="X77" s="87">
        <v>0</v>
      </c>
      <c r="Y77" s="87">
        <v>0</v>
      </c>
      <c r="Z77" s="84">
        <v>0</v>
      </c>
      <c r="AA77" s="87">
        <v>0</v>
      </c>
      <c r="AB77" s="87">
        <v>0</v>
      </c>
      <c r="AC77" s="87">
        <v>0</v>
      </c>
      <c r="AD77" s="87">
        <v>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f t="shared" ref="AK77:AR77" si="51">AK37</f>
        <v>0</v>
      </c>
      <c r="AL77" s="87">
        <f t="shared" si="51"/>
        <v>0</v>
      </c>
      <c r="AM77" s="87">
        <v>0</v>
      </c>
      <c r="AN77" s="87">
        <f t="shared" si="51"/>
        <v>0</v>
      </c>
      <c r="AO77" s="87">
        <f t="shared" si="51"/>
        <v>0</v>
      </c>
      <c r="AP77" s="87">
        <v>0</v>
      </c>
      <c r="AQ77" s="87">
        <f t="shared" si="51"/>
        <v>0</v>
      </c>
      <c r="AR77" s="87">
        <f t="shared" si="51"/>
        <v>0</v>
      </c>
      <c r="AS77" s="152"/>
      <c r="AT77" s="152"/>
      <c r="AU77" s="152"/>
      <c r="AV77" s="135"/>
      <c r="AW77" s="43"/>
      <c r="AX77" s="62"/>
      <c r="AY77" s="62"/>
    </row>
    <row r="78" spans="1:51" s="2" customFormat="1" ht="33" customHeight="1">
      <c r="A78" s="157"/>
      <c r="B78" s="158"/>
      <c r="C78" s="156"/>
      <c r="D78" s="13"/>
      <c r="E78" s="10" t="s">
        <v>35</v>
      </c>
      <c r="F78" s="83">
        <f t="shared" si="48"/>
        <v>0</v>
      </c>
      <c r="G78" s="83">
        <f t="shared" si="49"/>
        <v>0</v>
      </c>
      <c r="H78" s="83">
        <v>0</v>
      </c>
      <c r="I78" s="87">
        <f>I38</f>
        <v>0</v>
      </c>
      <c r="J78" s="87">
        <f t="shared" ref="J78:AR78" si="52">J38</f>
        <v>0</v>
      </c>
      <c r="K78" s="87">
        <f t="shared" si="52"/>
        <v>0</v>
      </c>
      <c r="L78" s="87">
        <f t="shared" si="52"/>
        <v>0</v>
      </c>
      <c r="M78" s="87">
        <f t="shared" si="52"/>
        <v>0</v>
      </c>
      <c r="N78" s="87">
        <f t="shared" si="52"/>
        <v>0</v>
      </c>
      <c r="O78" s="87">
        <f t="shared" si="52"/>
        <v>0</v>
      </c>
      <c r="P78" s="87">
        <f t="shared" si="52"/>
        <v>0</v>
      </c>
      <c r="Q78" s="87">
        <f t="shared" si="52"/>
        <v>0</v>
      </c>
      <c r="R78" s="87">
        <f t="shared" si="52"/>
        <v>0</v>
      </c>
      <c r="S78" s="87">
        <f t="shared" si="52"/>
        <v>0</v>
      </c>
      <c r="T78" s="87">
        <v>0</v>
      </c>
      <c r="U78" s="87">
        <f t="shared" si="52"/>
        <v>0</v>
      </c>
      <c r="V78" s="87">
        <f t="shared" si="52"/>
        <v>0</v>
      </c>
      <c r="W78" s="87">
        <f t="shared" si="52"/>
        <v>0</v>
      </c>
      <c r="X78" s="87">
        <f t="shared" si="52"/>
        <v>0</v>
      </c>
      <c r="Y78" s="87">
        <f t="shared" si="52"/>
        <v>0</v>
      </c>
      <c r="Z78" s="87">
        <f t="shared" si="52"/>
        <v>0</v>
      </c>
      <c r="AA78" s="87">
        <v>0</v>
      </c>
      <c r="AB78" s="87">
        <v>0</v>
      </c>
      <c r="AC78" s="87">
        <v>0</v>
      </c>
      <c r="AD78" s="87">
        <f t="shared" si="52"/>
        <v>0</v>
      </c>
      <c r="AE78" s="87">
        <f t="shared" si="52"/>
        <v>0</v>
      </c>
      <c r="AF78" s="87">
        <f t="shared" si="52"/>
        <v>0</v>
      </c>
      <c r="AG78" s="87">
        <v>0</v>
      </c>
      <c r="AH78" s="87">
        <v>0</v>
      </c>
      <c r="AI78" s="87">
        <v>0</v>
      </c>
      <c r="AJ78" s="87">
        <f t="shared" si="52"/>
        <v>0</v>
      </c>
      <c r="AK78" s="87">
        <f t="shared" si="52"/>
        <v>0</v>
      </c>
      <c r="AL78" s="87">
        <f t="shared" si="52"/>
        <v>0</v>
      </c>
      <c r="AM78" s="87">
        <f t="shared" si="52"/>
        <v>0</v>
      </c>
      <c r="AN78" s="87">
        <f t="shared" si="52"/>
        <v>0</v>
      </c>
      <c r="AO78" s="87">
        <f t="shared" si="52"/>
        <v>0</v>
      </c>
      <c r="AP78" s="87">
        <v>0</v>
      </c>
      <c r="AQ78" s="87">
        <v>0</v>
      </c>
      <c r="AR78" s="87">
        <f t="shared" si="52"/>
        <v>0</v>
      </c>
      <c r="AS78" s="153"/>
      <c r="AT78" s="153"/>
      <c r="AU78" s="153"/>
      <c r="AV78" s="135"/>
      <c r="AW78" s="43"/>
      <c r="AX78" s="62"/>
      <c r="AY78" s="62"/>
    </row>
    <row r="79" spans="1:51" s="2" customFormat="1" ht="22.5" customHeight="1">
      <c r="A79" s="157"/>
      <c r="B79" s="158" t="s">
        <v>57</v>
      </c>
      <c r="C79" s="156"/>
      <c r="D79" s="14"/>
      <c r="E79" s="3" t="s">
        <v>66</v>
      </c>
      <c r="F79" s="83">
        <f>F80+F81+F82+F83+F84</f>
        <v>189921.99999999997</v>
      </c>
      <c r="G79" s="83">
        <f>G80+G81+G82+G83+G84</f>
        <v>35177.5</v>
      </c>
      <c r="H79" s="83">
        <f>(G79/F79)*100</f>
        <v>18.522077484440985</v>
      </c>
      <c r="I79" s="84">
        <f>I80+I81+I82+I83+I84</f>
        <v>5000</v>
      </c>
      <c r="J79" s="84">
        <f>J80+J81+J82+J83+J84</f>
        <v>5000</v>
      </c>
      <c r="K79" s="84">
        <f>(J79/I79)*100</f>
        <v>100</v>
      </c>
      <c r="L79" s="84">
        <f>L80+L81+L82+L83+L84</f>
        <v>18095</v>
      </c>
      <c r="M79" s="84">
        <f>M80+M81+M82+M83+M84</f>
        <v>16460</v>
      </c>
      <c r="N79" s="84">
        <f>(M79/L79)*100</f>
        <v>90.964354794142039</v>
      </c>
      <c r="O79" s="84">
        <f>O80+O81+O82+O83+O84</f>
        <v>13276.4</v>
      </c>
      <c r="P79" s="84">
        <f>P80+P81+P82+P83+P84</f>
        <v>13717.5</v>
      </c>
      <c r="Q79" s="84">
        <f t="shared" ref="Q79" si="53">(P79/O79)*100</f>
        <v>103.32243680515802</v>
      </c>
      <c r="R79" s="84">
        <f>R80+R81+R82+R83+R84</f>
        <v>20432.600000000002</v>
      </c>
      <c r="S79" s="84">
        <f>S80+S81+S82+S83+S84</f>
        <v>0</v>
      </c>
      <c r="T79" s="84">
        <f t="shared" ref="T79" si="54">(S79/R79)*100</f>
        <v>0</v>
      </c>
      <c r="U79" s="84">
        <f>U80+U81+U82+U83+U84</f>
        <v>22340</v>
      </c>
      <c r="V79" s="84">
        <f>V80+V81+V82+V83+V84</f>
        <v>0</v>
      </c>
      <c r="W79" s="84">
        <f t="shared" ref="W79" si="55">(V79/U79)*100</f>
        <v>0</v>
      </c>
      <c r="X79" s="84">
        <f>X80+X81+X82+X83+X84</f>
        <v>12403.9</v>
      </c>
      <c r="Y79" s="84">
        <f>Y80+Y81+Y82+Y83+Y84</f>
        <v>0</v>
      </c>
      <c r="Z79" s="84">
        <f t="shared" ref="Z79:Z82" si="56">(Y79/X79)*100</f>
        <v>0</v>
      </c>
      <c r="AA79" s="84">
        <f>AA80+AA81+AA82+AA83+AA84</f>
        <v>25178.799999999999</v>
      </c>
      <c r="AB79" s="84">
        <f>AB80+AB81+AB82+AB83+AB84</f>
        <v>0</v>
      </c>
      <c r="AC79" s="84">
        <f t="shared" ref="AC79:AC82" si="57">(AB79/AA79)*100</f>
        <v>0</v>
      </c>
      <c r="AD79" s="84">
        <f>AD80+AD81+AD82+AD83+AD84</f>
        <v>14188</v>
      </c>
      <c r="AE79" s="84">
        <f>AE80+AE81+AE82+AE83+AE84</f>
        <v>0</v>
      </c>
      <c r="AF79" s="84">
        <f t="shared" ref="AF79:AF82" si="58">(AE79/AD79)*100</f>
        <v>0</v>
      </c>
      <c r="AG79" s="84">
        <f>AG80+AG81+AG82+AG83+AG84</f>
        <v>9183.5</v>
      </c>
      <c r="AH79" s="84">
        <f>AH80+AH81+AH82+AH83+AH84</f>
        <v>0</v>
      </c>
      <c r="AI79" s="84">
        <f t="shared" ref="AI79:AI82" si="59">(AH79/AG79)*100</f>
        <v>0</v>
      </c>
      <c r="AJ79" s="84">
        <f>AJ80+AJ81+AJ82+AJ83+AJ84</f>
        <v>19840.399999999998</v>
      </c>
      <c r="AK79" s="84">
        <f>AK80+AK81+AK82+AK83+AK84</f>
        <v>0</v>
      </c>
      <c r="AL79" s="84">
        <f t="shared" ref="AL79" si="60">(AK79/AJ79)*100</f>
        <v>0</v>
      </c>
      <c r="AM79" s="84">
        <f>AM80+AM81+AM82+AM83+AM84</f>
        <v>14058</v>
      </c>
      <c r="AN79" s="84">
        <f>AN80+AN81+AN82+AN83+AN84</f>
        <v>0</v>
      </c>
      <c r="AO79" s="84">
        <f t="shared" ref="AO79" si="61">(AN79/AM79)*100</f>
        <v>0</v>
      </c>
      <c r="AP79" s="84">
        <f>AP80+AP81+AP82+AP83+AP84</f>
        <v>15925.4</v>
      </c>
      <c r="AQ79" s="84">
        <f>AQ80+AQ81+AQ82+AQ83+AQ84</f>
        <v>0</v>
      </c>
      <c r="AR79" s="84">
        <f t="shared" ref="AR79" si="62">(AQ79/AP79)*100</f>
        <v>0</v>
      </c>
      <c r="AS79" s="151" t="s">
        <v>113</v>
      </c>
      <c r="AT79" s="151" t="s">
        <v>137</v>
      </c>
      <c r="AU79" s="151"/>
      <c r="AV79" s="135"/>
      <c r="AW79" s="57"/>
      <c r="AX79" s="58"/>
      <c r="AY79" s="62"/>
    </row>
    <row r="80" spans="1:51" s="2" customFormat="1" ht="33" customHeight="1">
      <c r="A80" s="157"/>
      <c r="B80" s="158"/>
      <c r="C80" s="156"/>
      <c r="D80" s="13"/>
      <c r="E80" s="3" t="s">
        <v>55</v>
      </c>
      <c r="F80" s="83">
        <f>F69</f>
        <v>0</v>
      </c>
      <c r="G80" s="83">
        <f t="shared" ref="G80:AR80" si="63">G69</f>
        <v>0</v>
      </c>
      <c r="H80" s="83">
        <f t="shared" si="63"/>
        <v>0</v>
      </c>
      <c r="I80" s="84">
        <f t="shared" si="63"/>
        <v>0</v>
      </c>
      <c r="J80" s="84">
        <f t="shared" si="63"/>
        <v>0</v>
      </c>
      <c r="K80" s="84">
        <v>0</v>
      </c>
      <c r="L80" s="84">
        <f t="shared" si="63"/>
        <v>0</v>
      </c>
      <c r="M80" s="84">
        <f t="shared" si="63"/>
        <v>0</v>
      </c>
      <c r="N80" s="84">
        <f t="shared" si="63"/>
        <v>0</v>
      </c>
      <c r="O80" s="84">
        <f t="shared" si="63"/>
        <v>0</v>
      </c>
      <c r="P80" s="84">
        <f t="shared" si="63"/>
        <v>0</v>
      </c>
      <c r="Q80" s="84">
        <f t="shared" si="63"/>
        <v>0</v>
      </c>
      <c r="R80" s="84">
        <f t="shared" si="63"/>
        <v>0</v>
      </c>
      <c r="S80" s="84">
        <f t="shared" si="63"/>
        <v>0</v>
      </c>
      <c r="T80" s="84">
        <f t="shared" si="63"/>
        <v>0</v>
      </c>
      <c r="U80" s="84">
        <f t="shared" si="63"/>
        <v>0</v>
      </c>
      <c r="V80" s="84">
        <f t="shared" si="63"/>
        <v>0</v>
      </c>
      <c r="W80" s="84">
        <f t="shared" si="63"/>
        <v>0</v>
      </c>
      <c r="X80" s="84">
        <f t="shared" si="63"/>
        <v>0</v>
      </c>
      <c r="Y80" s="84">
        <f t="shared" si="63"/>
        <v>0</v>
      </c>
      <c r="Z80" s="84">
        <f t="shared" si="63"/>
        <v>0</v>
      </c>
      <c r="AA80" s="84">
        <f t="shared" si="63"/>
        <v>0</v>
      </c>
      <c r="AB80" s="84">
        <f t="shared" si="63"/>
        <v>0</v>
      </c>
      <c r="AC80" s="84">
        <f t="shared" si="63"/>
        <v>0</v>
      </c>
      <c r="AD80" s="84">
        <f t="shared" si="63"/>
        <v>0</v>
      </c>
      <c r="AE80" s="84">
        <f t="shared" si="63"/>
        <v>0</v>
      </c>
      <c r="AF80" s="84">
        <f t="shared" si="63"/>
        <v>0</v>
      </c>
      <c r="AG80" s="84">
        <f t="shared" si="63"/>
        <v>0</v>
      </c>
      <c r="AH80" s="84">
        <f t="shared" si="63"/>
        <v>0</v>
      </c>
      <c r="AI80" s="84">
        <f t="shared" si="63"/>
        <v>0</v>
      </c>
      <c r="AJ80" s="84">
        <f t="shared" si="63"/>
        <v>0</v>
      </c>
      <c r="AK80" s="84">
        <f t="shared" si="63"/>
        <v>0</v>
      </c>
      <c r="AL80" s="84">
        <f t="shared" si="63"/>
        <v>0</v>
      </c>
      <c r="AM80" s="84">
        <f t="shared" si="63"/>
        <v>0</v>
      </c>
      <c r="AN80" s="84">
        <f t="shared" si="63"/>
        <v>0</v>
      </c>
      <c r="AO80" s="84">
        <f t="shared" si="63"/>
        <v>0</v>
      </c>
      <c r="AP80" s="84">
        <f t="shared" si="63"/>
        <v>0</v>
      </c>
      <c r="AQ80" s="84">
        <f t="shared" si="63"/>
        <v>0</v>
      </c>
      <c r="AR80" s="84">
        <f t="shared" si="63"/>
        <v>0</v>
      </c>
      <c r="AS80" s="152"/>
      <c r="AT80" s="152"/>
      <c r="AU80" s="152"/>
      <c r="AV80" s="135"/>
      <c r="AW80" s="16"/>
      <c r="AX80" s="59"/>
      <c r="AY80" s="62"/>
    </row>
    <row r="81" spans="1:51" s="2" customFormat="1" ht="33" customHeight="1">
      <c r="A81" s="157"/>
      <c r="B81" s="158"/>
      <c r="C81" s="156"/>
      <c r="D81" s="13"/>
      <c r="E81" s="10" t="s">
        <v>54</v>
      </c>
      <c r="F81" s="83">
        <f t="shared" ref="F81:AQ81" si="64">F70</f>
        <v>7064.2000000000007</v>
      </c>
      <c r="G81" s="83">
        <f t="shared" si="64"/>
        <v>0</v>
      </c>
      <c r="H81" s="83">
        <f t="shared" si="64"/>
        <v>0</v>
      </c>
      <c r="I81" s="84">
        <f>I70</f>
        <v>0</v>
      </c>
      <c r="J81" s="84">
        <f t="shared" si="64"/>
        <v>0</v>
      </c>
      <c r="K81" s="84">
        <f t="shared" si="64"/>
        <v>0</v>
      </c>
      <c r="L81" s="84">
        <f t="shared" si="64"/>
        <v>1011.7</v>
      </c>
      <c r="M81" s="84">
        <f t="shared" si="64"/>
        <v>0</v>
      </c>
      <c r="N81" s="84">
        <f t="shared" si="64"/>
        <v>0</v>
      </c>
      <c r="O81" s="84">
        <f t="shared" si="64"/>
        <v>0</v>
      </c>
      <c r="P81" s="84">
        <f t="shared" si="64"/>
        <v>0</v>
      </c>
      <c r="Q81" s="84">
        <f t="shared" ref="F81:AR82" si="65">Q70</f>
        <v>0</v>
      </c>
      <c r="R81" s="84">
        <f t="shared" si="64"/>
        <v>1191.9000000000001</v>
      </c>
      <c r="S81" s="84">
        <f t="shared" si="64"/>
        <v>0</v>
      </c>
      <c r="T81" s="84">
        <f>(S81/R81)*100</f>
        <v>0</v>
      </c>
      <c r="U81" s="84">
        <f t="shared" si="64"/>
        <v>270</v>
      </c>
      <c r="V81" s="84">
        <f t="shared" si="64"/>
        <v>0</v>
      </c>
      <c r="W81" s="84">
        <f>V81/U81*100</f>
        <v>0</v>
      </c>
      <c r="X81" s="84">
        <f t="shared" si="64"/>
        <v>0</v>
      </c>
      <c r="Y81" s="84">
        <f t="shared" si="64"/>
        <v>0</v>
      </c>
      <c r="Z81" s="84">
        <v>0</v>
      </c>
      <c r="AA81" s="84">
        <f t="shared" si="64"/>
        <v>3806.5</v>
      </c>
      <c r="AB81" s="84">
        <f t="shared" si="64"/>
        <v>0</v>
      </c>
      <c r="AC81" s="84">
        <f t="shared" si="57"/>
        <v>0</v>
      </c>
      <c r="AD81" s="84">
        <f t="shared" si="64"/>
        <v>0</v>
      </c>
      <c r="AE81" s="84">
        <f t="shared" si="64"/>
        <v>0</v>
      </c>
      <c r="AF81" s="84">
        <v>0</v>
      </c>
      <c r="AG81" s="84">
        <f t="shared" si="64"/>
        <v>0</v>
      </c>
      <c r="AH81" s="84">
        <f t="shared" si="64"/>
        <v>0</v>
      </c>
      <c r="AI81" s="84">
        <v>0</v>
      </c>
      <c r="AJ81" s="84">
        <f t="shared" si="64"/>
        <v>784.1</v>
      </c>
      <c r="AK81" s="84">
        <f t="shared" si="64"/>
        <v>0</v>
      </c>
      <c r="AL81" s="84">
        <v>0</v>
      </c>
      <c r="AM81" s="84">
        <f t="shared" si="64"/>
        <v>0</v>
      </c>
      <c r="AN81" s="84">
        <f t="shared" si="64"/>
        <v>0</v>
      </c>
      <c r="AO81" s="84">
        <f t="shared" si="64"/>
        <v>0</v>
      </c>
      <c r="AP81" s="84">
        <f t="shared" si="64"/>
        <v>0</v>
      </c>
      <c r="AQ81" s="84">
        <f t="shared" si="64"/>
        <v>0</v>
      </c>
      <c r="AR81" s="84">
        <v>0</v>
      </c>
      <c r="AS81" s="152"/>
      <c r="AT81" s="152"/>
      <c r="AU81" s="152"/>
      <c r="AV81" s="135"/>
      <c r="AW81" s="57"/>
      <c r="AX81" s="58"/>
      <c r="AY81" s="62"/>
    </row>
    <row r="82" spans="1:51" s="2" customFormat="1" ht="33" customHeight="1">
      <c r="A82" s="157"/>
      <c r="B82" s="158"/>
      <c r="C82" s="156"/>
      <c r="D82" s="13"/>
      <c r="E82" s="10" t="s">
        <v>52</v>
      </c>
      <c r="F82" s="83">
        <f t="shared" si="65"/>
        <v>182857.79999999996</v>
      </c>
      <c r="G82" s="83">
        <f t="shared" si="65"/>
        <v>35177.5</v>
      </c>
      <c r="H82" s="83">
        <f t="shared" si="65"/>
        <v>19.23762617728093</v>
      </c>
      <c r="I82" s="84">
        <f>I71</f>
        <v>5000</v>
      </c>
      <c r="J82" s="84">
        <f t="shared" si="65"/>
        <v>5000</v>
      </c>
      <c r="K82" s="84">
        <f t="shared" si="65"/>
        <v>100</v>
      </c>
      <c r="L82" s="84">
        <f t="shared" si="65"/>
        <v>17083.3</v>
      </c>
      <c r="M82" s="84">
        <f t="shared" si="65"/>
        <v>16460</v>
      </c>
      <c r="N82" s="84">
        <f t="shared" si="65"/>
        <v>192.94117647058823</v>
      </c>
      <c r="O82" s="84">
        <f t="shared" si="65"/>
        <v>13276.4</v>
      </c>
      <c r="P82" s="84">
        <f t="shared" si="65"/>
        <v>13717.5</v>
      </c>
      <c r="Q82" s="84">
        <f t="shared" si="65"/>
        <v>104.57404230989135</v>
      </c>
      <c r="R82" s="84">
        <f t="shared" si="65"/>
        <v>19240.7</v>
      </c>
      <c r="S82" s="84">
        <f t="shared" si="65"/>
        <v>0</v>
      </c>
      <c r="T82" s="84">
        <f>(S82/R82)*100</f>
        <v>0</v>
      </c>
      <c r="U82" s="84">
        <f t="shared" si="65"/>
        <v>22070</v>
      </c>
      <c r="V82" s="84">
        <f t="shared" si="65"/>
        <v>0</v>
      </c>
      <c r="W82" s="84">
        <f>V82/U82*100</f>
        <v>0</v>
      </c>
      <c r="X82" s="84">
        <f>X71</f>
        <v>12403.9</v>
      </c>
      <c r="Y82" s="84">
        <f t="shared" si="65"/>
        <v>0</v>
      </c>
      <c r="Z82" s="84">
        <f t="shared" si="56"/>
        <v>0</v>
      </c>
      <c r="AA82" s="84">
        <f t="shared" si="65"/>
        <v>21372.3</v>
      </c>
      <c r="AB82" s="84">
        <f>AB71</f>
        <v>0</v>
      </c>
      <c r="AC82" s="84">
        <f t="shared" si="57"/>
        <v>0</v>
      </c>
      <c r="AD82" s="84">
        <f t="shared" si="65"/>
        <v>14188</v>
      </c>
      <c r="AE82" s="84">
        <f t="shared" si="65"/>
        <v>0</v>
      </c>
      <c r="AF82" s="84">
        <f t="shared" si="58"/>
        <v>0</v>
      </c>
      <c r="AG82" s="84">
        <f t="shared" si="65"/>
        <v>9183.5</v>
      </c>
      <c r="AH82" s="84">
        <f t="shared" si="65"/>
        <v>0</v>
      </c>
      <c r="AI82" s="84">
        <f t="shared" si="59"/>
        <v>0</v>
      </c>
      <c r="AJ82" s="84">
        <f t="shared" si="65"/>
        <v>19056.3</v>
      </c>
      <c r="AK82" s="84">
        <f t="shared" si="65"/>
        <v>0</v>
      </c>
      <c r="AL82" s="84">
        <f t="shared" si="65"/>
        <v>0</v>
      </c>
      <c r="AM82" s="84">
        <f t="shared" si="65"/>
        <v>14058</v>
      </c>
      <c r="AN82" s="84">
        <f t="shared" si="65"/>
        <v>0</v>
      </c>
      <c r="AO82" s="84">
        <f t="shared" si="65"/>
        <v>0</v>
      </c>
      <c r="AP82" s="84">
        <f t="shared" si="65"/>
        <v>15925.4</v>
      </c>
      <c r="AQ82" s="84">
        <f t="shared" si="65"/>
        <v>0</v>
      </c>
      <c r="AR82" s="84">
        <f t="shared" si="65"/>
        <v>0</v>
      </c>
      <c r="AS82" s="152"/>
      <c r="AT82" s="152"/>
      <c r="AU82" s="152"/>
      <c r="AV82" s="135"/>
      <c r="AW82" s="57"/>
      <c r="AX82" s="58"/>
      <c r="AY82" s="62"/>
    </row>
    <row r="83" spans="1:51" s="2" customFormat="1" ht="33" customHeight="1">
      <c r="A83" s="157"/>
      <c r="B83" s="158"/>
      <c r="C83" s="156"/>
      <c r="D83" s="13"/>
      <c r="E83" s="10" t="s">
        <v>35</v>
      </c>
      <c r="F83" s="83">
        <f>I83+L83+O83+R83+U83+X83+AA83+AD83+AG83+AJ83+AM83+AP83</f>
        <v>0</v>
      </c>
      <c r="G83" s="83">
        <f>J83+M83+P83+S83+V83+Y83+AB83+AE83+AH83+AK83+AN83+AQ83</f>
        <v>0</v>
      </c>
      <c r="H83" s="83">
        <f t="shared" ref="H83" si="66">H43</f>
        <v>0</v>
      </c>
      <c r="I83" s="84">
        <f>I43</f>
        <v>0</v>
      </c>
      <c r="J83" s="84">
        <f t="shared" ref="J83:AR83" si="67">J43</f>
        <v>0</v>
      </c>
      <c r="K83" s="84">
        <f t="shared" si="67"/>
        <v>0</v>
      </c>
      <c r="L83" s="84">
        <f t="shared" si="67"/>
        <v>0</v>
      </c>
      <c r="M83" s="84">
        <f t="shared" si="67"/>
        <v>0</v>
      </c>
      <c r="N83" s="84">
        <f t="shared" si="67"/>
        <v>0</v>
      </c>
      <c r="O83" s="84">
        <f t="shared" si="67"/>
        <v>0</v>
      </c>
      <c r="P83" s="84">
        <f t="shared" si="67"/>
        <v>0</v>
      </c>
      <c r="Q83" s="84">
        <f t="shared" si="67"/>
        <v>0</v>
      </c>
      <c r="R83" s="84">
        <f t="shared" si="67"/>
        <v>0</v>
      </c>
      <c r="S83" s="84">
        <f t="shared" si="67"/>
        <v>0</v>
      </c>
      <c r="T83" s="84">
        <f t="shared" si="67"/>
        <v>0</v>
      </c>
      <c r="U83" s="84">
        <f>U43</f>
        <v>0</v>
      </c>
      <c r="V83" s="84">
        <f t="shared" si="67"/>
        <v>0</v>
      </c>
      <c r="W83" s="84">
        <f t="shared" si="67"/>
        <v>0</v>
      </c>
      <c r="X83" s="84">
        <f t="shared" si="67"/>
        <v>0</v>
      </c>
      <c r="Y83" s="84">
        <f t="shared" si="67"/>
        <v>0</v>
      </c>
      <c r="Z83" s="84">
        <f t="shared" si="67"/>
        <v>0</v>
      </c>
      <c r="AA83" s="84">
        <f>AA43+AA38</f>
        <v>0</v>
      </c>
      <c r="AB83" s="84">
        <f>AB43+AB38</f>
        <v>0</v>
      </c>
      <c r="AC83" s="84">
        <f t="shared" si="67"/>
        <v>0</v>
      </c>
      <c r="AD83" s="84">
        <f t="shared" si="67"/>
        <v>0</v>
      </c>
      <c r="AE83" s="84">
        <f t="shared" si="67"/>
        <v>0</v>
      </c>
      <c r="AF83" s="84">
        <v>0</v>
      </c>
      <c r="AG83" s="84">
        <f>AG43+AG38</f>
        <v>0</v>
      </c>
      <c r="AH83" s="84">
        <f>AH43+AH38</f>
        <v>0</v>
      </c>
      <c r="AI83" s="84">
        <f t="shared" si="67"/>
        <v>0</v>
      </c>
      <c r="AJ83" s="84">
        <f t="shared" si="67"/>
        <v>0</v>
      </c>
      <c r="AK83" s="84">
        <f t="shared" si="67"/>
        <v>0</v>
      </c>
      <c r="AL83" s="84">
        <f t="shared" si="67"/>
        <v>0</v>
      </c>
      <c r="AM83" s="84">
        <f t="shared" si="67"/>
        <v>0</v>
      </c>
      <c r="AN83" s="84">
        <f t="shared" si="67"/>
        <v>0</v>
      </c>
      <c r="AO83" s="84">
        <f t="shared" si="67"/>
        <v>0</v>
      </c>
      <c r="AP83" s="84">
        <f>AP43+AP38</f>
        <v>0</v>
      </c>
      <c r="AQ83" s="84">
        <v>0</v>
      </c>
      <c r="AR83" s="84">
        <f t="shared" si="67"/>
        <v>0</v>
      </c>
      <c r="AS83" s="152"/>
      <c r="AT83" s="152"/>
      <c r="AU83" s="152"/>
      <c r="AV83" s="135"/>
      <c r="AW83" s="43"/>
      <c r="AX83" s="62"/>
      <c r="AY83" s="62"/>
    </row>
    <row r="84" spans="1:51" s="2" customFormat="1" ht="78" customHeight="1">
      <c r="A84" s="157"/>
      <c r="B84" s="158"/>
      <c r="C84" s="156"/>
      <c r="D84" s="13"/>
      <c r="E84" s="10" t="s">
        <v>53</v>
      </c>
      <c r="F84" s="83">
        <f t="shared" ref="F84:AR84" si="68">F73</f>
        <v>0</v>
      </c>
      <c r="G84" s="83">
        <f t="shared" si="68"/>
        <v>0</v>
      </c>
      <c r="H84" s="83">
        <f t="shared" si="68"/>
        <v>0</v>
      </c>
      <c r="I84" s="84">
        <f t="shared" si="68"/>
        <v>0</v>
      </c>
      <c r="J84" s="84">
        <f t="shared" si="68"/>
        <v>0</v>
      </c>
      <c r="K84" s="84">
        <f t="shared" si="68"/>
        <v>0</v>
      </c>
      <c r="L84" s="84">
        <f t="shared" si="68"/>
        <v>0</v>
      </c>
      <c r="M84" s="84">
        <f t="shared" si="68"/>
        <v>0</v>
      </c>
      <c r="N84" s="84">
        <f t="shared" si="68"/>
        <v>0</v>
      </c>
      <c r="O84" s="84">
        <f t="shared" si="68"/>
        <v>0</v>
      </c>
      <c r="P84" s="84">
        <f t="shared" si="68"/>
        <v>0</v>
      </c>
      <c r="Q84" s="84">
        <f t="shared" si="68"/>
        <v>0</v>
      </c>
      <c r="R84" s="84">
        <f t="shared" si="68"/>
        <v>0</v>
      </c>
      <c r="S84" s="84">
        <f t="shared" si="68"/>
        <v>0</v>
      </c>
      <c r="T84" s="84">
        <f t="shared" si="68"/>
        <v>0</v>
      </c>
      <c r="U84" s="84">
        <f t="shared" si="68"/>
        <v>0</v>
      </c>
      <c r="V84" s="84">
        <f t="shared" si="68"/>
        <v>0</v>
      </c>
      <c r="W84" s="84">
        <f t="shared" si="68"/>
        <v>0</v>
      </c>
      <c r="X84" s="84">
        <f t="shared" si="68"/>
        <v>0</v>
      </c>
      <c r="Y84" s="84">
        <f t="shared" si="68"/>
        <v>0</v>
      </c>
      <c r="Z84" s="84">
        <f t="shared" si="68"/>
        <v>0</v>
      </c>
      <c r="AA84" s="84">
        <f t="shared" si="68"/>
        <v>0</v>
      </c>
      <c r="AB84" s="84">
        <f t="shared" si="68"/>
        <v>0</v>
      </c>
      <c r="AC84" s="84">
        <f t="shared" si="68"/>
        <v>0</v>
      </c>
      <c r="AD84" s="84">
        <f t="shared" si="68"/>
        <v>0</v>
      </c>
      <c r="AE84" s="84">
        <f t="shared" si="68"/>
        <v>0</v>
      </c>
      <c r="AF84" s="84">
        <f t="shared" si="68"/>
        <v>0</v>
      </c>
      <c r="AG84" s="84">
        <f t="shared" si="68"/>
        <v>0</v>
      </c>
      <c r="AH84" s="84">
        <f t="shared" si="68"/>
        <v>0</v>
      </c>
      <c r="AI84" s="84">
        <f t="shared" si="68"/>
        <v>0</v>
      </c>
      <c r="AJ84" s="84">
        <f t="shared" si="68"/>
        <v>0</v>
      </c>
      <c r="AK84" s="84">
        <f t="shared" si="68"/>
        <v>0</v>
      </c>
      <c r="AL84" s="84">
        <f t="shared" si="68"/>
        <v>0</v>
      </c>
      <c r="AM84" s="84">
        <f t="shared" si="68"/>
        <v>0</v>
      </c>
      <c r="AN84" s="84">
        <f t="shared" si="68"/>
        <v>0</v>
      </c>
      <c r="AO84" s="84">
        <f t="shared" si="68"/>
        <v>0</v>
      </c>
      <c r="AP84" s="84">
        <f t="shared" si="68"/>
        <v>0</v>
      </c>
      <c r="AQ84" s="84">
        <f t="shared" si="68"/>
        <v>0</v>
      </c>
      <c r="AR84" s="84">
        <f t="shared" si="68"/>
        <v>0</v>
      </c>
      <c r="AS84" s="153"/>
      <c r="AT84" s="153"/>
      <c r="AU84" s="153"/>
      <c r="AV84" s="135"/>
      <c r="AW84" s="43"/>
      <c r="AX84" s="62"/>
      <c r="AY84" s="62"/>
    </row>
    <row r="85" spans="1:51" s="2" customFormat="1" ht="27" customHeight="1">
      <c r="A85" s="154" t="s">
        <v>58</v>
      </c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</row>
    <row r="86" spans="1:51" s="2" customFormat="1" ht="22.5" customHeight="1">
      <c r="A86" s="157"/>
      <c r="B86" s="200" t="s">
        <v>102</v>
      </c>
      <c r="C86" s="156"/>
      <c r="D86" s="14"/>
      <c r="E86" s="3" t="s">
        <v>66</v>
      </c>
      <c r="F86" s="83">
        <f>F88+F89+F91</f>
        <v>189921.99999999997</v>
      </c>
      <c r="G86" s="83">
        <f>G88+G89+G91</f>
        <v>35177.5</v>
      </c>
      <c r="H86" s="83">
        <f>(G86/F86)*100</f>
        <v>18.522077484440985</v>
      </c>
      <c r="I86" s="87">
        <f>SUM(I87:I91)</f>
        <v>5000</v>
      </c>
      <c r="J86" s="87">
        <f>SUM(J87:J91)</f>
        <v>5000</v>
      </c>
      <c r="K86" s="87">
        <f>(J86/I86)*100</f>
        <v>100</v>
      </c>
      <c r="L86" s="87">
        <f>SUM(L87:L91)</f>
        <v>18095</v>
      </c>
      <c r="M86" s="87">
        <f>SUM(M87:M91)</f>
        <v>16460</v>
      </c>
      <c r="N86" s="87">
        <f>(M86/L86)*100</f>
        <v>90.964354794142039</v>
      </c>
      <c r="O86" s="87">
        <f t="shared" ref="O86:P86" si="69">SUM(O87:O91)</f>
        <v>13276.4</v>
      </c>
      <c r="P86" s="87">
        <f t="shared" si="69"/>
        <v>13717.5</v>
      </c>
      <c r="Q86" s="87">
        <f t="shared" ref="Q86:Q89" si="70">(P86/O86)*100</f>
        <v>103.32243680515802</v>
      </c>
      <c r="R86" s="84">
        <f t="shared" ref="R86:S86" si="71">SUM(R87:R91)</f>
        <v>20432.600000000002</v>
      </c>
      <c r="S86" s="84">
        <f t="shared" si="71"/>
        <v>0</v>
      </c>
      <c r="T86" s="84">
        <f>(S86/R86)*100</f>
        <v>0</v>
      </c>
      <c r="U86" s="84">
        <f t="shared" ref="U86:V86" si="72">SUM(U87:U91)</f>
        <v>22340</v>
      </c>
      <c r="V86" s="84">
        <f t="shared" si="72"/>
        <v>0</v>
      </c>
      <c r="W86" s="84">
        <f>(V86/U86)*100</f>
        <v>0</v>
      </c>
      <c r="X86" s="87">
        <f t="shared" ref="X86:Y86" si="73">SUM(X87:X91)</f>
        <v>12403.9</v>
      </c>
      <c r="Y86" s="87">
        <f t="shared" si="73"/>
        <v>0</v>
      </c>
      <c r="Z86" s="87">
        <f t="shared" ref="Z86:Z89" si="74">(Y86/X86)*100</f>
        <v>0</v>
      </c>
      <c r="AA86" s="84">
        <f t="shared" ref="AA86:AB86" si="75">SUM(AA87:AA91)</f>
        <v>25178.799999999999</v>
      </c>
      <c r="AB86" s="84">
        <f t="shared" si="75"/>
        <v>0</v>
      </c>
      <c r="AC86" s="84">
        <f>(AB86/AA86)*100</f>
        <v>0</v>
      </c>
      <c r="AD86" s="84">
        <f t="shared" ref="AD86:AE86" si="76">SUM(AD87:AD91)</f>
        <v>14188</v>
      </c>
      <c r="AE86" s="84">
        <f t="shared" si="76"/>
        <v>0</v>
      </c>
      <c r="AF86" s="84">
        <f t="shared" ref="AF86" si="77">(AE86/AD86)*100</f>
        <v>0</v>
      </c>
      <c r="AG86" s="84">
        <f>SUM(AG87:AG91)</f>
        <v>9183.5</v>
      </c>
      <c r="AH86" s="84">
        <f t="shared" ref="AH86" si="78">SUM(AH87:AH91)</f>
        <v>0</v>
      </c>
      <c r="AI86" s="84">
        <f t="shared" ref="AI86:AI89" si="79">(AH86/AG86)*100</f>
        <v>0</v>
      </c>
      <c r="AJ86" s="87">
        <f t="shared" ref="AJ86:AK86" si="80">SUM(AJ87:AJ91)</f>
        <v>19840.399999999998</v>
      </c>
      <c r="AK86" s="87">
        <f t="shared" si="80"/>
        <v>0</v>
      </c>
      <c r="AL86" s="87">
        <f t="shared" ref="AL86" si="81">(AK86/AJ86)*100</f>
        <v>0</v>
      </c>
      <c r="AM86" s="87">
        <f t="shared" ref="AM86:AN86" si="82">SUM(AM87:AM91)</f>
        <v>14058</v>
      </c>
      <c r="AN86" s="87">
        <f t="shared" si="82"/>
        <v>0</v>
      </c>
      <c r="AO86" s="87">
        <f t="shared" ref="AO86" si="83">(AN86/AM86)*100</f>
        <v>0</v>
      </c>
      <c r="AP86" s="87">
        <f t="shared" ref="AP86:AQ86" si="84">SUM(AP87:AP91)</f>
        <v>15925.4</v>
      </c>
      <c r="AQ86" s="87">
        <f t="shared" si="84"/>
        <v>0</v>
      </c>
      <c r="AR86" s="87">
        <f t="shared" ref="AR86" si="85">(AQ86/AP86)*100</f>
        <v>0</v>
      </c>
      <c r="AS86" s="151" t="s">
        <v>113</v>
      </c>
      <c r="AT86" s="151" t="s">
        <v>137</v>
      </c>
      <c r="AU86" s="151"/>
      <c r="AV86" s="135"/>
      <c r="AW86" s="57"/>
      <c r="AX86" s="58"/>
      <c r="AY86" s="62"/>
    </row>
    <row r="87" spans="1:51" s="2" customFormat="1" ht="33" customHeight="1">
      <c r="A87" s="157"/>
      <c r="B87" s="205"/>
      <c r="C87" s="156"/>
      <c r="D87" s="13"/>
      <c r="E87" s="3" t="s">
        <v>55</v>
      </c>
      <c r="F87" s="83">
        <v>0</v>
      </c>
      <c r="G87" s="83">
        <v>0</v>
      </c>
      <c r="H87" s="83">
        <v>0</v>
      </c>
      <c r="I87" s="87">
        <f>I69</f>
        <v>0</v>
      </c>
      <c r="J87" s="87">
        <f t="shared" ref="J87:AR88" si="86">J69</f>
        <v>0</v>
      </c>
      <c r="K87" s="87">
        <v>0</v>
      </c>
      <c r="L87" s="87">
        <f t="shared" si="86"/>
        <v>0</v>
      </c>
      <c r="M87" s="87">
        <f t="shared" si="86"/>
        <v>0</v>
      </c>
      <c r="N87" s="87">
        <v>0</v>
      </c>
      <c r="O87" s="87">
        <f t="shared" si="86"/>
        <v>0</v>
      </c>
      <c r="P87" s="87">
        <f t="shared" si="86"/>
        <v>0</v>
      </c>
      <c r="Q87" s="87">
        <v>0</v>
      </c>
      <c r="R87" s="84">
        <f t="shared" si="86"/>
        <v>0</v>
      </c>
      <c r="S87" s="84">
        <f t="shared" si="86"/>
        <v>0</v>
      </c>
      <c r="T87" s="84">
        <v>0</v>
      </c>
      <c r="U87" s="84">
        <f t="shared" si="86"/>
        <v>0</v>
      </c>
      <c r="V87" s="84">
        <f t="shared" si="86"/>
        <v>0</v>
      </c>
      <c r="W87" s="84">
        <v>0</v>
      </c>
      <c r="X87" s="87">
        <f t="shared" si="86"/>
        <v>0</v>
      </c>
      <c r="Y87" s="87">
        <f t="shared" si="86"/>
        <v>0</v>
      </c>
      <c r="Z87" s="87">
        <v>0</v>
      </c>
      <c r="AA87" s="84">
        <f t="shared" si="86"/>
        <v>0</v>
      </c>
      <c r="AB87" s="84">
        <f t="shared" si="86"/>
        <v>0</v>
      </c>
      <c r="AC87" s="84">
        <v>0</v>
      </c>
      <c r="AD87" s="84">
        <f t="shared" si="86"/>
        <v>0</v>
      </c>
      <c r="AE87" s="84">
        <f t="shared" si="86"/>
        <v>0</v>
      </c>
      <c r="AF87" s="84">
        <f t="shared" si="86"/>
        <v>0</v>
      </c>
      <c r="AG87" s="84">
        <f t="shared" si="86"/>
        <v>0</v>
      </c>
      <c r="AH87" s="84">
        <f t="shared" si="86"/>
        <v>0</v>
      </c>
      <c r="AI87" s="84">
        <f t="shared" si="86"/>
        <v>0</v>
      </c>
      <c r="AJ87" s="87">
        <f t="shared" si="86"/>
        <v>0</v>
      </c>
      <c r="AK87" s="87">
        <f t="shared" si="86"/>
        <v>0</v>
      </c>
      <c r="AL87" s="87">
        <f t="shared" si="86"/>
        <v>0</v>
      </c>
      <c r="AM87" s="87">
        <f t="shared" si="86"/>
        <v>0</v>
      </c>
      <c r="AN87" s="87">
        <f t="shared" si="86"/>
        <v>0</v>
      </c>
      <c r="AO87" s="87">
        <f t="shared" si="86"/>
        <v>0</v>
      </c>
      <c r="AP87" s="87">
        <f t="shared" si="86"/>
        <v>0</v>
      </c>
      <c r="AQ87" s="87">
        <f t="shared" si="86"/>
        <v>0</v>
      </c>
      <c r="AR87" s="87">
        <f t="shared" si="86"/>
        <v>0</v>
      </c>
      <c r="AS87" s="152"/>
      <c r="AT87" s="152"/>
      <c r="AU87" s="152"/>
      <c r="AV87" s="135"/>
      <c r="AW87" s="16"/>
      <c r="AX87" s="59"/>
      <c r="AY87" s="62"/>
    </row>
    <row r="88" spans="1:51" s="2" customFormat="1" ht="33" customHeight="1">
      <c r="A88" s="157"/>
      <c r="B88" s="205"/>
      <c r="C88" s="156"/>
      <c r="D88" s="13"/>
      <c r="E88" s="10" t="s">
        <v>54</v>
      </c>
      <c r="F88" s="83">
        <f>I88+L88+O88+R88+U88+X88+AA88+AD88+AG88+AJ88+AM88+AP88</f>
        <v>7064.2000000000007</v>
      </c>
      <c r="G88" s="83">
        <f>J88+M88+P88+S88+V88+Y88+AB88+AE88+AH88+AK88+AN88+AQ88</f>
        <v>0</v>
      </c>
      <c r="H88" s="83">
        <f t="shared" ref="H88:H89" si="87">(G88/F88)*100</f>
        <v>0</v>
      </c>
      <c r="I88" s="87">
        <f>I70</f>
        <v>0</v>
      </c>
      <c r="J88" s="87">
        <f>J70</f>
        <v>0</v>
      </c>
      <c r="K88" s="87">
        <v>0</v>
      </c>
      <c r="L88" s="87">
        <f>L70</f>
        <v>1011.7</v>
      </c>
      <c r="M88" s="87">
        <f>M70</f>
        <v>0</v>
      </c>
      <c r="N88" s="87">
        <v>0</v>
      </c>
      <c r="O88" s="87">
        <f>O70</f>
        <v>0</v>
      </c>
      <c r="P88" s="87">
        <f>P70</f>
        <v>0</v>
      </c>
      <c r="Q88" s="84">
        <v>0</v>
      </c>
      <c r="R88" s="87">
        <f>R70</f>
        <v>1191.9000000000001</v>
      </c>
      <c r="S88" s="87">
        <f>S70</f>
        <v>0</v>
      </c>
      <c r="T88" s="84">
        <f t="shared" ref="T88:T89" si="88">(S88/R88)*100</f>
        <v>0</v>
      </c>
      <c r="U88" s="87">
        <f>U70</f>
        <v>270</v>
      </c>
      <c r="V88" s="87">
        <f>V70</f>
        <v>0</v>
      </c>
      <c r="W88" s="84">
        <f t="shared" ref="W88" si="89">(V88/U88)*100</f>
        <v>0</v>
      </c>
      <c r="X88" s="87">
        <f>X70</f>
        <v>0</v>
      </c>
      <c r="Y88" s="87">
        <f>Y70</f>
        <v>0</v>
      </c>
      <c r="Z88" s="87">
        <v>0</v>
      </c>
      <c r="AA88" s="87">
        <f>AA70</f>
        <v>3806.5</v>
      </c>
      <c r="AB88" s="87">
        <f>AB70</f>
        <v>0</v>
      </c>
      <c r="AC88" s="84">
        <f>(AB88/AA88)*100</f>
        <v>0</v>
      </c>
      <c r="AD88" s="87">
        <f>AD70</f>
        <v>0</v>
      </c>
      <c r="AE88" s="87">
        <f>AE70</f>
        <v>0</v>
      </c>
      <c r="AF88" s="84">
        <v>0</v>
      </c>
      <c r="AG88" s="87">
        <f>AG70</f>
        <v>0</v>
      </c>
      <c r="AH88" s="87">
        <f>AH70</f>
        <v>0</v>
      </c>
      <c r="AI88" s="84">
        <v>0</v>
      </c>
      <c r="AJ88" s="87">
        <f>AJ70</f>
        <v>784.1</v>
      </c>
      <c r="AK88" s="87">
        <f>AK70</f>
        <v>0</v>
      </c>
      <c r="AL88" s="87">
        <v>0</v>
      </c>
      <c r="AM88" s="87">
        <f>AM70</f>
        <v>0</v>
      </c>
      <c r="AN88" s="87">
        <f>AN70</f>
        <v>0</v>
      </c>
      <c r="AO88" s="87">
        <f t="shared" si="86"/>
        <v>0</v>
      </c>
      <c r="AP88" s="87">
        <f>AP70</f>
        <v>0</v>
      </c>
      <c r="AQ88" s="87">
        <f>AQ70</f>
        <v>0</v>
      </c>
      <c r="AR88" s="87">
        <v>0</v>
      </c>
      <c r="AS88" s="152"/>
      <c r="AT88" s="152"/>
      <c r="AU88" s="152"/>
      <c r="AV88" s="135"/>
      <c r="AW88" s="57"/>
      <c r="AX88" s="58"/>
      <c r="AY88" s="62"/>
    </row>
    <row r="89" spans="1:51" s="2" customFormat="1" ht="33" customHeight="1">
      <c r="A89" s="157"/>
      <c r="B89" s="205"/>
      <c r="C89" s="156"/>
      <c r="D89" s="13"/>
      <c r="E89" s="10" t="s">
        <v>52</v>
      </c>
      <c r="F89" s="83">
        <f>(I89+L89+O89+R89+U89+X89+AA89+AD89+AG89+AJ89+AM89+AP89)</f>
        <v>182857.79999999996</v>
      </c>
      <c r="G89" s="83">
        <f>(J89+M89+P89+S89+V89+Y89+AB89+AE89+AH89+AK89+AN89+AQ89)</f>
        <v>35177.5</v>
      </c>
      <c r="H89" s="83">
        <f t="shared" si="87"/>
        <v>19.23762617728093</v>
      </c>
      <c r="I89" s="84">
        <f>I71</f>
        <v>5000</v>
      </c>
      <c r="J89" s="84">
        <f>J71</f>
        <v>5000</v>
      </c>
      <c r="K89" s="84">
        <f t="shared" ref="K89" si="90">(J89/I89)*100</f>
        <v>100</v>
      </c>
      <c r="L89" s="84">
        <f>L71</f>
        <v>17083.3</v>
      </c>
      <c r="M89" s="84">
        <f>M71</f>
        <v>16460</v>
      </c>
      <c r="N89" s="84">
        <f t="shared" ref="N89" si="91">(M89/L89)*100</f>
        <v>96.351407514941499</v>
      </c>
      <c r="O89" s="84">
        <f>O71</f>
        <v>13276.4</v>
      </c>
      <c r="P89" s="84">
        <f>P71</f>
        <v>13717.5</v>
      </c>
      <c r="Q89" s="84">
        <f t="shared" si="70"/>
        <v>103.32243680515802</v>
      </c>
      <c r="R89" s="84">
        <f>R71</f>
        <v>19240.7</v>
      </c>
      <c r="S89" s="84">
        <f>S71</f>
        <v>0</v>
      </c>
      <c r="T89" s="84">
        <f t="shared" si="88"/>
        <v>0</v>
      </c>
      <c r="U89" s="84">
        <f>U71</f>
        <v>22070</v>
      </c>
      <c r="V89" s="84">
        <f>V71</f>
        <v>0</v>
      </c>
      <c r="W89" s="84">
        <f t="shared" ref="W89" si="92">(V89/U89)*100</f>
        <v>0</v>
      </c>
      <c r="X89" s="84">
        <f>X71</f>
        <v>12403.9</v>
      </c>
      <c r="Y89" s="84">
        <f>Y71</f>
        <v>0</v>
      </c>
      <c r="Z89" s="87">
        <f t="shared" si="74"/>
        <v>0</v>
      </c>
      <c r="AA89" s="84">
        <f>AA71</f>
        <v>21372.3</v>
      </c>
      <c r="AB89" s="84">
        <f>AB71</f>
        <v>0</v>
      </c>
      <c r="AC89" s="84">
        <f t="shared" ref="AC89" si="93">(AB89/AA89)*100</f>
        <v>0</v>
      </c>
      <c r="AD89" s="84">
        <f>AD71</f>
        <v>14188</v>
      </c>
      <c r="AE89" s="84">
        <f>AE71</f>
        <v>0</v>
      </c>
      <c r="AF89" s="84">
        <f t="shared" ref="AF89" si="94">(AE89/AD89)*100</f>
        <v>0</v>
      </c>
      <c r="AG89" s="84">
        <f>AG71</f>
        <v>9183.5</v>
      </c>
      <c r="AH89" s="84">
        <f>AH71</f>
        <v>0</v>
      </c>
      <c r="AI89" s="84">
        <f t="shared" si="79"/>
        <v>0</v>
      </c>
      <c r="AJ89" s="84">
        <f>AJ71</f>
        <v>19056.3</v>
      </c>
      <c r="AK89" s="84">
        <f>AK71</f>
        <v>0</v>
      </c>
      <c r="AL89" s="84">
        <f t="shared" ref="AL89" si="95">(AK89/AJ89)*100</f>
        <v>0</v>
      </c>
      <c r="AM89" s="84">
        <f>AM71</f>
        <v>14058</v>
      </c>
      <c r="AN89" s="84">
        <f>AN71</f>
        <v>0</v>
      </c>
      <c r="AO89" s="84">
        <f t="shared" ref="AO89" si="96">(AN89/AM89)*100</f>
        <v>0</v>
      </c>
      <c r="AP89" s="84">
        <f>AP71</f>
        <v>15925.4</v>
      </c>
      <c r="AQ89" s="84">
        <f>AQ71</f>
        <v>0</v>
      </c>
      <c r="AR89" s="84">
        <f t="shared" ref="AR89" si="97">(AQ89/AP89)*100</f>
        <v>0</v>
      </c>
      <c r="AS89" s="152"/>
      <c r="AT89" s="152"/>
      <c r="AU89" s="152"/>
      <c r="AV89" s="135"/>
      <c r="AW89" s="57"/>
      <c r="AX89" s="58"/>
      <c r="AY89" s="62"/>
    </row>
    <row r="90" spans="1:51" s="2" customFormat="1" ht="33" customHeight="1">
      <c r="A90" s="157"/>
      <c r="B90" s="205"/>
      <c r="C90" s="156"/>
      <c r="D90" s="13"/>
      <c r="E90" s="10" t="s">
        <v>35</v>
      </c>
      <c r="F90" s="83">
        <f t="shared" ref="F90" si="98">I90+L90+O90+R90+U90+X90+AA90+AD90+AG90+AJ90+AM90+AP90</f>
        <v>0</v>
      </c>
      <c r="G90" s="83">
        <f>J90+M90+P90+S90+V90+Y90+AB90+AE90+AH90+AK90+AN90+AQ90</f>
        <v>0</v>
      </c>
      <c r="H90" s="83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4">
        <v>0</v>
      </c>
      <c r="S90" s="84">
        <v>0</v>
      </c>
      <c r="T90" s="84">
        <v>0</v>
      </c>
      <c r="U90" s="84">
        <v>0</v>
      </c>
      <c r="V90" s="84">
        <v>0</v>
      </c>
      <c r="W90" s="84">
        <v>0</v>
      </c>
      <c r="X90" s="87">
        <v>0</v>
      </c>
      <c r="Y90" s="87">
        <v>0</v>
      </c>
      <c r="Z90" s="87">
        <v>0</v>
      </c>
      <c r="AA90" s="84">
        <v>0</v>
      </c>
      <c r="AB90" s="84">
        <v>0</v>
      </c>
      <c r="AC90" s="84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0</v>
      </c>
      <c r="AJ90" s="87">
        <v>0</v>
      </c>
      <c r="AK90" s="87">
        <v>0</v>
      </c>
      <c r="AL90" s="87">
        <v>0</v>
      </c>
      <c r="AM90" s="87">
        <v>0</v>
      </c>
      <c r="AN90" s="87">
        <v>0</v>
      </c>
      <c r="AO90" s="87">
        <v>0</v>
      </c>
      <c r="AP90" s="87">
        <v>0</v>
      </c>
      <c r="AQ90" s="87">
        <v>0</v>
      </c>
      <c r="AR90" s="87">
        <v>0</v>
      </c>
      <c r="AS90" s="152"/>
      <c r="AT90" s="152"/>
      <c r="AU90" s="152"/>
      <c r="AV90" s="135"/>
      <c r="AW90" s="57"/>
      <c r="AX90" s="58"/>
      <c r="AY90" s="62"/>
    </row>
    <row r="91" spans="1:51" s="2" customFormat="1" ht="54.75" customHeight="1">
      <c r="A91" s="157"/>
      <c r="B91" s="206"/>
      <c r="C91" s="156"/>
      <c r="D91" s="13"/>
      <c r="E91" s="10" t="s">
        <v>53</v>
      </c>
      <c r="F91" s="83">
        <f t="shared" ref="F91" si="99">I91+L91+O91+R91+U91+X91+AA91+AD91+AG91+AJ91+AM91+AP91</f>
        <v>0</v>
      </c>
      <c r="G91" s="83">
        <f>J91+M91+P91+S91+V91+Y91+AB91+AE91+AH91+AK91+AN91+AQ91</f>
        <v>0</v>
      </c>
      <c r="H91" s="83">
        <v>0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4">
        <v>0</v>
      </c>
      <c r="S91" s="84">
        <v>0</v>
      </c>
      <c r="T91" s="84">
        <v>0</v>
      </c>
      <c r="U91" s="84">
        <v>0</v>
      </c>
      <c r="V91" s="84">
        <v>0</v>
      </c>
      <c r="W91" s="84">
        <v>0</v>
      </c>
      <c r="X91" s="87">
        <v>0</v>
      </c>
      <c r="Y91" s="87">
        <v>0</v>
      </c>
      <c r="Z91" s="87">
        <v>0</v>
      </c>
      <c r="AA91" s="84">
        <v>0</v>
      </c>
      <c r="AB91" s="84">
        <v>0</v>
      </c>
      <c r="AC91" s="84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0</v>
      </c>
      <c r="AJ91" s="87">
        <v>0</v>
      </c>
      <c r="AK91" s="87">
        <v>0</v>
      </c>
      <c r="AL91" s="87">
        <v>0</v>
      </c>
      <c r="AM91" s="87">
        <v>0</v>
      </c>
      <c r="AN91" s="87">
        <v>0</v>
      </c>
      <c r="AO91" s="87">
        <v>0</v>
      </c>
      <c r="AP91" s="87">
        <v>0</v>
      </c>
      <c r="AQ91" s="87">
        <v>0</v>
      </c>
      <c r="AR91" s="87">
        <v>0</v>
      </c>
      <c r="AS91" s="153"/>
      <c r="AT91" s="153"/>
      <c r="AU91" s="153"/>
      <c r="AV91" s="135"/>
      <c r="AW91" s="43"/>
      <c r="AX91" s="62"/>
      <c r="AY91" s="62"/>
    </row>
    <row r="92" spans="1:51" s="2" customFormat="1" ht="30" customHeight="1">
      <c r="A92" s="157"/>
      <c r="B92" s="200" t="s">
        <v>101</v>
      </c>
      <c r="C92" s="156"/>
      <c r="D92" s="14"/>
      <c r="E92" s="3" t="s">
        <v>66</v>
      </c>
      <c r="F92" s="83">
        <f>F94+F95+F97</f>
        <v>0</v>
      </c>
      <c r="G92" s="83">
        <f>G94+G95+G97</f>
        <v>0</v>
      </c>
      <c r="H92" s="83">
        <v>0</v>
      </c>
      <c r="I92" s="87">
        <f>SUM(I93:I97)</f>
        <v>0</v>
      </c>
      <c r="J92" s="87">
        <f>SUM(J93:J97)</f>
        <v>0</v>
      </c>
      <c r="K92" s="87">
        <v>0</v>
      </c>
      <c r="L92" s="87">
        <f>L94+L95+L97</f>
        <v>0</v>
      </c>
      <c r="M92" s="87">
        <f>M94+M95+M97</f>
        <v>0</v>
      </c>
      <c r="N92" s="87">
        <v>0</v>
      </c>
      <c r="O92" s="87">
        <f>O94+O95+O97</f>
        <v>0</v>
      </c>
      <c r="P92" s="87">
        <f>P94+P95+P97</f>
        <v>0</v>
      </c>
      <c r="Q92" s="87">
        <v>0</v>
      </c>
      <c r="R92" s="84">
        <f>R94+R95+R97</f>
        <v>0</v>
      </c>
      <c r="S92" s="84">
        <f>S94+S95+S97</f>
        <v>0</v>
      </c>
      <c r="T92" s="84">
        <v>0</v>
      </c>
      <c r="U92" s="84">
        <f>U94+U95+U97</f>
        <v>0</v>
      </c>
      <c r="V92" s="84">
        <f>V94+V95+V97</f>
        <v>0</v>
      </c>
      <c r="W92" s="84">
        <v>0</v>
      </c>
      <c r="X92" s="87">
        <f>X94+X95+X97</f>
        <v>0</v>
      </c>
      <c r="Y92" s="87">
        <f>Y94+Y95+Y97</f>
        <v>0</v>
      </c>
      <c r="Z92" s="87">
        <v>0</v>
      </c>
      <c r="AA92" s="84">
        <f>AA94+AA95+AA97</f>
        <v>0</v>
      </c>
      <c r="AB92" s="84">
        <f>AB94+AB95+AB97</f>
        <v>0</v>
      </c>
      <c r="AC92" s="84">
        <v>0</v>
      </c>
      <c r="AD92" s="84">
        <f>AD94+AD95+AD97</f>
        <v>0</v>
      </c>
      <c r="AE92" s="84">
        <f>AE94+AE95+AE97</f>
        <v>0</v>
      </c>
      <c r="AF92" s="84">
        <v>0</v>
      </c>
      <c r="AG92" s="84">
        <f>AG94+AG95+AG97</f>
        <v>0</v>
      </c>
      <c r="AH92" s="84">
        <f>AH94+AH95+AH97</f>
        <v>0</v>
      </c>
      <c r="AI92" s="84">
        <v>0</v>
      </c>
      <c r="AJ92" s="84">
        <f>AJ94+AJ95+AJ97</f>
        <v>0</v>
      </c>
      <c r="AK92" s="84">
        <f>AK94+AK95+AK97</f>
        <v>0</v>
      </c>
      <c r="AL92" s="84">
        <v>0</v>
      </c>
      <c r="AM92" s="84">
        <f>AM94+AM95+AM97</f>
        <v>0</v>
      </c>
      <c r="AN92" s="84">
        <f>AN94+AN95+AN97</f>
        <v>0</v>
      </c>
      <c r="AO92" s="84">
        <v>0</v>
      </c>
      <c r="AP92" s="84">
        <f>AP94+AP95+AP97</f>
        <v>0</v>
      </c>
      <c r="AQ92" s="84">
        <f>AQ94+AQ95+AQ97</f>
        <v>0</v>
      </c>
      <c r="AR92" s="84">
        <v>0</v>
      </c>
      <c r="AS92" s="151" t="s">
        <v>130</v>
      </c>
      <c r="AT92" s="151"/>
      <c r="AU92" s="151"/>
      <c r="AV92" s="135"/>
      <c r="AW92" s="43"/>
      <c r="AX92" s="62"/>
      <c r="AY92" s="62"/>
    </row>
    <row r="93" spans="1:51" s="2" customFormat="1" ht="30" customHeight="1">
      <c r="A93" s="157"/>
      <c r="B93" s="205"/>
      <c r="C93" s="156"/>
      <c r="D93" s="13"/>
      <c r="E93" s="3" t="s">
        <v>55</v>
      </c>
      <c r="F93" s="83">
        <v>0</v>
      </c>
      <c r="G93" s="83">
        <v>0</v>
      </c>
      <c r="H93" s="83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4">
        <v>0</v>
      </c>
      <c r="S93" s="84">
        <v>0</v>
      </c>
      <c r="T93" s="84">
        <v>0</v>
      </c>
      <c r="U93" s="84">
        <v>0</v>
      </c>
      <c r="V93" s="84">
        <v>0</v>
      </c>
      <c r="W93" s="84">
        <v>0</v>
      </c>
      <c r="X93" s="87">
        <v>0</v>
      </c>
      <c r="Y93" s="87">
        <v>0</v>
      </c>
      <c r="Z93" s="87">
        <v>0</v>
      </c>
      <c r="AA93" s="84">
        <v>0</v>
      </c>
      <c r="AB93" s="84">
        <v>0</v>
      </c>
      <c r="AC93" s="84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0</v>
      </c>
      <c r="AJ93" s="84">
        <v>0</v>
      </c>
      <c r="AK93" s="84">
        <v>0</v>
      </c>
      <c r="AL93" s="84">
        <v>0</v>
      </c>
      <c r="AM93" s="84">
        <v>0</v>
      </c>
      <c r="AN93" s="84">
        <v>0</v>
      </c>
      <c r="AO93" s="84">
        <v>0</v>
      </c>
      <c r="AP93" s="84">
        <v>0</v>
      </c>
      <c r="AQ93" s="84">
        <v>0</v>
      </c>
      <c r="AR93" s="84">
        <v>0</v>
      </c>
      <c r="AS93" s="152"/>
      <c r="AT93" s="152"/>
      <c r="AU93" s="152"/>
      <c r="AV93" s="135"/>
      <c r="AW93" s="43"/>
      <c r="AX93" s="62"/>
      <c r="AY93" s="62"/>
    </row>
    <row r="94" spans="1:51" s="2" customFormat="1" ht="30" customHeight="1">
      <c r="A94" s="157"/>
      <c r="B94" s="205"/>
      <c r="C94" s="156"/>
      <c r="D94" s="13"/>
      <c r="E94" s="10" t="s">
        <v>54</v>
      </c>
      <c r="F94" s="83">
        <f t="shared" ref="F94:F97" si="100">I94+L94+O94+R94+U94+X94+AA94+AD94+AG94+AJ94+AM94+AP94</f>
        <v>0</v>
      </c>
      <c r="G94" s="83">
        <f t="shared" ref="G94:G97" si="101">J94+M94+P94+S94+V94+Y94+AB94+AE94+AH94+AK94+AN94+AQ94</f>
        <v>0</v>
      </c>
      <c r="H94" s="83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4">
        <v>0</v>
      </c>
      <c r="S94" s="84">
        <v>0</v>
      </c>
      <c r="T94" s="84">
        <v>0</v>
      </c>
      <c r="U94" s="84">
        <v>0</v>
      </c>
      <c r="V94" s="84">
        <v>0</v>
      </c>
      <c r="W94" s="84">
        <v>0</v>
      </c>
      <c r="X94" s="87">
        <v>0</v>
      </c>
      <c r="Y94" s="87">
        <v>0</v>
      </c>
      <c r="Z94" s="87">
        <v>0</v>
      </c>
      <c r="AA94" s="84">
        <v>0</v>
      </c>
      <c r="AB94" s="84">
        <v>0</v>
      </c>
      <c r="AC94" s="84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0</v>
      </c>
      <c r="AJ94" s="84">
        <v>0</v>
      </c>
      <c r="AK94" s="84">
        <v>0</v>
      </c>
      <c r="AL94" s="84">
        <v>0</v>
      </c>
      <c r="AM94" s="84">
        <v>0</v>
      </c>
      <c r="AN94" s="84">
        <v>0</v>
      </c>
      <c r="AO94" s="84">
        <v>0</v>
      </c>
      <c r="AP94" s="84">
        <v>0</v>
      </c>
      <c r="AQ94" s="84">
        <v>0</v>
      </c>
      <c r="AR94" s="84">
        <v>0</v>
      </c>
      <c r="AS94" s="152"/>
      <c r="AT94" s="152"/>
      <c r="AU94" s="152"/>
      <c r="AV94" s="135"/>
      <c r="AW94" s="43"/>
      <c r="AX94" s="62"/>
      <c r="AY94" s="62"/>
    </row>
    <row r="95" spans="1:51" s="2" customFormat="1" ht="30" customHeight="1">
      <c r="A95" s="157"/>
      <c r="B95" s="205"/>
      <c r="C95" s="156"/>
      <c r="D95" s="13"/>
      <c r="E95" s="10" t="s">
        <v>52</v>
      </c>
      <c r="F95" s="83">
        <f t="shared" si="100"/>
        <v>0</v>
      </c>
      <c r="G95" s="83">
        <f t="shared" si="101"/>
        <v>0</v>
      </c>
      <c r="H95" s="83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4">
        <v>0</v>
      </c>
      <c r="S95" s="84">
        <v>0</v>
      </c>
      <c r="T95" s="84">
        <v>0</v>
      </c>
      <c r="U95" s="84">
        <v>0</v>
      </c>
      <c r="V95" s="84">
        <v>0</v>
      </c>
      <c r="W95" s="84">
        <v>0</v>
      </c>
      <c r="X95" s="87">
        <v>0</v>
      </c>
      <c r="Y95" s="87">
        <v>0</v>
      </c>
      <c r="Z95" s="87">
        <v>0</v>
      </c>
      <c r="AA95" s="84">
        <v>0</v>
      </c>
      <c r="AB95" s="84">
        <v>0</v>
      </c>
      <c r="AC95" s="84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0</v>
      </c>
      <c r="AJ95" s="84">
        <v>0</v>
      </c>
      <c r="AK95" s="84">
        <v>0</v>
      </c>
      <c r="AL95" s="84">
        <v>0</v>
      </c>
      <c r="AM95" s="84">
        <v>0</v>
      </c>
      <c r="AN95" s="84">
        <v>0</v>
      </c>
      <c r="AO95" s="84">
        <v>0</v>
      </c>
      <c r="AP95" s="84">
        <v>0</v>
      </c>
      <c r="AQ95" s="84">
        <v>0</v>
      </c>
      <c r="AR95" s="84">
        <v>0</v>
      </c>
      <c r="AS95" s="152"/>
      <c r="AT95" s="152"/>
      <c r="AU95" s="152"/>
      <c r="AV95" s="135"/>
      <c r="AW95" s="43"/>
      <c r="AX95" s="62"/>
      <c r="AY95" s="62"/>
    </row>
    <row r="96" spans="1:51" s="2" customFormat="1" ht="30" customHeight="1">
      <c r="A96" s="157"/>
      <c r="B96" s="205"/>
      <c r="C96" s="156"/>
      <c r="D96" s="13"/>
      <c r="E96" s="10" t="s">
        <v>35</v>
      </c>
      <c r="F96" s="83">
        <f t="shared" ref="F96" si="102">I96+L96+O96+R96+U96+X96+AA96+AD96+AG96+AJ96+AM96+AP96</f>
        <v>0</v>
      </c>
      <c r="G96" s="83">
        <f t="shared" ref="G96" si="103">J96+M96+P96+S96+V96+Y96+AB96+AE96+AH96+AK96+AN96+AQ96</f>
        <v>0</v>
      </c>
      <c r="H96" s="83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4">
        <v>0</v>
      </c>
      <c r="S96" s="84">
        <v>0</v>
      </c>
      <c r="T96" s="84">
        <v>0</v>
      </c>
      <c r="U96" s="84">
        <v>0</v>
      </c>
      <c r="V96" s="84">
        <v>0</v>
      </c>
      <c r="W96" s="84">
        <v>0</v>
      </c>
      <c r="X96" s="87">
        <v>0</v>
      </c>
      <c r="Y96" s="87">
        <v>0</v>
      </c>
      <c r="Z96" s="87">
        <v>0</v>
      </c>
      <c r="AA96" s="84">
        <v>0</v>
      </c>
      <c r="AB96" s="84">
        <v>0</v>
      </c>
      <c r="AC96" s="84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0</v>
      </c>
      <c r="AJ96" s="84">
        <v>0</v>
      </c>
      <c r="AK96" s="84">
        <v>0</v>
      </c>
      <c r="AL96" s="84">
        <v>0</v>
      </c>
      <c r="AM96" s="84">
        <v>0</v>
      </c>
      <c r="AN96" s="84">
        <v>0</v>
      </c>
      <c r="AO96" s="84">
        <v>0</v>
      </c>
      <c r="AP96" s="84">
        <v>0</v>
      </c>
      <c r="AQ96" s="84">
        <v>0</v>
      </c>
      <c r="AR96" s="84">
        <v>0</v>
      </c>
      <c r="AS96" s="152"/>
      <c r="AT96" s="152"/>
      <c r="AU96" s="152"/>
      <c r="AV96" s="135"/>
      <c r="AW96" s="43"/>
      <c r="AX96" s="62"/>
      <c r="AY96" s="62"/>
    </row>
    <row r="97" spans="1:51" s="2" customFormat="1" ht="30" customHeight="1">
      <c r="A97" s="157"/>
      <c r="B97" s="206"/>
      <c r="C97" s="156"/>
      <c r="D97" s="13"/>
      <c r="E97" s="10" t="s">
        <v>53</v>
      </c>
      <c r="F97" s="83">
        <f t="shared" si="100"/>
        <v>0</v>
      </c>
      <c r="G97" s="83">
        <f t="shared" si="101"/>
        <v>0</v>
      </c>
      <c r="H97" s="83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84">
        <v>0</v>
      </c>
      <c r="S97" s="84">
        <v>0</v>
      </c>
      <c r="T97" s="84">
        <v>0</v>
      </c>
      <c r="U97" s="84">
        <v>0</v>
      </c>
      <c r="V97" s="84">
        <v>0</v>
      </c>
      <c r="W97" s="84">
        <v>0</v>
      </c>
      <c r="X97" s="87">
        <v>0</v>
      </c>
      <c r="Y97" s="87">
        <v>0</v>
      </c>
      <c r="Z97" s="87">
        <v>0</v>
      </c>
      <c r="AA97" s="84">
        <v>0</v>
      </c>
      <c r="AB97" s="84">
        <v>0</v>
      </c>
      <c r="AC97" s="84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0</v>
      </c>
      <c r="AJ97" s="84">
        <v>0</v>
      </c>
      <c r="AK97" s="84">
        <v>0</v>
      </c>
      <c r="AL97" s="84">
        <v>0</v>
      </c>
      <c r="AM97" s="84">
        <v>0</v>
      </c>
      <c r="AN97" s="84">
        <v>0</v>
      </c>
      <c r="AO97" s="84">
        <v>0</v>
      </c>
      <c r="AP97" s="84">
        <v>0</v>
      </c>
      <c r="AQ97" s="84">
        <v>0</v>
      </c>
      <c r="AR97" s="84">
        <v>0</v>
      </c>
      <c r="AS97" s="153"/>
      <c r="AT97" s="153"/>
      <c r="AU97" s="153"/>
      <c r="AV97" s="135"/>
      <c r="AW97" s="43"/>
      <c r="AX97" s="62"/>
      <c r="AY97" s="62"/>
    </row>
    <row r="98" spans="1:51" s="2" customFormat="1" ht="22.5" customHeight="1">
      <c r="A98" s="157"/>
      <c r="B98" s="200" t="s">
        <v>68</v>
      </c>
      <c r="C98" s="156"/>
      <c r="D98" s="14"/>
      <c r="E98" s="3" t="s">
        <v>66</v>
      </c>
      <c r="F98" s="83">
        <f>F99+F100+F101+F102+F103</f>
        <v>0</v>
      </c>
      <c r="G98" s="83">
        <f>G99+G100+G101+G102+G103</f>
        <v>0</v>
      </c>
      <c r="H98" s="83">
        <v>0</v>
      </c>
      <c r="I98" s="87">
        <f>SUM(I99:I103)</f>
        <v>0</v>
      </c>
      <c r="J98" s="87">
        <f t="shared" ref="J98:AR98" si="104">SUM(J99:J103)</f>
        <v>0</v>
      </c>
      <c r="K98" s="87">
        <f t="shared" si="104"/>
        <v>0</v>
      </c>
      <c r="L98" s="87">
        <f t="shared" si="104"/>
        <v>0</v>
      </c>
      <c r="M98" s="87">
        <f t="shared" si="104"/>
        <v>0</v>
      </c>
      <c r="N98" s="87">
        <f t="shared" si="104"/>
        <v>0</v>
      </c>
      <c r="O98" s="87">
        <f t="shared" si="104"/>
        <v>0</v>
      </c>
      <c r="P98" s="87">
        <f t="shared" si="104"/>
        <v>0</v>
      </c>
      <c r="Q98" s="87">
        <f t="shared" si="104"/>
        <v>0</v>
      </c>
      <c r="R98" s="87">
        <f t="shared" si="104"/>
        <v>0</v>
      </c>
      <c r="S98" s="87">
        <f t="shared" si="104"/>
        <v>0</v>
      </c>
      <c r="T98" s="87">
        <f t="shared" si="104"/>
        <v>0</v>
      </c>
      <c r="U98" s="87">
        <f t="shared" si="104"/>
        <v>0</v>
      </c>
      <c r="V98" s="87">
        <f t="shared" si="104"/>
        <v>0</v>
      </c>
      <c r="W98" s="87">
        <f t="shared" si="104"/>
        <v>0</v>
      </c>
      <c r="X98" s="87">
        <f t="shared" si="104"/>
        <v>0</v>
      </c>
      <c r="Y98" s="87">
        <f t="shared" si="104"/>
        <v>0</v>
      </c>
      <c r="Z98" s="87">
        <f t="shared" si="104"/>
        <v>0</v>
      </c>
      <c r="AA98" s="87">
        <f t="shared" si="104"/>
        <v>0</v>
      </c>
      <c r="AB98" s="87">
        <f t="shared" si="104"/>
        <v>0</v>
      </c>
      <c r="AC98" s="87">
        <f t="shared" si="104"/>
        <v>0</v>
      </c>
      <c r="AD98" s="87">
        <f t="shared" si="104"/>
        <v>0</v>
      </c>
      <c r="AE98" s="87">
        <f t="shared" si="104"/>
        <v>0</v>
      </c>
      <c r="AF98" s="87">
        <f t="shared" si="104"/>
        <v>0</v>
      </c>
      <c r="AG98" s="87">
        <f t="shared" si="104"/>
        <v>0</v>
      </c>
      <c r="AH98" s="87">
        <f t="shared" si="104"/>
        <v>0</v>
      </c>
      <c r="AI98" s="87">
        <f t="shared" si="104"/>
        <v>0</v>
      </c>
      <c r="AJ98" s="87">
        <f t="shared" si="104"/>
        <v>0</v>
      </c>
      <c r="AK98" s="87">
        <f t="shared" si="104"/>
        <v>0</v>
      </c>
      <c r="AL98" s="87">
        <f t="shared" si="104"/>
        <v>0</v>
      </c>
      <c r="AM98" s="87">
        <f t="shared" si="104"/>
        <v>0</v>
      </c>
      <c r="AN98" s="87">
        <f t="shared" si="104"/>
        <v>0</v>
      </c>
      <c r="AO98" s="87">
        <f t="shared" si="104"/>
        <v>0</v>
      </c>
      <c r="AP98" s="87">
        <f t="shared" si="104"/>
        <v>0</v>
      </c>
      <c r="AQ98" s="87">
        <f t="shared" si="104"/>
        <v>0</v>
      </c>
      <c r="AR98" s="87">
        <f t="shared" si="104"/>
        <v>0</v>
      </c>
      <c r="AS98" s="151" t="s">
        <v>127</v>
      </c>
      <c r="AT98" s="151"/>
      <c r="AU98" s="151"/>
      <c r="AV98" s="135"/>
      <c r="AW98" s="43"/>
      <c r="AX98" s="62"/>
      <c r="AY98" s="62"/>
    </row>
    <row r="99" spans="1:51" s="2" customFormat="1" ht="33" customHeight="1">
      <c r="A99" s="157"/>
      <c r="B99" s="205"/>
      <c r="C99" s="156"/>
      <c r="D99" s="13"/>
      <c r="E99" s="3" t="s">
        <v>55</v>
      </c>
      <c r="F99" s="83">
        <v>0</v>
      </c>
      <c r="G99" s="83">
        <v>0</v>
      </c>
      <c r="H99" s="83">
        <f t="shared" ref="H99" si="105">H35</f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>
        <v>0</v>
      </c>
      <c r="U99" s="87">
        <v>0</v>
      </c>
      <c r="V99" s="87">
        <v>0</v>
      </c>
      <c r="W99" s="87">
        <v>0</v>
      </c>
      <c r="X99" s="87">
        <v>0</v>
      </c>
      <c r="Y99" s="87">
        <v>0</v>
      </c>
      <c r="Z99" s="87">
        <v>0</v>
      </c>
      <c r="AA99" s="87">
        <v>0</v>
      </c>
      <c r="AB99" s="87">
        <v>0</v>
      </c>
      <c r="AC99" s="87">
        <v>0</v>
      </c>
      <c r="AD99" s="87">
        <v>0</v>
      </c>
      <c r="AE99" s="87">
        <v>0</v>
      </c>
      <c r="AF99" s="87">
        <v>0</v>
      </c>
      <c r="AG99" s="87">
        <v>0</v>
      </c>
      <c r="AH99" s="87">
        <v>0</v>
      </c>
      <c r="AI99" s="87">
        <v>0</v>
      </c>
      <c r="AJ99" s="87">
        <v>0</v>
      </c>
      <c r="AK99" s="87">
        <v>0</v>
      </c>
      <c r="AL99" s="87">
        <v>0</v>
      </c>
      <c r="AM99" s="87">
        <v>0</v>
      </c>
      <c r="AN99" s="87">
        <v>0</v>
      </c>
      <c r="AO99" s="87">
        <v>0</v>
      </c>
      <c r="AP99" s="87">
        <v>0</v>
      </c>
      <c r="AQ99" s="87">
        <v>0</v>
      </c>
      <c r="AR99" s="87">
        <v>0</v>
      </c>
      <c r="AS99" s="152"/>
      <c r="AT99" s="152"/>
      <c r="AU99" s="152"/>
      <c r="AV99" s="135"/>
      <c r="AW99" s="43"/>
      <c r="AX99" s="62"/>
      <c r="AY99" s="62"/>
    </row>
    <row r="100" spans="1:51" s="2" customFormat="1" ht="33" customHeight="1">
      <c r="A100" s="157"/>
      <c r="B100" s="205"/>
      <c r="C100" s="156"/>
      <c r="D100" s="13"/>
      <c r="E100" s="10" t="s">
        <v>54</v>
      </c>
      <c r="F100" s="83">
        <f t="shared" ref="F100:F103" si="106">I100+L100+O100+R100+U100+X100+AA100+AD100+AG100+AJ100+AM100+AP100</f>
        <v>0</v>
      </c>
      <c r="G100" s="83">
        <f t="shared" ref="G100:G103" si="107">J100+M100+P100+S100+V100+Y100+AB100+AE100+AH100+AK100+AN100+AQ100</f>
        <v>0</v>
      </c>
      <c r="H100" s="83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7">
        <v>0</v>
      </c>
      <c r="P100" s="87">
        <v>0</v>
      </c>
      <c r="Q100" s="87">
        <v>0</v>
      </c>
      <c r="R100" s="87">
        <v>0</v>
      </c>
      <c r="S100" s="87">
        <v>0</v>
      </c>
      <c r="T100" s="87">
        <v>0</v>
      </c>
      <c r="U100" s="87">
        <v>0</v>
      </c>
      <c r="V100" s="87">
        <v>0</v>
      </c>
      <c r="W100" s="87">
        <v>0</v>
      </c>
      <c r="X100" s="87">
        <v>0</v>
      </c>
      <c r="Y100" s="87">
        <v>0</v>
      </c>
      <c r="Z100" s="87">
        <v>0</v>
      </c>
      <c r="AA100" s="87">
        <v>0</v>
      </c>
      <c r="AB100" s="87">
        <v>0</v>
      </c>
      <c r="AC100" s="87">
        <v>0</v>
      </c>
      <c r="AD100" s="87">
        <v>0</v>
      </c>
      <c r="AE100" s="87">
        <v>0</v>
      </c>
      <c r="AF100" s="87">
        <v>0</v>
      </c>
      <c r="AG100" s="87">
        <v>0</v>
      </c>
      <c r="AH100" s="87">
        <v>0</v>
      </c>
      <c r="AI100" s="87">
        <v>0</v>
      </c>
      <c r="AJ100" s="87">
        <v>0</v>
      </c>
      <c r="AK100" s="87">
        <v>0</v>
      </c>
      <c r="AL100" s="87">
        <v>0</v>
      </c>
      <c r="AM100" s="87">
        <v>0</v>
      </c>
      <c r="AN100" s="87">
        <v>0</v>
      </c>
      <c r="AO100" s="87">
        <v>0</v>
      </c>
      <c r="AP100" s="87">
        <v>0</v>
      </c>
      <c r="AQ100" s="87">
        <v>0</v>
      </c>
      <c r="AR100" s="87">
        <v>0</v>
      </c>
      <c r="AS100" s="152"/>
      <c r="AT100" s="152"/>
      <c r="AU100" s="152"/>
      <c r="AV100" s="135"/>
      <c r="AW100" s="43"/>
      <c r="AX100" s="62"/>
      <c r="AY100" s="62"/>
    </row>
    <row r="101" spans="1:51" s="2" customFormat="1" ht="33" customHeight="1">
      <c r="A101" s="157"/>
      <c r="B101" s="205"/>
      <c r="C101" s="156"/>
      <c r="D101" s="13"/>
      <c r="E101" s="10" t="s">
        <v>52</v>
      </c>
      <c r="F101" s="83">
        <f t="shared" si="106"/>
        <v>0</v>
      </c>
      <c r="G101" s="83">
        <f t="shared" si="107"/>
        <v>0</v>
      </c>
      <c r="H101" s="83">
        <v>0</v>
      </c>
      <c r="I101" s="87">
        <v>0</v>
      </c>
      <c r="J101" s="87">
        <v>0</v>
      </c>
      <c r="K101" s="87">
        <v>0</v>
      </c>
      <c r="L101" s="87">
        <v>0</v>
      </c>
      <c r="M101" s="87">
        <v>0</v>
      </c>
      <c r="N101" s="87">
        <v>0</v>
      </c>
      <c r="O101" s="87">
        <v>0</v>
      </c>
      <c r="P101" s="87">
        <v>0</v>
      </c>
      <c r="Q101" s="87">
        <v>0</v>
      </c>
      <c r="R101" s="87">
        <v>0</v>
      </c>
      <c r="S101" s="87">
        <v>0</v>
      </c>
      <c r="T101" s="87">
        <v>0</v>
      </c>
      <c r="U101" s="87">
        <v>0</v>
      </c>
      <c r="V101" s="87">
        <v>0</v>
      </c>
      <c r="W101" s="87">
        <v>0</v>
      </c>
      <c r="X101" s="87">
        <v>0</v>
      </c>
      <c r="Y101" s="87">
        <v>0</v>
      </c>
      <c r="Z101" s="87">
        <v>0</v>
      </c>
      <c r="AA101" s="87">
        <v>0</v>
      </c>
      <c r="AB101" s="87">
        <v>0</v>
      </c>
      <c r="AC101" s="87">
        <v>0</v>
      </c>
      <c r="AD101" s="87">
        <v>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0</v>
      </c>
      <c r="AN101" s="87">
        <v>0</v>
      </c>
      <c r="AO101" s="87">
        <v>0</v>
      </c>
      <c r="AP101" s="87">
        <v>0</v>
      </c>
      <c r="AQ101" s="87">
        <v>0</v>
      </c>
      <c r="AR101" s="87">
        <v>0</v>
      </c>
      <c r="AS101" s="152"/>
      <c r="AT101" s="152"/>
      <c r="AU101" s="152"/>
      <c r="AV101" s="135"/>
      <c r="AW101" s="43"/>
      <c r="AX101" s="62"/>
      <c r="AY101" s="62"/>
    </row>
    <row r="102" spans="1:51" s="2" customFormat="1" ht="33" customHeight="1">
      <c r="A102" s="157"/>
      <c r="B102" s="205"/>
      <c r="C102" s="156"/>
      <c r="D102" s="13"/>
      <c r="E102" s="10" t="s">
        <v>35</v>
      </c>
      <c r="F102" s="83">
        <f t="shared" ref="F102" si="108">I102+L102+O102+R102+U102+X102+AA102+AD102+AG102+AJ102+AM102+AP102</f>
        <v>0</v>
      </c>
      <c r="G102" s="83">
        <f t="shared" ref="G102" si="109">J102+M102+P102+S102+V102+Y102+AB102+AE102+AH102+AK102+AN102+AQ102</f>
        <v>0</v>
      </c>
      <c r="H102" s="83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0</v>
      </c>
      <c r="N102" s="87">
        <v>0</v>
      </c>
      <c r="O102" s="87">
        <v>0</v>
      </c>
      <c r="P102" s="87">
        <v>0</v>
      </c>
      <c r="Q102" s="87">
        <v>0</v>
      </c>
      <c r="R102" s="87">
        <v>0</v>
      </c>
      <c r="S102" s="87">
        <v>0</v>
      </c>
      <c r="T102" s="87">
        <v>0</v>
      </c>
      <c r="U102" s="87">
        <v>0</v>
      </c>
      <c r="V102" s="87">
        <v>0</v>
      </c>
      <c r="W102" s="87">
        <v>0</v>
      </c>
      <c r="X102" s="87">
        <v>0</v>
      </c>
      <c r="Y102" s="87">
        <v>0</v>
      </c>
      <c r="Z102" s="87">
        <v>0</v>
      </c>
      <c r="AA102" s="87">
        <v>0</v>
      </c>
      <c r="AB102" s="87">
        <v>0</v>
      </c>
      <c r="AC102" s="87">
        <v>0</v>
      </c>
      <c r="AD102" s="87">
        <v>0</v>
      </c>
      <c r="AE102" s="87">
        <v>0</v>
      </c>
      <c r="AF102" s="87">
        <v>0</v>
      </c>
      <c r="AG102" s="87">
        <v>0</v>
      </c>
      <c r="AH102" s="87">
        <v>0</v>
      </c>
      <c r="AI102" s="87">
        <v>0</v>
      </c>
      <c r="AJ102" s="87">
        <v>0</v>
      </c>
      <c r="AK102" s="87">
        <v>0</v>
      </c>
      <c r="AL102" s="87">
        <v>0</v>
      </c>
      <c r="AM102" s="87">
        <v>0</v>
      </c>
      <c r="AN102" s="87">
        <v>0</v>
      </c>
      <c r="AO102" s="87">
        <v>0</v>
      </c>
      <c r="AP102" s="87">
        <v>0</v>
      </c>
      <c r="AQ102" s="87">
        <v>0</v>
      </c>
      <c r="AR102" s="87">
        <v>0</v>
      </c>
      <c r="AS102" s="152"/>
      <c r="AT102" s="152"/>
      <c r="AU102" s="152"/>
      <c r="AV102" s="135"/>
      <c r="AW102" s="43"/>
      <c r="AX102" s="62"/>
      <c r="AY102" s="62"/>
    </row>
    <row r="103" spans="1:51" s="2" customFormat="1" ht="33" customHeight="1">
      <c r="A103" s="157"/>
      <c r="B103" s="206"/>
      <c r="C103" s="156"/>
      <c r="D103" s="13"/>
      <c r="E103" s="10" t="s">
        <v>53</v>
      </c>
      <c r="F103" s="83">
        <f t="shared" si="106"/>
        <v>0</v>
      </c>
      <c r="G103" s="83">
        <f t="shared" si="107"/>
        <v>0</v>
      </c>
      <c r="H103" s="83">
        <v>0</v>
      </c>
      <c r="I103" s="87">
        <v>0</v>
      </c>
      <c r="J103" s="87">
        <v>0</v>
      </c>
      <c r="K103" s="87">
        <v>0</v>
      </c>
      <c r="L103" s="87">
        <v>0</v>
      </c>
      <c r="M103" s="87">
        <v>0</v>
      </c>
      <c r="N103" s="87">
        <v>0</v>
      </c>
      <c r="O103" s="87">
        <v>0</v>
      </c>
      <c r="P103" s="87">
        <v>0</v>
      </c>
      <c r="Q103" s="87">
        <v>0</v>
      </c>
      <c r="R103" s="87">
        <v>0</v>
      </c>
      <c r="S103" s="87">
        <v>0</v>
      </c>
      <c r="T103" s="87">
        <v>0</v>
      </c>
      <c r="U103" s="87">
        <v>0</v>
      </c>
      <c r="V103" s="87">
        <v>0</v>
      </c>
      <c r="W103" s="87">
        <v>0</v>
      </c>
      <c r="X103" s="87">
        <v>0</v>
      </c>
      <c r="Y103" s="87">
        <v>0</v>
      </c>
      <c r="Z103" s="87">
        <v>0</v>
      </c>
      <c r="AA103" s="87">
        <v>0</v>
      </c>
      <c r="AB103" s="87">
        <v>0</v>
      </c>
      <c r="AC103" s="87">
        <v>0</v>
      </c>
      <c r="AD103" s="87">
        <v>0</v>
      </c>
      <c r="AE103" s="87">
        <v>0</v>
      </c>
      <c r="AF103" s="87">
        <v>0</v>
      </c>
      <c r="AG103" s="87">
        <v>0</v>
      </c>
      <c r="AH103" s="87">
        <v>0</v>
      </c>
      <c r="AI103" s="87">
        <v>0</v>
      </c>
      <c r="AJ103" s="87">
        <v>0</v>
      </c>
      <c r="AK103" s="87">
        <v>0</v>
      </c>
      <c r="AL103" s="87">
        <v>0</v>
      </c>
      <c r="AM103" s="87">
        <v>0</v>
      </c>
      <c r="AN103" s="87">
        <v>0</v>
      </c>
      <c r="AO103" s="87">
        <v>0</v>
      </c>
      <c r="AP103" s="87">
        <v>0</v>
      </c>
      <c r="AQ103" s="87">
        <v>0</v>
      </c>
      <c r="AR103" s="87">
        <v>0</v>
      </c>
      <c r="AS103" s="153"/>
      <c r="AT103" s="153"/>
      <c r="AU103" s="153"/>
      <c r="AV103" s="135"/>
      <c r="AW103" s="43"/>
      <c r="AX103" s="62"/>
      <c r="AY103" s="62"/>
    </row>
    <row r="104" spans="1:51" s="2" customFormat="1" ht="22.5" customHeight="1">
      <c r="A104" s="157"/>
      <c r="B104" s="200" t="s">
        <v>59</v>
      </c>
      <c r="C104" s="156"/>
      <c r="D104" s="14"/>
      <c r="E104" s="3" t="s">
        <v>66</v>
      </c>
      <c r="F104" s="83">
        <f>F106+F107+F109</f>
        <v>0</v>
      </c>
      <c r="G104" s="83">
        <f>G106+G107+G109</f>
        <v>0</v>
      </c>
      <c r="H104" s="83">
        <v>0</v>
      </c>
      <c r="I104" s="84">
        <f>I106+I107</f>
        <v>0</v>
      </c>
      <c r="J104" s="84">
        <f>J106+J107</f>
        <v>0</v>
      </c>
      <c r="K104" s="87">
        <v>0</v>
      </c>
      <c r="L104" s="87">
        <f>L106+L107+L109</f>
        <v>0</v>
      </c>
      <c r="M104" s="87">
        <f>M106+M107+M109</f>
        <v>0</v>
      </c>
      <c r="N104" s="87">
        <v>0</v>
      </c>
      <c r="O104" s="87">
        <f>O106+O107+O109</f>
        <v>0</v>
      </c>
      <c r="P104" s="87">
        <f>P106+P107+P109</f>
        <v>0</v>
      </c>
      <c r="Q104" s="87">
        <v>0</v>
      </c>
      <c r="R104" s="84">
        <f>R106+R107+R109</f>
        <v>0</v>
      </c>
      <c r="S104" s="84">
        <f>S106+S107+S109</f>
        <v>0</v>
      </c>
      <c r="T104" s="84">
        <v>0</v>
      </c>
      <c r="U104" s="84">
        <f>U106+U107+U109</f>
        <v>0</v>
      </c>
      <c r="V104" s="84">
        <f>V106+V107+V109</f>
        <v>0</v>
      </c>
      <c r="W104" s="84">
        <v>0</v>
      </c>
      <c r="X104" s="87">
        <f>X106+X107+X109</f>
        <v>0</v>
      </c>
      <c r="Y104" s="87">
        <f>Y106+Y107+Y109</f>
        <v>0</v>
      </c>
      <c r="Z104" s="87">
        <v>0</v>
      </c>
      <c r="AA104" s="84">
        <f>AA106+AA107+AA109</f>
        <v>0</v>
      </c>
      <c r="AB104" s="84">
        <f>AB106+AB107+AB109</f>
        <v>0</v>
      </c>
      <c r="AC104" s="84">
        <v>0</v>
      </c>
      <c r="AD104" s="84">
        <f>AD106+AD107+AD109</f>
        <v>0</v>
      </c>
      <c r="AE104" s="84">
        <f>AE106+AE107+AE109</f>
        <v>0</v>
      </c>
      <c r="AF104" s="84">
        <v>0</v>
      </c>
      <c r="AG104" s="84">
        <f>AG106+AG107+AG109</f>
        <v>0</v>
      </c>
      <c r="AH104" s="84">
        <f>AH106+AH107+AH109</f>
        <v>0</v>
      </c>
      <c r="AI104" s="84">
        <v>0</v>
      </c>
      <c r="AJ104" s="87">
        <f>AJ106+AJ107+AJ109</f>
        <v>0</v>
      </c>
      <c r="AK104" s="87">
        <f>AK106+AK107+AK109</f>
        <v>0</v>
      </c>
      <c r="AL104" s="87">
        <v>0</v>
      </c>
      <c r="AM104" s="87">
        <f>AM106+AM107+AM109</f>
        <v>0</v>
      </c>
      <c r="AN104" s="87">
        <f>AN106+AN107+AN109</f>
        <v>0</v>
      </c>
      <c r="AO104" s="87">
        <v>0</v>
      </c>
      <c r="AP104" s="87">
        <f>AP106+AP107+AP109</f>
        <v>0</v>
      </c>
      <c r="AQ104" s="87">
        <f>AQ106+AQ107+AQ109</f>
        <v>0</v>
      </c>
      <c r="AR104" s="87">
        <v>0</v>
      </c>
      <c r="AS104" s="151" t="s">
        <v>125</v>
      </c>
      <c r="AT104" s="151"/>
      <c r="AU104" s="151"/>
      <c r="AV104" s="135"/>
      <c r="AW104" s="43"/>
      <c r="AX104" s="62"/>
      <c r="AY104" s="62"/>
    </row>
    <row r="105" spans="1:51" s="2" customFormat="1" ht="33" customHeight="1">
      <c r="A105" s="157"/>
      <c r="B105" s="205"/>
      <c r="C105" s="156"/>
      <c r="D105" s="13"/>
      <c r="E105" s="3" t="s">
        <v>55</v>
      </c>
      <c r="F105" s="83">
        <v>0</v>
      </c>
      <c r="G105" s="83">
        <v>0</v>
      </c>
      <c r="H105" s="83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4">
        <v>0</v>
      </c>
      <c r="S105" s="84">
        <v>0</v>
      </c>
      <c r="T105" s="84">
        <v>0</v>
      </c>
      <c r="U105" s="84">
        <v>0</v>
      </c>
      <c r="V105" s="84">
        <v>0</v>
      </c>
      <c r="W105" s="84">
        <v>0</v>
      </c>
      <c r="X105" s="87">
        <v>0</v>
      </c>
      <c r="Y105" s="87">
        <v>0</v>
      </c>
      <c r="Z105" s="87">
        <v>0</v>
      </c>
      <c r="AA105" s="84">
        <v>0</v>
      </c>
      <c r="AB105" s="84">
        <v>0</v>
      </c>
      <c r="AC105" s="84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0</v>
      </c>
      <c r="AJ105" s="87">
        <v>0</v>
      </c>
      <c r="AK105" s="87">
        <v>0</v>
      </c>
      <c r="AL105" s="87">
        <v>0</v>
      </c>
      <c r="AM105" s="87">
        <v>0</v>
      </c>
      <c r="AN105" s="87">
        <v>0</v>
      </c>
      <c r="AO105" s="87">
        <v>0</v>
      </c>
      <c r="AP105" s="87">
        <v>0</v>
      </c>
      <c r="AQ105" s="87">
        <v>0</v>
      </c>
      <c r="AR105" s="87">
        <v>0</v>
      </c>
      <c r="AS105" s="152"/>
      <c r="AT105" s="152"/>
      <c r="AU105" s="152"/>
      <c r="AV105" s="135"/>
      <c r="AW105" s="43"/>
      <c r="AX105" s="62"/>
      <c r="AY105" s="62"/>
    </row>
    <row r="106" spans="1:51" s="2" customFormat="1" ht="33" customHeight="1">
      <c r="A106" s="157"/>
      <c r="B106" s="205"/>
      <c r="C106" s="156"/>
      <c r="D106" s="13"/>
      <c r="E106" s="10" t="s">
        <v>54</v>
      </c>
      <c r="F106" s="83">
        <f t="shared" ref="F106:F109" si="110">I106+L106+O106+R106+U106+X106+AA106+AD106+AG106+AJ106+AM106+AP106</f>
        <v>0</v>
      </c>
      <c r="G106" s="83">
        <f t="shared" ref="G106:G109" si="111">J106+M106+P106+S106+V106+Y106+AB106+AE106+AH106+AK106+AN106+AQ106</f>
        <v>0</v>
      </c>
      <c r="H106" s="83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4">
        <v>0</v>
      </c>
      <c r="S106" s="84">
        <v>0</v>
      </c>
      <c r="T106" s="84">
        <v>0</v>
      </c>
      <c r="U106" s="84">
        <v>0</v>
      </c>
      <c r="V106" s="84">
        <v>0</v>
      </c>
      <c r="W106" s="84">
        <v>0</v>
      </c>
      <c r="X106" s="87">
        <v>0</v>
      </c>
      <c r="Y106" s="87">
        <v>0</v>
      </c>
      <c r="Z106" s="87">
        <v>0</v>
      </c>
      <c r="AA106" s="84">
        <v>0</v>
      </c>
      <c r="AB106" s="84">
        <v>0</v>
      </c>
      <c r="AC106" s="84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0</v>
      </c>
      <c r="AJ106" s="87">
        <v>0</v>
      </c>
      <c r="AK106" s="87">
        <v>0</v>
      </c>
      <c r="AL106" s="87">
        <v>0</v>
      </c>
      <c r="AM106" s="87">
        <v>0</v>
      </c>
      <c r="AN106" s="87">
        <v>0</v>
      </c>
      <c r="AO106" s="87">
        <v>0</v>
      </c>
      <c r="AP106" s="87">
        <v>0</v>
      </c>
      <c r="AQ106" s="87">
        <v>0</v>
      </c>
      <c r="AR106" s="87">
        <v>0</v>
      </c>
      <c r="AS106" s="152"/>
      <c r="AT106" s="152"/>
      <c r="AU106" s="152"/>
      <c r="AV106" s="135"/>
      <c r="AW106" s="43"/>
      <c r="AX106" s="62"/>
      <c r="AY106" s="62"/>
    </row>
    <row r="107" spans="1:51" s="2" customFormat="1" ht="33" customHeight="1">
      <c r="A107" s="157"/>
      <c r="B107" s="205"/>
      <c r="C107" s="156"/>
      <c r="D107" s="13"/>
      <c r="E107" s="10" t="s">
        <v>52</v>
      </c>
      <c r="F107" s="83">
        <f>(I107+L107+O107+R107+U107+X107+AA107+AD107+AG107+AJ107+AM107+AP107)</f>
        <v>0</v>
      </c>
      <c r="G107" s="83">
        <f t="shared" si="111"/>
        <v>0</v>
      </c>
      <c r="H107" s="83">
        <v>0</v>
      </c>
      <c r="I107" s="87">
        <f>I42</f>
        <v>0</v>
      </c>
      <c r="J107" s="87">
        <f t="shared" ref="J107:AR108" si="112">J42</f>
        <v>0</v>
      </c>
      <c r="K107" s="87">
        <f t="shared" si="112"/>
        <v>0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4">
        <v>0</v>
      </c>
      <c r="S107" s="84">
        <v>0</v>
      </c>
      <c r="T107" s="84">
        <v>0</v>
      </c>
      <c r="U107" s="84">
        <f t="shared" si="112"/>
        <v>0</v>
      </c>
      <c r="V107" s="84">
        <f t="shared" si="112"/>
        <v>0</v>
      </c>
      <c r="W107" s="84">
        <v>0</v>
      </c>
      <c r="X107" s="87">
        <v>0</v>
      </c>
      <c r="Y107" s="87">
        <v>0</v>
      </c>
      <c r="Z107" s="87">
        <v>0</v>
      </c>
      <c r="AA107" s="84">
        <v>0</v>
      </c>
      <c r="AB107" s="84">
        <v>0</v>
      </c>
      <c r="AC107" s="84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f t="shared" si="112"/>
        <v>0</v>
      </c>
      <c r="AJ107" s="87">
        <v>0</v>
      </c>
      <c r="AK107" s="87">
        <f t="shared" si="112"/>
        <v>0</v>
      </c>
      <c r="AL107" s="87">
        <f t="shared" si="112"/>
        <v>0</v>
      </c>
      <c r="AM107" s="87">
        <v>0</v>
      </c>
      <c r="AN107" s="87">
        <f t="shared" si="112"/>
        <v>0</v>
      </c>
      <c r="AO107" s="87">
        <v>0</v>
      </c>
      <c r="AP107" s="87">
        <f t="shared" si="112"/>
        <v>0</v>
      </c>
      <c r="AQ107" s="87">
        <f t="shared" si="112"/>
        <v>0</v>
      </c>
      <c r="AR107" s="87">
        <f t="shared" si="112"/>
        <v>0</v>
      </c>
      <c r="AS107" s="152"/>
      <c r="AT107" s="152"/>
      <c r="AU107" s="152"/>
      <c r="AV107" s="135"/>
      <c r="AW107" s="43"/>
      <c r="AX107" s="62"/>
      <c r="AY107" s="62"/>
    </row>
    <row r="108" spans="1:51" s="2" customFormat="1" ht="33" customHeight="1">
      <c r="A108" s="179"/>
      <c r="B108" s="205"/>
      <c r="C108" s="173"/>
      <c r="D108" s="13"/>
      <c r="E108" s="44" t="s">
        <v>35</v>
      </c>
      <c r="F108" s="83">
        <f>(I108+L108+O108+R108+U108+X108+AA108+AD108+AG108+AJ108+AM108+AP108)</f>
        <v>0</v>
      </c>
      <c r="G108" s="83">
        <f t="shared" ref="G108" si="113">J108+M108+P108+S108+V108+Y108+AB108+AE108+AH108+AK108+AN108+AQ108</f>
        <v>0</v>
      </c>
      <c r="H108" s="83">
        <v>0</v>
      </c>
      <c r="I108" s="87">
        <f>I43</f>
        <v>0</v>
      </c>
      <c r="J108" s="87">
        <f t="shared" si="112"/>
        <v>0</v>
      </c>
      <c r="K108" s="87">
        <f t="shared" si="112"/>
        <v>0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4">
        <v>0</v>
      </c>
      <c r="S108" s="84">
        <v>0</v>
      </c>
      <c r="T108" s="84">
        <v>0</v>
      </c>
      <c r="U108" s="84">
        <f t="shared" si="112"/>
        <v>0</v>
      </c>
      <c r="V108" s="84">
        <f t="shared" si="112"/>
        <v>0</v>
      </c>
      <c r="W108" s="84">
        <v>0</v>
      </c>
      <c r="X108" s="87">
        <f t="shared" si="112"/>
        <v>0</v>
      </c>
      <c r="Y108" s="87">
        <f t="shared" si="112"/>
        <v>0</v>
      </c>
      <c r="Z108" s="87">
        <v>0</v>
      </c>
      <c r="AA108" s="84">
        <f t="shared" si="112"/>
        <v>0</v>
      </c>
      <c r="AB108" s="84">
        <f t="shared" si="112"/>
        <v>0</v>
      </c>
      <c r="AC108" s="84">
        <v>0</v>
      </c>
      <c r="AD108" s="84">
        <v>0</v>
      </c>
      <c r="AE108" s="84">
        <v>0</v>
      </c>
      <c r="AF108" s="84">
        <f t="shared" si="112"/>
        <v>0</v>
      </c>
      <c r="AG108" s="84">
        <v>0</v>
      </c>
      <c r="AH108" s="84">
        <v>0</v>
      </c>
      <c r="AI108" s="84">
        <f t="shared" si="112"/>
        <v>0</v>
      </c>
      <c r="AJ108" s="87">
        <f t="shared" si="112"/>
        <v>0</v>
      </c>
      <c r="AK108" s="87">
        <f t="shared" si="112"/>
        <v>0</v>
      </c>
      <c r="AL108" s="87">
        <f t="shared" si="112"/>
        <v>0</v>
      </c>
      <c r="AM108" s="87">
        <f t="shared" si="112"/>
        <v>0</v>
      </c>
      <c r="AN108" s="87">
        <v>0</v>
      </c>
      <c r="AO108" s="87">
        <v>0</v>
      </c>
      <c r="AP108" s="87">
        <f t="shared" si="112"/>
        <v>0</v>
      </c>
      <c r="AQ108" s="87">
        <f t="shared" si="112"/>
        <v>0</v>
      </c>
      <c r="AR108" s="87">
        <f t="shared" si="112"/>
        <v>0</v>
      </c>
      <c r="AS108" s="152"/>
      <c r="AT108" s="152"/>
      <c r="AU108" s="152"/>
      <c r="AV108" s="135"/>
      <c r="AW108" s="43"/>
      <c r="AX108" s="62"/>
      <c r="AY108" s="62"/>
    </row>
    <row r="109" spans="1:51" s="2" customFormat="1" ht="33" customHeight="1">
      <c r="A109" s="157"/>
      <c r="B109" s="206"/>
      <c r="C109" s="156"/>
      <c r="D109" s="115"/>
      <c r="E109" s="10" t="s">
        <v>53</v>
      </c>
      <c r="F109" s="83">
        <f t="shared" si="110"/>
        <v>0</v>
      </c>
      <c r="G109" s="83">
        <f t="shared" si="111"/>
        <v>0</v>
      </c>
      <c r="H109" s="83">
        <v>0</v>
      </c>
      <c r="I109" s="87">
        <v>0</v>
      </c>
      <c r="J109" s="87">
        <v>0</v>
      </c>
      <c r="K109" s="87">
        <v>0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4">
        <v>0</v>
      </c>
      <c r="S109" s="84">
        <v>0</v>
      </c>
      <c r="T109" s="84">
        <v>0</v>
      </c>
      <c r="U109" s="84">
        <v>0</v>
      </c>
      <c r="V109" s="84">
        <v>0</v>
      </c>
      <c r="W109" s="84">
        <v>0</v>
      </c>
      <c r="X109" s="87">
        <v>0</v>
      </c>
      <c r="Y109" s="87">
        <v>0</v>
      </c>
      <c r="Z109" s="87">
        <v>0</v>
      </c>
      <c r="AA109" s="84">
        <v>0</v>
      </c>
      <c r="AB109" s="84">
        <v>0</v>
      </c>
      <c r="AC109" s="84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0</v>
      </c>
      <c r="AJ109" s="87">
        <v>0</v>
      </c>
      <c r="AK109" s="87">
        <v>0</v>
      </c>
      <c r="AL109" s="87">
        <v>0</v>
      </c>
      <c r="AM109" s="87">
        <v>0</v>
      </c>
      <c r="AN109" s="87">
        <v>0</v>
      </c>
      <c r="AO109" s="87">
        <v>0</v>
      </c>
      <c r="AP109" s="87">
        <v>0</v>
      </c>
      <c r="AQ109" s="87">
        <v>0</v>
      </c>
      <c r="AR109" s="87">
        <v>0</v>
      </c>
      <c r="AS109" s="153"/>
      <c r="AT109" s="153"/>
      <c r="AU109" s="153"/>
      <c r="AV109" s="135"/>
      <c r="AW109" s="43"/>
      <c r="AX109" s="62"/>
      <c r="AY109" s="62"/>
    </row>
    <row r="110" spans="1:51" s="2" customFormat="1" ht="33" customHeight="1">
      <c r="A110" s="157"/>
      <c r="B110" s="158" t="s">
        <v>100</v>
      </c>
      <c r="C110" s="156"/>
      <c r="D110" s="118"/>
      <c r="E110" s="3" t="s">
        <v>66</v>
      </c>
      <c r="F110" s="83">
        <f>F112+F113+F115</f>
        <v>0</v>
      </c>
      <c r="G110" s="83">
        <f>G112+G113+G115</f>
        <v>0</v>
      </c>
      <c r="H110" s="83">
        <v>0</v>
      </c>
      <c r="I110" s="84">
        <f>I112+I113</f>
        <v>0</v>
      </c>
      <c r="J110" s="84">
        <f t="shared" ref="J110:AR110" si="114">J112+J113</f>
        <v>0</v>
      </c>
      <c r="K110" s="84">
        <f t="shared" si="114"/>
        <v>0</v>
      </c>
      <c r="L110" s="84">
        <f t="shared" si="114"/>
        <v>0</v>
      </c>
      <c r="M110" s="84">
        <f t="shared" si="114"/>
        <v>0</v>
      </c>
      <c r="N110" s="84">
        <f t="shared" si="114"/>
        <v>0</v>
      </c>
      <c r="O110" s="84">
        <f t="shared" si="114"/>
        <v>0</v>
      </c>
      <c r="P110" s="84">
        <f t="shared" si="114"/>
        <v>0</v>
      </c>
      <c r="Q110" s="84">
        <f t="shared" si="114"/>
        <v>0</v>
      </c>
      <c r="R110" s="84">
        <f t="shared" si="114"/>
        <v>0</v>
      </c>
      <c r="S110" s="84">
        <f t="shared" si="114"/>
        <v>0</v>
      </c>
      <c r="T110" s="84">
        <f t="shared" si="114"/>
        <v>0</v>
      </c>
      <c r="U110" s="84">
        <f t="shared" si="114"/>
        <v>0</v>
      </c>
      <c r="V110" s="84">
        <f t="shared" si="114"/>
        <v>0</v>
      </c>
      <c r="W110" s="84">
        <f t="shared" si="114"/>
        <v>0</v>
      </c>
      <c r="X110" s="84">
        <f t="shared" si="114"/>
        <v>0</v>
      </c>
      <c r="Y110" s="84">
        <f t="shared" si="114"/>
        <v>0</v>
      </c>
      <c r="Z110" s="84">
        <f t="shared" si="114"/>
        <v>0</v>
      </c>
      <c r="AA110" s="84">
        <f t="shared" si="114"/>
        <v>0</v>
      </c>
      <c r="AB110" s="84">
        <f t="shared" si="114"/>
        <v>0</v>
      </c>
      <c r="AC110" s="84">
        <f t="shared" si="114"/>
        <v>0</v>
      </c>
      <c r="AD110" s="84">
        <f t="shared" si="114"/>
        <v>0</v>
      </c>
      <c r="AE110" s="84">
        <f t="shared" si="114"/>
        <v>0</v>
      </c>
      <c r="AF110" s="84">
        <f t="shared" si="114"/>
        <v>0</v>
      </c>
      <c r="AG110" s="84">
        <f t="shared" si="114"/>
        <v>0</v>
      </c>
      <c r="AH110" s="84">
        <f t="shared" si="114"/>
        <v>0</v>
      </c>
      <c r="AI110" s="84">
        <f t="shared" si="114"/>
        <v>0</v>
      </c>
      <c r="AJ110" s="84">
        <f t="shared" si="114"/>
        <v>0</v>
      </c>
      <c r="AK110" s="84">
        <f t="shared" si="114"/>
        <v>0</v>
      </c>
      <c r="AL110" s="84">
        <f t="shared" si="114"/>
        <v>0</v>
      </c>
      <c r="AM110" s="84">
        <f t="shared" si="114"/>
        <v>0</v>
      </c>
      <c r="AN110" s="84">
        <f t="shared" si="114"/>
        <v>0</v>
      </c>
      <c r="AO110" s="84">
        <f t="shared" si="114"/>
        <v>0</v>
      </c>
      <c r="AP110" s="84">
        <f t="shared" si="114"/>
        <v>0</v>
      </c>
      <c r="AQ110" s="84">
        <f t="shared" si="114"/>
        <v>0</v>
      </c>
      <c r="AR110" s="84">
        <f t="shared" si="114"/>
        <v>0</v>
      </c>
      <c r="AS110" s="148" t="s">
        <v>128</v>
      </c>
      <c r="AT110" s="148"/>
      <c r="AU110" s="148"/>
      <c r="AV110" s="135"/>
      <c r="AW110" s="43"/>
      <c r="AX110" s="62"/>
      <c r="AY110" s="62"/>
    </row>
    <row r="111" spans="1:51" s="2" customFormat="1" ht="33" customHeight="1">
      <c r="A111" s="157"/>
      <c r="B111" s="223"/>
      <c r="C111" s="156"/>
      <c r="D111" s="118"/>
      <c r="E111" s="3" t="s">
        <v>55</v>
      </c>
      <c r="F111" s="83">
        <v>0</v>
      </c>
      <c r="G111" s="83">
        <v>0</v>
      </c>
      <c r="H111" s="83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0</v>
      </c>
      <c r="T111" s="87">
        <v>0</v>
      </c>
      <c r="U111" s="87">
        <v>0</v>
      </c>
      <c r="V111" s="87">
        <v>0</v>
      </c>
      <c r="W111" s="87">
        <v>0</v>
      </c>
      <c r="X111" s="87">
        <v>0</v>
      </c>
      <c r="Y111" s="87">
        <v>0</v>
      </c>
      <c r="Z111" s="87">
        <v>0</v>
      </c>
      <c r="AA111" s="87">
        <v>0</v>
      </c>
      <c r="AB111" s="87">
        <v>0</v>
      </c>
      <c r="AC111" s="87">
        <v>0</v>
      </c>
      <c r="AD111" s="87">
        <v>0</v>
      </c>
      <c r="AE111" s="87">
        <v>0</v>
      </c>
      <c r="AF111" s="87">
        <v>0</v>
      </c>
      <c r="AG111" s="87">
        <v>0</v>
      </c>
      <c r="AH111" s="87">
        <v>0</v>
      </c>
      <c r="AI111" s="87">
        <v>0</v>
      </c>
      <c r="AJ111" s="87">
        <v>0</v>
      </c>
      <c r="AK111" s="87">
        <v>0</v>
      </c>
      <c r="AL111" s="87">
        <v>0</v>
      </c>
      <c r="AM111" s="87">
        <v>0</v>
      </c>
      <c r="AN111" s="87">
        <v>0</v>
      </c>
      <c r="AO111" s="87">
        <v>0</v>
      </c>
      <c r="AP111" s="87">
        <v>0</v>
      </c>
      <c r="AQ111" s="87">
        <v>0</v>
      </c>
      <c r="AR111" s="87">
        <v>0</v>
      </c>
      <c r="AS111" s="149"/>
      <c r="AT111" s="149"/>
      <c r="AU111" s="149"/>
      <c r="AV111" s="135"/>
      <c r="AW111" s="43"/>
      <c r="AX111" s="62"/>
      <c r="AY111" s="62"/>
    </row>
    <row r="112" spans="1:51" s="2" customFormat="1" ht="33" customHeight="1">
      <c r="A112" s="157"/>
      <c r="B112" s="223"/>
      <c r="C112" s="156"/>
      <c r="D112" s="118"/>
      <c r="E112" s="10" t="s">
        <v>54</v>
      </c>
      <c r="F112" s="83">
        <f t="shared" ref="F112" si="115">I112+L112+O112+R112+U112+X112+AA112+AD112+AG112+AJ112+AM112+AP112</f>
        <v>0</v>
      </c>
      <c r="G112" s="83">
        <f t="shared" ref="G112:G114" si="116">J112+M112+P112+S112+V112+Y112+AB112+AE112+AH112+AK112+AN112+AQ112</f>
        <v>0</v>
      </c>
      <c r="H112" s="83">
        <v>0</v>
      </c>
      <c r="I112" s="87">
        <v>0</v>
      </c>
      <c r="J112" s="87">
        <v>0</v>
      </c>
      <c r="K112" s="87">
        <v>0</v>
      </c>
      <c r="L112" s="87">
        <v>0</v>
      </c>
      <c r="M112" s="87">
        <v>0</v>
      </c>
      <c r="N112" s="87">
        <v>0</v>
      </c>
      <c r="O112" s="87">
        <v>0</v>
      </c>
      <c r="P112" s="87">
        <v>0</v>
      </c>
      <c r="Q112" s="87">
        <v>0</v>
      </c>
      <c r="R112" s="87">
        <v>0</v>
      </c>
      <c r="S112" s="87">
        <v>0</v>
      </c>
      <c r="T112" s="87">
        <v>0</v>
      </c>
      <c r="U112" s="87">
        <v>0</v>
      </c>
      <c r="V112" s="87">
        <v>0</v>
      </c>
      <c r="W112" s="87">
        <v>0</v>
      </c>
      <c r="X112" s="87">
        <v>0</v>
      </c>
      <c r="Y112" s="87">
        <v>0</v>
      </c>
      <c r="Z112" s="87">
        <v>0</v>
      </c>
      <c r="AA112" s="87">
        <v>0</v>
      </c>
      <c r="AB112" s="87">
        <v>0</v>
      </c>
      <c r="AC112" s="87">
        <v>0</v>
      </c>
      <c r="AD112" s="87">
        <v>0</v>
      </c>
      <c r="AE112" s="87">
        <v>0</v>
      </c>
      <c r="AF112" s="87">
        <v>0</v>
      </c>
      <c r="AG112" s="87">
        <v>0</v>
      </c>
      <c r="AH112" s="87">
        <v>0</v>
      </c>
      <c r="AI112" s="87">
        <v>0</v>
      </c>
      <c r="AJ112" s="87">
        <v>0</v>
      </c>
      <c r="AK112" s="87">
        <v>0</v>
      </c>
      <c r="AL112" s="87">
        <v>0</v>
      </c>
      <c r="AM112" s="87">
        <v>0</v>
      </c>
      <c r="AN112" s="87">
        <v>0</v>
      </c>
      <c r="AO112" s="87">
        <v>0</v>
      </c>
      <c r="AP112" s="87">
        <v>0</v>
      </c>
      <c r="AQ112" s="87">
        <v>0</v>
      </c>
      <c r="AR112" s="87">
        <v>0</v>
      </c>
      <c r="AS112" s="149"/>
      <c r="AT112" s="149"/>
      <c r="AU112" s="149"/>
      <c r="AV112" s="135"/>
      <c r="AW112" s="43"/>
      <c r="AX112" s="62"/>
      <c r="AY112" s="62"/>
    </row>
    <row r="113" spans="1:51" s="2" customFormat="1" ht="33" customHeight="1">
      <c r="A113" s="157"/>
      <c r="B113" s="223"/>
      <c r="C113" s="156"/>
      <c r="D113" s="118"/>
      <c r="E113" s="10" t="s">
        <v>52</v>
      </c>
      <c r="F113" s="83">
        <f>(I113+L113+O113+R113+U113+X113+AA113+AD113+AG113+AJ113+AM113+AP113)</f>
        <v>0</v>
      </c>
      <c r="G113" s="83">
        <f t="shared" si="116"/>
        <v>0</v>
      </c>
      <c r="H113" s="83">
        <v>0</v>
      </c>
      <c r="I113" s="87">
        <f>I48</f>
        <v>0</v>
      </c>
      <c r="J113" s="87">
        <f t="shared" ref="J113:AR113" si="117">J48</f>
        <v>0</v>
      </c>
      <c r="K113" s="87">
        <f t="shared" si="117"/>
        <v>0</v>
      </c>
      <c r="L113" s="87">
        <f t="shared" si="117"/>
        <v>0</v>
      </c>
      <c r="M113" s="87">
        <f t="shared" si="117"/>
        <v>0</v>
      </c>
      <c r="N113" s="87">
        <f t="shared" si="117"/>
        <v>0</v>
      </c>
      <c r="O113" s="87">
        <f t="shared" si="117"/>
        <v>0</v>
      </c>
      <c r="P113" s="87">
        <f t="shared" si="117"/>
        <v>0</v>
      </c>
      <c r="Q113" s="87">
        <f t="shared" si="117"/>
        <v>0</v>
      </c>
      <c r="R113" s="87">
        <f t="shared" si="117"/>
        <v>0</v>
      </c>
      <c r="S113" s="87">
        <f t="shared" si="117"/>
        <v>0</v>
      </c>
      <c r="T113" s="87">
        <f t="shared" si="117"/>
        <v>0</v>
      </c>
      <c r="U113" s="87">
        <f t="shared" si="117"/>
        <v>0</v>
      </c>
      <c r="V113" s="87">
        <f t="shared" si="117"/>
        <v>0</v>
      </c>
      <c r="W113" s="87">
        <f t="shared" si="117"/>
        <v>0</v>
      </c>
      <c r="X113" s="87">
        <f t="shared" si="117"/>
        <v>0</v>
      </c>
      <c r="Y113" s="87">
        <f t="shared" si="117"/>
        <v>0</v>
      </c>
      <c r="Z113" s="87">
        <f t="shared" si="117"/>
        <v>0</v>
      </c>
      <c r="AA113" s="87">
        <f t="shared" si="117"/>
        <v>0</v>
      </c>
      <c r="AB113" s="87">
        <f t="shared" si="117"/>
        <v>0</v>
      </c>
      <c r="AC113" s="87">
        <f t="shared" si="117"/>
        <v>0</v>
      </c>
      <c r="AD113" s="87">
        <f t="shared" si="117"/>
        <v>0</v>
      </c>
      <c r="AE113" s="87">
        <f t="shared" si="117"/>
        <v>0</v>
      </c>
      <c r="AF113" s="87">
        <f t="shared" si="117"/>
        <v>0</v>
      </c>
      <c r="AG113" s="87">
        <f t="shared" si="117"/>
        <v>0</v>
      </c>
      <c r="AH113" s="87">
        <f t="shared" si="117"/>
        <v>0</v>
      </c>
      <c r="AI113" s="87">
        <f t="shared" si="117"/>
        <v>0</v>
      </c>
      <c r="AJ113" s="87">
        <f t="shared" si="117"/>
        <v>0</v>
      </c>
      <c r="AK113" s="87">
        <f t="shared" si="117"/>
        <v>0</v>
      </c>
      <c r="AL113" s="87">
        <f t="shared" si="117"/>
        <v>0</v>
      </c>
      <c r="AM113" s="87">
        <f t="shared" si="117"/>
        <v>0</v>
      </c>
      <c r="AN113" s="87">
        <f t="shared" si="117"/>
        <v>0</v>
      </c>
      <c r="AO113" s="87">
        <f t="shared" si="117"/>
        <v>0</v>
      </c>
      <c r="AP113" s="87">
        <f t="shared" si="117"/>
        <v>0</v>
      </c>
      <c r="AQ113" s="87">
        <f t="shared" si="117"/>
        <v>0</v>
      </c>
      <c r="AR113" s="87">
        <f t="shared" si="117"/>
        <v>0</v>
      </c>
      <c r="AS113" s="149"/>
      <c r="AT113" s="149"/>
      <c r="AU113" s="149"/>
      <c r="AV113" s="135"/>
      <c r="AW113" s="43"/>
      <c r="AX113" s="62"/>
      <c r="AY113" s="62"/>
    </row>
    <row r="114" spans="1:51" s="2" customFormat="1" ht="33" customHeight="1">
      <c r="A114" s="157"/>
      <c r="B114" s="223"/>
      <c r="C114" s="156"/>
      <c r="D114" s="118"/>
      <c r="E114" s="10" t="s">
        <v>35</v>
      </c>
      <c r="F114" s="83">
        <f>(I114+L114+O114+R114+U114+X114+AA114+AD114+AG114+AJ114+AM114+AP114)</f>
        <v>0</v>
      </c>
      <c r="G114" s="83">
        <f t="shared" si="116"/>
        <v>0</v>
      </c>
      <c r="H114" s="83">
        <v>0</v>
      </c>
      <c r="I114" s="87">
        <f>I49</f>
        <v>0</v>
      </c>
      <c r="J114" s="87">
        <f t="shared" ref="J114:AR115" si="118">J49</f>
        <v>0</v>
      </c>
      <c r="K114" s="87">
        <f t="shared" si="118"/>
        <v>0</v>
      </c>
      <c r="L114" s="87">
        <f t="shared" si="118"/>
        <v>0</v>
      </c>
      <c r="M114" s="87">
        <f t="shared" si="118"/>
        <v>0</v>
      </c>
      <c r="N114" s="87">
        <f t="shared" si="118"/>
        <v>0</v>
      </c>
      <c r="O114" s="87">
        <f t="shared" si="118"/>
        <v>0</v>
      </c>
      <c r="P114" s="87">
        <f t="shared" si="118"/>
        <v>0</v>
      </c>
      <c r="Q114" s="87">
        <f t="shared" si="118"/>
        <v>0</v>
      </c>
      <c r="R114" s="87">
        <f t="shared" si="118"/>
        <v>0</v>
      </c>
      <c r="S114" s="87">
        <f t="shared" si="118"/>
        <v>0</v>
      </c>
      <c r="T114" s="87">
        <f t="shared" si="118"/>
        <v>0</v>
      </c>
      <c r="U114" s="87">
        <f t="shared" si="118"/>
        <v>0</v>
      </c>
      <c r="V114" s="87">
        <f t="shared" si="118"/>
        <v>0</v>
      </c>
      <c r="W114" s="87">
        <f t="shared" si="118"/>
        <v>0</v>
      </c>
      <c r="X114" s="87">
        <f t="shared" si="118"/>
        <v>0</v>
      </c>
      <c r="Y114" s="87">
        <f t="shared" si="118"/>
        <v>0</v>
      </c>
      <c r="Z114" s="87">
        <f t="shared" si="118"/>
        <v>0</v>
      </c>
      <c r="AA114" s="87">
        <f t="shared" si="118"/>
        <v>0</v>
      </c>
      <c r="AB114" s="87">
        <f t="shared" si="118"/>
        <v>0</v>
      </c>
      <c r="AC114" s="87">
        <f t="shared" si="118"/>
        <v>0</v>
      </c>
      <c r="AD114" s="87">
        <f t="shared" si="118"/>
        <v>0</v>
      </c>
      <c r="AE114" s="87">
        <f t="shared" si="118"/>
        <v>0</v>
      </c>
      <c r="AF114" s="87">
        <f t="shared" si="118"/>
        <v>0</v>
      </c>
      <c r="AG114" s="87">
        <f t="shared" si="118"/>
        <v>0</v>
      </c>
      <c r="AH114" s="87">
        <f t="shared" si="118"/>
        <v>0</v>
      </c>
      <c r="AI114" s="87">
        <f t="shared" si="118"/>
        <v>0</v>
      </c>
      <c r="AJ114" s="87">
        <f t="shared" si="118"/>
        <v>0</v>
      </c>
      <c r="AK114" s="87">
        <f t="shared" si="118"/>
        <v>0</v>
      </c>
      <c r="AL114" s="87">
        <f t="shared" si="118"/>
        <v>0</v>
      </c>
      <c r="AM114" s="87">
        <f t="shared" si="118"/>
        <v>0</v>
      </c>
      <c r="AN114" s="87">
        <f t="shared" si="118"/>
        <v>0</v>
      </c>
      <c r="AO114" s="87">
        <f t="shared" si="118"/>
        <v>0</v>
      </c>
      <c r="AP114" s="87">
        <f t="shared" si="118"/>
        <v>0</v>
      </c>
      <c r="AQ114" s="87">
        <f t="shared" si="118"/>
        <v>0</v>
      </c>
      <c r="AR114" s="87">
        <f t="shared" si="118"/>
        <v>0</v>
      </c>
      <c r="AS114" s="149"/>
      <c r="AT114" s="149"/>
      <c r="AU114" s="149"/>
      <c r="AV114" s="135"/>
      <c r="AW114" s="43"/>
      <c r="AX114" s="62"/>
      <c r="AY114" s="62"/>
    </row>
    <row r="115" spans="1:51" s="2" customFormat="1" ht="33" customHeight="1">
      <c r="A115" s="157"/>
      <c r="B115" s="223"/>
      <c r="C115" s="156"/>
      <c r="D115" s="118"/>
      <c r="E115" s="10" t="s">
        <v>53</v>
      </c>
      <c r="F115" s="83">
        <f>(I115+L115+O115+R115+U115+X115+AA115+AD115+AG115+AJ115+AM115+AP115)</f>
        <v>0</v>
      </c>
      <c r="G115" s="83">
        <f t="shared" ref="G115" si="119">J115+M115+P115+S115+V115+Y115+AB115+AE115+AH115+AK115+AN115+AQ115</f>
        <v>0</v>
      </c>
      <c r="H115" s="83">
        <v>0</v>
      </c>
      <c r="I115" s="87">
        <f>I50</f>
        <v>0</v>
      </c>
      <c r="J115" s="87">
        <f t="shared" si="118"/>
        <v>0</v>
      </c>
      <c r="K115" s="87">
        <f t="shared" si="118"/>
        <v>0</v>
      </c>
      <c r="L115" s="87">
        <f t="shared" si="118"/>
        <v>0</v>
      </c>
      <c r="M115" s="87">
        <f t="shared" si="118"/>
        <v>0</v>
      </c>
      <c r="N115" s="87">
        <f t="shared" si="118"/>
        <v>0</v>
      </c>
      <c r="O115" s="87">
        <f t="shared" si="118"/>
        <v>0</v>
      </c>
      <c r="P115" s="87">
        <f t="shared" si="118"/>
        <v>0</v>
      </c>
      <c r="Q115" s="87">
        <f t="shared" si="118"/>
        <v>0</v>
      </c>
      <c r="R115" s="87">
        <f t="shared" si="118"/>
        <v>0</v>
      </c>
      <c r="S115" s="87">
        <f t="shared" si="118"/>
        <v>0</v>
      </c>
      <c r="T115" s="87">
        <f t="shared" si="118"/>
        <v>0</v>
      </c>
      <c r="U115" s="87">
        <f t="shared" si="118"/>
        <v>0</v>
      </c>
      <c r="V115" s="87">
        <f t="shared" si="118"/>
        <v>0</v>
      </c>
      <c r="W115" s="87">
        <f t="shared" si="118"/>
        <v>0</v>
      </c>
      <c r="X115" s="87">
        <f t="shared" si="118"/>
        <v>0</v>
      </c>
      <c r="Y115" s="87">
        <f t="shared" si="118"/>
        <v>0</v>
      </c>
      <c r="Z115" s="87">
        <f t="shared" si="118"/>
        <v>0</v>
      </c>
      <c r="AA115" s="87">
        <v>0</v>
      </c>
      <c r="AB115" s="87">
        <f t="shared" si="118"/>
        <v>0</v>
      </c>
      <c r="AC115" s="87">
        <f t="shared" si="118"/>
        <v>0</v>
      </c>
      <c r="AD115" s="87">
        <v>0</v>
      </c>
      <c r="AE115" s="87">
        <f t="shared" si="118"/>
        <v>0</v>
      </c>
      <c r="AF115" s="87">
        <f t="shared" si="118"/>
        <v>0</v>
      </c>
      <c r="AG115" s="87">
        <v>0</v>
      </c>
      <c r="AH115" s="87">
        <v>0</v>
      </c>
      <c r="AI115" s="87">
        <f t="shared" si="118"/>
        <v>0</v>
      </c>
      <c r="AJ115" s="87">
        <f t="shared" si="118"/>
        <v>0</v>
      </c>
      <c r="AK115" s="87">
        <f t="shared" si="118"/>
        <v>0</v>
      </c>
      <c r="AL115" s="87">
        <f t="shared" si="118"/>
        <v>0</v>
      </c>
      <c r="AM115" s="87">
        <f t="shared" si="118"/>
        <v>0</v>
      </c>
      <c r="AN115" s="87">
        <f t="shared" si="118"/>
        <v>0</v>
      </c>
      <c r="AO115" s="87">
        <f t="shared" si="118"/>
        <v>0</v>
      </c>
      <c r="AP115" s="87">
        <f t="shared" si="118"/>
        <v>0</v>
      </c>
      <c r="AQ115" s="87">
        <f t="shared" si="118"/>
        <v>0</v>
      </c>
      <c r="AR115" s="87">
        <f t="shared" si="118"/>
        <v>0</v>
      </c>
      <c r="AS115" s="150"/>
      <c r="AT115" s="150"/>
      <c r="AU115" s="150"/>
      <c r="AV115" s="135"/>
      <c r="AW115" s="43"/>
      <c r="AX115" s="62"/>
      <c r="AY115" s="62"/>
    </row>
    <row r="116" spans="1:51" s="2" customFormat="1" ht="33" customHeight="1">
      <c r="A116" s="179"/>
      <c r="B116" s="200" t="s">
        <v>110</v>
      </c>
      <c r="C116" s="173"/>
      <c r="D116" s="119"/>
      <c r="E116" s="3" t="s">
        <v>66</v>
      </c>
      <c r="F116" s="83">
        <f>F118+F119+F126</f>
        <v>0</v>
      </c>
      <c r="G116" s="83">
        <f>G118+G119+G126</f>
        <v>0</v>
      </c>
      <c r="H116" s="83">
        <v>0</v>
      </c>
      <c r="I116" s="84">
        <f>I118+I119</f>
        <v>0</v>
      </c>
      <c r="J116" s="84">
        <f t="shared" ref="J116:AR116" si="120">J118+J119</f>
        <v>0</v>
      </c>
      <c r="K116" s="84">
        <f t="shared" si="120"/>
        <v>0</v>
      </c>
      <c r="L116" s="84">
        <f t="shared" si="120"/>
        <v>0</v>
      </c>
      <c r="M116" s="84">
        <f t="shared" si="120"/>
        <v>0</v>
      </c>
      <c r="N116" s="84">
        <f t="shared" si="120"/>
        <v>0</v>
      </c>
      <c r="O116" s="84">
        <f t="shared" si="120"/>
        <v>0</v>
      </c>
      <c r="P116" s="84">
        <f t="shared" si="120"/>
        <v>0</v>
      </c>
      <c r="Q116" s="84">
        <f t="shared" si="120"/>
        <v>0</v>
      </c>
      <c r="R116" s="84">
        <f t="shared" si="120"/>
        <v>0</v>
      </c>
      <c r="S116" s="84">
        <f t="shared" si="120"/>
        <v>0</v>
      </c>
      <c r="T116" s="84">
        <f t="shared" si="120"/>
        <v>0</v>
      </c>
      <c r="U116" s="84">
        <f t="shared" si="120"/>
        <v>0</v>
      </c>
      <c r="V116" s="84">
        <f t="shared" si="120"/>
        <v>0</v>
      </c>
      <c r="W116" s="84">
        <f t="shared" si="120"/>
        <v>0</v>
      </c>
      <c r="X116" s="84">
        <f t="shared" si="120"/>
        <v>0</v>
      </c>
      <c r="Y116" s="84">
        <f t="shared" si="120"/>
        <v>0</v>
      </c>
      <c r="Z116" s="84">
        <f t="shared" si="120"/>
        <v>0</v>
      </c>
      <c r="AA116" s="84">
        <f t="shared" si="120"/>
        <v>0</v>
      </c>
      <c r="AB116" s="84">
        <f t="shared" si="120"/>
        <v>0</v>
      </c>
      <c r="AC116" s="84">
        <f t="shared" si="120"/>
        <v>0</v>
      </c>
      <c r="AD116" s="84">
        <f t="shared" si="120"/>
        <v>0</v>
      </c>
      <c r="AE116" s="84">
        <f t="shared" si="120"/>
        <v>0</v>
      </c>
      <c r="AF116" s="84">
        <f t="shared" si="120"/>
        <v>0</v>
      </c>
      <c r="AG116" s="84">
        <f t="shared" si="120"/>
        <v>0</v>
      </c>
      <c r="AH116" s="84">
        <f t="shared" si="120"/>
        <v>0</v>
      </c>
      <c r="AI116" s="84">
        <f t="shared" si="120"/>
        <v>0</v>
      </c>
      <c r="AJ116" s="84">
        <f t="shared" si="120"/>
        <v>0</v>
      </c>
      <c r="AK116" s="84">
        <f t="shared" si="120"/>
        <v>0</v>
      </c>
      <c r="AL116" s="84">
        <f t="shared" si="120"/>
        <v>0</v>
      </c>
      <c r="AM116" s="84">
        <f t="shared" si="120"/>
        <v>0</v>
      </c>
      <c r="AN116" s="84">
        <f t="shared" si="120"/>
        <v>0</v>
      </c>
      <c r="AO116" s="84">
        <f t="shared" si="120"/>
        <v>0</v>
      </c>
      <c r="AP116" s="84">
        <f t="shared" si="120"/>
        <v>0</v>
      </c>
      <c r="AQ116" s="84">
        <f t="shared" si="120"/>
        <v>0</v>
      </c>
      <c r="AR116" s="84">
        <f t="shared" si="120"/>
        <v>0</v>
      </c>
      <c r="AS116" s="148" t="s">
        <v>126</v>
      </c>
      <c r="AT116" s="148"/>
      <c r="AU116" s="148"/>
      <c r="AV116" s="135"/>
      <c r="AW116" s="43"/>
      <c r="AX116" s="62"/>
      <c r="AY116" s="62"/>
    </row>
    <row r="117" spans="1:51" s="2" customFormat="1" ht="33" customHeight="1">
      <c r="A117" s="180"/>
      <c r="B117" s="205"/>
      <c r="C117" s="174"/>
      <c r="D117" s="115"/>
      <c r="E117" s="3" t="s">
        <v>55</v>
      </c>
      <c r="F117" s="83">
        <v>0</v>
      </c>
      <c r="G117" s="83">
        <v>0</v>
      </c>
      <c r="H117" s="83">
        <v>0</v>
      </c>
      <c r="I117" s="87">
        <v>0</v>
      </c>
      <c r="J117" s="87">
        <v>0</v>
      </c>
      <c r="K117" s="87">
        <v>0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87">
        <v>0</v>
      </c>
      <c r="T117" s="87">
        <v>0</v>
      </c>
      <c r="U117" s="87">
        <v>0</v>
      </c>
      <c r="V117" s="87">
        <v>0</v>
      </c>
      <c r="W117" s="87">
        <v>0</v>
      </c>
      <c r="X117" s="87">
        <v>0</v>
      </c>
      <c r="Y117" s="87">
        <v>0</v>
      </c>
      <c r="Z117" s="87">
        <v>0</v>
      </c>
      <c r="AA117" s="87">
        <v>0</v>
      </c>
      <c r="AB117" s="87">
        <v>0</v>
      </c>
      <c r="AC117" s="87">
        <v>0</v>
      </c>
      <c r="AD117" s="87">
        <v>0</v>
      </c>
      <c r="AE117" s="87">
        <v>0</v>
      </c>
      <c r="AF117" s="87">
        <v>0</v>
      </c>
      <c r="AG117" s="87">
        <v>0</v>
      </c>
      <c r="AH117" s="87">
        <v>0</v>
      </c>
      <c r="AI117" s="87">
        <v>0</v>
      </c>
      <c r="AJ117" s="87">
        <v>0</v>
      </c>
      <c r="AK117" s="87">
        <v>0</v>
      </c>
      <c r="AL117" s="87">
        <v>0</v>
      </c>
      <c r="AM117" s="87">
        <v>0</v>
      </c>
      <c r="AN117" s="87">
        <v>0</v>
      </c>
      <c r="AO117" s="87">
        <v>0</v>
      </c>
      <c r="AP117" s="87">
        <v>0</v>
      </c>
      <c r="AQ117" s="87">
        <v>0</v>
      </c>
      <c r="AR117" s="87">
        <v>0</v>
      </c>
      <c r="AS117" s="149"/>
      <c r="AT117" s="149"/>
      <c r="AU117" s="149"/>
      <c r="AV117" s="135"/>
      <c r="AW117" s="43"/>
      <c r="AX117" s="62"/>
      <c r="AY117" s="62"/>
    </row>
    <row r="118" spans="1:51" s="2" customFormat="1" ht="33" customHeight="1">
      <c r="A118" s="180"/>
      <c r="B118" s="205"/>
      <c r="C118" s="174"/>
      <c r="D118" s="115"/>
      <c r="E118" s="10" t="s">
        <v>54</v>
      </c>
      <c r="F118" s="83">
        <f t="shared" ref="F118" si="121">I118+L118+O118+R118+U118+X118+AA118+AD118+AG118+AJ118+AM118+AP118</f>
        <v>0</v>
      </c>
      <c r="G118" s="83">
        <f t="shared" ref="G118:G120" si="122">J118+M118+P118+S118+V118+Y118+AB118+AE118+AH118+AK118+AN118+AQ118</f>
        <v>0</v>
      </c>
      <c r="H118" s="83">
        <v>0</v>
      </c>
      <c r="I118" s="87">
        <v>0</v>
      </c>
      <c r="J118" s="87">
        <v>0</v>
      </c>
      <c r="K118" s="87">
        <v>0</v>
      </c>
      <c r="L118" s="87">
        <v>0</v>
      </c>
      <c r="M118" s="87">
        <v>0</v>
      </c>
      <c r="N118" s="87">
        <v>0</v>
      </c>
      <c r="O118" s="87">
        <v>0</v>
      </c>
      <c r="P118" s="87">
        <v>0</v>
      </c>
      <c r="Q118" s="87">
        <v>0</v>
      </c>
      <c r="R118" s="87">
        <v>0</v>
      </c>
      <c r="S118" s="87">
        <v>0</v>
      </c>
      <c r="T118" s="87">
        <v>0</v>
      </c>
      <c r="U118" s="87">
        <v>0</v>
      </c>
      <c r="V118" s="87">
        <v>0</v>
      </c>
      <c r="W118" s="87">
        <v>0</v>
      </c>
      <c r="X118" s="87">
        <v>0</v>
      </c>
      <c r="Y118" s="87">
        <v>0</v>
      </c>
      <c r="Z118" s="87">
        <v>0</v>
      </c>
      <c r="AA118" s="87">
        <v>0</v>
      </c>
      <c r="AB118" s="87">
        <v>0</v>
      </c>
      <c r="AC118" s="87">
        <v>0</v>
      </c>
      <c r="AD118" s="87">
        <v>0</v>
      </c>
      <c r="AE118" s="87">
        <v>0</v>
      </c>
      <c r="AF118" s="87">
        <v>0</v>
      </c>
      <c r="AG118" s="87">
        <v>0</v>
      </c>
      <c r="AH118" s="87">
        <v>0</v>
      </c>
      <c r="AI118" s="87">
        <v>0</v>
      </c>
      <c r="AJ118" s="87">
        <v>0</v>
      </c>
      <c r="AK118" s="87">
        <v>0</v>
      </c>
      <c r="AL118" s="87">
        <v>0</v>
      </c>
      <c r="AM118" s="87">
        <v>0</v>
      </c>
      <c r="AN118" s="87">
        <v>0</v>
      </c>
      <c r="AO118" s="87">
        <v>0</v>
      </c>
      <c r="AP118" s="87">
        <v>0</v>
      </c>
      <c r="AQ118" s="87">
        <v>0</v>
      </c>
      <c r="AR118" s="87">
        <v>0</v>
      </c>
      <c r="AS118" s="149"/>
      <c r="AT118" s="149"/>
      <c r="AU118" s="149"/>
      <c r="AV118" s="135"/>
      <c r="AW118" s="43"/>
      <c r="AX118" s="62"/>
      <c r="AY118" s="62"/>
    </row>
    <row r="119" spans="1:51" s="2" customFormat="1" ht="33" customHeight="1">
      <c r="A119" s="180"/>
      <c r="B119" s="205"/>
      <c r="C119" s="174"/>
      <c r="D119" s="115"/>
      <c r="E119" s="10" t="s">
        <v>52</v>
      </c>
      <c r="F119" s="83">
        <f>(I119+L119+O119+R119+U119+X119+AA119+AD119+AG119+AJ119+AM119+AP119)</f>
        <v>0</v>
      </c>
      <c r="G119" s="83">
        <f t="shared" si="122"/>
        <v>0</v>
      </c>
      <c r="H119" s="83">
        <v>0</v>
      </c>
      <c r="I119" s="87">
        <f>I54</f>
        <v>0</v>
      </c>
      <c r="J119" s="87">
        <f t="shared" ref="J119:AR119" si="123">J54</f>
        <v>0</v>
      </c>
      <c r="K119" s="87">
        <f t="shared" si="123"/>
        <v>0</v>
      </c>
      <c r="L119" s="87">
        <f t="shared" si="123"/>
        <v>0</v>
      </c>
      <c r="M119" s="87">
        <f t="shared" si="123"/>
        <v>0</v>
      </c>
      <c r="N119" s="87">
        <f t="shared" si="123"/>
        <v>0</v>
      </c>
      <c r="O119" s="87">
        <f t="shared" si="123"/>
        <v>0</v>
      </c>
      <c r="P119" s="87">
        <f t="shared" si="123"/>
        <v>0</v>
      </c>
      <c r="Q119" s="87">
        <f t="shared" si="123"/>
        <v>0</v>
      </c>
      <c r="R119" s="87">
        <f t="shared" si="123"/>
        <v>0</v>
      </c>
      <c r="S119" s="87">
        <f t="shared" si="123"/>
        <v>0</v>
      </c>
      <c r="T119" s="87">
        <f t="shared" si="123"/>
        <v>0</v>
      </c>
      <c r="U119" s="87">
        <f t="shared" si="123"/>
        <v>0</v>
      </c>
      <c r="V119" s="87">
        <f t="shared" si="123"/>
        <v>0</v>
      </c>
      <c r="W119" s="87">
        <f t="shared" si="123"/>
        <v>0</v>
      </c>
      <c r="X119" s="87">
        <f t="shared" si="123"/>
        <v>0</v>
      </c>
      <c r="Y119" s="87">
        <f t="shared" si="123"/>
        <v>0</v>
      </c>
      <c r="Z119" s="87">
        <f t="shared" si="123"/>
        <v>0</v>
      </c>
      <c r="AA119" s="87">
        <f t="shared" si="123"/>
        <v>0</v>
      </c>
      <c r="AB119" s="87">
        <f t="shared" si="123"/>
        <v>0</v>
      </c>
      <c r="AC119" s="87">
        <f t="shared" si="123"/>
        <v>0</v>
      </c>
      <c r="AD119" s="87">
        <f t="shared" si="123"/>
        <v>0</v>
      </c>
      <c r="AE119" s="87">
        <f t="shared" si="123"/>
        <v>0</v>
      </c>
      <c r="AF119" s="87">
        <f t="shared" si="123"/>
        <v>0</v>
      </c>
      <c r="AG119" s="87">
        <f t="shared" si="123"/>
        <v>0</v>
      </c>
      <c r="AH119" s="87">
        <f t="shared" si="123"/>
        <v>0</v>
      </c>
      <c r="AI119" s="87">
        <f t="shared" si="123"/>
        <v>0</v>
      </c>
      <c r="AJ119" s="87">
        <f t="shared" si="123"/>
        <v>0</v>
      </c>
      <c r="AK119" s="87">
        <f t="shared" si="123"/>
        <v>0</v>
      </c>
      <c r="AL119" s="87">
        <f t="shared" si="123"/>
        <v>0</v>
      </c>
      <c r="AM119" s="87">
        <f t="shared" si="123"/>
        <v>0</v>
      </c>
      <c r="AN119" s="87">
        <f t="shared" si="123"/>
        <v>0</v>
      </c>
      <c r="AO119" s="87">
        <f t="shared" si="123"/>
        <v>0</v>
      </c>
      <c r="AP119" s="87">
        <f t="shared" si="123"/>
        <v>0</v>
      </c>
      <c r="AQ119" s="87">
        <f t="shared" si="123"/>
        <v>0</v>
      </c>
      <c r="AR119" s="87">
        <f t="shared" si="123"/>
        <v>0</v>
      </c>
      <c r="AS119" s="149"/>
      <c r="AT119" s="149"/>
      <c r="AU119" s="149"/>
      <c r="AV119" s="135"/>
      <c r="AW119" s="43"/>
      <c r="AX119" s="62"/>
      <c r="AY119" s="62"/>
    </row>
    <row r="120" spans="1:51" s="2" customFormat="1" ht="33" customHeight="1">
      <c r="A120" s="181"/>
      <c r="B120" s="206"/>
      <c r="C120" s="175"/>
      <c r="D120" s="115"/>
      <c r="E120" s="10" t="s">
        <v>35</v>
      </c>
      <c r="F120" s="83">
        <f>(I120+L120+O120+R120+U120+X120+AA120+AD120+AG120+AJ120+AM120+AP120)</f>
        <v>0</v>
      </c>
      <c r="G120" s="83">
        <f t="shared" si="122"/>
        <v>0</v>
      </c>
      <c r="H120" s="83">
        <v>0</v>
      </c>
      <c r="I120" s="87">
        <f>I55</f>
        <v>0</v>
      </c>
      <c r="J120" s="87">
        <f t="shared" ref="J120:AR120" si="124">J55</f>
        <v>0</v>
      </c>
      <c r="K120" s="87">
        <f t="shared" si="124"/>
        <v>0</v>
      </c>
      <c r="L120" s="87">
        <f t="shared" si="124"/>
        <v>0</v>
      </c>
      <c r="M120" s="87">
        <f t="shared" si="124"/>
        <v>0</v>
      </c>
      <c r="N120" s="87">
        <f t="shared" si="124"/>
        <v>0</v>
      </c>
      <c r="O120" s="87">
        <f t="shared" si="124"/>
        <v>0</v>
      </c>
      <c r="P120" s="87">
        <f t="shared" si="124"/>
        <v>0</v>
      </c>
      <c r="Q120" s="87">
        <f t="shared" si="124"/>
        <v>0</v>
      </c>
      <c r="R120" s="87">
        <f t="shared" si="124"/>
        <v>0</v>
      </c>
      <c r="S120" s="87">
        <f t="shared" si="124"/>
        <v>0</v>
      </c>
      <c r="T120" s="87">
        <f t="shared" si="124"/>
        <v>0</v>
      </c>
      <c r="U120" s="87">
        <f t="shared" si="124"/>
        <v>0</v>
      </c>
      <c r="V120" s="87">
        <f t="shared" si="124"/>
        <v>0</v>
      </c>
      <c r="W120" s="87">
        <f t="shared" si="124"/>
        <v>0</v>
      </c>
      <c r="X120" s="87">
        <f t="shared" si="124"/>
        <v>0</v>
      </c>
      <c r="Y120" s="87">
        <f t="shared" si="124"/>
        <v>0</v>
      </c>
      <c r="Z120" s="87">
        <f t="shared" si="124"/>
        <v>0</v>
      </c>
      <c r="AA120" s="87">
        <f t="shared" si="124"/>
        <v>0</v>
      </c>
      <c r="AB120" s="87">
        <f t="shared" si="124"/>
        <v>0</v>
      </c>
      <c r="AC120" s="87">
        <f t="shared" si="124"/>
        <v>0</v>
      </c>
      <c r="AD120" s="87">
        <f t="shared" si="124"/>
        <v>0</v>
      </c>
      <c r="AE120" s="87">
        <f t="shared" si="124"/>
        <v>0</v>
      </c>
      <c r="AF120" s="87">
        <f t="shared" si="124"/>
        <v>0</v>
      </c>
      <c r="AG120" s="87">
        <f t="shared" si="124"/>
        <v>0</v>
      </c>
      <c r="AH120" s="87">
        <f t="shared" si="124"/>
        <v>0</v>
      </c>
      <c r="AI120" s="87">
        <f t="shared" si="124"/>
        <v>0</v>
      </c>
      <c r="AJ120" s="87">
        <f t="shared" si="124"/>
        <v>0</v>
      </c>
      <c r="AK120" s="87">
        <f t="shared" si="124"/>
        <v>0</v>
      </c>
      <c r="AL120" s="87">
        <f t="shared" si="124"/>
        <v>0</v>
      </c>
      <c r="AM120" s="87">
        <f t="shared" si="124"/>
        <v>0</v>
      </c>
      <c r="AN120" s="87">
        <f t="shared" si="124"/>
        <v>0</v>
      </c>
      <c r="AO120" s="87">
        <f t="shared" si="124"/>
        <v>0</v>
      </c>
      <c r="AP120" s="87">
        <f t="shared" si="124"/>
        <v>0</v>
      </c>
      <c r="AQ120" s="87">
        <f t="shared" si="124"/>
        <v>0</v>
      </c>
      <c r="AR120" s="87">
        <f t="shared" si="124"/>
        <v>0</v>
      </c>
      <c r="AS120" s="150"/>
      <c r="AT120" s="150"/>
      <c r="AU120" s="150"/>
      <c r="AV120" s="135"/>
      <c r="AW120" s="43"/>
      <c r="AX120" s="62"/>
      <c r="AY120" s="62"/>
    </row>
    <row r="121" spans="1:51" s="2" customFormat="1" ht="33" customHeight="1">
      <c r="A121" s="179"/>
      <c r="B121" s="200" t="s">
        <v>104</v>
      </c>
      <c r="C121" s="173"/>
      <c r="D121" s="115"/>
      <c r="E121" s="3" t="s">
        <v>66</v>
      </c>
      <c r="F121" s="83">
        <f>F123+F124+F131</f>
        <v>0</v>
      </c>
      <c r="G121" s="83">
        <f>G123+G124+G131</f>
        <v>0</v>
      </c>
      <c r="H121" s="83">
        <v>0</v>
      </c>
      <c r="I121" s="84">
        <f>I123+I124</f>
        <v>0</v>
      </c>
      <c r="J121" s="84">
        <f t="shared" ref="J121:AR121" si="125">J123+J124</f>
        <v>0</v>
      </c>
      <c r="K121" s="84">
        <f t="shared" si="125"/>
        <v>0</v>
      </c>
      <c r="L121" s="84">
        <f t="shared" si="125"/>
        <v>0</v>
      </c>
      <c r="M121" s="84">
        <f t="shared" si="125"/>
        <v>0</v>
      </c>
      <c r="N121" s="84">
        <f t="shared" si="125"/>
        <v>0</v>
      </c>
      <c r="O121" s="84">
        <f t="shared" si="125"/>
        <v>0</v>
      </c>
      <c r="P121" s="84">
        <f t="shared" si="125"/>
        <v>0</v>
      </c>
      <c r="Q121" s="84">
        <f t="shared" si="125"/>
        <v>0</v>
      </c>
      <c r="R121" s="84">
        <f t="shared" si="125"/>
        <v>0</v>
      </c>
      <c r="S121" s="84">
        <f t="shared" si="125"/>
        <v>0</v>
      </c>
      <c r="T121" s="84">
        <f t="shared" si="125"/>
        <v>0</v>
      </c>
      <c r="U121" s="84">
        <f t="shared" si="125"/>
        <v>0</v>
      </c>
      <c r="V121" s="84">
        <f t="shared" si="125"/>
        <v>0</v>
      </c>
      <c r="W121" s="84">
        <f t="shared" si="125"/>
        <v>0</v>
      </c>
      <c r="X121" s="84">
        <f t="shared" si="125"/>
        <v>0</v>
      </c>
      <c r="Y121" s="84">
        <f t="shared" si="125"/>
        <v>0</v>
      </c>
      <c r="Z121" s="84">
        <f t="shared" si="125"/>
        <v>0</v>
      </c>
      <c r="AA121" s="84">
        <f t="shared" si="125"/>
        <v>0</v>
      </c>
      <c r="AB121" s="84">
        <f t="shared" si="125"/>
        <v>0</v>
      </c>
      <c r="AC121" s="84">
        <f t="shared" si="125"/>
        <v>0</v>
      </c>
      <c r="AD121" s="84">
        <f t="shared" si="125"/>
        <v>0</v>
      </c>
      <c r="AE121" s="84">
        <f t="shared" si="125"/>
        <v>0</v>
      </c>
      <c r="AF121" s="84">
        <f t="shared" si="125"/>
        <v>0</v>
      </c>
      <c r="AG121" s="84">
        <f t="shared" si="125"/>
        <v>0</v>
      </c>
      <c r="AH121" s="84">
        <f t="shared" si="125"/>
        <v>0</v>
      </c>
      <c r="AI121" s="84">
        <f t="shared" si="125"/>
        <v>0</v>
      </c>
      <c r="AJ121" s="84">
        <f t="shared" si="125"/>
        <v>0</v>
      </c>
      <c r="AK121" s="84">
        <f t="shared" si="125"/>
        <v>0</v>
      </c>
      <c r="AL121" s="84">
        <f t="shared" si="125"/>
        <v>0</v>
      </c>
      <c r="AM121" s="84">
        <f t="shared" si="125"/>
        <v>0</v>
      </c>
      <c r="AN121" s="84">
        <f t="shared" si="125"/>
        <v>0</v>
      </c>
      <c r="AO121" s="84">
        <f t="shared" si="125"/>
        <v>0</v>
      </c>
      <c r="AP121" s="84">
        <f t="shared" si="125"/>
        <v>0</v>
      </c>
      <c r="AQ121" s="84">
        <f t="shared" si="125"/>
        <v>0</v>
      </c>
      <c r="AR121" s="84">
        <f t="shared" si="125"/>
        <v>0</v>
      </c>
      <c r="AS121" s="148" t="s">
        <v>129</v>
      </c>
      <c r="AT121" s="148"/>
      <c r="AU121" s="148"/>
      <c r="AV121" s="135"/>
      <c r="AW121" s="43"/>
      <c r="AX121" s="62"/>
      <c r="AY121" s="62"/>
    </row>
    <row r="122" spans="1:51" s="2" customFormat="1" ht="33" customHeight="1">
      <c r="A122" s="180"/>
      <c r="B122" s="201"/>
      <c r="C122" s="174"/>
      <c r="D122" s="115"/>
      <c r="E122" s="3" t="s">
        <v>55</v>
      </c>
      <c r="F122" s="83">
        <v>0</v>
      </c>
      <c r="G122" s="83">
        <v>0</v>
      </c>
      <c r="H122" s="83">
        <v>0</v>
      </c>
      <c r="I122" s="87">
        <v>0</v>
      </c>
      <c r="J122" s="87">
        <v>0</v>
      </c>
      <c r="K122" s="87">
        <v>0</v>
      </c>
      <c r="L122" s="87">
        <v>0</v>
      </c>
      <c r="M122" s="87">
        <v>0</v>
      </c>
      <c r="N122" s="87">
        <v>0</v>
      </c>
      <c r="O122" s="87">
        <v>0</v>
      </c>
      <c r="P122" s="87">
        <v>0</v>
      </c>
      <c r="Q122" s="87">
        <v>0</v>
      </c>
      <c r="R122" s="87">
        <v>0</v>
      </c>
      <c r="S122" s="87">
        <v>0</v>
      </c>
      <c r="T122" s="87">
        <v>0</v>
      </c>
      <c r="U122" s="87">
        <v>0</v>
      </c>
      <c r="V122" s="87">
        <v>0</v>
      </c>
      <c r="W122" s="87">
        <v>0</v>
      </c>
      <c r="X122" s="87">
        <v>0</v>
      </c>
      <c r="Y122" s="87">
        <v>0</v>
      </c>
      <c r="Z122" s="87">
        <v>0</v>
      </c>
      <c r="AA122" s="87">
        <v>0</v>
      </c>
      <c r="AB122" s="87">
        <v>0</v>
      </c>
      <c r="AC122" s="87">
        <v>0</v>
      </c>
      <c r="AD122" s="87">
        <v>0</v>
      </c>
      <c r="AE122" s="87">
        <v>0</v>
      </c>
      <c r="AF122" s="87">
        <v>0</v>
      </c>
      <c r="AG122" s="87">
        <v>0</v>
      </c>
      <c r="AH122" s="87">
        <v>0</v>
      </c>
      <c r="AI122" s="87">
        <v>0</v>
      </c>
      <c r="AJ122" s="87">
        <v>0</v>
      </c>
      <c r="AK122" s="87">
        <v>0</v>
      </c>
      <c r="AL122" s="87">
        <v>0</v>
      </c>
      <c r="AM122" s="87">
        <v>0</v>
      </c>
      <c r="AN122" s="87">
        <v>0</v>
      </c>
      <c r="AO122" s="87">
        <v>0</v>
      </c>
      <c r="AP122" s="87">
        <v>0</v>
      </c>
      <c r="AQ122" s="87">
        <v>0</v>
      </c>
      <c r="AR122" s="87">
        <v>0</v>
      </c>
      <c r="AS122" s="149"/>
      <c r="AT122" s="149"/>
      <c r="AU122" s="149"/>
      <c r="AV122" s="135"/>
      <c r="AW122" s="43"/>
      <c r="AX122" s="62"/>
      <c r="AY122" s="62"/>
    </row>
    <row r="123" spans="1:51" s="2" customFormat="1" ht="33" customHeight="1">
      <c r="A123" s="180"/>
      <c r="B123" s="201"/>
      <c r="C123" s="174"/>
      <c r="D123" s="115"/>
      <c r="E123" s="10" t="s">
        <v>54</v>
      </c>
      <c r="F123" s="83">
        <f t="shared" ref="F123" si="126">I123+L123+O123+R123+U123+X123+AA123+AD123+AG123+AJ123+AM123+AP123</f>
        <v>0</v>
      </c>
      <c r="G123" s="83">
        <f t="shared" ref="G123:G125" si="127">J123+M123+P123+S123+V123+Y123+AB123+AE123+AH123+AK123+AN123+AQ123</f>
        <v>0</v>
      </c>
      <c r="H123" s="83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0</v>
      </c>
      <c r="S123" s="87">
        <v>0</v>
      </c>
      <c r="T123" s="87">
        <v>0</v>
      </c>
      <c r="U123" s="87">
        <v>0</v>
      </c>
      <c r="V123" s="87">
        <v>0</v>
      </c>
      <c r="W123" s="87">
        <v>0</v>
      </c>
      <c r="X123" s="87">
        <v>0</v>
      </c>
      <c r="Y123" s="87">
        <v>0</v>
      </c>
      <c r="Z123" s="87">
        <v>0</v>
      </c>
      <c r="AA123" s="87">
        <v>0</v>
      </c>
      <c r="AB123" s="87">
        <v>0</v>
      </c>
      <c r="AC123" s="87">
        <v>0</v>
      </c>
      <c r="AD123" s="87">
        <v>0</v>
      </c>
      <c r="AE123" s="87">
        <v>0</v>
      </c>
      <c r="AF123" s="87">
        <v>0</v>
      </c>
      <c r="AG123" s="87">
        <v>0</v>
      </c>
      <c r="AH123" s="87">
        <v>0</v>
      </c>
      <c r="AI123" s="87">
        <v>0</v>
      </c>
      <c r="AJ123" s="87">
        <v>0</v>
      </c>
      <c r="AK123" s="87">
        <v>0</v>
      </c>
      <c r="AL123" s="87">
        <v>0</v>
      </c>
      <c r="AM123" s="87">
        <v>0</v>
      </c>
      <c r="AN123" s="87">
        <v>0</v>
      </c>
      <c r="AO123" s="87">
        <v>0</v>
      </c>
      <c r="AP123" s="87">
        <v>0</v>
      </c>
      <c r="AQ123" s="87">
        <v>0</v>
      </c>
      <c r="AR123" s="87">
        <v>0</v>
      </c>
      <c r="AS123" s="149"/>
      <c r="AT123" s="149"/>
      <c r="AU123" s="149"/>
      <c r="AV123" s="135"/>
      <c r="AW123" s="43"/>
      <c r="AX123" s="62"/>
      <c r="AY123" s="62"/>
    </row>
    <row r="124" spans="1:51" s="2" customFormat="1" ht="33" customHeight="1">
      <c r="A124" s="180"/>
      <c r="B124" s="201"/>
      <c r="C124" s="174"/>
      <c r="D124" s="115"/>
      <c r="E124" s="10" t="s">
        <v>52</v>
      </c>
      <c r="F124" s="83">
        <f>(I124+L124+O124+R124+U124+X124+AA124+AD124+AG124+AJ124+AM124+AP124)</f>
        <v>0</v>
      </c>
      <c r="G124" s="83">
        <f t="shared" si="127"/>
        <v>0</v>
      </c>
      <c r="H124" s="83">
        <v>0</v>
      </c>
      <c r="I124" s="87">
        <f>I59</f>
        <v>0</v>
      </c>
      <c r="J124" s="87">
        <f t="shared" ref="J124:AR124" si="128">J59</f>
        <v>0</v>
      </c>
      <c r="K124" s="87">
        <f t="shared" si="128"/>
        <v>0</v>
      </c>
      <c r="L124" s="87">
        <f t="shared" si="128"/>
        <v>0</v>
      </c>
      <c r="M124" s="87">
        <f t="shared" si="128"/>
        <v>0</v>
      </c>
      <c r="N124" s="87">
        <f t="shared" si="128"/>
        <v>0</v>
      </c>
      <c r="O124" s="87">
        <f t="shared" si="128"/>
        <v>0</v>
      </c>
      <c r="P124" s="87">
        <f t="shared" si="128"/>
        <v>0</v>
      </c>
      <c r="Q124" s="87">
        <f t="shared" si="128"/>
        <v>0</v>
      </c>
      <c r="R124" s="87">
        <f t="shared" si="128"/>
        <v>0</v>
      </c>
      <c r="S124" s="87">
        <f t="shared" si="128"/>
        <v>0</v>
      </c>
      <c r="T124" s="87">
        <f t="shared" si="128"/>
        <v>0</v>
      </c>
      <c r="U124" s="87">
        <f t="shared" si="128"/>
        <v>0</v>
      </c>
      <c r="V124" s="87">
        <f t="shared" si="128"/>
        <v>0</v>
      </c>
      <c r="W124" s="87">
        <f t="shared" si="128"/>
        <v>0</v>
      </c>
      <c r="X124" s="87">
        <f t="shared" si="128"/>
        <v>0</v>
      </c>
      <c r="Y124" s="87">
        <f t="shared" si="128"/>
        <v>0</v>
      </c>
      <c r="Z124" s="87">
        <f t="shared" si="128"/>
        <v>0</v>
      </c>
      <c r="AA124" s="87">
        <v>0</v>
      </c>
      <c r="AB124" s="87">
        <f t="shared" si="128"/>
        <v>0</v>
      </c>
      <c r="AC124" s="87">
        <f t="shared" si="128"/>
        <v>0</v>
      </c>
      <c r="AD124" s="87">
        <f t="shared" si="128"/>
        <v>0</v>
      </c>
      <c r="AE124" s="87">
        <f t="shared" si="128"/>
        <v>0</v>
      </c>
      <c r="AF124" s="87">
        <f t="shared" si="128"/>
        <v>0</v>
      </c>
      <c r="AG124" s="87">
        <v>0</v>
      </c>
      <c r="AH124" s="87">
        <v>0</v>
      </c>
      <c r="AI124" s="87">
        <v>0</v>
      </c>
      <c r="AJ124" s="87">
        <f t="shared" si="128"/>
        <v>0</v>
      </c>
      <c r="AK124" s="87">
        <f t="shared" si="128"/>
        <v>0</v>
      </c>
      <c r="AL124" s="87">
        <f t="shared" si="128"/>
        <v>0</v>
      </c>
      <c r="AM124" s="87">
        <f t="shared" si="128"/>
        <v>0</v>
      </c>
      <c r="AN124" s="87">
        <f t="shared" si="128"/>
        <v>0</v>
      </c>
      <c r="AO124" s="87">
        <f t="shared" si="128"/>
        <v>0</v>
      </c>
      <c r="AP124" s="87">
        <f t="shared" si="128"/>
        <v>0</v>
      </c>
      <c r="AQ124" s="87">
        <f t="shared" si="128"/>
        <v>0</v>
      </c>
      <c r="AR124" s="87">
        <f t="shared" si="128"/>
        <v>0</v>
      </c>
      <c r="AS124" s="149"/>
      <c r="AT124" s="149"/>
      <c r="AU124" s="149"/>
      <c r="AV124" s="135"/>
      <c r="AW124" s="43"/>
      <c r="AX124" s="62"/>
      <c r="AY124" s="62"/>
    </row>
    <row r="125" spans="1:51" s="2" customFormat="1" ht="33" customHeight="1">
      <c r="A125" s="180"/>
      <c r="B125" s="201"/>
      <c r="C125" s="174"/>
      <c r="D125" s="115"/>
      <c r="E125" s="10" t="s">
        <v>35</v>
      </c>
      <c r="F125" s="83">
        <f>(I125+L125+O125+R125+U125+X125+AA125+AD125+AG125+AJ125+AM125+AP125)</f>
        <v>0</v>
      </c>
      <c r="G125" s="83">
        <f t="shared" si="127"/>
        <v>0</v>
      </c>
      <c r="H125" s="83">
        <v>0</v>
      </c>
      <c r="I125" s="87">
        <f>I60</f>
        <v>0</v>
      </c>
      <c r="J125" s="87">
        <f t="shared" ref="J125:AR125" si="129">J60</f>
        <v>0</v>
      </c>
      <c r="K125" s="87">
        <f t="shared" si="129"/>
        <v>0</v>
      </c>
      <c r="L125" s="87">
        <f t="shared" si="129"/>
        <v>0</v>
      </c>
      <c r="M125" s="87">
        <f t="shared" si="129"/>
        <v>0</v>
      </c>
      <c r="N125" s="87">
        <f t="shared" si="129"/>
        <v>0</v>
      </c>
      <c r="O125" s="87">
        <f t="shared" si="129"/>
        <v>0</v>
      </c>
      <c r="P125" s="87">
        <f t="shared" si="129"/>
        <v>0</v>
      </c>
      <c r="Q125" s="87">
        <f t="shared" si="129"/>
        <v>0</v>
      </c>
      <c r="R125" s="87">
        <f t="shared" si="129"/>
        <v>0</v>
      </c>
      <c r="S125" s="87">
        <f t="shared" si="129"/>
        <v>0</v>
      </c>
      <c r="T125" s="87">
        <f t="shared" si="129"/>
        <v>0</v>
      </c>
      <c r="U125" s="87">
        <f t="shared" si="129"/>
        <v>0</v>
      </c>
      <c r="V125" s="87">
        <f t="shared" si="129"/>
        <v>0</v>
      </c>
      <c r="W125" s="87">
        <f t="shared" si="129"/>
        <v>0</v>
      </c>
      <c r="X125" s="87">
        <f t="shared" si="129"/>
        <v>0</v>
      </c>
      <c r="Y125" s="87">
        <f t="shared" si="129"/>
        <v>0</v>
      </c>
      <c r="Z125" s="87">
        <f t="shared" si="129"/>
        <v>0</v>
      </c>
      <c r="AA125" s="87">
        <f t="shared" si="129"/>
        <v>0</v>
      </c>
      <c r="AB125" s="87">
        <f t="shared" si="129"/>
        <v>0</v>
      </c>
      <c r="AC125" s="87">
        <f t="shared" si="129"/>
        <v>0</v>
      </c>
      <c r="AD125" s="87">
        <f t="shared" si="129"/>
        <v>0</v>
      </c>
      <c r="AE125" s="87">
        <f t="shared" si="129"/>
        <v>0</v>
      </c>
      <c r="AF125" s="87">
        <f t="shared" si="129"/>
        <v>0</v>
      </c>
      <c r="AG125" s="87">
        <f t="shared" si="129"/>
        <v>0</v>
      </c>
      <c r="AH125" s="87">
        <f t="shared" si="129"/>
        <v>0</v>
      </c>
      <c r="AI125" s="87">
        <f t="shared" si="129"/>
        <v>0</v>
      </c>
      <c r="AJ125" s="87">
        <f t="shared" si="129"/>
        <v>0</v>
      </c>
      <c r="AK125" s="87">
        <f t="shared" si="129"/>
        <v>0</v>
      </c>
      <c r="AL125" s="87">
        <f t="shared" si="129"/>
        <v>0</v>
      </c>
      <c r="AM125" s="87">
        <f t="shared" si="129"/>
        <v>0</v>
      </c>
      <c r="AN125" s="87">
        <f t="shared" si="129"/>
        <v>0</v>
      </c>
      <c r="AO125" s="87">
        <f t="shared" si="129"/>
        <v>0</v>
      </c>
      <c r="AP125" s="87">
        <f t="shared" si="129"/>
        <v>0</v>
      </c>
      <c r="AQ125" s="87">
        <f t="shared" si="129"/>
        <v>0</v>
      </c>
      <c r="AR125" s="87">
        <f t="shared" si="129"/>
        <v>0</v>
      </c>
      <c r="AS125" s="150"/>
      <c r="AT125" s="150"/>
      <c r="AU125" s="150"/>
      <c r="AV125" s="135"/>
      <c r="AW125" s="43"/>
      <c r="AX125" s="62"/>
      <c r="AY125" s="62"/>
    </row>
    <row r="126" spans="1:51" s="2" customFormat="1" ht="60.75" hidden="1" customHeight="1">
      <c r="A126" s="12"/>
      <c r="B126" s="91" t="s">
        <v>69</v>
      </c>
      <c r="C126" s="92"/>
      <c r="D126" s="93"/>
      <c r="E126" s="5"/>
      <c r="F126" s="83"/>
      <c r="G126" s="83"/>
      <c r="H126" s="83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99"/>
      <c r="AT126" s="99"/>
      <c r="AU126" s="99"/>
      <c r="AV126" s="140"/>
      <c r="AW126" s="43"/>
      <c r="AX126" s="62"/>
      <c r="AY126" s="62"/>
    </row>
    <row r="127" spans="1:51" s="2" customFormat="1" ht="33" hidden="1" customHeight="1">
      <c r="A127" s="167" t="s">
        <v>43</v>
      </c>
      <c r="B127" s="198" t="s">
        <v>71</v>
      </c>
      <c r="C127" s="173" t="s">
        <v>24</v>
      </c>
      <c r="D127" s="173" t="s">
        <v>39</v>
      </c>
      <c r="E127" s="3" t="s">
        <v>66</v>
      </c>
      <c r="F127" s="83">
        <f>F129+F130</f>
        <v>0</v>
      </c>
      <c r="G127" s="83">
        <f>G129+G130</f>
        <v>0</v>
      </c>
      <c r="H127" s="83">
        <v>0</v>
      </c>
      <c r="I127" s="84">
        <f>I129+I130</f>
        <v>0</v>
      </c>
      <c r="J127" s="84">
        <f>J129+J130</f>
        <v>0</v>
      </c>
      <c r="K127" s="84">
        <v>0</v>
      </c>
      <c r="L127" s="84">
        <f>L129+L130</f>
        <v>0</v>
      </c>
      <c r="M127" s="84">
        <f>M129+M130</f>
        <v>0</v>
      </c>
      <c r="N127" s="84">
        <v>0</v>
      </c>
      <c r="O127" s="84">
        <f>O129+O130</f>
        <v>0</v>
      </c>
      <c r="P127" s="84">
        <f>P129+P130</f>
        <v>0</v>
      </c>
      <c r="Q127" s="84">
        <v>0</v>
      </c>
      <c r="R127" s="84">
        <f>R129+R130</f>
        <v>0</v>
      </c>
      <c r="S127" s="84">
        <f>S129+S130</f>
        <v>0</v>
      </c>
      <c r="T127" s="84">
        <v>0</v>
      </c>
      <c r="U127" s="84">
        <f>U129+U130</f>
        <v>0</v>
      </c>
      <c r="V127" s="84">
        <f>V129+V130</f>
        <v>0</v>
      </c>
      <c r="W127" s="84">
        <v>0</v>
      </c>
      <c r="X127" s="84">
        <f>X129+X130</f>
        <v>0</v>
      </c>
      <c r="Y127" s="84">
        <f>Y129+Y130</f>
        <v>0</v>
      </c>
      <c r="Z127" s="84">
        <v>0</v>
      </c>
      <c r="AA127" s="84">
        <f>AA129+AA130</f>
        <v>0</v>
      </c>
      <c r="AB127" s="84">
        <f>AB129+AB130</f>
        <v>0</v>
      </c>
      <c r="AC127" s="84">
        <v>0</v>
      </c>
      <c r="AD127" s="84">
        <f>AD129+AD130</f>
        <v>0</v>
      </c>
      <c r="AE127" s="84">
        <f>AE129+AE130</f>
        <v>0</v>
      </c>
      <c r="AF127" s="84">
        <v>0</v>
      </c>
      <c r="AG127" s="84">
        <v>0</v>
      </c>
      <c r="AH127" s="84">
        <f>AH129+AH130</f>
        <v>0</v>
      </c>
      <c r="AI127" s="84">
        <v>0</v>
      </c>
      <c r="AJ127" s="84">
        <v>0</v>
      </c>
      <c r="AK127" s="84">
        <f>AK129+AK130</f>
        <v>0</v>
      </c>
      <c r="AL127" s="84">
        <v>0</v>
      </c>
      <c r="AM127" s="84">
        <v>0</v>
      </c>
      <c r="AN127" s="84">
        <f>AN129+AN130</f>
        <v>0</v>
      </c>
      <c r="AO127" s="84">
        <v>0</v>
      </c>
      <c r="AP127" s="84">
        <v>0</v>
      </c>
      <c r="AQ127" s="84">
        <f>AQ129+AQ130</f>
        <v>0</v>
      </c>
      <c r="AR127" s="84">
        <v>0</v>
      </c>
      <c r="AS127" s="202"/>
      <c r="AT127" s="151"/>
      <c r="AU127" s="151"/>
      <c r="AV127" s="135"/>
      <c r="AW127" s="43"/>
      <c r="AX127" s="62"/>
      <c r="AY127" s="62"/>
    </row>
    <row r="128" spans="1:51" s="2" customFormat="1" ht="33" hidden="1" customHeight="1">
      <c r="A128" s="168"/>
      <c r="B128" s="199"/>
      <c r="C128" s="174"/>
      <c r="D128" s="174"/>
      <c r="E128" s="3" t="s">
        <v>55</v>
      </c>
      <c r="F128" s="83">
        <v>0</v>
      </c>
      <c r="G128" s="83">
        <v>0</v>
      </c>
      <c r="H128" s="83">
        <v>0</v>
      </c>
      <c r="I128" s="84">
        <v>0</v>
      </c>
      <c r="J128" s="84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0</v>
      </c>
      <c r="Q128" s="84">
        <v>0</v>
      </c>
      <c r="R128" s="84">
        <v>0</v>
      </c>
      <c r="S128" s="84">
        <v>0</v>
      </c>
      <c r="T128" s="84">
        <v>0</v>
      </c>
      <c r="U128" s="84">
        <v>0</v>
      </c>
      <c r="V128" s="84">
        <v>0</v>
      </c>
      <c r="W128" s="84">
        <v>0</v>
      </c>
      <c r="X128" s="84">
        <v>0</v>
      </c>
      <c r="Y128" s="84">
        <v>0</v>
      </c>
      <c r="Z128" s="84">
        <v>0</v>
      </c>
      <c r="AA128" s="84">
        <v>0</v>
      </c>
      <c r="AB128" s="84">
        <v>0</v>
      </c>
      <c r="AC128" s="84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0</v>
      </c>
      <c r="AJ128" s="84">
        <v>0</v>
      </c>
      <c r="AK128" s="84">
        <v>0</v>
      </c>
      <c r="AL128" s="84">
        <v>0</v>
      </c>
      <c r="AM128" s="84">
        <v>0</v>
      </c>
      <c r="AN128" s="84">
        <v>0</v>
      </c>
      <c r="AO128" s="84">
        <v>0</v>
      </c>
      <c r="AP128" s="84">
        <v>0</v>
      </c>
      <c r="AQ128" s="84">
        <v>0</v>
      </c>
      <c r="AR128" s="84">
        <v>0</v>
      </c>
      <c r="AS128" s="203"/>
      <c r="AT128" s="152"/>
      <c r="AU128" s="152"/>
      <c r="AV128" s="135"/>
      <c r="AW128" s="43"/>
      <c r="AX128" s="62"/>
      <c r="AY128" s="62"/>
    </row>
    <row r="129" spans="1:51" s="2" customFormat="1" ht="33" hidden="1" customHeight="1">
      <c r="A129" s="168"/>
      <c r="B129" s="199"/>
      <c r="C129" s="174"/>
      <c r="D129" s="174"/>
      <c r="E129" s="10" t="s">
        <v>54</v>
      </c>
      <c r="F129" s="83">
        <f>I129+L129+O129+R129+U129+X129+AA129+AD129+AG129+AJ129+AM129+AP129</f>
        <v>0</v>
      </c>
      <c r="G129" s="83">
        <f>J129+M129+P129+S129+V129+Y129+AB129+AE129+AH129+AK129+AN129+AQ129</f>
        <v>0</v>
      </c>
      <c r="H129" s="83">
        <v>0</v>
      </c>
      <c r="I129" s="84">
        <v>0</v>
      </c>
      <c r="J129" s="84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0</v>
      </c>
      <c r="Q129" s="84">
        <v>0</v>
      </c>
      <c r="R129" s="84">
        <v>0</v>
      </c>
      <c r="S129" s="84">
        <v>0</v>
      </c>
      <c r="T129" s="84">
        <v>0</v>
      </c>
      <c r="U129" s="84">
        <v>0</v>
      </c>
      <c r="V129" s="84">
        <v>0</v>
      </c>
      <c r="W129" s="84">
        <v>0</v>
      </c>
      <c r="X129" s="84">
        <v>0</v>
      </c>
      <c r="Y129" s="84">
        <v>0</v>
      </c>
      <c r="Z129" s="84">
        <v>0</v>
      </c>
      <c r="AA129" s="84">
        <v>0</v>
      </c>
      <c r="AB129" s="84">
        <v>0</v>
      </c>
      <c r="AC129" s="84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0</v>
      </c>
      <c r="AJ129" s="84">
        <v>0</v>
      </c>
      <c r="AK129" s="84">
        <v>0</v>
      </c>
      <c r="AL129" s="84">
        <v>0</v>
      </c>
      <c r="AM129" s="84">
        <v>0</v>
      </c>
      <c r="AN129" s="84">
        <v>0</v>
      </c>
      <c r="AO129" s="84">
        <v>0</v>
      </c>
      <c r="AP129" s="84">
        <v>0</v>
      </c>
      <c r="AQ129" s="84">
        <v>0</v>
      </c>
      <c r="AR129" s="84">
        <v>0</v>
      </c>
      <c r="AS129" s="203"/>
      <c r="AT129" s="152"/>
      <c r="AU129" s="152"/>
      <c r="AV129" s="135"/>
      <c r="AW129" s="43"/>
      <c r="AX129" s="62"/>
      <c r="AY129" s="62"/>
    </row>
    <row r="130" spans="1:51" s="2" customFormat="1" ht="33" hidden="1" customHeight="1">
      <c r="A130" s="168"/>
      <c r="B130" s="199"/>
      <c r="C130" s="174"/>
      <c r="D130" s="175"/>
      <c r="E130" s="10" t="s">
        <v>52</v>
      </c>
      <c r="F130" s="83">
        <f>I130+L130+O130+R130+U130+X130+AA130+AD130+AG130+AJ130+AM130+AP130</f>
        <v>0</v>
      </c>
      <c r="G130" s="83">
        <f>J130+M130+P130+S130+V130+Y130+AB130+AE130+AH130+AK130+AN130+AQ130</f>
        <v>0</v>
      </c>
      <c r="H130" s="83">
        <v>0</v>
      </c>
      <c r="I130" s="84">
        <v>0</v>
      </c>
      <c r="J130" s="84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0</v>
      </c>
      <c r="Q130" s="84">
        <v>0</v>
      </c>
      <c r="R130" s="84">
        <v>0</v>
      </c>
      <c r="S130" s="84">
        <v>0</v>
      </c>
      <c r="T130" s="84">
        <v>0</v>
      </c>
      <c r="U130" s="84">
        <v>0</v>
      </c>
      <c r="V130" s="84">
        <v>0</v>
      </c>
      <c r="W130" s="84">
        <v>0</v>
      </c>
      <c r="X130" s="84">
        <v>0</v>
      </c>
      <c r="Y130" s="84">
        <v>0</v>
      </c>
      <c r="Z130" s="84">
        <v>0</v>
      </c>
      <c r="AA130" s="84">
        <v>0</v>
      </c>
      <c r="AB130" s="84">
        <v>0</v>
      </c>
      <c r="AC130" s="84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0</v>
      </c>
      <c r="AJ130" s="84">
        <v>0</v>
      </c>
      <c r="AK130" s="84">
        <v>0</v>
      </c>
      <c r="AL130" s="84">
        <v>0</v>
      </c>
      <c r="AM130" s="84">
        <v>0</v>
      </c>
      <c r="AN130" s="84">
        <v>0</v>
      </c>
      <c r="AO130" s="84">
        <v>0</v>
      </c>
      <c r="AP130" s="84">
        <v>0</v>
      </c>
      <c r="AQ130" s="84">
        <v>0</v>
      </c>
      <c r="AR130" s="84">
        <v>0</v>
      </c>
      <c r="AS130" s="203"/>
      <c r="AT130" s="152"/>
      <c r="AU130" s="152"/>
      <c r="AV130" s="135"/>
      <c r="AW130" s="43"/>
      <c r="AX130" s="62"/>
      <c r="AY130" s="62"/>
    </row>
    <row r="131" spans="1:51" s="2" customFormat="1" ht="33" hidden="1" customHeight="1">
      <c r="A131" s="168"/>
      <c r="B131" s="199"/>
      <c r="C131" s="174"/>
      <c r="D131" s="77"/>
      <c r="E131" s="44" t="s">
        <v>35</v>
      </c>
      <c r="F131" s="83">
        <v>0</v>
      </c>
      <c r="G131" s="83">
        <v>0</v>
      </c>
      <c r="H131" s="83">
        <v>0</v>
      </c>
      <c r="I131" s="84">
        <v>0</v>
      </c>
      <c r="J131" s="84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0</v>
      </c>
      <c r="Q131" s="84">
        <v>0</v>
      </c>
      <c r="R131" s="84">
        <v>0</v>
      </c>
      <c r="S131" s="84">
        <v>0</v>
      </c>
      <c r="T131" s="84">
        <v>0</v>
      </c>
      <c r="U131" s="84">
        <v>0</v>
      </c>
      <c r="V131" s="84">
        <v>0</v>
      </c>
      <c r="W131" s="84">
        <v>0</v>
      </c>
      <c r="X131" s="84">
        <v>0</v>
      </c>
      <c r="Y131" s="84">
        <v>0</v>
      </c>
      <c r="Z131" s="84">
        <v>0</v>
      </c>
      <c r="AA131" s="84">
        <v>0</v>
      </c>
      <c r="AB131" s="84">
        <v>0</v>
      </c>
      <c r="AC131" s="84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0</v>
      </c>
      <c r="AJ131" s="84">
        <v>0</v>
      </c>
      <c r="AK131" s="84">
        <v>0</v>
      </c>
      <c r="AL131" s="84">
        <v>0</v>
      </c>
      <c r="AM131" s="84">
        <v>0</v>
      </c>
      <c r="AN131" s="84">
        <v>0</v>
      </c>
      <c r="AO131" s="84">
        <v>0</v>
      </c>
      <c r="AP131" s="84">
        <v>0</v>
      </c>
      <c r="AQ131" s="84">
        <v>0</v>
      </c>
      <c r="AR131" s="84">
        <v>0</v>
      </c>
      <c r="AS131" s="203"/>
      <c r="AT131" s="152"/>
      <c r="AU131" s="152"/>
      <c r="AV131" s="135"/>
      <c r="AW131" s="43"/>
      <c r="AX131" s="62"/>
      <c r="AY131" s="62"/>
    </row>
    <row r="132" spans="1:51" s="2" customFormat="1" ht="33" hidden="1" customHeight="1">
      <c r="A132" s="169"/>
      <c r="B132" s="222"/>
      <c r="C132" s="175"/>
      <c r="D132" s="42"/>
      <c r="E132" s="10" t="s">
        <v>53</v>
      </c>
      <c r="F132" s="83">
        <v>0</v>
      </c>
      <c r="G132" s="83">
        <v>0</v>
      </c>
      <c r="H132" s="83">
        <v>0</v>
      </c>
      <c r="I132" s="84">
        <v>0</v>
      </c>
      <c r="J132" s="84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0</v>
      </c>
      <c r="Q132" s="84">
        <v>0</v>
      </c>
      <c r="R132" s="84">
        <v>0</v>
      </c>
      <c r="S132" s="84">
        <v>0</v>
      </c>
      <c r="T132" s="84">
        <v>0</v>
      </c>
      <c r="U132" s="84">
        <v>0</v>
      </c>
      <c r="V132" s="84">
        <v>0</v>
      </c>
      <c r="W132" s="84">
        <v>0</v>
      </c>
      <c r="X132" s="84">
        <v>0</v>
      </c>
      <c r="Y132" s="84">
        <v>0</v>
      </c>
      <c r="Z132" s="84">
        <v>0</v>
      </c>
      <c r="AA132" s="84">
        <v>0</v>
      </c>
      <c r="AB132" s="84">
        <v>0</v>
      </c>
      <c r="AC132" s="84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0</v>
      </c>
      <c r="AJ132" s="84">
        <v>0</v>
      </c>
      <c r="AK132" s="84">
        <v>0</v>
      </c>
      <c r="AL132" s="84">
        <v>0</v>
      </c>
      <c r="AM132" s="84">
        <v>0</v>
      </c>
      <c r="AN132" s="84">
        <v>0</v>
      </c>
      <c r="AO132" s="84">
        <v>0</v>
      </c>
      <c r="AP132" s="84">
        <v>0</v>
      </c>
      <c r="AQ132" s="84">
        <v>0</v>
      </c>
      <c r="AR132" s="84">
        <v>0</v>
      </c>
      <c r="AS132" s="204"/>
      <c r="AT132" s="153"/>
      <c r="AU132" s="153"/>
      <c r="AV132" s="135"/>
      <c r="AW132" s="43"/>
      <c r="AX132" s="62"/>
      <c r="AY132" s="62"/>
    </row>
    <row r="133" spans="1:51" s="2" customFormat="1" ht="33" hidden="1" customHeight="1">
      <c r="A133" s="167" t="s">
        <v>44</v>
      </c>
      <c r="B133" s="198" t="s">
        <v>72</v>
      </c>
      <c r="C133" s="190" t="s">
        <v>70</v>
      </c>
      <c r="D133" s="173" t="s">
        <v>39</v>
      </c>
      <c r="E133" s="3" t="s">
        <v>66</v>
      </c>
      <c r="F133" s="83">
        <f>F135+F136</f>
        <v>0</v>
      </c>
      <c r="G133" s="83">
        <f>G134+G135+G136+G138+G137</f>
        <v>0</v>
      </c>
      <c r="H133" s="83">
        <v>0</v>
      </c>
      <c r="I133" s="84">
        <f>I135+I136</f>
        <v>0</v>
      </c>
      <c r="J133" s="84">
        <f>J135+J136</f>
        <v>0</v>
      </c>
      <c r="K133" s="84">
        <v>0</v>
      </c>
      <c r="L133" s="84">
        <f>L135+L136</f>
        <v>0</v>
      </c>
      <c r="M133" s="84">
        <f>M135+M136</f>
        <v>0</v>
      </c>
      <c r="N133" s="84">
        <v>0</v>
      </c>
      <c r="O133" s="84">
        <f>O135+O136</f>
        <v>0</v>
      </c>
      <c r="P133" s="84">
        <f>P134+P135+P136+P137+P138</f>
        <v>0</v>
      </c>
      <c r="Q133" s="84">
        <v>0</v>
      </c>
      <c r="R133" s="84">
        <f>R135+R136</f>
        <v>0</v>
      </c>
      <c r="S133" s="84">
        <f>S135+S136</f>
        <v>0</v>
      </c>
      <c r="T133" s="84">
        <v>0</v>
      </c>
      <c r="U133" s="84">
        <f>U135+U136</f>
        <v>0</v>
      </c>
      <c r="V133" s="84">
        <f>V135+V136</f>
        <v>0</v>
      </c>
      <c r="W133" s="84">
        <v>0</v>
      </c>
      <c r="X133" s="84">
        <f>X135+X136</f>
        <v>0</v>
      </c>
      <c r="Y133" s="84">
        <f>Y135+Y136</f>
        <v>0</v>
      </c>
      <c r="Z133" s="84">
        <v>0</v>
      </c>
      <c r="AA133" s="84">
        <f>AA135+AA136</f>
        <v>0</v>
      </c>
      <c r="AB133" s="84">
        <f>AB135+AB136</f>
        <v>0</v>
      </c>
      <c r="AC133" s="84">
        <v>0</v>
      </c>
      <c r="AD133" s="84">
        <f>AD135+AD136</f>
        <v>0</v>
      </c>
      <c r="AE133" s="84">
        <f>AE135+AE136</f>
        <v>0</v>
      </c>
      <c r="AF133" s="84">
        <v>0</v>
      </c>
      <c r="AG133" s="84">
        <v>0</v>
      </c>
      <c r="AH133" s="84">
        <f>AH135+AH136</f>
        <v>0</v>
      </c>
      <c r="AI133" s="84">
        <v>0</v>
      </c>
      <c r="AJ133" s="84">
        <v>0</v>
      </c>
      <c r="AK133" s="84">
        <f>AK135+AK136</f>
        <v>0</v>
      </c>
      <c r="AL133" s="84">
        <v>0</v>
      </c>
      <c r="AM133" s="84">
        <v>0</v>
      </c>
      <c r="AN133" s="84">
        <f>AN135+AN136</f>
        <v>0</v>
      </c>
      <c r="AO133" s="84">
        <v>0</v>
      </c>
      <c r="AP133" s="84">
        <v>0</v>
      </c>
      <c r="AQ133" s="84">
        <f>AQ135+AQ136</f>
        <v>0</v>
      </c>
      <c r="AR133" s="84">
        <v>0</v>
      </c>
      <c r="AS133" s="151"/>
      <c r="AT133" s="151"/>
      <c r="AU133" s="151"/>
      <c r="AV133" s="135"/>
      <c r="AW133" s="43"/>
      <c r="AX133" s="62"/>
      <c r="AY133" s="62"/>
    </row>
    <row r="134" spans="1:51" s="2" customFormat="1" ht="33" hidden="1" customHeight="1">
      <c r="A134" s="168"/>
      <c r="B134" s="199"/>
      <c r="C134" s="191"/>
      <c r="D134" s="174"/>
      <c r="E134" s="3" t="s">
        <v>55</v>
      </c>
      <c r="F134" s="83">
        <v>0</v>
      </c>
      <c r="G134" s="83">
        <v>0</v>
      </c>
      <c r="H134" s="83">
        <v>0</v>
      </c>
      <c r="I134" s="84">
        <v>0</v>
      </c>
      <c r="J134" s="84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0</v>
      </c>
      <c r="Q134" s="84">
        <v>0</v>
      </c>
      <c r="R134" s="84">
        <v>0</v>
      </c>
      <c r="S134" s="84">
        <v>0</v>
      </c>
      <c r="T134" s="84">
        <v>0</v>
      </c>
      <c r="U134" s="84">
        <v>0</v>
      </c>
      <c r="V134" s="84">
        <v>0</v>
      </c>
      <c r="W134" s="84">
        <v>0</v>
      </c>
      <c r="X134" s="84">
        <v>0</v>
      </c>
      <c r="Y134" s="84">
        <v>0</v>
      </c>
      <c r="Z134" s="84">
        <v>0</v>
      </c>
      <c r="AA134" s="84">
        <v>0</v>
      </c>
      <c r="AB134" s="84">
        <v>0</v>
      </c>
      <c r="AC134" s="84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0</v>
      </c>
      <c r="AJ134" s="84">
        <v>0</v>
      </c>
      <c r="AK134" s="84">
        <v>0</v>
      </c>
      <c r="AL134" s="84">
        <v>0</v>
      </c>
      <c r="AM134" s="84">
        <v>0</v>
      </c>
      <c r="AN134" s="84">
        <v>0</v>
      </c>
      <c r="AO134" s="84">
        <v>0</v>
      </c>
      <c r="AP134" s="84">
        <v>0</v>
      </c>
      <c r="AQ134" s="84">
        <v>0</v>
      </c>
      <c r="AR134" s="84">
        <v>0</v>
      </c>
      <c r="AS134" s="152"/>
      <c r="AT134" s="152"/>
      <c r="AU134" s="152"/>
      <c r="AV134" s="135"/>
      <c r="AW134" s="43"/>
      <c r="AX134" s="62"/>
      <c r="AY134" s="62"/>
    </row>
    <row r="135" spans="1:51" s="2" customFormat="1" ht="33" hidden="1" customHeight="1">
      <c r="A135" s="168"/>
      <c r="B135" s="199"/>
      <c r="C135" s="191"/>
      <c r="D135" s="174"/>
      <c r="E135" s="10" t="s">
        <v>54</v>
      </c>
      <c r="F135" s="83">
        <f>I135+L135+O135+R135+U135+X135+AA135+AD135+AG135+AJ135+AM135+AP135</f>
        <v>0</v>
      </c>
      <c r="G135" s="83">
        <f>J135+M135+P135+S135+V135+Y135+AB135+AE135+AH135+AK135+AN135+AQ135</f>
        <v>0</v>
      </c>
      <c r="H135" s="83">
        <v>0</v>
      </c>
      <c r="I135" s="84">
        <v>0</v>
      </c>
      <c r="J135" s="84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0</v>
      </c>
      <c r="Q135" s="84">
        <v>0</v>
      </c>
      <c r="R135" s="84">
        <v>0</v>
      </c>
      <c r="S135" s="84">
        <v>0</v>
      </c>
      <c r="T135" s="84">
        <v>0</v>
      </c>
      <c r="U135" s="84">
        <v>0</v>
      </c>
      <c r="V135" s="84">
        <v>0</v>
      </c>
      <c r="W135" s="84">
        <v>0</v>
      </c>
      <c r="X135" s="84">
        <v>0</v>
      </c>
      <c r="Y135" s="84">
        <v>0</v>
      </c>
      <c r="Z135" s="84">
        <v>0</v>
      </c>
      <c r="AA135" s="84">
        <v>0</v>
      </c>
      <c r="AB135" s="84">
        <v>0</v>
      </c>
      <c r="AC135" s="84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0</v>
      </c>
      <c r="AJ135" s="84">
        <v>0</v>
      </c>
      <c r="AK135" s="84">
        <v>0</v>
      </c>
      <c r="AL135" s="84">
        <v>0</v>
      </c>
      <c r="AM135" s="84">
        <v>0</v>
      </c>
      <c r="AN135" s="84">
        <v>0</v>
      </c>
      <c r="AO135" s="84">
        <v>0</v>
      </c>
      <c r="AP135" s="84">
        <v>0</v>
      </c>
      <c r="AQ135" s="84">
        <v>0</v>
      </c>
      <c r="AR135" s="84">
        <v>0</v>
      </c>
      <c r="AS135" s="152"/>
      <c r="AT135" s="152"/>
      <c r="AU135" s="152"/>
      <c r="AV135" s="135"/>
      <c r="AW135" s="43"/>
      <c r="AX135" s="62"/>
      <c r="AY135" s="62"/>
    </row>
    <row r="136" spans="1:51" s="2" customFormat="1" ht="32.25" hidden="1" customHeight="1">
      <c r="A136" s="168"/>
      <c r="B136" s="199"/>
      <c r="C136" s="191"/>
      <c r="D136" s="175"/>
      <c r="E136" s="10" t="s">
        <v>52</v>
      </c>
      <c r="F136" s="83">
        <f>I136+L136+O136+R136+U136+X136+AA136+AD136+AG136+AJ136+AM136+AP136</f>
        <v>0</v>
      </c>
      <c r="G136" s="83">
        <f>J136+M136+P136+S136+V136+Y136+AB136+AE136+AH136+AK136+AN136+AQ136</f>
        <v>0</v>
      </c>
      <c r="H136" s="83">
        <v>0</v>
      </c>
      <c r="I136" s="84">
        <v>0</v>
      </c>
      <c r="J136" s="84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0</v>
      </c>
      <c r="Q136" s="84">
        <v>0</v>
      </c>
      <c r="R136" s="84">
        <v>0</v>
      </c>
      <c r="S136" s="84">
        <v>0</v>
      </c>
      <c r="T136" s="84">
        <v>0</v>
      </c>
      <c r="U136" s="84">
        <v>0</v>
      </c>
      <c r="V136" s="84">
        <v>0</v>
      </c>
      <c r="W136" s="84">
        <v>0</v>
      </c>
      <c r="X136" s="84">
        <v>0</v>
      </c>
      <c r="Y136" s="84">
        <v>0</v>
      </c>
      <c r="Z136" s="84">
        <v>0</v>
      </c>
      <c r="AA136" s="84">
        <v>0</v>
      </c>
      <c r="AB136" s="84">
        <v>0</v>
      </c>
      <c r="AC136" s="84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0</v>
      </c>
      <c r="AJ136" s="84">
        <v>0</v>
      </c>
      <c r="AK136" s="84">
        <v>0</v>
      </c>
      <c r="AL136" s="84">
        <v>0</v>
      </c>
      <c r="AM136" s="84">
        <v>0</v>
      </c>
      <c r="AN136" s="84">
        <v>0</v>
      </c>
      <c r="AO136" s="84">
        <v>0</v>
      </c>
      <c r="AP136" s="84">
        <v>0</v>
      </c>
      <c r="AQ136" s="84">
        <v>0</v>
      </c>
      <c r="AR136" s="84">
        <v>0</v>
      </c>
      <c r="AS136" s="152"/>
      <c r="AT136" s="152"/>
      <c r="AU136" s="152"/>
      <c r="AV136" s="135"/>
      <c r="AW136" s="43"/>
      <c r="AX136" s="62"/>
      <c r="AY136" s="62"/>
    </row>
    <row r="137" spans="1:51" s="2" customFormat="1" ht="32.25" hidden="1" customHeight="1">
      <c r="A137" s="168"/>
      <c r="B137" s="199"/>
      <c r="C137" s="191"/>
      <c r="D137" s="77"/>
      <c r="E137" s="10" t="s">
        <v>35</v>
      </c>
      <c r="F137" s="83">
        <v>0</v>
      </c>
      <c r="G137" s="83">
        <f>J137+M137+P137+S137+V137+Y137+AB137+AE137+AH137+AK137+AN137+AQ137</f>
        <v>0</v>
      </c>
      <c r="H137" s="83">
        <v>0</v>
      </c>
      <c r="I137" s="84">
        <v>0</v>
      </c>
      <c r="J137" s="84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0</v>
      </c>
      <c r="Q137" s="84">
        <v>0</v>
      </c>
      <c r="R137" s="84">
        <v>0</v>
      </c>
      <c r="S137" s="84">
        <v>0</v>
      </c>
      <c r="T137" s="84">
        <v>0</v>
      </c>
      <c r="U137" s="84">
        <v>0</v>
      </c>
      <c r="V137" s="84">
        <v>0</v>
      </c>
      <c r="W137" s="84">
        <v>0</v>
      </c>
      <c r="X137" s="84">
        <v>0</v>
      </c>
      <c r="Y137" s="84">
        <v>0</v>
      </c>
      <c r="Z137" s="84">
        <v>0</v>
      </c>
      <c r="AA137" s="84">
        <v>0</v>
      </c>
      <c r="AB137" s="84">
        <v>0</v>
      </c>
      <c r="AC137" s="84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0</v>
      </c>
      <c r="AJ137" s="84">
        <v>0</v>
      </c>
      <c r="AK137" s="84">
        <v>0</v>
      </c>
      <c r="AL137" s="84">
        <v>0</v>
      </c>
      <c r="AM137" s="84">
        <v>0</v>
      </c>
      <c r="AN137" s="84">
        <v>0</v>
      </c>
      <c r="AO137" s="84">
        <v>0</v>
      </c>
      <c r="AP137" s="84">
        <v>0</v>
      </c>
      <c r="AQ137" s="84">
        <v>0</v>
      </c>
      <c r="AR137" s="84">
        <v>0</v>
      </c>
      <c r="AS137" s="152"/>
      <c r="AT137" s="152"/>
      <c r="AU137" s="152"/>
      <c r="AV137" s="135"/>
      <c r="AW137" s="43"/>
      <c r="AX137" s="62"/>
      <c r="AY137" s="62"/>
    </row>
    <row r="138" spans="1:51" s="2" customFormat="1" ht="32.25" hidden="1" customHeight="1">
      <c r="A138" s="168"/>
      <c r="B138" s="199"/>
      <c r="C138" s="191"/>
      <c r="D138" s="77"/>
      <c r="E138" s="44" t="s">
        <v>53</v>
      </c>
      <c r="F138" s="82">
        <v>0</v>
      </c>
      <c r="G138" s="82">
        <f>J138+M138+P138+S138+V138+Y138+AB138+AE138+AH138+AK138+AN138+AQ138</f>
        <v>0</v>
      </c>
      <c r="H138" s="82">
        <v>0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0">
        <v>0</v>
      </c>
      <c r="X138" s="120">
        <v>0</v>
      </c>
      <c r="Y138" s="120">
        <v>0</v>
      </c>
      <c r="Z138" s="120">
        <v>0</v>
      </c>
      <c r="AA138" s="120">
        <v>0</v>
      </c>
      <c r="AB138" s="120">
        <v>0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0">
        <v>0</v>
      </c>
      <c r="AR138" s="120">
        <v>0</v>
      </c>
      <c r="AS138" s="152"/>
      <c r="AT138" s="152"/>
      <c r="AU138" s="152"/>
      <c r="AV138" s="135"/>
      <c r="AW138" s="64"/>
      <c r="AX138" s="62"/>
      <c r="AY138" s="62"/>
    </row>
    <row r="139" spans="1:51" s="2" customFormat="1" ht="12.75">
      <c r="A139" s="121"/>
      <c r="B139" s="122"/>
      <c r="C139" s="122"/>
      <c r="D139" s="122"/>
      <c r="E139" s="121"/>
      <c r="F139" s="123"/>
      <c r="G139" s="121"/>
      <c r="H139" s="121"/>
      <c r="I139" s="123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41"/>
      <c r="AW139" s="62"/>
      <c r="AX139" s="62"/>
      <c r="AY139" s="62"/>
    </row>
    <row r="140" spans="1:51" s="2" customFormat="1" ht="15.75">
      <c r="A140" s="35" t="s">
        <v>21</v>
      </c>
      <c r="B140" s="69"/>
      <c r="C140" s="69"/>
      <c r="D140" s="69"/>
      <c r="E140" s="35"/>
      <c r="F140" s="34"/>
      <c r="G140" s="34"/>
      <c r="H140" s="35"/>
      <c r="I140" s="35" t="s">
        <v>33</v>
      </c>
      <c r="J140" s="35"/>
      <c r="K140" s="35"/>
      <c r="L140" s="21"/>
      <c r="M140" s="35"/>
      <c r="N140" s="22"/>
      <c r="O140" s="21"/>
      <c r="P140" s="22"/>
      <c r="Q140" s="22"/>
      <c r="R140" s="21"/>
      <c r="S140" s="22"/>
      <c r="T140" s="22"/>
      <c r="U140" s="21"/>
      <c r="V140" s="22"/>
      <c r="W140" s="22"/>
      <c r="X140" s="21"/>
      <c r="Y140" s="22"/>
      <c r="Z140" s="22"/>
      <c r="AA140" s="21"/>
      <c r="AB140" s="22"/>
      <c r="AC140" s="22"/>
      <c r="AD140" s="21"/>
      <c r="AE140" s="22"/>
      <c r="AF140" s="70"/>
      <c r="AG140" s="21"/>
      <c r="AH140" s="22"/>
      <c r="AI140" s="22"/>
      <c r="AJ140" s="21"/>
      <c r="AK140" s="21"/>
      <c r="AL140" s="22"/>
      <c r="AM140" s="21"/>
      <c r="AN140" s="22"/>
      <c r="AO140" s="22"/>
      <c r="AP140" s="21"/>
      <c r="AQ140" s="22"/>
      <c r="AR140" s="21"/>
      <c r="AS140" s="22"/>
      <c r="AT140" s="22"/>
      <c r="AU140" s="22"/>
      <c r="AV140" s="22"/>
      <c r="AW140" s="62"/>
      <c r="AX140" s="62"/>
      <c r="AY140" s="62"/>
    </row>
    <row r="141" spans="1:51" s="2" customFormat="1" ht="15.75">
      <c r="A141" s="35" t="s">
        <v>22</v>
      </c>
      <c r="B141" s="69"/>
      <c r="C141" s="69"/>
      <c r="D141" s="69"/>
      <c r="E141" s="35"/>
      <c r="F141" s="34"/>
      <c r="G141" s="34"/>
      <c r="H141" s="35"/>
      <c r="I141" s="35" t="s">
        <v>34</v>
      </c>
      <c r="J141" s="35"/>
      <c r="K141" s="35"/>
      <c r="L141" s="35"/>
      <c r="M141" s="34"/>
      <c r="N141" s="22"/>
      <c r="O141" s="22"/>
      <c r="P141" s="22"/>
      <c r="Q141" s="22"/>
      <c r="R141" s="21"/>
      <c r="S141" s="21"/>
      <c r="T141" s="22"/>
      <c r="U141" s="22"/>
      <c r="V141" s="22"/>
      <c r="W141" s="22"/>
      <c r="X141" s="22"/>
      <c r="Y141" s="22"/>
      <c r="Z141" s="22"/>
      <c r="AA141" s="21"/>
      <c r="AB141" s="21"/>
      <c r="AC141" s="22"/>
      <c r="AD141" s="22"/>
      <c r="AE141" s="22"/>
      <c r="AF141" s="22"/>
      <c r="AG141" s="22"/>
      <c r="AH141" s="21"/>
      <c r="AI141" s="22"/>
      <c r="AJ141" s="21"/>
      <c r="AK141" s="22"/>
      <c r="AL141" s="22"/>
      <c r="AM141" s="21"/>
      <c r="AN141" s="22"/>
      <c r="AO141" s="22"/>
      <c r="AP141" s="22"/>
      <c r="AQ141" s="22"/>
      <c r="AR141" s="22"/>
      <c r="AS141" s="22"/>
      <c r="AT141" s="22"/>
      <c r="AU141" s="22"/>
      <c r="AV141" s="22"/>
      <c r="AW141" s="62"/>
      <c r="AX141" s="62"/>
      <c r="AY141" s="62"/>
    </row>
    <row r="142" spans="1:51" s="2" customFormat="1" ht="15.75">
      <c r="A142" s="35" t="s">
        <v>26</v>
      </c>
      <c r="B142" s="69"/>
      <c r="C142" s="69"/>
      <c r="D142" s="69"/>
      <c r="E142" s="35"/>
      <c r="F142" s="34"/>
      <c r="G142" s="34"/>
      <c r="H142" s="35"/>
      <c r="I142" s="35" t="s">
        <v>23</v>
      </c>
      <c r="J142" s="35"/>
      <c r="K142" s="35"/>
      <c r="L142" s="35"/>
      <c r="M142" s="34"/>
      <c r="N142" s="21"/>
      <c r="O142" s="21"/>
      <c r="P142" s="22"/>
      <c r="Q142" s="22"/>
      <c r="R142" s="21"/>
      <c r="S142" s="22"/>
      <c r="T142" s="22"/>
      <c r="U142" s="22"/>
      <c r="V142" s="22"/>
      <c r="W142" s="22"/>
      <c r="X142" s="22"/>
      <c r="Y142" s="22"/>
      <c r="Z142" s="22"/>
      <c r="AA142" s="21"/>
      <c r="AB142" s="22"/>
      <c r="AC142" s="22"/>
      <c r="AD142" s="22"/>
      <c r="AE142" s="22"/>
      <c r="AF142" s="22"/>
      <c r="AG142" s="22"/>
      <c r="AH142" s="22"/>
      <c r="AI142" s="22"/>
      <c r="AJ142" s="21"/>
      <c r="AK142" s="21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62"/>
      <c r="AX142" s="62"/>
      <c r="AY142" s="62"/>
    </row>
    <row r="143" spans="1:51" s="2" customFormat="1" ht="15.75">
      <c r="A143" s="35" t="s">
        <v>27</v>
      </c>
      <c r="B143" s="69"/>
      <c r="C143" s="69"/>
      <c r="D143" s="69"/>
      <c r="E143" s="35"/>
      <c r="F143" s="34"/>
      <c r="G143" s="34"/>
      <c r="H143" s="35"/>
      <c r="I143" s="35"/>
      <c r="J143" s="35"/>
      <c r="K143" s="35"/>
      <c r="L143" s="35"/>
      <c r="M143" s="35"/>
      <c r="N143" s="21"/>
      <c r="O143" s="21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1"/>
      <c r="AI143" s="22"/>
      <c r="AJ143" s="22"/>
      <c r="AK143" s="22"/>
      <c r="AL143" s="22"/>
      <c r="AM143" s="21"/>
      <c r="AN143" s="22"/>
      <c r="AO143" s="22"/>
      <c r="AP143" s="22"/>
      <c r="AQ143" s="22"/>
      <c r="AR143" s="22"/>
      <c r="AS143" s="22"/>
      <c r="AT143" s="22"/>
      <c r="AU143" s="22"/>
      <c r="AV143" s="22"/>
      <c r="AW143" s="62"/>
      <c r="AX143" s="62"/>
      <c r="AY143" s="62"/>
    </row>
    <row r="144" spans="1:51" s="2" customFormat="1" ht="15.75">
      <c r="A144" s="71"/>
      <c r="B144" s="72"/>
      <c r="C144" s="69" t="s">
        <v>28</v>
      </c>
      <c r="D144" s="69"/>
      <c r="E144" s="35"/>
      <c r="F144" s="34"/>
      <c r="G144" s="34"/>
      <c r="H144" s="35"/>
      <c r="I144" s="71"/>
      <c r="J144" s="71"/>
      <c r="K144" s="71"/>
      <c r="L144" s="71"/>
      <c r="M144" s="34"/>
      <c r="N144" s="21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1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62"/>
      <c r="AX144" s="62"/>
      <c r="AY144" s="62"/>
    </row>
    <row r="145" spans="1:51" s="2" customFormat="1" ht="15.75">
      <c r="A145" s="35" t="s">
        <v>111</v>
      </c>
      <c r="B145" s="69"/>
      <c r="C145" s="69"/>
      <c r="D145" s="69"/>
      <c r="E145" s="35"/>
      <c r="F145" s="34"/>
      <c r="G145" s="35"/>
      <c r="H145" s="35"/>
      <c r="I145" s="35" t="s">
        <v>112</v>
      </c>
      <c r="J145" s="69"/>
      <c r="K145" s="35"/>
      <c r="L145" s="35"/>
      <c r="M145" s="35"/>
      <c r="N145" s="21"/>
      <c r="O145" s="22"/>
      <c r="P145" s="22"/>
      <c r="Q145" s="22"/>
      <c r="R145" s="21"/>
      <c r="S145" s="22"/>
      <c r="T145" s="22"/>
      <c r="U145" s="22"/>
      <c r="V145" s="22"/>
      <c r="W145" s="22"/>
      <c r="X145" s="22"/>
      <c r="Y145" s="21"/>
      <c r="Z145" s="22"/>
      <c r="AA145" s="21"/>
      <c r="AB145" s="21"/>
      <c r="AC145" s="22"/>
      <c r="AD145" s="22"/>
      <c r="AE145" s="22"/>
      <c r="AF145" s="22"/>
      <c r="AG145" s="22"/>
      <c r="AH145" s="22"/>
      <c r="AI145" s="22"/>
      <c r="AJ145" s="21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62"/>
      <c r="AX145" s="62"/>
      <c r="AY145" s="62"/>
    </row>
    <row r="146" spans="1:51" s="2" customFormat="1" ht="15.75">
      <c r="A146" s="35" t="s">
        <v>84</v>
      </c>
      <c r="B146" s="69"/>
      <c r="C146" s="69"/>
      <c r="D146" s="69"/>
      <c r="E146" s="35"/>
      <c r="F146" s="34"/>
      <c r="G146" s="34"/>
      <c r="H146" s="35"/>
      <c r="I146" s="142"/>
      <c r="J146" s="142"/>
      <c r="K146" s="142"/>
      <c r="L146" s="142"/>
      <c r="M146" s="143"/>
      <c r="N146" s="144"/>
      <c r="O146" s="144"/>
      <c r="P146" s="141"/>
      <c r="Q146" s="141"/>
      <c r="R146" s="144"/>
      <c r="S146" s="22"/>
      <c r="T146" s="22"/>
      <c r="U146" s="22"/>
      <c r="V146" s="22"/>
      <c r="W146" s="22"/>
      <c r="X146" s="22"/>
      <c r="Y146" s="22"/>
      <c r="Z146" s="22"/>
      <c r="AA146" s="21"/>
      <c r="AB146" s="22"/>
      <c r="AC146" s="22"/>
      <c r="AD146" s="22"/>
      <c r="AE146" s="22"/>
      <c r="AF146" s="22"/>
      <c r="AG146" s="22"/>
      <c r="AH146" s="22"/>
      <c r="AI146" s="22"/>
      <c r="AJ146" s="21"/>
      <c r="AK146" s="21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62"/>
      <c r="AX146" s="62"/>
      <c r="AY146" s="62"/>
    </row>
    <row r="147" spans="1:51" s="2" customFormat="1" ht="15.75">
      <c r="A147" s="35" t="s">
        <v>85</v>
      </c>
      <c r="B147" s="69"/>
      <c r="C147" s="69"/>
      <c r="D147" s="69"/>
      <c r="E147" s="35"/>
      <c r="F147" s="34"/>
      <c r="G147" s="34"/>
      <c r="H147" s="35"/>
      <c r="I147" s="142"/>
      <c r="J147" s="142"/>
      <c r="K147" s="142"/>
      <c r="L147" s="142"/>
      <c r="M147" s="142"/>
      <c r="N147" s="144"/>
      <c r="O147" s="144"/>
      <c r="P147" s="141"/>
      <c r="Q147" s="141"/>
      <c r="R147" s="141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1"/>
      <c r="AI147" s="22"/>
      <c r="AJ147" s="22"/>
      <c r="AK147" s="22"/>
      <c r="AL147" s="22"/>
      <c r="AM147" s="21"/>
      <c r="AN147" s="22"/>
      <c r="AO147" s="22"/>
      <c r="AP147" s="22"/>
      <c r="AQ147" s="22"/>
      <c r="AR147" s="22"/>
      <c r="AS147" s="22"/>
      <c r="AT147" s="22"/>
      <c r="AU147" s="22"/>
      <c r="AV147" s="22"/>
      <c r="AW147" s="62"/>
      <c r="AX147" s="62"/>
      <c r="AY147" s="62"/>
    </row>
    <row r="148" spans="1:51" s="2" customFormat="1" ht="15.75">
      <c r="A148" s="71"/>
      <c r="B148" s="72"/>
      <c r="C148" s="69" t="s">
        <v>86</v>
      </c>
      <c r="D148" s="69"/>
      <c r="E148" s="35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22"/>
      <c r="AT148" s="22"/>
      <c r="AU148" s="22"/>
      <c r="AV148" s="22"/>
      <c r="AW148" s="62"/>
      <c r="AX148" s="62"/>
      <c r="AY148" s="62"/>
    </row>
    <row r="149" spans="1:51" s="2" customFormat="1" ht="15.75">
      <c r="A149" s="35" t="s">
        <v>111</v>
      </c>
      <c r="B149" s="69"/>
      <c r="C149" s="69"/>
      <c r="D149" s="69"/>
      <c r="E149" s="35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22"/>
      <c r="AT149" s="22"/>
      <c r="AU149" s="22"/>
      <c r="AV149" s="22"/>
      <c r="AW149" s="62"/>
      <c r="AX149" s="62"/>
      <c r="AY149" s="62"/>
    </row>
    <row r="150" spans="1:51" s="2" customFormat="1" ht="15.75">
      <c r="A150" s="35"/>
      <c r="B150" s="69"/>
      <c r="C150" s="69"/>
      <c r="D150" s="69"/>
      <c r="E150" s="35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22"/>
      <c r="AT150" s="22"/>
      <c r="AU150" s="22"/>
      <c r="AV150" s="22"/>
      <c r="AW150" s="62"/>
      <c r="AX150" s="62"/>
      <c r="AY150" s="62"/>
    </row>
    <row r="151" spans="1:51" s="2" customFormat="1" ht="12.75">
      <c r="A151" s="73"/>
      <c r="B151" s="74"/>
      <c r="C151" s="74"/>
      <c r="D151" s="74"/>
      <c r="E151" s="73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22"/>
      <c r="AT151" s="22"/>
      <c r="AU151" s="22"/>
      <c r="AV151" s="22"/>
      <c r="AW151" s="62"/>
      <c r="AX151" s="62"/>
      <c r="AY151" s="62"/>
    </row>
    <row r="152" spans="1:51" s="2" customFormat="1" ht="12.75">
      <c r="A152" s="73" t="s">
        <v>37</v>
      </c>
      <c r="B152" s="74"/>
      <c r="C152" s="74"/>
      <c r="D152" s="74"/>
      <c r="E152" s="73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22"/>
      <c r="AT152" s="22"/>
      <c r="AU152" s="22"/>
      <c r="AV152" s="22"/>
      <c r="AW152" s="62"/>
      <c r="AX152" s="62"/>
      <c r="AY152" s="62"/>
    </row>
    <row r="153" spans="1:51" s="2" customFormat="1" ht="12.75">
      <c r="A153" s="24" t="s">
        <v>29</v>
      </c>
      <c r="B153" s="74"/>
      <c r="C153" s="74"/>
      <c r="D153" s="74"/>
      <c r="E153" s="73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22"/>
      <c r="AT153" s="22"/>
      <c r="AU153" s="22"/>
      <c r="AV153" s="22"/>
      <c r="AW153" s="62"/>
      <c r="AX153" s="62"/>
      <c r="AY153" s="62"/>
    </row>
    <row r="154" spans="1:51" s="9" customFormat="1" ht="12.75">
      <c r="A154" s="24" t="s">
        <v>23</v>
      </c>
      <c r="B154" s="74"/>
      <c r="C154" s="74"/>
      <c r="D154" s="74"/>
      <c r="E154" s="73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22"/>
      <c r="AT154" s="22"/>
      <c r="AU154" s="22"/>
      <c r="AV154" s="22"/>
      <c r="AW154" s="59"/>
      <c r="AX154" s="59"/>
      <c r="AY154" s="59"/>
    </row>
    <row r="155" spans="1:51" s="2" customFormat="1" ht="12.75">
      <c r="A155" s="24" t="s">
        <v>73</v>
      </c>
      <c r="B155" s="74"/>
      <c r="C155" s="74"/>
      <c r="D155" s="74"/>
      <c r="E155" s="73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22"/>
      <c r="AT155" s="22"/>
      <c r="AU155" s="22"/>
      <c r="AV155" s="22"/>
      <c r="AW155" s="62"/>
      <c r="AX155" s="62"/>
      <c r="AY155" s="62"/>
    </row>
    <row r="156" spans="1:51" s="2" customFormat="1" ht="12.75">
      <c r="A156" s="73" t="s">
        <v>79</v>
      </c>
      <c r="B156" s="74"/>
      <c r="C156" s="74"/>
      <c r="D156" s="74"/>
      <c r="E156" s="73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22"/>
      <c r="AT156" s="22"/>
      <c r="AU156" s="22"/>
      <c r="AV156" s="22"/>
      <c r="AW156" s="62"/>
      <c r="AX156" s="62"/>
      <c r="AY156" s="62"/>
    </row>
    <row r="157" spans="1:51" s="2" customFormat="1" ht="12.75">
      <c r="A157" s="73" t="s">
        <v>27</v>
      </c>
      <c r="B157" s="74"/>
      <c r="C157" s="68"/>
      <c r="D157" s="68"/>
      <c r="E157" s="22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21"/>
      <c r="AT157" s="21"/>
      <c r="AU157" s="21"/>
      <c r="AV157" s="21"/>
      <c r="AW157" s="76"/>
      <c r="AX157" s="62"/>
      <c r="AY157" s="62"/>
    </row>
    <row r="158" spans="1:51" s="2" customFormat="1" ht="12.75">
      <c r="A158" s="107" t="s">
        <v>80</v>
      </c>
      <c r="B158" s="108"/>
      <c r="C158" s="20"/>
      <c r="D158" s="20"/>
      <c r="E158" s="19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21"/>
      <c r="AT158" s="21"/>
      <c r="AU158" s="21"/>
      <c r="AV158" s="21"/>
      <c r="AW158" s="6"/>
    </row>
    <row r="159" spans="1:51" s="2" customFormat="1" ht="12.75">
      <c r="A159" s="24" t="s">
        <v>81</v>
      </c>
      <c r="B159" s="74"/>
      <c r="C159" s="74"/>
      <c r="D159" s="74"/>
      <c r="E159" s="73"/>
      <c r="F159" s="73"/>
      <c r="G159" s="73"/>
      <c r="H159" s="73"/>
      <c r="I159" s="75"/>
      <c r="J159" s="73"/>
      <c r="K159" s="73"/>
      <c r="L159" s="73"/>
      <c r="M159" s="73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62"/>
      <c r="AX159" s="62"/>
      <c r="AY159" s="62"/>
    </row>
    <row r="160" spans="1:51" s="9" customFormat="1" ht="12.75">
      <c r="A160" s="24" t="s">
        <v>82</v>
      </c>
      <c r="B160" s="74"/>
      <c r="C160" s="74"/>
      <c r="D160" s="74"/>
      <c r="E160" s="73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22"/>
      <c r="AT160" s="22"/>
      <c r="AU160" s="22"/>
      <c r="AV160" s="22"/>
      <c r="AW160" s="59"/>
      <c r="AX160" s="59"/>
      <c r="AY160" s="59"/>
    </row>
    <row r="161" spans="1:51" s="2" customFormat="1" ht="12.75">
      <c r="A161" s="24" t="s">
        <v>83</v>
      </c>
      <c r="B161" s="74"/>
      <c r="C161" s="74"/>
      <c r="D161" s="74"/>
      <c r="E161" s="73"/>
      <c r="F161" s="73"/>
      <c r="G161" s="73"/>
      <c r="H161" s="73"/>
      <c r="I161" s="73"/>
      <c r="J161" s="73"/>
      <c r="K161" s="73"/>
      <c r="L161" s="73"/>
      <c r="M161" s="73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62"/>
      <c r="AX161" s="62"/>
      <c r="AY161" s="62"/>
    </row>
    <row r="162" spans="1:51" s="2" customFormat="1" ht="12.75">
      <c r="A162" s="19"/>
      <c r="B162" s="20"/>
      <c r="C162" s="20"/>
      <c r="D162" s="20"/>
      <c r="E162" s="19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1"/>
      <c r="AT162" s="21"/>
      <c r="AU162" s="21"/>
      <c r="AV162" s="21"/>
      <c r="AW162" s="6"/>
    </row>
  </sheetData>
  <mergeCells count="162">
    <mergeCell ref="A3:AJ3"/>
    <mergeCell ref="A2:AJ2"/>
    <mergeCell ref="B116:B120"/>
    <mergeCell ref="A116:A120"/>
    <mergeCell ref="C116:C120"/>
    <mergeCell ref="AS45:AS49"/>
    <mergeCell ref="B17:B22"/>
    <mergeCell ref="C17:C22"/>
    <mergeCell ref="D17:D20"/>
    <mergeCell ref="A34:A38"/>
    <mergeCell ref="B34:B38"/>
    <mergeCell ref="C34:C38"/>
    <mergeCell ref="D34:D38"/>
    <mergeCell ref="A39:A44"/>
    <mergeCell ref="A92:A97"/>
    <mergeCell ref="B92:B97"/>
    <mergeCell ref="C92:C97"/>
    <mergeCell ref="B45:B49"/>
    <mergeCell ref="A45:A49"/>
    <mergeCell ref="C45:C49"/>
    <mergeCell ref="A50:A55"/>
    <mergeCell ref="B50:B55"/>
    <mergeCell ref="A4:AJ4"/>
    <mergeCell ref="B7:B9"/>
    <mergeCell ref="AT133:AT138"/>
    <mergeCell ref="AT7:AT9"/>
    <mergeCell ref="AT17:AT22"/>
    <mergeCell ref="AT23:AT27"/>
    <mergeCell ref="AT28:AT33"/>
    <mergeCell ref="AT34:AT38"/>
    <mergeCell ref="AT39:AT44"/>
    <mergeCell ref="AT45:AT49"/>
    <mergeCell ref="AT50:AT54"/>
    <mergeCell ref="AT56:AT61"/>
    <mergeCell ref="AT74:AT78"/>
    <mergeCell ref="AT79:AT84"/>
    <mergeCell ref="AT86:AT91"/>
    <mergeCell ref="AT92:AT97"/>
    <mergeCell ref="AT98:AT103"/>
    <mergeCell ref="AT104:AT109"/>
    <mergeCell ref="AT127:AT132"/>
    <mergeCell ref="AT11:AT15"/>
    <mergeCell ref="AU133:AU138"/>
    <mergeCell ref="AU127:AU132"/>
    <mergeCell ref="AU98:AU103"/>
    <mergeCell ref="A68:A73"/>
    <mergeCell ref="B68:B73"/>
    <mergeCell ref="C68:C73"/>
    <mergeCell ref="D68:D73"/>
    <mergeCell ref="AU68:AU71"/>
    <mergeCell ref="AS104:AS109"/>
    <mergeCell ref="AU104:AU109"/>
    <mergeCell ref="A86:A91"/>
    <mergeCell ref="B86:B91"/>
    <mergeCell ref="C86:C91"/>
    <mergeCell ref="AS86:AS91"/>
    <mergeCell ref="AU86:AU91"/>
    <mergeCell ref="A127:A132"/>
    <mergeCell ref="B127:B132"/>
    <mergeCell ref="C127:C132"/>
    <mergeCell ref="D127:D130"/>
    <mergeCell ref="B74:B78"/>
    <mergeCell ref="A74:A78"/>
    <mergeCell ref="A110:A115"/>
    <mergeCell ref="B110:B115"/>
    <mergeCell ref="C110:C115"/>
    <mergeCell ref="A133:A138"/>
    <mergeCell ref="B133:B138"/>
    <mergeCell ref="C133:C138"/>
    <mergeCell ref="D133:D136"/>
    <mergeCell ref="AS133:AS138"/>
    <mergeCell ref="A56:A61"/>
    <mergeCell ref="B56:B61"/>
    <mergeCell ref="C56:C61"/>
    <mergeCell ref="D56:D60"/>
    <mergeCell ref="A121:A125"/>
    <mergeCell ref="B121:B125"/>
    <mergeCell ref="C121:C125"/>
    <mergeCell ref="AS127:AS132"/>
    <mergeCell ref="A98:A103"/>
    <mergeCell ref="B98:B103"/>
    <mergeCell ref="C98:C103"/>
    <mergeCell ref="AS92:AS97"/>
    <mergeCell ref="A104:A109"/>
    <mergeCell ref="B104:B109"/>
    <mergeCell ref="C104:C109"/>
    <mergeCell ref="A11:A16"/>
    <mergeCell ref="B11:B16"/>
    <mergeCell ref="AU7:AU9"/>
    <mergeCell ref="I8:K8"/>
    <mergeCell ref="L8:N8"/>
    <mergeCell ref="O8:Q8"/>
    <mergeCell ref="B39:B44"/>
    <mergeCell ref="C39:C44"/>
    <mergeCell ref="D39:D43"/>
    <mergeCell ref="D11:D15"/>
    <mergeCell ref="C15:C16"/>
    <mergeCell ref="A7:A9"/>
    <mergeCell ref="AS7:AS9"/>
    <mergeCell ref="AS39:AS44"/>
    <mergeCell ref="A28:A33"/>
    <mergeCell ref="B28:B33"/>
    <mergeCell ref="C28:C33"/>
    <mergeCell ref="D28:D31"/>
    <mergeCell ref="AS34:AS38"/>
    <mergeCell ref="AS17:AS22"/>
    <mergeCell ref="AU17:AU22"/>
    <mergeCell ref="AS23:AS27"/>
    <mergeCell ref="AU23:AU27"/>
    <mergeCell ref="AS28:AS33"/>
    <mergeCell ref="AU28:AU33"/>
    <mergeCell ref="A17:A22"/>
    <mergeCell ref="A23:A27"/>
    <mergeCell ref="B23:B27"/>
    <mergeCell ref="C23:C27"/>
    <mergeCell ref="D23:D26"/>
    <mergeCell ref="C7:C9"/>
    <mergeCell ref="D7:D9"/>
    <mergeCell ref="E7:E9"/>
    <mergeCell ref="AS11:AS15"/>
    <mergeCell ref="AU11:AU15"/>
    <mergeCell ref="AS68:AS73"/>
    <mergeCell ref="AT68:AT73"/>
    <mergeCell ref="AS110:AS115"/>
    <mergeCell ref="AT110:AT115"/>
    <mergeCell ref="AU110:AU115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F7:H8"/>
    <mergeCell ref="I7:AR7"/>
    <mergeCell ref="AU79:AU84"/>
    <mergeCell ref="AU92:AU97"/>
    <mergeCell ref="C50:C55"/>
    <mergeCell ref="AS116:AS120"/>
    <mergeCell ref="AS121:AS125"/>
    <mergeCell ref="AT116:AT120"/>
    <mergeCell ref="AU116:AU120"/>
    <mergeCell ref="AT121:AT125"/>
    <mergeCell ref="AU121:AU125"/>
    <mergeCell ref="AU34:AU38"/>
    <mergeCell ref="AS56:AS61"/>
    <mergeCell ref="AU56:AU61"/>
    <mergeCell ref="AU39:AU44"/>
    <mergeCell ref="AS98:AS103"/>
    <mergeCell ref="A85:AY85"/>
    <mergeCell ref="AS74:AS78"/>
    <mergeCell ref="C74:C78"/>
    <mergeCell ref="A79:A84"/>
    <mergeCell ref="B79:B84"/>
    <mergeCell ref="C79:C84"/>
    <mergeCell ref="AS79:AS84"/>
    <mergeCell ref="AU45:AU49"/>
    <mergeCell ref="AS50:AS54"/>
    <mergeCell ref="AU50:AU54"/>
    <mergeCell ref="AU74:AU78"/>
  </mergeCells>
  <pageMargins left="0.59055118110236227" right="0" top="0" bottom="0" header="0.31496062992125984" footer="0.31496062992125984"/>
  <pageSetup paperSize="8" scale="50" orientation="landscape" horizontalDpi="180" verticalDpi="180" r:id="rId1"/>
  <rowBreaks count="1" manualBreakCount="1">
    <brk id="84" max="16383" man="1"/>
  </rowBreaks>
  <ignoredErrors>
    <ignoredError sqref="K8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8" sqref="B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2023</vt:lpstr>
      <vt:lpstr>Лист1</vt:lpstr>
      <vt:lpstr>'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2023-04-13T11:07:53Z</dcterms:modified>
</cp:coreProperties>
</file>