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9A8A572C-CD47-40A8-9F87-393A4EED8357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отчетМКУ УГЗиП" sheetId="4" r:id="rId1"/>
    <sheet name="отчет МКУ УКС" sheetId="6" r:id="rId2"/>
    <sheet name="сводный отчетМКУ УГЗиП" sheetId="7" r:id="rId3"/>
    <sheet name="Лист1" sheetId="5" r:id="rId4"/>
  </sheets>
  <definedNames>
    <definedName name="_xlnm.Print_Area" localSheetId="0">'отчетМКУ УГЗиП'!$A$1:$AS$103</definedName>
    <definedName name="_xlnm.Print_Area" localSheetId="2">'сводный отчетМКУ УГЗиП'!$A$1:$AS$107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95" i="7" l="1"/>
  <c r="P98" i="7"/>
  <c r="J99" i="7"/>
  <c r="J98" i="7"/>
  <c r="M97" i="7"/>
  <c r="M96" i="7"/>
  <c r="P88" i="6"/>
  <c r="J88" i="6"/>
  <c r="F98" i="7"/>
  <c r="E98" i="7"/>
  <c r="AP99" i="7"/>
  <c r="AO99" i="7"/>
  <c r="AM99" i="7"/>
  <c r="AL99" i="7"/>
  <c r="AJ99" i="7"/>
  <c r="AI99" i="7"/>
  <c r="AG99" i="7"/>
  <c r="AF99" i="7"/>
  <c r="AD99" i="7"/>
  <c r="AC99" i="7"/>
  <c r="AA99" i="7"/>
  <c r="Z99" i="7"/>
  <c r="X99" i="7"/>
  <c r="W99" i="7"/>
  <c r="U99" i="7"/>
  <c r="T99" i="7"/>
  <c r="R99" i="7"/>
  <c r="Q99" i="7"/>
  <c r="O99" i="7"/>
  <c r="N99" i="7"/>
  <c r="L99" i="7"/>
  <c r="F99" i="7" s="1"/>
  <c r="G99" i="7" s="1"/>
  <c r="K99" i="7"/>
  <c r="E99" i="7" s="1"/>
  <c r="J97" i="7"/>
  <c r="I97" i="7"/>
  <c r="H97" i="7"/>
  <c r="AQ96" i="7"/>
  <c r="AQ97" i="7" s="1"/>
  <c r="AP96" i="7"/>
  <c r="AP97" i="7" s="1"/>
  <c r="AO96" i="7"/>
  <c r="AO97" i="7" s="1"/>
  <c r="AN96" i="7"/>
  <c r="AN97" i="7" s="1"/>
  <c r="AM96" i="7"/>
  <c r="AM97" i="7" s="1"/>
  <c r="AL96" i="7"/>
  <c r="AL97" i="7" s="1"/>
  <c r="AK96" i="7"/>
  <c r="AK97" i="7" s="1"/>
  <c r="AJ96" i="7"/>
  <c r="AJ97" i="7" s="1"/>
  <c r="AI96" i="7"/>
  <c r="AI97" i="7" s="1"/>
  <c r="AH96" i="7"/>
  <c r="AH97" i="7" s="1"/>
  <c r="AG96" i="7"/>
  <c r="AG97" i="7" s="1"/>
  <c r="AF96" i="7"/>
  <c r="AF97" i="7" s="1"/>
  <c r="AE96" i="7"/>
  <c r="AE97" i="7" s="1"/>
  <c r="AD96" i="7"/>
  <c r="AD97" i="7" s="1"/>
  <c r="AC96" i="7"/>
  <c r="AC97" i="7" s="1"/>
  <c r="AB96" i="7"/>
  <c r="AB97" i="7" s="1"/>
  <c r="AA96" i="7"/>
  <c r="AA97" i="7" s="1"/>
  <c r="Z96" i="7"/>
  <c r="Z97" i="7" s="1"/>
  <c r="Y96" i="7"/>
  <c r="Y97" i="7" s="1"/>
  <c r="X96" i="7"/>
  <c r="X97" i="7" s="1"/>
  <c r="W96" i="7"/>
  <c r="W97" i="7" s="1"/>
  <c r="V96" i="7"/>
  <c r="V97" i="7" s="1"/>
  <c r="U96" i="7"/>
  <c r="U97" i="7" s="1"/>
  <c r="T96" i="7"/>
  <c r="T97" i="7" s="1"/>
  <c r="S96" i="7"/>
  <c r="S97" i="7" s="1"/>
  <c r="R96" i="7"/>
  <c r="R97" i="7" s="1"/>
  <c r="Q96" i="7"/>
  <c r="Q97" i="7" s="1"/>
  <c r="P96" i="7"/>
  <c r="P97" i="7" s="1"/>
  <c r="O96" i="7"/>
  <c r="O97" i="7" s="1"/>
  <c r="N96" i="7"/>
  <c r="E96" i="7"/>
  <c r="F95" i="7"/>
  <c r="G95" i="7" s="1"/>
  <c r="E95" i="7"/>
  <c r="Q24" i="6"/>
  <c r="F88" i="6"/>
  <c r="E88" i="6"/>
  <c r="N19" i="4"/>
  <c r="P19" i="4" s="1"/>
  <c r="P16" i="4" s="1"/>
  <c r="AO19" i="4"/>
  <c r="P33" i="4"/>
  <c r="P30" i="4" s="1"/>
  <c r="AP51" i="7"/>
  <c r="AP50" i="7"/>
  <c r="AP49" i="7"/>
  <c r="AP48" i="7"/>
  <c r="AP47" i="7"/>
  <c r="AP59" i="7" s="1"/>
  <c r="AO51" i="7"/>
  <c r="AO94" i="7" s="1"/>
  <c r="AO50" i="7"/>
  <c r="AO62" i="7" s="1"/>
  <c r="AO49" i="7"/>
  <c r="AO61" i="7" s="1"/>
  <c r="AO48" i="7"/>
  <c r="AO47" i="7"/>
  <c r="AM51" i="7"/>
  <c r="AM63" i="7" s="1"/>
  <c r="AM50" i="7"/>
  <c r="AM49" i="7"/>
  <c r="AM48" i="7"/>
  <c r="AM47" i="7"/>
  <c r="AL51" i="7"/>
  <c r="AL94" i="7" s="1"/>
  <c r="AL50" i="7"/>
  <c r="AL62" i="7" s="1"/>
  <c r="AL49" i="7"/>
  <c r="AL48" i="7"/>
  <c r="AL47" i="7"/>
  <c r="AP39" i="7"/>
  <c r="AP42" i="7"/>
  <c r="AP41" i="7"/>
  <c r="AP40" i="7"/>
  <c r="AO42" i="7"/>
  <c r="AO41" i="7"/>
  <c r="AO40" i="7"/>
  <c r="AO39" i="7"/>
  <c r="AM42" i="7"/>
  <c r="AM41" i="7"/>
  <c r="AL42" i="7"/>
  <c r="AL41" i="7"/>
  <c r="AM40" i="7"/>
  <c r="AL40" i="7"/>
  <c r="AM39" i="7"/>
  <c r="AM38" i="7" s="1"/>
  <c r="AL39" i="7"/>
  <c r="AP35" i="7"/>
  <c r="AP34" i="7"/>
  <c r="AO35" i="7"/>
  <c r="AO34" i="7"/>
  <c r="AP32" i="7"/>
  <c r="AP31" i="7"/>
  <c r="AO32" i="7"/>
  <c r="AO31" i="7"/>
  <c r="AM35" i="7"/>
  <c r="AM34" i="7"/>
  <c r="AM33" i="7"/>
  <c r="AM32" i="7"/>
  <c r="AM30" i="7" s="1"/>
  <c r="AM31" i="7"/>
  <c r="AL35" i="7"/>
  <c r="AL34" i="7"/>
  <c r="AL33" i="7"/>
  <c r="AL32" i="7"/>
  <c r="AL31" i="7"/>
  <c r="AP26" i="7"/>
  <c r="AO26" i="7"/>
  <c r="AM26" i="7"/>
  <c r="AL26" i="7"/>
  <c r="AP24" i="7"/>
  <c r="AP23" i="7"/>
  <c r="AO24" i="7"/>
  <c r="AM24" i="7"/>
  <c r="AM23" i="7"/>
  <c r="AM78" i="7" s="1"/>
  <c r="AL24" i="7"/>
  <c r="AO23" i="7"/>
  <c r="AL23" i="7"/>
  <c r="AP21" i="7"/>
  <c r="AP20" i="7"/>
  <c r="AP18" i="7"/>
  <c r="AP17" i="7"/>
  <c r="AO21" i="7"/>
  <c r="AO20" i="7"/>
  <c r="AO18" i="7"/>
  <c r="AM21" i="7"/>
  <c r="AM20" i="7"/>
  <c r="AM18" i="7"/>
  <c r="AM17" i="7"/>
  <c r="AL21" i="7"/>
  <c r="AL20" i="7"/>
  <c r="AL18" i="7"/>
  <c r="AO17" i="7"/>
  <c r="AL17" i="7"/>
  <c r="AP15" i="7"/>
  <c r="AP76" i="7" s="1"/>
  <c r="AP14" i="7"/>
  <c r="AP13" i="7"/>
  <c r="AP12" i="7"/>
  <c r="AP11" i="7"/>
  <c r="AO15" i="7"/>
  <c r="AO76" i="7" s="1"/>
  <c r="AO57" i="7" s="1"/>
  <c r="AO14" i="7"/>
  <c r="AO13" i="7"/>
  <c r="AO12" i="7"/>
  <c r="AO66" i="7" s="1"/>
  <c r="AM15" i="7"/>
  <c r="AM14" i="7"/>
  <c r="AM13" i="7"/>
  <c r="AM12" i="7"/>
  <c r="AM10" i="7" s="1"/>
  <c r="AM11" i="7"/>
  <c r="AL15" i="7"/>
  <c r="AL76" i="7" s="1"/>
  <c r="AL14" i="7"/>
  <c r="AL13" i="7"/>
  <c r="AL12" i="7"/>
  <c r="AO11" i="7"/>
  <c r="AL11" i="7"/>
  <c r="AL72" i="7"/>
  <c r="AI51" i="7"/>
  <c r="AI63" i="7" s="1"/>
  <c r="AI50" i="7"/>
  <c r="AI81" i="7" s="1"/>
  <c r="AJ51" i="7"/>
  <c r="AJ50" i="7"/>
  <c r="AJ47" i="7"/>
  <c r="AJ48" i="7"/>
  <c r="AJ60" i="7" s="1"/>
  <c r="AI48" i="7"/>
  <c r="AI47" i="7"/>
  <c r="AJ42" i="7"/>
  <c r="AJ41" i="7"/>
  <c r="AI42" i="7"/>
  <c r="AI41" i="7"/>
  <c r="AJ40" i="7"/>
  <c r="AI40" i="7"/>
  <c r="AJ39" i="7"/>
  <c r="AI39" i="7"/>
  <c r="AI38" i="7" s="1"/>
  <c r="AJ35" i="7"/>
  <c r="AI35" i="7"/>
  <c r="AJ34" i="7"/>
  <c r="AI34" i="7"/>
  <c r="AJ32" i="7"/>
  <c r="AI32" i="7"/>
  <c r="AJ31" i="7"/>
  <c r="AI31" i="7"/>
  <c r="AJ21" i="7"/>
  <c r="AI21" i="7"/>
  <c r="AJ20" i="7"/>
  <c r="AI20" i="7"/>
  <c r="AJ18" i="7"/>
  <c r="AJ17" i="7"/>
  <c r="AI18" i="7"/>
  <c r="AI17" i="7"/>
  <c r="AJ15" i="7"/>
  <c r="AJ76" i="7"/>
  <c r="AJ14" i="7"/>
  <c r="AJ13" i="7"/>
  <c r="AJ12" i="7"/>
  <c r="AJ11" i="7"/>
  <c r="AI15" i="7"/>
  <c r="AI76" i="7" s="1"/>
  <c r="AI14" i="7"/>
  <c r="AI13" i="7"/>
  <c r="AI12" i="7"/>
  <c r="AI11" i="7"/>
  <c r="AG51" i="7"/>
  <c r="AG50" i="7"/>
  <c r="AG49" i="7"/>
  <c r="AG61" i="7" s="1"/>
  <c r="AG48" i="7"/>
  <c r="AG60" i="7" s="1"/>
  <c r="AG47" i="7"/>
  <c r="AF51" i="7"/>
  <c r="AF50" i="7"/>
  <c r="AF62" i="7" s="1"/>
  <c r="AF49" i="7"/>
  <c r="AF61" i="7" s="1"/>
  <c r="AF48" i="7"/>
  <c r="AF47" i="7"/>
  <c r="AG42" i="7"/>
  <c r="AF42" i="7"/>
  <c r="AG41" i="7"/>
  <c r="AF41" i="7"/>
  <c r="AG40" i="7"/>
  <c r="AG39" i="7"/>
  <c r="AF40" i="7"/>
  <c r="AF39" i="7"/>
  <c r="AF38" i="7" s="1"/>
  <c r="AG35" i="7"/>
  <c r="AG34" i="7"/>
  <c r="AF35" i="7"/>
  <c r="AF34" i="7"/>
  <c r="AG33" i="7"/>
  <c r="AF33" i="7"/>
  <c r="AG32" i="7"/>
  <c r="AG31" i="7"/>
  <c r="AG72" i="7" s="1"/>
  <c r="AF32" i="7"/>
  <c r="AF31" i="7"/>
  <c r="AG26" i="7"/>
  <c r="AF26" i="7"/>
  <c r="AF81" i="7" s="1"/>
  <c r="AG24" i="7"/>
  <c r="AG23" i="7"/>
  <c r="AG78" i="7"/>
  <c r="AF24" i="7"/>
  <c r="AF79" i="7" s="1"/>
  <c r="AF23" i="7"/>
  <c r="AG21" i="7"/>
  <c r="AG20" i="7"/>
  <c r="AG18" i="7"/>
  <c r="AG17" i="7"/>
  <c r="AF21" i="7"/>
  <c r="AF20" i="7"/>
  <c r="AF18" i="7"/>
  <c r="AF17" i="7"/>
  <c r="AG15" i="7"/>
  <c r="AG76" i="7" s="1"/>
  <c r="AG14" i="7"/>
  <c r="AG13" i="7"/>
  <c r="AG12" i="7"/>
  <c r="AG11" i="7"/>
  <c r="AF15" i="7"/>
  <c r="AF76" i="7" s="1"/>
  <c r="AF14" i="7"/>
  <c r="AF13" i="7"/>
  <c r="AF12" i="7"/>
  <c r="AF11" i="7"/>
  <c r="AD51" i="7"/>
  <c r="AD50" i="7"/>
  <c r="AD49" i="7"/>
  <c r="AD61" i="7" s="1"/>
  <c r="AD48" i="7"/>
  <c r="AD47" i="7"/>
  <c r="AC51" i="7"/>
  <c r="AC94" i="7" s="1"/>
  <c r="AC50" i="7"/>
  <c r="AC49" i="7"/>
  <c r="AC61" i="7" s="1"/>
  <c r="AC48" i="7"/>
  <c r="AC47" i="7"/>
  <c r="AD42" i="7"/>
  <c r="AD41" i="7"/>
  <c r="AD40" i="7"/>
  <c r="AD39" i="7"/>
  <c r="AC42" i="7"/>
  <c r="AC41" i="7"/>
  <c r="AC40" i="7"/>
  <c r="AC38" i="7" s="1"/>
  <c r="AC39" i="7"/>
  <c r="AD35" i="7"/>
  <c r="AD34" i="7"/>
  <c r="AD33" i="7"/>
  <c r="AD32" i="7"/>
  <c r="AD31" i="7"/>
  <c r="AC35" i="7"/>
  <c r="AC34" i="7"/>
  <c r="AC33" i="7"/>
  <c r="AC32" i="7"/>
  <c r="AC31" i="7"/>
  <c r="AD26" i="7"/>
  <c r="AD81" i="7" s="1"/>
  <c r="AC26" i="7"/>
  <c r="AD24" i="7"/>
  <c r="AC24" i="7"/>
  <c r="AD23" i="7"/>
  <c r="AC23" i="7"/>
  <c r="AD21" i="7"/>
  <c r="AD20" i="7"/>
  <c r="AD18" i="7"/>
  <c r="AD17" i="7"/>
  <c r="AC21" i="7"/>
  <c r="AC20" i="7"/>
  <c r="AC18" i="7"/>
  <c r="AC17" i="7"/>
  <c r="AD15" i="7"/>
  <c r="AD76" i="7" s="1"/>
  <c r="AD14" i="7"/>
  <c r="AD75" i="7" s="1"/>
  <c r="AD13" i="7"/>
  <c r="AC15" i="7"/>
  <c r="AC14" i="7"/>
  <c r="AC68" i="7" s="1"/>
  <c r="AC13" i="7"/>
  <c r="AD12" i="7"/>
  <c r="AC12" i="7"/>
  <c r="AC73" i="7"/>
  <c r="AD11" i="7"/>
  <c r="AD72" i="7" s="1"/>
  <c r="AC11" i="7"/>
  <c r="AA51" i="7"/>
  <c r="AA63" i="7" s="1"/>
  <c r="AA50" i="7"/>
  <c r="AA62" i="7" s="1"/>
  <c r="AA49" i="7"/>
  <c r="AA48" i="7"/>
  <c r="AA60" i="7" s="1"/>
  <c r="AA47" i="7"/>
  <c r="Z51" i="7"/>
  <c r="Z63" i="7" s="1"/>
  <c r="Z50" i="7"/>
  <c r="Z48" i="7"/>
  <c r="Z47" i="7"/>
  <c r="Z59" i="7" s="1"/>
  <c r="AA42" i="7"/>
  <c r="AA41" i="7"/>
  <c r="AA40" i="7"/>
  <c r="AA39" i="7"/>
  <c r="Z42" i="7"/>
  <c r="Z41" i="7"/>
  <c r="Z40" i="7"/>
  <c r="Z39" i="7"/>
  <c r="AA35" i="7"/>
  <c r="AA34" i="7"/>
  <c r="AA33" i="7"/>
  <c r="AA32" i="7"/>
  <c r="AA31" i="7"/>
  <c r="AA30" i="7" s="1"/>
  <c r="Z35" i="7"/>
  <c r="Z34" i="7"/>
  <c r="Z33" i="7"/>
  <c r="Z32" i="7"/>
  <c r="Z30" i="7" s="1"/>
  <c r="Z31" i="7"/>
  <c r="AA26" i="7"/>
  <c r="Z26" i="7"/>
  <c r="AA24" i="7"/>
  <c r="AA23" i="7"/>
  <c r="AA78" i="7" s="1"/>
  <c r="Z24" i="7"/>
  <c r="Z23" i="7"/>
  <c r="AA21" i="7"/>
  <c r="AA20" i="7"/>
  <c r="Z21" i="7"/>
  <c r="Z20" i="7"/>
  <c r="AA18" i="7"/>
  <c r="AA17" i="7"/>
  <c r="Z18" i="7"/>
  <c r="Z17" i="7"/>
  <c r="AA15" i="7"/>
  <c r="AA14" i="7"/>
  <c r="AA13" i="7"/>
  <c r="AA12" i="7"/>
  <c r="AA11" i="7"/>
  <c r="Z15" i="7"/>
  <c r="Z14" i="7"/>
  <c r="Z13" i="7"/>
  <c r="Z12" i="7"/>
  <c r="Z73" i="7" s="1"/>
  <c r="Z11" i="7"/>
  <c r="Z65" i="7" s="1"/>
  <c r="X48" i="7"/>
  <c r="W48" i="7"/>
  <c r="X47" i="7"/>
  <c r="W47" i="7"/>
  <c r="X51" i="7"/>
  <c r="W51" i="7"/>
  <c r="W94" i="7" s="1"/>
  <c r="X50" i="7"/>
  <c r="W50" i="7"/>
  <c r="W62" i="7" s="1"/>
  <c r="X42" i="7"/>
  <c r="X41" i="7"/>
  <c r="X40" i="7"/>
  <c r="X39" i="7"/>
  <c r="W42" i="7"/>
  <c r="W41" i="7"/>
  <c r="W40" i="7"/>
  <c r="W38" i="7" s="1"/>
  <c r="W39" i="7"/>
  <c r="X35" i="7"/>
  <c r="W35" i="7"/>
  <c r="X34" i="7"/>
  <c r="W34" i="7"/>
  <c r="E34" i="7" s="1"/>
  <c r="X32" i="7"/>
  <c r="X31" i="7"/>
  <c r="W32" i="7"/>
  <c r="W31" i="7"/>
  <c r="X26" i="7"/>
  <c r="X24" i="7"/>
  <c r="X79" i="7" s="1"/>
  <c r="X23" i="7"/>
  <c r="W26" i="7"/>
  <c r="W24" i="7"/>
  <c r="W79" i="7" s="1"/>
  <c r="W23" i="7"/>
  <c r="X21" i="7"/>
  <c r="X20" i="7"/>
  <c r="X18" i="7"/>
  <c r="X17" i="7"/>
  <c r="W18" i="7"/>
  <c r="W21" i="7"/>
  <c r="W76" i="7" s="1"/>
  <c r="W20" i="7"/>
  <c r="W17" i="7"/>
  <c r="X15" i="7"/>
  <c r="X76" i="7" s="1"/>
  <c r="X14" i="7"/>
  <c r="X13" i="7"/>
  <c r="X12" i="7"/>
  <c r="X11" i="7"/>
  <c r="W15" i="7"/>
  <c r="W14" i="7"/>
  <c r="W13" i="7"/>
  <c r="W12" i="7"/>
  <c r="W11" i="7"/>
  <c r="U51" i="7"/>
  <c r="U94" i="7" s="1"/>
  <c r="U50" i="7"/>
  <c r="U62" i="7" s="1"/>
  <c r="U49" i="7"/>
  <c r="U61" i="7" s="1"/>
  <c r="U48" i="7"/>
  <c r="U60" i="7"/>
  <c r="U47" i="7"/>
  <c r="T51" i="7"/>
  <c r="T63" i="7" s="1"/>
  <c r="T50" i="7"/>
  <c r="T49" i="7"/>
  <c r="T61" i="7" s="1"/>
  <c r="T48" i="7"/>
  <c r="T60" i="7" s="1"/>
  <c r="T47" i="7"/>
  <c r="T78" i="7" s="1"/>
  <c r="U42" i="7"/>
  <c r="U41" i="7"/>
  <c r="U40" i="7"/>
  <c r="U39" i="7"/>
  <c r="T42" i="7"/>
  <c r="T41" i="7"/>
  <c r="T40" i="7"/>
  <c r="T39" i="7"/>
  <c r="T65" i="7" s="1"/>
  <c r="U35" i="7"/>
  <c r="U34" i="7"/>
  <c r="U33" i="7"/>
  <c r="T35" i="7"/>
  <c r="T33" i="7"/>
  <c r="T34" i="7"/>
  <c r="U32" i="7"/>
  <c r="U31" i="7"/>
  <c r="U65" i="7" s="1"/>
  <c r="U53" i="7" s="1"/>
  <c r="T32" i="7"/>
  <c r="T31" i="7"/>
  <c r="U26" i="7"/>
  <c r="T26" i="7"/>
  <c r="U24" i="7"/>
  <c r="U23" i="7"/>
  <c r="U78" i="7"/>
  <c r="T24" i="7"/>
  <c r="T23" i="7"/>
  <c r="U21" i="7"/>
  <c r="U20" i="7"/>
  <c r="T21" i="7"/>
  <c r="T20" i="7"/>
  <c r="U18" i="7"/>
  <c r="U17" i="7"/>
  <c r="T18" i="7"/>
  <c r="T17" i="7"/>
  <c r="T15" i="7"/>
  <c r="T14" i="7"/>
  <c r="T75" i="7" s="1"/>
  <c r="T13" i="7"/>
  <c r="T12" i="7"/>
  <c r="U15" i="7"/>
  <c r="U14" i="7"/>
  <c r="U75" i="7" s="1"/>
  <c r="U13" i="7"/>
  <c r="U12" i="7"/>
  <c r="U11" i="7"/>
  <c r="T11" i="7"/>
  <c r="Q35" i="7"/>
  <c r="R51" i="7"/>
  <c r="R94" i="7" s="1"/>
  <c r="R50" i="7"/>
  <c r="R49" i="7"/>
  <c r="R48" i="7"/>
  <c r="R47" i="7"/>
  <c r="R59" i="7" s="1"/>
  <c r="Q51" i="7"/>
  <c r="Q50" i="7"/>
  <c r="Q62" i="7" s="1"/>
  <c r="Q49" i="7"/>
  <c r="Q61" i="7" s="1"/>
  <c r="Q48" i="7"/>
  <c r="Q47" i="7"/>
  <c r="R42" i="7"/>
  <c r="R41" i="7"/>
  <c r="R40" i="7"/>
  <c r="R39" i="7"/>
  <c r="Q42" i="7"/>
  <c r="Q41" i="7"/>
  <c r="Q40" i="7"/>
  <c r="Q39" i="7"/>
  <c r="R35" i="7"/>
  <c r="R34" i="7"/>
  <c r="R30" i="7" s="1"/>
  <c r="R33" i="7"/>
  <c r="R32" i="7"/>
  <c r="R31" i="7"/>
  <c r="Q34" i="7"/>
  <c r="Q33" i="7"/>
  <c r="Q32" i="7"/>
  <c r="Q31" i="7"/>
  <c r="R24" i="7"/>
  <c r="Q24" i="7"/>
  <c r="R23" i="7"/>
  <c r="R78" i="7" s="1"/>
  <c r="Q23" i="7"/>
  <c r="R26" i="7"/>
  <c r="Q26" i="7"/>
  <c r="R21" i="7"/>
  <c r="R20" i="7"/>
  <c r="R19" i="7"/>
  <c r="R74" i="7" s="1"/>
  <c r="R18" i="7"/>
  <c r="R17" i="7"/>
  <c r="Q21" i="7"/>
  <c r="Q20" i="7"/>
  <c r="Q18" i="7"/>
  <c r="Q17" i="7"/>
  <c r="R15" i="7"/>
  <c r="R14" i="7"/>
  <c r="R75" i="7" s="1"/>
  <c r="R13" i="7"/>
  <c r="R12" i="7"/>
  <c r="R11" i="7"/>
  <c r="Q15" i="7"/>
  <c r="Q14" i="7"/>
  <c r="Q13" i="7"/>
  <c r="Q12" i="7"/>
  <c r="Q66" i="7" s="1"/>
  <c r="Q11" i="7"/>
  <c r="O51" i="7"/>
  <c r="O50" i="7"/>
  <c r="O62" i="7" s="1"/>
  <c r="O49" i="7"/>
  <c r="O48" i="7"/>
  <c r="O47" i="7"/>
  <c r="O59" i="7" s="1"/>
  <c r="N51" i="7"/>
  <c r="N50" i="7"/>
  <c r="N49" i="7"/>
  <c r="N48" i="7"/>
  <c r="N60" i="7"/>
  <c r="N47" i="7"/>
  <c r="O42" i="7"/>
  <c r="N42" i="7"/>
  <c r="O41" i="7"/>
  <c r="N41" i="7"/>
  <c r="O40" i="7"/>
  <c r="N40" i="7"/>
  <c r="O39" i="7"/>
  <c r="N39" i="7"/>
  <c r="O34" i="7"/>
  <c r="N34" i="7"/>
  <c r="O32" i="7"/>
  <c r="N32" i="7"/>
  <c r="O31" i="7"/>
  <c r="N31" i="7"/>
  <c r="O26" i="7"/>
  <c r="O81" i="7" s="1"/>
  <c r="N26" i="7"/>
  <c r="O24" i="7"/>
  <c r="O79" i="7" s="1"/>
  <c r="N24" i="7"/>
  <c r="O23" i="7"/>
  <c r="N23" i="7"/>
  <c r="N78" i="7" s="1"/>
  <c r="O21" i="7"/>
  <c r="N21" i="7"/>
  <c r="O20" i="7"/>
  <c r="N20" i="7"/>
  <c r="O18" i="7"/>
  <c r="O17" i="7"/>
  <c r="N18" i="7"/>
  <c r="N17" i="7"/>
  <c r="O19" i="7"/>
  <c r="O15" i="7"/>
  <c r="N15" i="7"/>
  <c r="O14" i="7"/>
  <c r="N14" i="7"/>
  <c r="O11" i="7"/>
  <c r="N11" i="7"/>
  <c r="O13" i="7"/>
  <c r="O12" i="7"/>
  <c r="L51" i="7"/>
  <c r="L50" i="7"/>
  <c r="L81" i="7" s="1"/>
  <c r="L49" i="7"/>
  <c r="L48" i="7"/>
  <c r="L60" i="7" s="1"/>
  <c r="L47" i="7"/>
  <c r="L59" i="7" s="1"/>
  <c r="K51" i="7"/>
  <c r="K63" i="7" s="1"/>
  <c r="K50" i="7"/>
  <c r="K49" i="7"/>
  <c r="K48" i="7"/>
  <c r="K60" i="7" s="1"/>
  <c r="K47" i="7"/>
  <c r="L42" i="7"/>
  <c r="L41" i="7"/>
  <c r="L40" i="7"/>
  <c r="L39" i="7"/>
  <c r="K42" i="7"/>
  <c r="K41" i="7"/>
  <c r="K40" i="7"/>
  <c r="K39" i="7"/>
  <c r="L34" i="7"/>
  <c r="L33" i="7"/>
  <c r="L32" i="7"/>
  <c r="L31" i="7"/>
  <c r="K35" i="7"/>
  <c r="K76" i="7" s="1"/>
  <c r="K34" i="7"/>
  <c r="K33" i="7"/>
  <c r="K32" i="7"/>
  <c r="K31" i="7"/>
  <c r="L26" i="7"/>
  <c r="L25" i="7"/>
  <c r="L24" i="7"/>
  <c r="L66" i="7" s="1"/>
  <c r="L23" i="7"/>
  <c r="K26" i="7"/>
  <c r="K25" i="7"/>
  <c r="K24" i="7"/>
  <c r="K23" i="7"/>
  <c r="L21" i="7"/>
  <c r="L20" i="7"/>
  <c r="L19" i="7"/>
  <c r="L18" i="7"/>
  <c r="L17" i="7"/>
  <c r="K21" i="7"/>
  <c r="K20" i="7"/>
  <c r="K19" i="7"/>
  <c r="K18" i="7"/>
  <c r="K17" i="7"/>
  <c r="K16" i="7" s="1"/>
  <c r="L15" i="7"/>
  <c r="L76" i="7" s="1"/>
  <c r="L14" i="7"/>
  <c r="L13" i="7"/>
  <c r="L12" i="7"/>
  <c r="L11" i="7"/>
  <c r="K15" i="7"/>
  <c r="K14" i="7"/>
  <c r="K13" i="7"/>
  <c r="K12" i="7"/>
  <c r="K11" i="7"/>
  <c r="I51" i="7"/>
  <c r="I94" i="7" s="1"/>
  <c r="I50" i="7"/>
  <c r="I49" i="7"/>
  <c r="I48" i="7"/>
  <c r="I60" i="7" s="1"/>
  <c r="I47" i="7"/>
  <c r="I42" i="7"/>
  <c r="I41" i="7"/>
  <c r="I40" i="7"/>
  <c r="I39" i="7"/>
  <c r="I35" i="7"/>
  <c r="I34" i="7"/>
  <c r="I33" i="7"/>
  <c r="I32" i="7"/>
  <c r="I31" i="7"/>
  <c r="I26" i="7"/>
  <c r="I25" i="7"/>
  <c r="I24" i="7"/>
  <c r="I23" i="7"/>
  <c r="I21" i="7"/>
  <c r="F21" i="7" s="1"/>
  <c r="I20" i="7"/>
  <c r="I19" i="7"/>
  <c r="I18" i="7"/>
  <c r="I17" i="7"/>
  <c r="I65" i="7" s="1"/>
  <c r="I15" i="7"/>
  <c r="I14" i="7"/>
  <c r="I13" i="7"/>
  <c r="I12" i="7"/>
  <c r="I11" i="7"/>
  <c r="H51" i="7"/>
  <c r="H94" i="7" s="1"/>
  <c r="H50" i="7"/>
  <c r="H49" i="7"/>
  <c r="H61" i="7" s="1"/>
  <c r="H48" i="7"/>
  <c r="H60" i="7"/>
  <c r="H47" i="7"/>
  <c r="H42" i="7"/>
  <c r="H41" i="7"/>
  <c r="H40" i="7"/>
  <c r="H39" i="7"/>
  <c r="H35" i="7"/>
  <c r="H34" i="7"/>
  <c r="H33" i="7"/>
  <c r="H32" i="7"/>
  <c r="H31" i="7"/>
  <c r="H26" i="7"/>
  <c r="H25" i="7"/>
  <c r="H24" i="7"/>
  <c r="H22" i="7" s="1"/>
  <c r="H23" i="7"/>
  <c r="H21" i="7"/>
  <c r="H20" i="7"/>
  <c r="H19" i="7"/>
  <c r="H18" i="7"/>
  <c r="H17" i="7"/>
  <c r="H15" i="7"/>
  <c r="H14" i="7"/>
  <c r="H68" i="7" s="1"/>
  <c r="H13" i="7"/>
  <c r="H12" i="7"/>
  <c r="H11" i="7"/>
  <c r="E43" i="6"/>
  <c r="F28" i="6"/>
  <c r="F26" i="6"/>
  <c r="F25" i="6"/>
  <c r="AJ49" i="7"/>
  <c r="AJ61" i="7" s="1"/>
  <c r="AI49" i="7"/>
  <c r="Z49" i="7"/>
  <c r="Z61" i="7" s="1"/>
  <c r="X49" i="7"/>
  <c r="W49" i="7"/>
  <c r="W61" i="7" s="1"/>
  <c r="O35" i="7"/>
  <c r="O76" i="7" s="1"/>
  <c r="N35" i="7"/>
  <c r="N76" i="7" s="1"/>
  <c r="L35" i="7"/>
  <c r="AP33" i="7"/>
  <c r="AO33" i="7"/>
  <c r="AJ33" i="7"/>
  <c r="AI33" i="7"/>
  <c r="X33" i="7"/>
  <c r="W33" i="7"/>
  <c r="O33" i="7"/>
  <c r="N33" i="7"/>
  <c r="AP25" i="7"/>
  <c r="AO25" i="7"/>
  <c r="AO22" i="7" s="1"/>
  <c r="AM25" i="7"/>
  <c r="AM80" i="7" s="1"/>
  <c r="AL25" i="7"/>
  <c r="AJ25" i="7"/>
  <c r="AJ22" i="7" s="1"/>
  <c r="AI25" i="7"/>
  <c r="AI22" i="7" s="1"/>
  <c r="AG25" i="7"/>
  <c r="AF25" i="7"/>
  <c r="AD25" i="7"/>
  <c r="AD80" i="7" s="1"/>
  <c r="AC25" i="7"/>
  <c r="AA25" i="7"/>
  <c r="AA80" i="7" s="1"/>
  <c r="Z25" i="7"/>
  <c r="X25" i="7"/>
  <c r="W25" i="7"/>
  <c r="W22" i="7" s="1"/>
  <c r="U25" i="7"/>
  <c r="T25" i="7"/>
  <c r="R25" i="7"/>
  <c r="F25" i="7" s="1"/>
  <c r="Q25" i="7"/>
  <c r="O25" i="7"/>
  <c r="N25" i="7"/>
  <c r="M19" i="4"/>
  <c r="AP19" i="7"/>
  <c r="AO19" i="7"/>
  <c r="AO67" i="7" s="1"/>
  <c r="AM19" i="7"/>
  <c r="AL19" i="7"/>
  <c r="AL67" i="7" s="1"/>
  <c r="AJ19" i="7"/>
  <c r="AJ16" i="7" s="1"/>
  <c r="AI19" i="7"/>
  <c r="AG19" i="7"/>
  <c r="AD19" i="7"/>
  <c r="AC19" i="7"/>
  <c r="AC67" i="7" s="1"/>
  <c r="AA19" i="7"/>
  <c r="Z19" i="7"/>
  <c r="X19" i="7"/>
  <c r="W19" i="7"/>
  <c r="W74" i="7" s="1"/>
  <c r="U19" i="7"/>
  <c r="N19" i="7"/>
  <c r="N12" i="7"/>
  <c r="N13" i="7"/>
  <c r="AF19" i="4"/>
  <c r="AF19" i="7" s="1"/>
  <c r="J19" i="4"/>
  <c r="J16" i="4" s="1"/>
  <c r="J21" i="4"/>
  <c r="J15" i="4"/>
  <c r="AJ94" i="7"/>
  <c r="AG94" i="7"/>
  <c r="AD94" i="7"/>
  <c r="AQ89" i="7"/>
  <c r="AQ90" i="7"/>
  <c r="AQ91" i="7" s="1"/>
  <c r="AQ92" i="7" s="1"/>
  <c r="AQ93" i="7" s="1"/>
  <c r="AP89" i="7"/>
  <c r="AP90" i="7" s="1"/>
  <c r="AP91" i="7" s="1"/>
  <c r="AP92" i="7" s="1"/>
  <c r="AP93" i="7" s="1"/>
  <c r="AO89" i="7"/>
  <c r="AO90" i="7" s="1"/>
  <c r="AO91" i="7" s="1"/>
  <c r="AO92" i="7" s="1"/>
  <c r="AO93" i="7" s="1"/>
  <c r="AN89" i="7"/>
  <c r="AN90" i="7" s="1"/>
  <c r="AN91" i="7" s="1"/>
  <c r="AN92" i="7" s="1"/>
  <c r="AN93" i="7" s="1"/>
  <c r="AM89" i="7"/>
  <c r="AM90" i="7"/>
  <c r="AM91" i="7" s="1"/>
  <c r="AM92" i="7" s="1"/>
  <c r="AM93" i="7" s="1"/>
  <c r="AL89" i="7"/>
  <c r="AL90" i="7" s="1"/>
  <c r="AL91" i="7" s="1"/>
  <c r="AL92" i="7" s="1"/>
  <c r="AL93" i="7" s="1"/>
  <c r="AK89" i="7"/>
  <c r="AK90" i="7"/>
  <c r="AK91" i="7" s="1"/>
  <c r="AK92" i="7" s="1"/>
  <c r="AK93" i="7" s="1"/>
  <c r="AJ89" i="7"/>
  <c r="AJ90" i="7" s="1"/>
  <c r="AJ91" i="7" s="1"/>
  <c r="AJ92" i="7" s="1"/>
  <c r="AJ93" i="7" s="1"/>
  <c r="AI89" i="7"/>
  <c r="AI90" i="7" s="1"/>
  <c r="AI91" i="7" s="1"/>
  <c r="AI92" i="7" s="1"/>
  <c r="AI93" i="7" s="1"/>
  <c r="AH89" i="7"/>
  <c r="AH90" i="7"/>
  <c r="AH91" i="7" s="1"/>
  <c r="AH92" i="7" s="1"/>
  <c r="AH93" i="7" s="1"/>
  <c r="AG89" i="7"/>
  <c r="AG90" i="7"/>
  <c r="AG91" i="7" s="1"/>
  <c r="AG92" i="7"/>
  <c r="AG93" i="7" s="1"/>
  <c r="AF89" i="7"/>
  <c r="AF90" i="7" s="1"/>
  <c r="AF91" i="7" s="1"/>
  <c r="AF92" i="7" s="1"/>
  <c r="AF93" i="7" s="1"/>
  <c r="AE89" i="7"/>
  <c r="AE90" i="7" s="1"/>
  <c r="AE91" i="7" s="1"/>
  <c r="AE92" i="7" s="1"/>
  <c r="AE93" i="7" s="1"/>
  <c r="AD89" i="7"/>
  <c r="AD90" i="7"/>
  <c r="AD91" i="7" s="1"/>
  <c r="AD92" i="7" s="1"/>
  <c r="AD93" i="7" s="1"/>
  <c r="AC89" i="7"/>
  <c r="AC90" i="7"/>
  <c r="AC91" i="7" s="1"/>
  <c r="AC92" i="7" s="1"/>
  <c r="AC93" i="7" s="1"/>
  <c r="AB89" i="7"/>
  <c r="AB90" i="7" s="1"/>
  <c r="AB91" i="7" s="1"/>
  <c r="AB92" i="7" s="1"/>
  <c r="AB93" i="7" s="1"/>
  <c r="AA89" i="7"/>
  <c r="AA90" i="7" s="1"/>
  <c r="AA91" i="7" s="1"/>
  <c r="AA92" i="7" s="1"/>
  <c r="AA93" i="7" s="1"/>
  <c r="Z89" i="7"/>
  <c r="Z90" i="7" s="1"/>
  <c r="Z91" i="7" s="1"/>
  <c r="Z92" i="7" s="1"/>
  <c r="Z93" i="7" s="1"/>
  <c r="Y89" i="7"/>
  <c r="Y90" i="7" s="1"/>
  <c r="Y91" i="7" s="1"/>
  <c r="Y92" i="7" s="1"/>
  <c r="Y93" i="7" s="1"/>
  <c r="X89" i="7"/>
  <c r="X90" i="7"/>
  <c r="X91" i="7" s="1"/>
  <c r="X92" i="7" s="1"/>
  <c r="X93" i="7" s="1"/>
  <c r="W89" i="7"/>
  <c r="W90" i="7"/>
  <c r="W91" i="7" s="1"/>
  <c r="W92" i="7" s="1"/>
  <c r="W93" i="7" s="1"/>
  <c r="V89" i="7"/>
  <c r="V90" i="7" s="1"/>
  <c r="V91" i="7" s="1"/>
  <c r="V92" i="7" s="1"/>
  <c r="V93" i="7" s="1"/>
  <c r="U89" i="7"/>
  <c r="U90" i="7" s="1"/>
  <c r="U91" i="7" s="1"/>
  <c r="U92" i="7" s="1"/>
  <c r="U93" i="7" s="1"/>
  <c r="T89" i="7"/>
  <c r="T90" i="7" s="1"/>
  <c r="T91" i="7" s="1"/>
  <c r="T92" i="7" s="1"/>
  <c r="T93" i="7" s="1"/>
  <c r="S89" i="7"/>
  <c r="S90" i="7"/>
  <c r="S91" i="7" s="1"/>
  <c r="S92" i="7" s="1"/>
  <c r="S93" i="7" s="1"/>
  <c r="R89" i="7"/>
  <c r="R90" i="7" s="1"/>
  <c r="R91" i="7" s="1"/>
  <c r="R92" i="7" s="1"/>
  <c r="R93" i="7" s="1"/>
  <c r="Q89" i="7"/>
  <c r="Q90" i="7" s="1"/>
  <c r="Q91" i="7" s="1"/>
  <c r="Q92" i="7" s="1"/>
  <c r="Q93" i="7" s="1"/>
  <c r="P89" i="7"/>
  <c r="P90" i="7" s="1"/>
  <c r="P91" i="7" s="1"/>
  <c r="P92" i="7" s="1"/>
  <c r="P93" i="7" s="1"/>
  <c r="O89" i="7"/>
  <c r="O90" i="7" s="1"/>
  <c r="O91" i="7" s="1"/>
  <c r="O92" i="7" s="1"/>
  <c r="O93" i="7" s="1"/>
  <c r="N89" i="7"/>
  <c r="N90" i="7" s="1"/>
  <c r="N91" i="7" s="1"/>
  <c r="N92" i="7" s="1"/>
  <c r="N93" i="7" s="1"/>
  <c r="M89" i="7"/>
  <c r="M90" i="7" s="1"/>
  <c r="M91" i="7" s="1"/>
  <c r="M92" i="7" s="1"/>
  <c r="M93" i="7" s="1"/>
  <c r="L89" i="7"/>
  <c r="L90" i="7"/>
  <c r="L91" i="7" s="1"/>
  <c r="L92" i="7" s="1"/>
  <c r="L93" i="7" s="1"/>
  <c r="K89" i="7"/>
  <c r="K90" i="7" s="1"/>
  <c r="K91" i="7" s="1"/>
  <c r="K92" i="7" s="1"/>
  <c r="K93" i="7" s="1"/>
  <c r="J89" i="7"/>
  <c r="J90" i="7" s="1"/>
  <c r="J91" i="7" s="1"/>
  <c r="J92" i="7" s="1"/>
  <c r="J93" i="7" s="1"/>
  <c r="I89" i="7"/>
  <c r="I90" i="7"/>
  <c r="I91" i="7" s="1"/>
  <c r="I92" i="7" s="1"/>
  <c r="I93" i="7" s="1"/>
  <c r="H89" i="7"/>
  <c r="H90" i="7" s="1"/>
  <c r="H91" i="7" s="1"/>
  <c r="H92" i="7" s="1"/>
  <c r="H93" i="7" s="1"/>
  <c r="G89" i="7"/>
  <c r="G90" i="7"/>
  <c r="G91" i="7" s="1"/>
  <c r="G92" i="7" s="1"/>
  <c r="G93" i="7" s="1"/>
  <c r="AQ87" i="7"/>
  <c r="AP87" i="7"/>
  <c r="AO87" i="7"/>
  <c r="AN87" i="7"/>
  <c r="AM87" i="7"/>
  <c r="AL87" i="7"/>
  <c r="AK87" i="7"/>
  <c r="AJ87" i="7"/>
  <c r="AI87" i="7"/>
  <c r="AH87" i="7"/>
  <c r="AG87" i="7"/>
  <c r="AF87" i="7"/>
  <c r="AE87" i="7"/>
  <c r="AD87" i="7"/>
  <c r="AC87" i="7"/>
  <c r="AB87" i="7"/>
  <c r="AA87" i="7"/>
  <c r="Z87" i="7"/>
  <c r="Y87" i="7"/>
  <c r="X87" i="7"/>
  <c r="W87" i="7"/>
  <c r="V87" i="7"/>
  <c r="U87" i="7"/>
  <c r="T87" i="7"/>
  <c r="S87" i="7"/>
  <c r="R87" i="7"/>
  <c r="Q87" i="7"/>
  <c r="P87" i="7"/>
  <c r="O87" i="7"/>
  <c r="N87" i="7"/>
  <c r="M87" i="7"/>
  <c r="L87" i="7"/>
  <c r="K87" i="7"/>
  <c r="J87" i="7"/>
  <c r="I87" i="7"/>
  <c r="H87" i="7"/>
  <c r="G87" i="7"/>
  <c r="AQ86" i="7"/>
  <c r="AP86" i="7"/>
  <c r="AO86" i="7"/>
  <c r="AN86" i="7"/>
  <c r="AM86" i="7"/>
  <c r="AL86" i="7"/>
  <c r="AK86" i="7"/>
  <c r="AJ86" i="7"/>
  <c r="AI86" i="7"/>
  <c r="AH86" i="7"/>
  <c r="AG86" i="7"/>
  <c r="AF86" i="7"/>
  <c r="AE86" i="7"/>
  <c r="AD86" i="7"/>
  <c r="AC86" i="7"/>
  <c r="AB86" i="7"/>
  <c r="AA86" i="7"/>
  <c r="Z86" i="7"/>
  <c r="Y86" i="7"/>
  <c r="X86" i="7"/>
  <c r="W86" i="7"/>
  <c r="V86" i="7"/>
  <c r="U86" i="7"/>
  <c r="T86" i="7"/>
  <c r="S86" i="7"/>
  <c r="R86" i="7"/>
  <c r="Q86" i="7"/>
  <c r="P86" i="7"/>
  <c r="O86" i="7"/>
  <c r="N86" i="7"/>
  <c r="M86" i="7"/>
  <c r="L86" i="7"/>
  <c r="K86" i="7"/>
  <c r="J86" i="7"/>
  <c r="I86" i="7"/>
  <c r="H86" i="7"/>
  <c r="G86" i="7"/>
  <c r="AQ85" i="7"/>
  <c r="AP85" i="7"/>
  <c r="AO85" i="7"/>
  <c r="AN85" i="7"/>
  <c r="AM85" i="7"/>
  <c r="AL85" i="7"/>
  <c r="AK85" i="7"/>
  <c r="AJ85" i="7"/>
  <c r="AI85" i="7"/>
  <c r="AH85" i="7"/>
  <c r="AG85" i="7"/>
  <c r="AF85" i="7"/>
  <c r="AE85" i="7"/>
  <c r="AD85" i="7"/>
  <c r="AC85" i="7"/>
  <c r="AB85" i="7"/>
  <c r="AA85" i="7"/>
  <c r="Z85" i="7"/>
  <c r="Y85" i="7"/>
  <c r="X85" i="7"/>
  <c r="W85" i="7"/>
  <c r="V85" i="7"/>
  <c r="U85" i="7"/>
  <c r="T85" i="7"/>
  <c r="S85" i="7"/>
  <c r="R85" i="7"/>
  <c r="Q85" i="7"/>
  <c r="P85" i="7"/>
  <c r="O85" i="7"/>
  <c r="N85" i="7"/>
  <c r="M85" i="7"/>
  <c r="L85" i="7"/>
  <c r="K85" i="7"/>
  <c r="J85" i="7"/>
  <c r="I85" i="7"/>
  <c r="H85" i="7"/>
  <c r="G85" i="7"/>
  <c r="F84" i="7"/>
  <c r="F85" i="7"/>
  <c r="E84" i="7"/>
  <c r="E85" i="7" s="1"/>
  <c r="F83" i="7"/>
  <c r="F89" i="7" s="1"/>
  <c r="F90" i="7" s="1"/>
  <c r="F91" i="7" s="1"/>
  <c r="F92" i="7" s="1"/>
  <c r="F93" i="7" s="1"/>
  <c r="E83" i="7"/>
  <c r="E89" i="7" s="1"/>
  <c r="E90" i="7" s="1"/>
  <c r="E91" i="7" s="1"/>
  <c r="E92" i="7" s="1"/>
  <c r="E93" i="7" s="1"/>
  <c r="Y82" i="7"/>
  <c r="AQ80" i="7"/>
  <c r="AN80" i="7"/>
  <c r="AL80" i="7"/>
  <c r="AK80" i="7"/>
  <c r="AH80" i="7"/>
  <c r="AE80" i="7"/>
  <c r="AB80" i="7"/>
  <c r="Y80" i="7"/>
  <c r="V80" i="7"/>
  <c r="S80" i="7"/>
  <c r="AQ79" i="7"/>
  <c r="AN79" i="7"/>
  <c r="AM79" i="7"/>
  <c r="AK79" i="7"/>
  <c r="AI79" i="7"/>
  <c r="AH79" i="7"/>
  <c r="AE79" i="7"/>
  <c r="AB79" i="7"/>
  <c r="Y79" i="7"/>
  <c r="Y77" i="7" s="1"/>
  <c r="V79" i="7"/>
  <c r="S79" i="7"/>
  <c r="P79" i="7"/>
  <c r="N79" i="7"/>
  <c r="M79" i="7"/>
  <c r="J79" i="7"/>
  <c r="AJ78" i="7"/>
  <c r="X78" i="7"/>
  <c r="AQ76" i="7"/>
  <c r="AN76" i="7"/>
  <c r="AK76" i="7"/>
  <c r="AH76" i="7"/>
  <c r="AE76" i="7"/>
  <c r="AB76" i="7"/>
  <c r="Y76" i="7"/>
  <c r="V76" i="7"/>
  <c r="U76" i="7"/>
  <c r="U57" i="7" s="1"/>
  <c r="S76" i="7"/>
  <c r="AQ75" i="7"/>
  <c r="AN75" i="7"/>
  <c r="AK75" i="7"/>
  <c r="AH75" i="7"/>
  <c r="AE75" i="7"/>
  <c r="AB75" i="7"/>
  <c r="Y75" i="7"/>
  <c r="V75" i="7"/>
  <c r="S75" i="7"/>
  <c r="M75" i="7"/>
  <c r="J75" i="7"/>
  <c r="AQ74" i="7"/>
  <c r="AN74" i="7"/>
  <c r="AK74" i="7"/>
  <c r="AE74" i="7"/>
  <c r="AB74" i="7"/>
  <c r="V74" i="7"/>
  <c r="S74" i="7"/>
  <c r="AQ73" i="7"/>
  <c r="AN73" i="7"/>
  <c r="AK73" i="7"/>
  <c r="AH73" i="7"/>
  <c r="AE73" i="7"/>
  <c r="AB73" i="7"/>
  <c r="Y73" i="7"/>
  <c r="V73" i="7"/>
  <c r="S73" i="7"/>
  <c r="M73" i="7"/>
  <c r="J73" i="7"/>
  <c r="AQ72" i="7"/>
  <c r="AN72" i="7"/>
  <c r="AK72" i="7"/>
  <c r="AH72" i="7"/>
  <c r="AE72" i="7"/>
  <c r="AB72" i="7"/>
  <c r="Y72" i="7"/>
  <c r="V72" i="7"/>
  <c r="S72" i="7"/>
  <c r="S71" i="7" s="1"/>
  <c r="P72" i="7"/>
  <c r="M72" i="7"/>
  <c r="J72" i="7"/>
  <c r="AQ63" i="7"/>
  <c r="AN63" i="7"/>
  <c r="AK63" i="7"/>
  <c r="AJ63" i="7"/>
  <c r="AH63" i="7"/>
  <c r="AG63" i="7"/>
  <c r="AE63" i="7"/>
  <c r="AD63" i="7"/>
  <c r="AB63" i="7"/>
  <c r="V63" i="7"/>
  <c r="S63" i="7"/>
  <c r="P63" i="7"/>
  <c r="M63" i="7"/>
  <c r="AP62" i="7"/>
  <c r="AM62" i="7"/>
  <c r="AC62" i="7"/>
  <c r="X62" i="7"/>
  <c r="X61" i="7"/>
  <c r="X55" i="7" s="1"/>
  <c r="AQ60" i="7"/>
  <c r="AQ62" i="7" s="1"/>
  <c r="AQ61" i="7" s="1"/>
  <c r="AP60" i="7"/>
  <c r="AN60" i="7"/>
  <c r="AN62" i="7" s="1"/>
  <c r="AN61" i="7" s="1"/>
  <c r="AM60" i="7"/>
  <c r="AK60" i="7"/>
  <c r="AK62" i="7" s="1"/>
  <c r="AK61" i="7" s="1"/>
  <c r="AI60" i="7"/>
  <c r="AH60" i="7"/>
  <c r="AH62" i="7" s="1"/>
  <c r="AH61" i="7" s="1"/>
  <c r="AF60" i="7"/>
  <c r="AE60" i="7"/>
  <c r="AE62" i="7" s="1"/>
  <c r="AC60" i="7"/>
  <c r="AB60" i="7"/>
  <c r="AB62" i="7" s="1"/>
  <c r="AB61" i="7" s="1"/>
  <c r="Y60" i="7"/>
  <c r="Y62" i="7" s="1"/>
  <c r="Y61" i="7" s="1"/>
  <c r="V60" i="7"/>
  <c r="V62" i="7"/>
  <c r="V61" i="7" s="1"/>
  <c r="S60" i="7"/>
  <c r="S62" i="7" s="1"/>
  <c r="S61" i="7" s="1"/>
  <c r="P60" i="7"/>
  <c r="P62" i="7" s="1"/>
  <c r="P61" i="7" s="1"/>
  <c r="M60" i="7"/>
  <c r="M62" i="7" s="1"/>
  <c r="M61" i="7" s="1"/>
  <c r="J60" i="7"/>
  <c r="J62" i="7"/>
  <c r="J61" i="7" s="1"/>
  <c r="AO59" i="7"/>
  <c r="AL59" i="7"/>
  <c r="AJ59" i="7"/>
  <c r="AG59" i="7"/>
  <c r="X59" i="7"/>
  <c r="I59" i="7"/>
  <c r="AQ58" i="7"/>
  <c r="AN58" i="7"/>
  <c r="AK58" i="7"/>
  <c r="AB58" i="7"/>
  <c r="V58" i="7"/>
  <c r="S58" i="7"/>
  <c r="P58" i="7"/>
  <c r="J58" i="7"/>
  <c r="AQ57" i="7"/>
  <c r="AQ82" i="7" s="1"/>
  <c r="AQ77" i="7" s="1"/>
  <c r="AN57" i="7"/>
  <c r="AK57" i="7"/>
  <c r="AK82" i="7" s="1"/>
  <c r="AK77" i="7" s="1"/>
  <c r="AH57" i="7"/>
  <c r="AH82" i="7" s="1"/>
  <c r="AH77" i="7" s="1"/>
  <c r="AE57" i="7"/>
  <c r="AE82" i="7" s="1"/>
  <c r="AE77" i="7" s="1"/>
  <c r="AB57" i="7"/>
  <c r="V57" i="7"/>
  <c r="V69" i="7" s="1"/>
  <c r="S57" i="7"/>
  <c r="S82" i="7" s="1"/>
  <c r="S77" i="7" s="1"/>
  <c r="M82" i="7"/>
  <c r="J82" i="7"/>
  <c r="F56" i="7"/>
  <c r="E56" i="7"/>
  <c r="AQ54" i="7"/>
  <c r="AQ66" i="7" s="1"/>
  <c r="AN54" i="7"/>
  <c r="AN66" i="7" s="1"/>
  <c r="AK54" i="7"/>
  <c r="AK66" i="7" s="1"/>
  <c r="AH54" i="7"/>
  <c r="AE54" i="7"/>
  <c r="AE66" i="7"/>
  <c r="AB54" i="7"/>
  <c r="AB66" i="7" s="1"/>
  <c r="Y54" i="7"/>
  <c r="V54" i="7"/>
  <c r="V66" i="7" s="1"/>
  <c r="S54" i="7"/>
  <c r="S66" i="7" s="1"/>
  <c r="M54" i="7"/>
  <c r="M66" i="7" s="1"/>
  <c r="J54" i="7"/>
  <c r="J66" i="7" s="1"/>
  <c r="AQ53" i="7"/>
  <c r="AN53" i="7"/>
  <c r="AK53" i="7"/>
  <c r="AH53" i="7"/>
  <c r="AE53" i="7"/>
  <c r="AB53" i="7"/>
  <c r="Y53" i="7"/>
  <c r="V53" i="7"/>
  <c r="S53" i="7"/>
  <c r="M53" i="7"/>
  <c r="J53" i="7"/>
  <c r="AQ46" i="7"/>
  <c r="AN46" i="7"/>
  <c r="AK46" i="7"/>
  <c r="AH46" i="7"/>
  <c r="AE46" i="7"/>
  <c r="AB46" i="7"/>
  <c r="Y46" i="7"/>
  <c r="V46" i="7"/>
  <c r="S46" i="7"/>
  <c r="P46" i="7"/>
  <c r="M46" i="7"/>
  <c r="J46" i="7"/>
  <c r="G46" i="7"/>
  <c r="F43" i="7"/>
  <c r="AQ38" i="7"/>
  <c r="AN38" i="7"/>
  <c r="AK38" i="7"/>
  <c r="AH38" i="7"/>
  <c r="AE38" i="7"/>
  <c r="AB38" i="7"/>
  <c r="Y38" i="7"/>
  <c r="V38" i="7"/>
  <c r="S38" i="7"/>
  <c r="P38" i="7"/>
  <c r="M38" i="7"/>
  <c r="J38" i="7"/>
  <c r="G38" i="7"/>
  <c r="AQ30" i="7"/>
  <c r="AN30" i="7"/>
  <c r="AK30" i="7"/>
  <c r="AE30" i="7"/>
  <c r="AB30" i="7"/>
  <c r="V30" i="7"/>
  <c r="S30" i="7"/>
  <c r="J30" i="7"/>
  <c r="F27" i="7"/>
  <c r="E27" i="7"/>
  <c r="AQ22" i="7"/>
  <c r="AN22" i="7"/>
  <c r="AM22" i="7"/>
  <c r="AK22" i="7"/>
  <c r="AH22" i="7"/>
  <c r="AE22" i="7"/>
  <c r="AB22" i="7"/>
  <c r="Y22" i="7"/>
  <c r="V22" i="7"/>
  <c r="S22" i="7"/>
  <c r="Q22" i="7"/>
  <c r="AQ16" i="7"/>
  <c r="AN16" i="7"/>
  <c r="AK16" i="7"/>
  <c r="AH16" i="7"/>
  <c r="AE16" i="7"/>
  <c r="AB16" i="7"/>
  <c r="Y16" i="7"/>
  <c r="V16" i="7"/>
  <c r="S16" i="7"/>
  <c r="AQ10" i="7"/>
  <c r="AN10" i="7"/>
  <c r="AK10" i="7"/>
  <c r="AH10" i="7"/>
  <c r="AE10" i="7"/>
  <c r="AB10" i="7"/>
  <c r="Y10" i="7"/>
  <c r="V10" i="7"/>
  <c r="S10" i="7"/>
  <c r="M10" i="7"/>
  <c r="J10" i="7"/>
  <c r="AP94" i="6"/>
  <c r="AO94" i="6"/>
  <c r="AO57" i="6" s="1"/>
  <c r="AM94" i="6"/>
  <c r="AL94" i="6"/>
  <c r="AJ94" i="6"/>
  <c r="AI94" i="6"/>
  <c r="AG94" i="6"/>
  <c r="AF94" i="6"/>
  <c r="AD94" i="6"/>
  <c r="AC94" i="6"/>
  <c r="AC57" i="6" s="1"/>
  <c r="AC69" i="6" s="1"/>
  <c r="AA94" i="6"/>
  <c r="Z94" i="6"/>
  <c r="X94" i="6"/>
  <c r="W94" i="6"/>
  <c r="U94" i="6"/>
  <c r="T94" i="6"/>
  <c r="R94" i="6"/>
  <c r="Q94" i="6"/>
  <c r="E94" i="6" s="1"/>
  <c r="G94" i="6" s="1"/>
  <c r="O94" i="6"/>
  <c r="N94" i="6"/>
  <c r="L94" i="6"/>
  <c r="F94" i="6" s="1"/>
  <c r="K94" i="6"/>
  <c r="AQ89" i="6"/>
  <c r="AQ90" i="6" s="1"/>
  <c r="AQ91" i="6" s="1"/>
  <c r="AQ92" i="6" s="1"/>
  <c r="AQ93" i="6" s="1"/>
  <c r="AP89" i="6"/>
  <c r="AP90" i="6"/>
  <c r="AP91" i="6" s="1"/>
  <c r="AP92" i="6" s="1"/>
  <c r="AP93" i="6" s="1"/>
  <c r="AO89" i="6"/>
  <c r="AO90" i="6" s="1"/>
  <c r="AO91" i="6" s="1"/>
  <c r="AO92" i="6" s="1"/>
  <c r="AO93" i="6" s="1"/>
  <c r="AN89" i="6"/>
  <c r="AN90" i="6"/>
  <c r="AN91" i="6" s="1"/>
  <c r="AN92" i="6" s="1"/>
  <c r="AN93" i="6" s="1"/>
  <c r="AM89" i="6"/>
  <c r="AM90" i="6" s="1"/>
  <c r="AM91" i="6" s="1"/>
  <c r="AM92" i="6" s="1"/>
  <c r="AM93" i="6" s="1"/>
  <c r="AL89" i="6"/>
  <c r="AL90" i="6"/>
  <c r="AL91" i="6" s="1"/>
  <c r="AL92" i="6" s="1"/>
  <c r="AL93" i="6" s="1"/>
  <c r="AK89" i="6"/>
  <c r="AK90" i="6" s="1"/>
  <c r="AK91" i="6" s="1"/>
  <c r="AK92" i="6" s="1"/>
  <c r="AK93" i="6" s="1"/>
  <c r="AJ89" i="6"/>
  <c r="AJ90" i="6" s="1"/>
  <c r="AJ91" i="6" s="1"/>
  <c r="AJ92" i="6" s="1"/>
  <c r="AJ93" i="6" s="1"/>
  <c r="AI89" i="6"/>
  <c r="AI90" i="6" s="1"/>
  <c r="AI91" i="6" s="1"/>
  <c r="AI92" i="6" s="1"/>
  <c r="AI93" i="6" s="1"/>
  <c r="AH89" i="6"/>
  <c r="AH90" i="6"/>
  <c r="AH91" i="6" s="1"/>
  <c r="AH92" i="6" s="1"/>
  <c r="AH93" i="6" s="1"/>
  <c r="AG89" i="6"/>
  <c r="AG90" i="6" s="1"/>
  <c r="AG91" i="6" s="1"/>
  <c r="AG92" i="6" s="1"/>
  <c r="AG93" i="6" s="1"/>
  <c r="AF89" i="6"/>
  <c r="AF90" i="6" s="1"/>
  <c r="AF91" i="6" s="1"/>
  <c r="AF92" i="6" s="1"/>
  <c r="AF93" i="6" s="1"/>
  <c r="AE89" i="6"/>
  <c r="AE90" i="6" s="1"/>
  <c r="AE91" i="6" s="1"/>
  <c r="AE92" i="6" s="1"/>
  <c r="AE93" i="6" s="1"/>
  <c r="AD89" i="6"/>
  <c r="AD90" i="6"/>
  <c r="AD91" i="6"/>
  <c r="AD92" i="6" s="1"/>
  <c r="AD93" i="6" s="1"/>
  <c r="AC89" i="6"/>
  <c r="AC90" i="6"/>
  <c r="AC91" i="6" s="1"/>
  <c r="AC92" i="6" s="1"/>
  <c r="AC93" i="6" s="1"/>
  <c r="AB89" i="6"/>
  <c r="AB90" i="6" s="1"/>
  <c r="AB91" i="6" s="1"/>
  <c r="AB92" i="6" s="1"/>
  <c r="AB93" i="6" s="1"/>
  <c r="AA89" i="6"/>
  <c r="AA90" i="6"/>
  <c r="AA91" i="6" s="1"/>
  <c r="AA92" i="6" s="1"/>
  <c r="AA93" i="6" s="1"/>
  <c r="Z89" i="6"/>
  <c r="Z90" i="6" s="1"/>
  <c r="Z91" i="6" s="1"/>
  <c r="Z92" i="6" s="1"/>
  <c r="Z93" i="6" s="1"/>
  <c r="Y89" i="6"/>
  <c r="Y90" i="6" s="1"/>
  <c r="Y91" i="6" s="1"/>
  <c r="Y92" i="6" s="1"/>
  <c r="Y93" i="6" s="1"/>
  <c r="X89" i="6"/>
  <c r="X90" i="6"/>
  <c r="X91" i="6"/>
  <c r="X92" i="6" s="1"/>
  <c r="X93" i="6" s="1"/>
  <c r="W89" i="6"/>
  <c r="W90" i="6" s="1"/>
  <c r="W91" i="6" s="1"/>
  <c r="W92" i="6" s="1"/>
  <c r="W93" i="6" s="1"/>
  <c r="V89" i="6"/>
  <c r="V90" i="6" s="1"/>
  <c r="V91" i="6" s="1"/>
  <c r="V92" i="6" s="1"/>
  <c r="V93" i="6" s="1"/>
  <c r="U89" i="6"/>
  <c r="U90" i="6"/>
  <c r="U91" i="6" s="1"/>
  <c r="U92" i="6" s="1"/>
  <c r="U93" i="6" s="1"/>
  <c r="T89" i="6"/>
  <c r="T90" i="6" s="1"/>
  <c r="T91" i="6" s="1"/>
  <c r="T92" i="6" s="1"/>
  <c r="T93" i="6" s="1"/>
  <c r="S89" i="6"/>
  <c r="S90" i="6"/>
  <c r="S91" i="6" s="1"/>
  <c r="S92" i="6" s="1"/>
  <c r="S93" i="6" s="1"/>
  <c r="R89" i="6"/>
  <c r="R90" i="6" s="1"/>
  <c r="R91" i="6" s="1"/>
  <c r="R92" i="6" s="1"/>
  <c r="R93" i="6" s="1"/>
  <c r="Q89" i="6"/>
  <c r="Q90" i="6"/>
  <c r="Q91" i="6"/>
  <c r="Q92" i="6" s="1"/>
  <c r="Q93" i="6" s="1"/>
  <c r="P89" i="6"/>
  <c r="P90" i="6"/>
  <c r="P91" i="6" s="1"/>
  <c r="P92" i="6" s="1"/>
  <c r="P93" i="6" s="1"/>
  <c r="O89" i="6"/>
  <c r="O90" i="6"/>
  <c r="O91" i="6" s="1"/>
  <c r="O92" i="6" s="1"/>
  <c r="O93" i="6" s="1"/>
  <c r="N89" i="6"/>
  <c r="N90" i="6"/>
  <c r="N91" i="6" s="1"/>
  <c r="N92" i="6" s="1"/>
  <c r="N93" i="6" s="1"/>
  <c r="M89" i="6"/>
  <c r="M90" i="6" s="1"/>
  <c r="M91" i="6" s="1"/>
  <c r="M92" i="6" s="1"/>
  <c r="M93" i="6" s="1"/>
  <c r="L89" i="6"/>
  <c r="L90" i="6" s="1"/>
  <c r="L91" i="6" s="1"/>
  <c r="L92" i="6" s="1"/>
  <c r="L93" i="6" s="1"/>
  <c r="K89" i="6"/>
  <c r="K90" i="6"/>
  <c r="K91" i="6" s="1"/>
  <c r="K92" i="6" s="1"/>
  <c r="K93" i="6" s="1"/>
  <c r="J89" i="6"/>
  <c r="J90" i="6" s="1"/>
  <c r="J91" i="6" s="1"/>
  <c r="J92" i="6" s="1"/>
  <c r="J93" i="6" s="1"/>
  <c r="I89" i="6"/>
  <c r="I90" i="6" s="1"/>
  <c r="I91" i="6" s="1"/>
  <c r="I92" i="6" s="1"/>
  <c r="I93" i="6" s="1"/>
  <c r="H89" i="6"/>
  <c r="H90" i="6" s="1"/>
  <c r="H91" i="6" s="1"/>
  <c r="H92" i="6" s="1"/>
  <c r="H93" i="6" s="1"/>
  <c r="G89" i="6"/>
  <c r="G90" i="6"/>
  <c r="G91" i="6" s="1"/>
  <c r="G92" i="6" s="1"/>
  <c r="G93" i="6" s="1"/>
  <c r="AQ87" i="6"/>
  <c r="AP87" i="6"/>
  <c r="AO87" i="6"/>
  <c r="AN87" i="6"/>
  <c r="AM87" i="6"/>
  <c r="AL87" i="6"/>
  <c r="AK87" i="6"/>
  <c r="AJ87" i="6"/>
  <c r="AI87" i="6"/>
  <c r="AH87" i="6"/>
  <c r="AG87" i="6"/>
  <c r="AF87" i="6"/>
  <c r="AE87" i="6"/>
  <c r="AD87" i="6"/>
  <c r="AC87" i="6"/>
  <c r="AB87" i="6"/>
  <c r="AA87" i="6"/>
  <c r="Z87" i="6"/>
  <c r="Y87" i="6"/>
  <c r="X87" i="6"/>
  <c r="W87" i="6"/>
  <c r="V87" i="6"/>
  <c r="U87" i="6"/>
  <c r="T87" i="6"/>
  <c r="S87" i="6"/>
  <c r="R87" i="6"/>
  <c r="Q87" i="6"/>
  <c r="P87" i="6"/>
  <c r="O87" i="6"/>
  <c r="N87" i="6"/>
  <c r="M87" i="6"/>
  <c r="L87" i="6"/>
  <c r="K87" i="6"/>
  <c r="J87" i="6"/>
  <c r="I87" i="6"/>
  <c r="H87" i="6"/>
  <c r="G87" i="6"/>
  <c r="AQ86" i="6"/>
  <c r="AP86" i="6"/>
  <c r="AO86" i="6"/>
  <c r="AN86" i="6"/>
  <c r="AM86" i="6"/>
  <c r="AL86" i="6"/>
  <c r="AK86" i="6"/>
  <c r="AJ86" i="6"/>
  <c r="AI86" i="6"/>
  <c r="AH86" i="6"/>
  <c r="AG86" i="6"/>
  <c r="AF86" i="6"/>
  <c r="AE86" i="6"/>
  <c r="AD86" i="6"/>
  <c r="AC86" i="6"/>
  <c r="AB86" i="6"/>
  <c r="AA86" i="6"/>
  <c r="Z86" i="6"/>
  <c r="Y86" i="6"/>
  <c r="X86" i="6"/>
  <c r="W86" i="6"/>
  <c r="V86" i="6"/>
  <c r="U86" i="6"/>
  <c r="T86" i="6"/>
  <c r="S86" i="6"/>
  <c r="R86" i="6"/>
  <c r="Q86" i="6"/>
  <c r="P86" i="6"/>
  <c r="O86" i="6"/>
  <c r="N86" i="6"/>
  <c r="M86" i="6"/>
  <c r="L86" i="6"/>
  <c r="K86" i="6"/>
  <c r="J86" i="6"/>
  <c r="I86" i="6"/>
  <c r="H86" i="6"/>
  <c r="G86" i="6"/>
  <c r="AQ85" i="6"/>
  <c r="AP85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AC85" i="6"/>
  <c r="AB85" i="6"/>
  <c r="AA85" i="6"/>
  <c r="Z85" i="6"/>
  <c r="Y85" i="6"/>
  <c r="X85" i="6"/>
  <c r="W85" i="6"/>
  <c r="V85" i="6"/>
  <c r="U85" i="6"/>
  <c r="T85" i="6"/>
  <c r="S85" i="6"/>
  <c r="R85" i="6"/>
  <c r="Q85" i="6"/>
  <c r="P85" i="6"/>
  <c r="O85" i="6"/>
  <c r="N85" i="6"/>
  <c r="M85" i="6"/>
  <c r="L85" i="6"/>
  <c r="K85" i="6"/>
  <c r="J85" i="6"/>
  <c r="I85" i="6"/>
  <c r="H85" i="6"/>
  <c r="G85" i="6"/>
  <c r="F84" i="6"/>
  <c r="F85" i="6" s="1"/>
  <c r="E84" i="6"/>
  <c r="E85" i="6" s="1"/>
  <c r="F83" i="6"/>
  <c r="E83" i="6"/>
  <c r="E87" i="6" s="1"/>
  <c r="Y82" i="6"/>
  <c r="P82" i="6"/>
  <c r="AP81" i="6"/>
  <c r="AO81" i="6"/>
  <c r="AM81" i="6"/>
  <c r="AL81" i="6"/>
  <c r="AJ81" i="6"/>
  <c r="AI81" i="6"/>
  <c r="AG81" i="6"/>
  <c r="AF81" i="6"/>
  <c r="AD81" i="6"/>
  <c r="AC81" i="6"/>
  <c r="AA81" i="6"/>
  <c r="X81" i="6"/>
  <c r="W81" i="6"/>
  <c r="U81" i="6"/>
  <c r="T81" i="6"/>
  <c r="R81" i="6"/>
  <c r="R77" i="6" s="1"/>
  <c r="Q81" i="6"/>
  <c r="O81" i="6"/>
  <c r="N81" i="6"/>
  <c r="L81" i="6"/>
  <c r="K81" i="6"/>
  <c r="I81" i="6"/>
  <c r="H81" i="6"/>
  <c r="E81" i="6"/>
  <c r="AP80" i="6"/>
  <c r="AO80" i="6"/>
  <c r="AM80" i="6"/>
  <c r="AL80" i="6"/>
  <c r="AJ80" i="6"/>
  <c r="AI80" i="6"/>
  <c r="AG80" i="6"/>
  <c r="AF80" i="6"/>
  <c r="AD80" i="6"/>
  <c r="AC80" i="6"/>
  <c r="AA80" i="6"/>
  <c r="Z80" i="6"/>
  <c r="X80" i="6"/>
  <c r="W80" i="6"/>
  <c r="U80" i="6"/>
  <c r="T80" i="6"/>
  <c r="T77" i="6" s="1"/>
  <c r="R80" i="6"/>
  <c r="Q80" i="6"/>
  <c r="O80" i="6"/>
  <c r="N80" i="6"/>
  <c r="L80" i="6"/>
  <c r="K80" i="6"/>
  <c r="I80" i="6"/>
  <c r="H80" i="6"/>
  <c r="J80" i="6" s="1"/>
  <c r="AQ79" i="6"/>
  <c r="AP79" i="6"/>
  <c r="AO79" i="6"/>
  <c r="AN79" i="6"/>
  <c r="AM79" i="6"/>
  <c r="AL79" i="6"/>
  <c r="AK79" i="6"/>
  <c r="AJ79" i="6"/>
  <c r="AI79" i="6"/>
  <c r="AH79" i="6"/>
  <c r="AG79" i="6"/>
  <c r="AF79" i="6"/>
  <c r="AE79" i="6"/>
  <c r="AD79" i="6"/>
  <c r="AC79" i="6"/>
  <c r="E79" i="6" s="1"/>
  <c r="AB79" i="6"/>
  <c r="AA79" i="6"/>
  <c r="Z79" i="6"/>
  <c r="Y79" i="6"/>
  <c r="X79" i="6"/>
  <c r="W79" i="6"/>
  <c r="V79" i="6"/>
  <c r="U79" i="6"/>
  <c r="T79" i="6"/>
  <c r="S79" i="6"/>
  <c r="R79" i="6"/>
  <c r="Q79" i="6"/>
  <c r="P79" i="6"/>
  <c r="O79" i="6"/>
  <c r="N79" i="6"/>
  <c r="M79" i="6"/>
  <c r="L79" i="6"/>
  <c r="K79" i="6"/>
  <c r="J79" i="6"/>
  <c r="I79" i="6"/>
  <c r="H79" i="6"/>
  <c r="AP78" i="6"/>
  <c r="AO78" i="6"/>
  <c r="AM78" i="6"/>
  <c r="AL78" i="6"/>
  <c r="AJ78" i="6"/>
  <c r="AI78" i="6"/>
  <c r="AG78" i="6"/>
  <c r="AF78" i="6"/>
  <c r="AD78" i="6"/>
  <c r="AC78" i="6"/>
  <c r="AA78" i="6"/>
  <c r="Z78" i="6"/>
  <c r="X78" i="6"/>
  <c r="W78" i="6"/>
  <c r="U78" i="6"/>
  <c r="T78" i="6"/>
  <c r="R78" i="6"/>
  <c r="Q78" i="6"/>
  <c r="Q77" i="6" s="1"/>
  <c r="O78" i="6"/>
  <c r="N78" i="6"/>
  <c r="N77" i="6" s="1"/>
  <c r="L78" i="6"/>
  <c r="K78" i="6"/>
  <c r="K77" i="6" s="1"/>
  <c r="I78" i="6"/>
  <c r="H78" i="6"/>
  <c r="AP77" i="6"/>
  <c r="AL77" i="6"/>
  <c r="AJ77" i="6"/>
  <c r="AI77" i="6"/>
  <c r="AD77" i="6"/>
  <c r="AA77" i="6"/>
  <c r="Z77" i="6"/>
  <c r="X77" i="6"/>
  <c r="W77" i="6"/>
  <c r="O77" i="6"/>
  <c r="L77" i="6"/>
  <c r="AQ76" i="6"/>
  <c r="AP76" i="6"/>
  <c r="AO76" i="6"/>
  <c r="AN76" i="6"/>
  <c r="AM76" i="6"/>
  <c r="AL76" i="6"/>
  <c r="AK76" i="6"/>
  <c r="AJ76" i="6"/>
  <c r="AJ57" i="6" s="1"/>
  <c r="AJ69" i="6" s="1"/>
  <c r="AI76" i="6"/>
  <c r="AH76" i="6"/>
  <c r="AG76" i="6"/>
  <c r="AF76" i="6"/>
  <c r="AE76" i="6"/>
  <c r="AD76" i="6"/>
  <c r="AC76" i="6"/>
  <c r="AB76" i="6"/>
  <c r="AA76" i="6"/>
  <c r="Z76" i="6"/>
  <c r="Y76" i="6"/>
  <c r="X76" i="6"/>
  <c r="W76" i="6"/>
  <c r="V76" i="6"/>
  <c r="U76" i="6"/>
  <c r="T76" i="6"/>
  <c r="T57" i="6" s="1"/>
  <c r="T82" i="6" s="1"/>
  <c r="S76" i="6"/>
  <c r="R76" i="6"/>
  <c r="Q76" i="6"/>
  <c r="O76" i="6"/>
  <c r="N76" i="6"/>
  <c r="M76" i="6"/>
  <c r="L76" i="6"/>
  <c r="K76" i="6"/>
  <c r="J76" i="6"/>
  <c r="I76" i="6"/>
  <c r="H76" i="6"/>
  <c r="AQ75" i="6"/>
  <c r="AP75" i="6"/>
  <c r="AO75" i="6"/>
  <c r="AN75" i="6"/>
  <c r="AM75" i="6"/>
  <c r="AM71" i="6" s="1"/>
  <c r="AL75" i="6"/>
  <c r="AK75" i="6"/>
  <c r="AJ75" i="6"/>
  <c r="AI75" i="6"/>
  <c r="AH75" i="6"/>
  <c r="AG75" i="6"/>
  <c r="AF75" i="6"/>
  <c r="AE75" i="6"/>
  <c r="AD75" i="6"/>
  <c r="AC75" i="6"/>
  <c r="AB75" i="6"/>
  <c r="AA75" i="6"/>
  <c r="Z75" i="6"/>
  <c r="Y75" i="6"/>
  <c r="X75" i="6"/>
  <c r="W75" i="6"/>
  <c r="V75" i="6"/>
  <c r="U75" i="6"/>
  <c r="T75" i="6"/>
  <c r="S75" i="6"/>
  <c r="R75" i="6"/>
  <c r="Q75" i="6"/>
  <c r="M75" i="6"/>
  <c r="L75" i="6"/>
  <c r="L71" i="6" s="1"/>
  <c r="K75" i="6"/>
  <c r="J75" i="6"/>
  <c r="I75" i="6"/>
  <c r="H75" i="6"/>
  <c r="AQ74" i="6"/>
  <c r="AP74" i="6"/>
  <c r="AO74" i="6"/>
  <c r="AN74" i="6"/>
  <c r="AN71" i="6" s="1"/>
  <c r="AM74" i="6"/>
  <c r="AL74" i="6"/>
  <c r="AK74" i="6"/>
  <c r="AJ74" i="6"/>
  <c r="AH74" i="6"/>
  <c r="AG74" i="6"/>
  <c r="AF74" i="6"/>
  <c r="AE74" i="6"/>
  <c r="AE71" i="6" s="1"/>
  <c r="AD74" i="6"/>
  <c r="AC74" i="6"/>
  <c r="AB74" i="6"/>
  <c r="AA74" i="6"/>
  <c r="Z74" i="6"/>
  <c r="Y74" i="6"/>
  <c r="X74" i="6"/>
  <c r="W74" i="6"/>
  <c r="V74" i="6"/>
  <c r="U74" i="6"/>
  <c r="T74" i="6"/>
  <c r="S74" i="6"/>
  <c r="R74" i="6"/>
  <c r="Q74" i="6"/>
  <c r="O74" i="6"/>
  <c r="N74" i="6"/>
  <c r="N71" i="6" s="1"/>
  <c r="L74" i="6"/>
  <c r="K74" i="6"/>
  <c r="I74" i="6"/>
  <c r="H74" i="6"/>
  <c r="F74" i="6"/>
  <c r="AQ73" i="6"/>
  <c r="AP73" i="6"/>
  <c r="AO73" i="6"/>
  <c r="AO71" i="6" s="1"/>
  <c r="AN73" i="6"/>
  <c r="AM73" i="6"/>
  <c r="AL73" i="6"/>
  <c r="AK73" i="6"/>
  <c r="AJ73" i="6"/>
  <c r="AI73" i="6"/>
  <c r="AH73" i="6"/>
  <c r="AG73" i="6"/>
  <c r="AG71" i="6" s="1"/>
  <c r="AF73" i="6"/>
  <c r="AE73" i="6"/>
  <c r="AD73" i="6"/>
  <c r="AC73" i="6"/>
  <c r="AB73" i="6"/>
  <c r="AA73" i="6"/>
  <c r="Z73" i="6"/>
  <c r="Y73" i="6"/>
  <c r="X73" i="6"/>
  <c r="W73" i="6"/>
  <c r="V73" i="6"/>
  <c r="U73" i="6"/>
  <c r="T73" i="6"/>
  <c r="S73" i="6"/>
  <c r="R73" i="6"/>
  <c r="Q73" i="6"/>
  <c r="Q71" i="6" s="1"/>
  <c r="O73" i="6"/>
  <c r="N73" i="6"/>
  <c r="M73" i="6"/>
  <c r="L73" i="6"/>
  <c r="K73" i="6"/>
  <c r="J73" i="6"/>
  <c r="I73" i="6"/>
  <c r="H73" i="6"/>
  <c r="AQ72" i="6"/>
  <c r="AP72" i="6"/>
  <c r="AO72" i="6"/>
  <c r="AN72" i="6"/>
  <c r="AM72" i="6"/>
  <c r="AL72" i="6"/>
  <c r="AK72" i="6"/>
  <c r="AK71" i="6" s="1"/>
  <c r="AJ72" i="6"/>
  <c r="AI72" i="6"/>
  <c r="AH72" i="6"/>
  <c r="AG72" i="6"/>
  <c r="AF72" i="6"/>
  <c r="AE72" i="6"/>
  <c r="AD72" i="6"/>
  <c r="AD71" i="6" s="1"/>
  <c r="AC72" i="6"/>
  <c r="AC71" i="6" s="1"/>
  <c r="AB72" i="6"/>
  <c r="AA72" i="6"/>
  <c r="AA71" i="6"/>
  <c r="Z72" i="6"/>
  <c r="Y72" i="6"/>
  <c r="X72" i="6"/>
  <c r="W72" i="6"/>
  <c r="V72" i="6"/>
  <c r="U72" i="6"/>
  <c r="U71" i="6" s="1"/>
  <c r="T72" i="6"/>
  <c r="S72" i="6"/>
  <c r="S71" i="6" s="1"/>
  <c r="R72" i="6"/>
  <c r="Q72" i="6"/>
  <c r="P72" i="6"/>
  <c r="O72" i="6"/>
  <c r="N72" i="6"/>
  <c r="M72" i="6"/>
  <c r="L72" i="6"/>
  <c r="K72" i="6"/>
  <c r="K71" i="6" s="1"/>
  <c r="J72" i="6"/>
  <c r="I72" i="6"/>
  <c r="I71" i="6" s="1"/>
  <c r="H72" i="6"/>
  <c r="E72" i="6" s="1"/>
  <c r="AQ71" i="6"/>
  <c r="AP71" i="6"/>
  <c r="AL71" i="6"/>
  <c r="AJ71" i="6"/>
  <c r="AI71" i="6"/>
  <c r="AH71" i="6"/>
  <c r="AF71" i="6"/>
  <c r="AB71" i="6"/>
  <c r="Z71" i="6"/>
  <c r="X71" i="6"/>
  <c r="V71" i="6"/>
  <c r="T71" i="6"/>
  <c r="R71" i="6"/>
  <c r="O71" i="6"/>
  <c r="P69" i="6"/>
  <c r="AP68" i="6"/>
  <c r="AO68" i="6"/>
  <c r="AM68" i="6"/>
  <c r="AL68" i="6"/>
  <c r="AJ68" i="6"/>
  <c r="AI68" i="6"/>
  <c r="AG68" i="6"/>
  <c r="AF68" i="6"/>
  <c r="AD68" i="6"/>
  <c r="AC68" i="6"/>
  <c r="AA68" i="6"/>
  <c r="Z68" i="6"/>
  <c r="X68" i="6"/>
  <c r="W68" i="6"/>
  <c r="U68" i="6"/>
  <c r="T68" i="6"/>
  <c r="R68" i="6"/>
  <c r="Q68" i="6"/>
  <c r="O68" i="6"/>
  <c r="N68" i="6"/>
  <c r="L68" i="6"/>
  <c r="F68" i="6" s="1"/>
  <c r="K68" i="6"/>
  <c r="I68" i="6"/>
  <c r="H68" i="6"/>
  <c r="E68" i="6"/>
  <c r="AP67" i="6"/>
  <c r="AO67" i="6"/>
  <c r="AM67" i="6"/>
  <c r="AL67" i="6"/>
  <c r="AJ67" i="6"/>
  <c r="AI67" i="6"/>
  <c r="AK67" i="6" s="1"/>
  <c r="AG67" i="6"/>
  <c r="AH67" i="6" s="1"/>
  <c r="AF67" i="6"/>
  <c r="AD67" i="6"/>
  <c r="AC67" i="6"/>
  <c r="AA67" i="6"/>
  <c r="Z67" i="6"/>
  <c r="AB67" i="6"/>
  <c r="X67" i="6"/>
  <c r="W67" i="6"/>
  <c r="Y67" i="6" s="1"/>
  <c r="U67" i="6"/>
  <c r="T67" i="6"/>
  <c r="R67" i="6"/>
  <c r="Q67" i="6"/>
  <c r="O67" i="6"/>
  <c r="N67" i="6"/>
  <c r="P67" i="6"/>
  <c r="L67" i="6"/>
  <c r="K67" i="6"/>
  <c r="I67" i="6"/>
  <c r="F67" i="6" s="1"/>
  <c r="H67" i="6"/>
  <c r="AP66" i="6"/>
  <c r="AO66" i="6"/>
  <c r="AM66" i="6"/>
  <c r="AL66" i="6"/>
  <c r="AJ66" i="6"/>
  <c r="AI66" i="6"/>
  <c r="AG66" i="6"/>
  <c r="AF66" i="6"/>
  <c r="AD66" i="6"/>
  <c r="AC66" i="6"/>
  <c r="AA66" i="6"/>
  <c r="Z66" i="6"/>
  <c r="X66" i="6"/>
  <c r="W66" i="6"/>
  <c r="U66" i="6"/>
  <c r="U54" i="6" s="1"/>
  <c r="U52" i="6" s="1"/>
  <c r="U64" i="6" s="1"/>
  <c r="T66" i="6"/>
  <c r="R66" i="6"/>
  <c r="Q66" i="6"/>
  <c r="O66" i="6"/>
  <c r="N66" i="6"/>
  <c r="E66" i="6" s="1"/>
  <c r="L66" i="6"/>
  <c r="K66" i="6"/>
  <c r="I66" i="6"/>
  <c r="H66" i="6"/>
  <c r="AP65" i="6"/>
  <c r="AO65" i="6"/>
  <c r="AM65" i="6"/>
  <c r="AL65" i="6"/>
  <c r="AJ65" i="6"/>
  <c r="AJ53" i="6" s="1"/>
  <c r="AJ52" i="6" s="1"/>
  <c r="AI65" i="6"/>
  <c r="AG65" i="6"/>
  <c r="AF65" i="6"/>
  <c r="AD65" i="6"/>
  <c r="AC65" i="6"/>
  <c r="AA65" i="6"/>
  <c r="Z65" i="6"/>
  <c r="X65" i="6"/>
  <c r="X53" i="6" s="1"/>
  <c r="W65" i="6"/>
  <c r="U65" i="6"/>
  <c r="T65" i="6"/>
  <c r="R65" i="6"/>
  <c r="Q65" i="6"/>
  <c r="O65" i="6"/>
  <c r="N65" i="6"/>
  <c r="L65" i="6"/>
  <c r="K65" i="6"/>
  <c r="I65" i="6"/>
  <c r="H65" i="6"/>
  <c r="E65" i="6"/>
  <c r="AO64" i="6"/>
  <c r="AL64" i="6"/>
  <c r="AK64" i="6"/>
  <c r="AI64" i="6"/>
  <c r="Z64" i="6"/>
  <c r="T64" i="6"/>
  <c r="Q64" i="6"/>
  <c r="N64" i="6"/>
  <c r="K64" i="6"/>
  <c r="H64" i="6"/>
  <c r="AQ63" i="6"/>
  <c r="AP63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AC63" i="6"/>
  <c r="AB63" i="6"/>
  <c r="AA63" i="6"/>
  <c r="Z63" i="6"/>
  <c r="X63" i="6"/>
  <c r="W63" i="6"/>
  <c r="V63" i="6"/>
  <c r="U63" i="6"/>
  <c r="T63" i="6"/>
  <c r="S63" i="6"/>
  <c r="R63" i="6"/>
  <c r="Q63" i="6"/>
  <c r="P63" i="6"/>
  <c r="O63" i="6"/>
  <c r="N63" i="6"/>
  <c r="M63" i="6"/>
  <c r="L63" i="6"/>
  <c r="F63" i="6"/>
  <c r="G63" i="6" s="1"/>
  <c r="K63" i="6"/>
  <c r="J63" i="6"/>
  <c r="E63" i="6"/>
  <c r="AP62" i="6"/>
  <c r="AO62" i="6"/>
  <c r="AM62" i="6"/>
  <c r="AL62" i="6"/>
  <c r="AJ62" i="6"/>
  <c r="AI62" i="6"/>
  <c r="AG62" i="6"/>
  <c r="AF62" i="6"/>
  <c r="AD62" i="6"/>
  <c r="AC62" i="6"/>
  <c r="AA62" i="6"/>
  <c r="Z62" i="6"/>
  <c r="X62" i="6"/>
  <c r="W62" i="6"/>
  <c r="U62" i="6"/>
  <c r="T62" i="6"/>
  <c r="R62" i="6"/>
  <c r="Q62" i="6"/>
  <c r="O62" i="6"/>
  <c r="N62" i="6"/>
  <c r="L62" i="6"/>
  <c r="K62" i="6"/>
  <c r="I62" i="6"/>
  <c r="H62" i="6"/>
  <c r="F62" i="6"/>
  <c r="AP61" i="6"/>
  <c r="AO61" i="6"/>
  <c r="AO55" i="6" s="1"/>
  <c r="AM61" i="6"/>
  <c r="AL61" i="6"/>
  <c r="AJ61" i="6"/>
  <c r="AI61" i="6"/>
  <c r="AG61" i="6"/>
  <c r="AF61" i="6"/>
  <c r="AD61" i="6"/>
  <c r="AC61" i="6"/>
  <c r="AA61" i="6"/>
  <c r="Z61" i="6"/>
  <c r="X61" i="6"/>
  <c r="W61" i="6"/>
  <c r="U61" i="6"/>
  <c r="T61" i="6"/>
  <c r="R61" i="6"/>
  <c r="Q61" i="6"/>
  <c r="Q55" i="6" s="1"/>
  <c r="O61" i="6"/>
  <c r="N61" i="6"/>
  <c r="L61" i="6"/>
  <c r="K61" i="6"/>
  <c r="I61" i="6"/>
  <c r="F61" i="6" s="1"/>
  <c r="H61" i="6"/>
  <c r="AQ60" i="6"/>
  <c r="AQ62" i="6"/>
  <c r="AQ61" i="6" s="1"/>
  <c r="AP60" i="6"/>
  <c r="AO60" i="6"/>
  <c r="AN60" i="6"/>
  <c r="AN62" i="6" s="1"/>
  <c r="AN61" i="6" s="1"/>
  <c r="AM60" i="6"/>
  <c r="AL60" i="6"/>
  <c r="AK60" i="6"/>
  <c r="AJ60" i="6"/>
  <c r="AI60" i="6"/>
  <c r="AH60" i="6"/>
  <c r="AH62" i="6"/>
  <c r="AH61" i="6" s="1"/>
  <c r="AG60" i="6"/>
  <c r="AF60" i="6"/>
  <c r="AE60" i="6"/>
  <c r="AE62" i="6" s="1"/>
  <c r="AD60" i="6"/>
  <c r="AC60" i="6"/>
  <c r="AB60" i="6"/>
  <c r="AB62" i="6" s="1"/>
  <c r="AB61" i="6" s="1"/>
  <c r="AA60" i="6"/>
  <c r="Z60" i="6"/>
  <c r="Y60" i="6"/>
  <c r="Y62" i="6"/>
  <c r="Y61" i="6" s="1"/>
  <c r="X60" i="6"/>
  <c r="X54" i="6" s="1"/>
  <c r="W60" i="6"/>
  <c r="V60" i="6"/>
  <c r="V62" i="6" s="1"/>
  <c r="V61" i="6" s="1"/>
  <c r="U60" i="6"/>
  <c r="T60" i="6"/>
  <c r="S60" i="6"/>
  <c r="S62" i="6" s="1"/>
  <c r="S61" i="6" s="1"/>
  <c r="R60" i="6"/>
  <c r="Q60" i="6"/>
  <c r="Q54" i="6" s="1"/>
  <c r="P60" i="6"/>
  <c r="P62" i="6" s="1"/>
  <c r="P61" i="6" s="1"/>
  <c r="O60" i="6"/>
  <c r="N60" i="6"/>
  <c r="M60" i="6"/>
  <c r="M62" i="6"/>
  <c r="M61" i="6" s="1"/>
  <c r="L60" i="6"/>
  <c r="K60" i="6"/>
  <c r="J60" i="6"/>
  <c r="I60" i="6"/>
  <c r="H60" i="6"/>
  <c r="E60" i="6"/>
  <c r="AP59" i="6"/>
  <c r="AO59" i="6"/>
  <c r="AM59" i="6"/>
  <c r="AM58" i="6" s="1"/>
  <c r="AL59" i="6"/>
  <c r="AJ59" i="6"/>
  <c r="AJ58" i="6" s="1"/>
  <c r="AI59" i="6"/>
  <c r="AI58" i="6" s="1"/>
  <c r="AG59" i="6"/>
  <c r="AF59" i="6"/>
  <c r="AF58" i="6" s="1"/>
  <c r="AD59" i="6"/>
  <c r="AC59" i="6"/>
  <c r="AA59" i="6"/>
  <c r="AA58" i="6" s="1"/>
  <c r="Z59" i="6"/>
  <c r="X59" i="6"/>
  <c r="W59" i="6"/>
  <c r="U59" i="6"/>
  <c r="T59" i="6"/>
  <c r="T58" i="6" s="1"/>
  <c r="R59" i="6"/>
  <c r="Q59" i="6"/>
  <c r="O59" i="6"/>
  <c r="N59" i="6"/>
  <c r="L59" i="6"/>
  <c r="L58" i="6" s="1"/>
  <c r="K59" i="6"/>
  <c r="I59" i="6"/>
  <c r="I58" i="6" s="1"/>
  <c r="H59" i="6"/>
  <c r="H58" i="6"/>
  <c r="AQ58" i="6"/>
  <c r="AP58" i="6"/>
  <c r="AG58" i="6"/>
  <c r="AD58" i="6"/>
  <c r="AB58" i="6"/>
  <c r="Y58" i="6"/>
  <c r="W58" i="6"/>
  <c r="V58" i="6"/>
  <c r="U58" i="6"/>
  <c r="S58" i="6"/>
  <c r="R58" i="6"/>
  <c r="P58" i="6"/>
  <c r="O58" i="6"/>
  <c r="M58" i="6"/>
  <c r="K58" i="6"/>
  <c r="AQ57" i="6"/>
  <c r="AP57" i="6"/>
  <c r="AP69" i="6" s="1"/>
  <c r="AN57" i="6"/>
  <c r="AM57" i="6"/>
  <c r="AL57" i="6"/>
  <c r="AK57" i="6"/>
  <c r="AI57" i="6"/>
  <c r="AH57" i="6"/>
  <c r="AG57" i="6"/>
  <c r="AF57" i="6"/>
  <c r="AE57" i="6"/>
  <c r="AD57" i="6"/>
  <c r="AD69" i="6" s="1"/>
  <c r="AB57" i="6"/>
  <c r="AA57" i="6"/>
  <c r="AA69" i="6" s="1"/>
  <c r="Z57" i="6"/>
  <c r="Z82" i="6" s="1"/>
  <c r="X57" i="6"/>
  <c r="X69" i="6" s="1"/>
  <c r="W57" i="6"/>
  <c r="V57" i="6"/>
  <c r="U57" i="6"/>
  <c r="S57" i="6"/>
  <c r="R57" i="6"/>
  <c r="R69" i="6" s="1"/>
  <c r="Q57" i="6"/>
  <c r="Q82" i="6" s="1"/>
  <c r="O57" i="6"/>
  <c r="O69" i="6"/>
  <c r="N57" i="6"/>
  <c r="M57" i="6"/>
  <c r="L57" i="6"/>
  <c r="L69" i="6" s="1"/>
  <c r="K57" i="6"/>
  <c r="F56" i="6"/>
  <c r="E56" i="6"/>
  <c r="AP55" i="6"/>
  <c r="AL55" i="6"/>
  <c r="AJ55" i="6"/>
  <c r="AI55" i="6"/>
  <c r="AK55" i="6" s="1"/>
  <c r="AG55" i="6"/>
  <c r="AH55" i="6" s="1"/>
  <c r="AF55" i="6"/>
  <c r="AD55" i="6"/>
  <c r="AE55" i="6" s="1"/>
  <c r="AC55" i="6"/>
  <c r="AA55" i="6"/>
  <c r="AB55" i="6" s="1"/>
  <c r="Z55" i="6"/>
  <c r="X55" i="6"/>
  <c r="U55" i="6"/>
  <c r="T55" i="6"/>
  <c r="O55" i="6"/>
  <c r="N55" i="6"/>
  <c r="L55" i="6"/>
  <c r="K55" i="6"/>
  <c r="H55" i="6"/>
  <c r="AQ54" i="6"/>
  <c r="AQ66" i="6" s="1"/>
  <c r="AP54" i="6"/>
  <c r="AO54" i="6"/>
  <c r="AN54" i="6"/>
  <c r="AN66" i="6"/>
  <c r="AM54" i="6"/>
  <c r="AL54" i="6"/>
  <c r="AK54" i="6"/>
  <c r="AK66" i="6" s="1"/>
  <c r="AJ54" i="6"/>
  <c r="AI54" i="6"/>
  <c r="AH54" i="6"/>
  <c r="AG54" i="6"/>
  <c r="AG52" i="6" s="1"/>
  <c r="AG64" i="6" s="1"/>
  <c r="AF54" i="6"/>
  <c r="AE54" i="6"/>
  <c r="AE66" i="6" s="1"/>
  <c r="AD54" i="6"/>
  <c r="AC54" i="6"/>
  <c r="AB54" i="6"/>
  <c r="AB66" i="6" s="1"/>
  <c r="AA54" i="6"/>
  <c r="Z54" i="6"/>
  <c r="Y54" i="6"/>
  <c r="W54" i="6"/>
  <c r="V54" i="6"/>
  <c r="V66" i="6" s="1"/>
  <c r="T54" i="6"/>
  <c r="S54" i="6"/>
  <c r="S66" i="6"/>
  <c r="R54" i="6"/>
  <c r="P54" i="6"/>
  <c r="P66" i="6" s="1"/>
  <c r="O54" i="6"/>
  <c r="N54" i="6"/>
  <c r="M54" i="6"/>
  <c r="M66" i="6"/>
  <c r="L54" i="6"/>
  <c r="K54" i="6"/>
  <c r="J54" i="6"/>
  <c r="J66" i="6" s="1"/>
  <c r="H54" i="6"/>
  <c r="AQ53" i="6"/>
  <c r="AP53" i="6"/>
  <c r="AP52" i="6" s="1"/>
  <c r="AO53" i="6"/>
  <c r="AN53" i="6"/>
  <c r="AM53" i="6"/>
  <c r="AK53" i="6"/>
  <c r="AK52" i="6" s="1"/>
  <c r="AI53" i="6"/>
  <c r="AI52" i="6"/>
  <c r="AH53" i="6"/>
  <c r="AG53" i="6"/>
  <c r="AF53" i="6"/>
  <c r="AE53" i="6"/>
  <c r="AD53" i="6"/>
  <c r="AC53" i="6"/>
  <c r="AB53" i="6"/>
  <c r="AA53" i="6"/>
  <c r="AA52" i="6" s="1"/>
  <c r="AA64" i="6" s="1"/>
  <c r="AB64" i="6" s="1"/>
  <c r="Z53" i="6"/>
  <c r="Y53" i="6"/>
  <c r="W53" i="6"/>
  <c r="V53" i="6"/>
  <c r="U53" i="6"/>
  <c r="T53" i="6"/>
  <c r="S53" i="6"/>
  <c r="R53" i="6"/>
  <c r="P53" i="6"/>
  <c r="O53" i="6"/>
  <c r="N53" i="6"/>
  <c r="M53" i="6"/>
  <c r="K53" i="6"/>
  <c r="K52" i="6" s="1"/>
  <c r="J53" i="6"/>
  <c r="I53" i="6"/>
  <c r="H53" i="6"/>
  <c r="AP64" i="6"/>
  <c r="AF52" i="6"/>
  <c r="AD52" i="6"/>
  <c r="AD64" i="6" s="1"/>
  <c r="AC52" i="6"/>
  <c r="Z52" i="6"/>
  <c r="N52" i="6"/>
  <c r="H52" i="6"/>
  <c r="F51" i="6"/>
  <c r="E51" i="6"/>
  <c r="F50" i="6"/>
  <c r="E50" i="6"/>
  <c r="F49" i="6"/>
  <c r="E49" i="6"/>
  <c r="F48" i="6"/>
  <c r="E48" i="6"/>
  <c r="F47" i="6"/>
  <c r="F46" i="6"/>
  <c r="E47" i="6"/>
  <c r="AQ46" i="6"/>
  <c r="AP46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AC46" i="6"/>
  <c r="AB46" i="6"/>
  <c r="AA46" i="6"/>
  <c r="Z46" i="6"/>
  <c r="Y46" i="6"/>
  <c r="X46" i="6"/>
  <c r="W46" i="6"/>
  <c r="V46" i="6"/>
  <c r="U46" i="6"/>
  <c r="T46" i="6"/>
  <c r="S46" i="6"/>
  <c r="R46" i="6"/>
  <c r="Q46" i="6"/>
  <c r="P46" i="6"/>
  <c r="O46" i="6"/>
  <c r="N46" i="6"/>
  <c r="M46" i="6"/>
  <c r="L46" i="6"/>
  <c r="K46" i="6"/>
  <c r="J46" i="6"/>
  <c r="I46" i="6"/>
  <c r="H46" i="6"/>
  <c r="E46" i="6" s="1"/>
  <c r="G46" i="6"/>
  <c r="F43" i="6"/>
  <c r="F42" i="6"/>
  <c r="E42" i="6"/>
  <c r="F41" i="6"/>
  <c r="E41" i="6"/>
  <c r="F39" i="6"/>
  <c r="F38" i="6" s="1"/>
  <c r="E39" i="6"/>
  <c r="AQ38" i="6"/>
  <c r="AP38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AC38" i="6"/>
  <c r="AB38" i="6"/>
  <c r="AA38" i="6"/>
  <c r="Z38" i="6"/>
  <c r="E38" i="6" s="1"/>
  <c r="Y38" i="6"/>
  <c r="X38" i="6"/>
  <c r="W38" i="6"/>
  <c r="V38" i="6"/>
  <c r="U38" i="6"/>
  <c r="T38" i="6"/>
  <c r="S38" i="6"/>
  <c r="R38" i="6"/>
  <c r="Q38" i="6"/>
  <c r="P38" i="6"/>
  <c r="O38" i="6"/>
  <c r="N38" i="6"/>
  <c r="M38" i="6"/>
  <c r="L38" i="6"/>
  <c r="K38" i="6"/>
  <c r="J38" i="6"/>
  <c r="I38" i="6"/>
  <c r="H38" i="6"/>
  <c r="G38" i="6"/>
  <c r="F35" i="6"/>
  <c r="E35" i="6"/>
  <c r="F34" i="6"/>
  <c r="E34" i="6"/>
  <c r="F33" i="6"/>
  <c r="E33" i="6"/>
  <c r="G33" i="6" s="1"/>
  <c r="G30" i="6" s="1"/>
  <c r="F32" i="6"/>
  <c r="E32" i="6"/>
  <c r="F31" i="6"/>
  <c r="E31" i="6"/>
  <c r="AQ30" i="6"/>
  <c r="AP30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AC30" i="6"/>
  <c r="AB30" i="6"/>
  <c r="AA30" i="6"/>
  <c r="Z30" i="6"/>
  <c r="E30" i="6" s="1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F30" i="6"/>
  <c r="J29" i="6"/>
  <c r="F29" i="6"/>
  <c r="E29" i="6"/>
  <c r="G29" i="6"/>
  <c r="E28" i="6"/>
  <c r="AQ27" i="6"/>
  <c r="AQ80" i="6" s="1"/>
  <c r="AN27" i="6"/>
  <c r="AN80" i="6" s="1"/>
  <c r="AK27" i="6"/>
  <c r="AK80" i="6"/>
  <c r="AH27" i="6"/>
  <c r="AH80" i="6"/>
  <c r="AH77" i="6" s="1"/>
  <c r="AE27" i="6"/>
  <c r="AE80" i="6" s="1"/>
  <c r="AB27" i="6"/>
  <c r="AB80" i="6"/>
  <c r="Y27" i="6"/>
  <c r="Y80" i="6" s="1"/>
  <c r="V27" i="6"/>
  <c r="V80" i="6" s="1"/>
  <c r="S27" i="6"/>
  <c r="S80" i="6" s="1"/>
  <c r="P27" i="6"/>
  <c r="P80" i="6"/>
  <c r="P77" i="6" s="1"/>
  <c r="M27" i="6"/>
  <c r="M80" i="6" s="1"/>
  <c r="J27" i="6"/>
  <c r="J24" i="6" s="1"/>
  <c r="F27" i="6"/>
  <c r="E27" i="6"/>
  <c r="E26" i="6"/>
  <c r="E25" i="6"/>
  <c r="AO24" i="6"/>
  <c r="AQ24" i="6" s="1"/>
  <c r="AL24" i="6"/>
  <c r="AN24" i="6" s="1"/>
  <c r="AI24" i="6"/>
  <c r="AK24" i="6" s="1"/>
  <c r="AG24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L24" i="6"/>
  <c r="K24" i="6"/>
  <c r="I24" i="6"/>
  <c r="H24" i="6"/>
  <c r="F23" i="6"/>
  <c r="E23" i="6"/>
  <c r="F22" i="6"/>
  <c r="E22" i="6"/>
  <c r="F21" i="6"/>
  <c r="E21" i="6"/>
  <c r="F20" i="6"/>
  <c r="E20" i="6"/>
  <c r="F19" i="6"/>
  <c r="E19" i="6"/>
  <c r="AQ18" i="6"/>
  <c r="AP18" i="6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I18" i="6"/>
  <c r="H18" i="6"/>
  <c r="G18" i="6"/>
  <c r="F17" i="6"/>
  <c r="E17" i="6"/>
  <c r="F16" i="6"/>
  <c r="E16" i="6"/>
  <c r="F15" i="6"/>
  <c r="E15" i="6"/>
  <c r="F14" i="6"/>
  <c r="F73" i="6" s="1"/>
  <c r="E14" i="6"/>
  <c r="F13" i="6"/>
  <c r="E13" i="6"/>
  <c r="AQ12" i="6"/>
  <c r="AP12" i="6"/>
  <c r="AN12" i="6"/>
  <c r="AM12" i="6"/>
  <c r="AL12" i="6"/>
  <c r="AK12" i="6"/>
  <c r="AJ12" i="6"/>
  <c r="AI12" i="6"/>
  <c r="E12" i="6" s="1"/>
  <c r="Y12" i="6"/>
  <c r="X12" i="6"/>
  <c r="W12" i="6"/>
  <c r="V12" i="6"/>
  <c r="U12" i="6"/>
  <c r="T12" i="6"/>
  <c r="S12" i="6"/>
  <c r="R12" i="6"/>
  <c r="Q12" i="6"/>
  <c r="N12" i="6"/>
  <c r="M12" i="6"/>
  <c r="L12" i="6"/>
  <c r="K12" i="6"/>
  <c r="J12" i="6"/>
  <c r="I12" i="6"/>
  <c r="H12" i="6"/>
  <c r="F12" i="6"/>
  <c r="AI80" i="4"/>
  <c r="W80" i="4"/>
  <c r="AI74" i="4"/>
  <c r="H80" i="4"/>
  <c r="T19" i="4"/>
  <c r="T19" i="7"/>
  <c r="Q19" i="4"/>
  <c r="Q19" i="7" s="1"/>
  <c r="AF61" i="4"/>
  <c r="E25" i="4"/>
  <c r="P12" i="4"/>
  <c r="P54" i="4" s="1"/>
  <c r="P13" i="4"/>
  <c r="E13" i="4"/>
  <c r="AP94" i="4"/>
  <c r="AM94" i="4"/>
  <c r="AM57" i="4" s="1"/>
  <c r="AM69" i="4" s="1"/>
  <c r="AJ94" i="4"/>
  <c r="AG94" i="4"/>
  <c r="AD94" i="4"/>
  <c r="AA94" i="4"/>
  <c r="X94" i="4"/>
  <c r="U94" i="4"/>
  <c r="R94" i="4"/>
  <c r="R57" i="4" s="1"/>
  <c r="O94" i="4"/>
  <c r="L94" i="4"/>
  <c r="I94" i="4"/>
  <c r="AO94" i="4"/>
  <c r="AO57" i="4" s="1"/>
  <c r="AL94" i="4"/>
  <c r="AI94" i="4"/>
  <c r="AF94" i="4"/>
  <c r="AC94" i="4"/>
  <c r="AC57" i="4" s="1"/>
  <c r="AC69" i="4" s="1"/>
  <c r="Z94" i="4"/>
  <c r="W94" i="4"/>
  <c r="W57" i="4"/>
  <c r="T94" i="4"/>
  <c r="Q94" i="4"/>
  <c r="N94" i="4"/>
  <c r="K94" i="4"/>
  <c r="H94" i="4"/>
  <c r="E94" i="4" s="1"/>
  <c r="AP57" i="4"/>
  <c r="AL57" i="4"/>
  <c r="AJ57" i="4"/>
  <c r="AJ69" i="4"/>
  <c r="AI57" i="4"/>
  <c r="AG57" i="4"/>
  <c r="Z57" i="4"/>
  <c r="U57" i="4"/>
  <c r="T57" i="4"/>
  <c r="M76" i="4"/>
  <c r="F76" i="4"/>
  <c r="E76" i="4"/>
  <c r="G76" i="4" s="1"/>
  <c r="AO63" i="4"/>
  <c r="AO62" i="4"/>
  <c r="AO61" i="4"/>
  <c r="AO60" i="4"/>
  <c r="AO59" i="4"/>
  <c r="AO58" i="4" s="1"/>
  <c r="AL63" i="4"/>
  <c r="AL62" i="4"/>
  <c r="AL61" i="4"/>
  <c r="AL60" i="4"/>
  <c r="AL59" i="4"/>
  <c r="AI63" i="4"/>
  <c r="AI62" i="4"/>
  <c r="AI61" i="4"/>
  <c r="AI60" i="4"/>
  <c r="AI59" i="4"/>
  <c r="AI58" i="4" s="1"/>
  <c r="AF63" i="4"/>
  <c r="AF62" i="4"/>
  <c r="AF60" i="4"/>
  <c r="AF59" i="4"/>
  <c r="AC63" i="4"/>
  <c r="AC62" i="4"/>
  <c r="AC61" i="4"/>
  <c r="AC60" i="4"/>
  <c r="AC59" i="4"/>
  <c r="Z63" i="4"/>
  <c r="Z62" i="4"/>
  <c r="Z61" i="4"/>
  <c r="Z60" i="4"/>
  <c r="Z59" i="4"/>
  <c r="W63" i="4"/>
  <c r="W62" i="4"/>
  <c r="W61" i="4"/>
  <c r="W60" i="4"/>
  <c r="W59" i="4"/>
  <c r="T63" i="4"/>
  <c r="T62" i="4"/>
  <c r="T61" i="4"/>
  <c r="T60" i="4"/>
  <c r="T59" i="4"/>
  <c r="Q63" i="4"/>
  <c r="Q62" i="4"/>
  <c r="Q61" i="4"/>
  <c r="Q60" i="4"/>
  <c r="Q59" i="4"/>
  <c r="N63" i="4"/>
  <c r="N62" i="4"/>
  <c r="N61" i="4"/>
  <c r="N60" i="4"/>
  <c r="N59" i="4"/>
  <c r="K63" i="4"/>
  <c r="K62" i="4"/>
  <c r="K61" i="4"/>
  <c r="K60" i="4"/>
  <c r="K58" i="4" s="1"/>
  <c r="K59" i="4"/>
  <c r="H60" i="4"/>
  <c r="E60" i="4" s="1"/>
  <c r="H61" i="4"/>
  <c r="H62" i="4"/>
  <c r="H63" i="4"/>
  <c r="H59" i="4"/>
  <c r="AP63" i="4"/>
  <c r="AP62" i="4"/>
  <c r="AP61" i="4"/>
  <c r="AP60" i="4"/>
  <c r="AP59" i="4"/>
  <c r="AM63" i="4"/>
  <c r="AM62" i="4"/>
  <c r="AM61" i="4"/>
  <c r="AM60" i="4"/>
  <c r="AM59" i="4"/>
  <c r="AJ63" i="4"/>
  <c r="AJ62" i="4"/>
  <c r="AJ61" i="4"/>
  <c r="AJ60" i="4"/>
  <c r="AJ59" i="4"/>
  <c r="AG63" i="4"/>
  <c r="AG62" i="4"/>
  <c r="AG61" i="4"/>
  <c r="AG60" i="4"/>
  <c r="AG59" i="4"/>
  <c r="AD63" i="4"/>
  <c r="AD62" i="4"/>
  <c r="AD61" i="4"/>
  <c r="AD60" i="4"/>
  <c r="AD59" i="4"/>
  <c r="AA63" i="4"/>
  <c r="AA62" i="4"/>
  <c r="AA61" i="4"/>
  <c r="AA60" i="4"/>
  <c r="AA59" i="4"/>
  <c r="X63" i="4"/>
  <c r="X62" i="4"/>
  <c r="X61" i="4"/>
  <c r="X60" i="4"/>
  <c r="X59" i="4"/>
  <c r="U63" i="4"/>
  <c r="U62" i="4"/>
  <c r="U61" i="4"/>
  <c r="U60" i="4"/>
  <c r="U59" i="4"/>
  <c r="R63" i="4"/>
  <c r="R62" i="4"/>
  <c r="R61" i="4"/>
  <c r="R60" i="4"/>
  <c r="R59" i="4"/>
  <c r="O63" i="4"/>
  <c r="O62" i="4"/>
  <c r="O61" i="4"/>
  <c r="O60" i="4"/>
  <c r="O58" i="4" s="1"/>
  <c r="O59" i="4"/>
  <c r="L63" i="4"/>
  <c r="L62" i="4"/>
  <c r="L61" i="4"/>
  <c r="L60" i="4"/>
  <c r="L59" i="4"/>
  <c r="I62" i="4"/>
  <c r="I63" i="4"/>
  <c r="F63" i="4" s="1"/>
  <c r="I59" i="4"/>
  <c r="I60" i="4"/>
  <c r="I61" i="4"/>
  <c r="F56" i="4"/>
  <c r="E56" i="4"/>
  <c r="AH80" i="4"/>
  <c r="N67" i="4"/>
  <c r="AI67" i="4"/>
  <c r="AE80" i="4"/>
  <c r="AB22" i="4"/>
  <c r="V22" i="4"/>
  <c r="S80" i="4"/>
  <c r="AB30" i="4"/>
  <c r="Y33" i="4"/>
  <c r="Y30" i="4" s="1"/>
  <c r="AH73" i="4"/>
  <c r="AE73" i="4"/>
  <c r="E11" i="4"/>
  <c r="E12" i="4"/>
  <c r="Q81" i="4"/>
  <c r="P80" i="4"/>
  <c r="N73" i="4"/>
  <c r="N72" i="4"/>
  <c r="K75" i="4"/>
  <c r="K71" i="4" s="1"/>
  <c r="K74" i="4"/>
  <c r="K73" i="4"/>
  <c r="K72" i="4"/>
  <c r="H75" i="4"/>
  <c r="H74" i="4"/>
  <c r="H73" i="4"/>
  <c r="E35" i="4"/>
  <c r="W10" i="4"/>
  <c r="AP68" i="4"/>
  <c r="AP67" i="4"/>
  <c r="AP55" i="4"/>
  <c r="AP66" i="4"/>
  <c r="AP65" i="4"/>
  <c r="AP53" i="4" s="1"/>
  <c r="AM68" i="4"/>
  <c r="AM67" i="4"/>
  <c r="AM66" i="4"/>
  <c r="AM65" i="4"/>
  <c r="AM53" i="4" s="1"/>
  <c r="AJ68" i="4"/>
  <c r="AJ67" i="4"/>
  <c r="AK67" i="4" s="1"/>
  <c r="AJ66" i="4"/>
  <c r="AJ65" i="4"/>
  <c r="AG68" i="4"/>
  <c r="AG67" i="4"/>
  <c r="AG55" i="4" s="1"/>
  <c r="AG66" i="4"/>
  <c r="AG65" i="4"/>
  <c r="AD68" i="4"/>
  <c r="AD67" i="4"/>
  <c r="AD55" i="4"/>
  <c r="AD66" i="4"/>
  <c r="AD54" i="4"/>
  <c r="AD65" i="4"/>
  <c r="AA68" i="4"/>
  <c r="AA67" i="4"/>
  <c r="AA66" i="4"/>
  <c r="AA54" i="4" s="1"/>
  <c r="AA65" i="4"/>
  <c r="AA53" i="4" s="1"/>
  <c r="X68" i="4"/>
  <c r="X67" i="4"/>
  <c r="X66" i="4"/>
  <c r="X54" i="4"/>
  <c r="X65" i="4"/>
  <c r="U68" i="4"/>
  <c r="U67" i="4"/>
  <c r="U55" i="4"/>
  <c r="U66" i="4"/>
  <c r="U65" i="4"/>
  <c r="R68" i="4"/>
  <c r="R67" i="4"/>
  <c r="R55" i="4"/>
  <c r="R66" i="4"/>
  <c r="R54" i="4"/>
  <c r="R65" i="4"/>
  <c r="O68" i="4"/>
  <c r="O67" i="4"/>
  <c r="O55" i="4"/>
  <c r="O66" i="4"/>
  <c r="O65" i="4"/>
  <c r="L68" i="4"/>
  <c r="L67" i="4"/>
  <c r="L66" i="4"/>
  <c r="L54" i="4"/>
  <c r="L65" i="4"/>
  <c r="L53" i="4"/>
  <c r="I68" i="4"/>
  <c r="F68" i="4" s="1"/>
  <c r="I67" i="4"/>
  <c r="I66" i="4"/>
  <c r="I65" i="4"/>
  <c r="I53" i="4"/>
  <c r="AO68" i="4"/>
  <c r="AO67" i="4"/>
  <c r="AO55" i="4" s="1"/>
  <c r="AO66" i="4"/>
  <c r="AO65" i="4"/>
  <c r="AL68" i="4"/>
  <c r="AL67" i="4"/>
  <c r="AL66" i="4"/>
  <c r="AL54" i="4" s="1"/>
  <c r="AL65" i="4"/>
  <c r="AL53" i="4" s="1"/>
  <c r="AI68" i="4"/>
  <c r="AI66" i="4"/>
  <c r="AI65" i="4"/>
  <c r="AF68" i="4"/>
  <c r="AF66" i="4"/>
  <c r="AF65" i="4"/>
  <c r="AC68" i="4"/>
  <c r="AC67" i="4"/>
  <c r="AE67" i="4" s="1"/>
  <c r="AC66" i="4"/>
  <c r="AC65" i="4"/>
  <c r="Z68" i="4"/>
  <c r="Z67" i="4"/>
  <c r="Z66" i="4"/>
  <c r="Z54" i="4" s="1"/>
  <c r="Z65" i="4"/>
  <c r="W68" i="4"/>
  <c r="W66" i="4"/>
  <c r="W65" i="4"/>
  <c r="T68" i="4"/>
  <c r="T67" i="4"/>
  <c r="T66" i="4"/>
  <c r="T65" i="4"/>
  <c r="Q68" i="4"/>
  <c r="Q66" i="4"/>
  <c r="Q65" i="4"/>
  <c r="N68" i="4"/>
  <c r="N66" i="4"/>
  <c r="N54" i="4"/>
  <c r="N65" i="4"/>
  <c r="K68" i="4"/>
  <c r="K67" i="4"/>
  <c r="K55" i="4" s="1"/>
  <c r="K66" i="4"/>
  <c r="K65" i="4"/>
  <c r="H68" i="4"/>
  <c r="E68" i="4"/>
  <c r="H67" i="4"/>
  <c r="H66" i="4"/>
  <c r="H54" i="4" s="1"/>
  <c r="H65" i="4"/>
  <c r="E65" i="4" s="1"/>
  <c r="AP81" i="4"/>
  <c r="AP80" i="4"/>
  <c r="AP79" i="4"/>
  <c r="AP78" i="4"/>
  <c r="AM81" i="4"/>
  <c r="F81" i="4" s="1"/>
  <c r="AM80" i="4"/>
  <c r="AM79" i="4"/>
  <c r="AM78" i="4"/>
  <c r="AJ81" i="4"/>
  <c r="AJ80" i="4"/>
  <c r="AJ79" i="4"/>
  <c r="AJ78" i="4"/>
  <c r="AJ77" i="4"/>
  <c r="AG81" i="4"/>
  <c r="AG80" i="4"/>
  <c r="AG79" i="4"/>
  <c r="AG78" i="4"/>
  <c r="AD81" i="4"/>
  <c r="AD80" i="4"/>
  <c r="AD79" i="4"/>
  <c r="AD78" i="4"/>
  <c r="AA81" i="4"/>
  <c r="AA80" i="4"/>
  <c r="AA79" i="4"/>
  <c r="AA78" i="4"/>
  <c r="AA77" i="4"/>
  <c r="X81" i="4"/>
  <c r="X80" i="4"/>
  <c r="X79" i="4"/>
  <c r="X78" i="4"/>
  <c r="U81" i="4"/>
  <c r="U80" i="4"/>
  <c r="U79" i="4"/>
  <c r="U78" i="4"/>
  <c r="R81" i="4"/>
  <c r="R80" i="4"/>
  <c r="R79" i="4"/>
  <c r="R77" i="4" s="1"/>
  <c r="R78" i="4"/>
  <c r="O81" i="4"/>
  <c r="O80" i="4"/>
  <c r="O79" i="4"/>
  <c r="O78" i="4"/>
  <c r="L81" i="4"/>
  <c r="L80" i="4"/>
  <c r="L79" i="4"/>
  <c r="L77" i="4" s="1"/>
  <c r="L78" i="4"/>
  <c r="I81" i="4"/>
  <c r="I80" i="4"/>
  <c r="I79" i="4"/>
  <c r="I78" i="4"/>
  <c r="AO81" i="4"/>
  <c r="AO80" i="4"/>
  <c r="AO79" i="4"/>
  <c r="AO78" i="4"/>
  <c r="AL81" i="4"/>
  <c r="AL80" i="4"/>
  <c r="AL79" i="4"/>
  <c r="AL78" i="4"/>
  <c r="AL77" i="4" s="1"/>
  <c r="AI81" i="4"/>
  <c r="AI79" i="4"/>
  <c r="AI78" i="4"/>
  <c r="AI77" i="4" s="1"/>
  <c r="AF81" i="4"/>
  <c r="AF79" i="4"/>
  <c r="AF78" i="4"/>
  <c r="AC81" i="4"/>
  <c r="AC80" i="4"/>
  <c r="AC79" i="4"/>
  <c r="AC78" i="4"/>
  <c r="Z80" i="4"/>
  <c r="Z79" i="4"/>
  <c r="Z78" i="4"/>
  <c r="Z77" i="4" s="1"/>
  <c r="W81" i="4"/>
  <c r="W79" i="4"/>
  <c r="W78" i="4"/>
  <c r="W77" i="4" s="1"/>
  <c r="T81" i="4"/>
  <c r="T80" i="4"/>
  <c r="T79" i="4"/>
  <c r="T78" i="4"/>
  <c r="T77" i="4" s="1"/>
  <c r="Q80" i="4"/>
  <c r="Q79" i="4"/>
  <c r="Q78" i="4"/>
  <c r="N81" i="4"/>
  <c r="N80" i="4"/>
  <c r="N79" i="4"/>
  <c r="N78" i="4"/>
  <c r="N77" i="4"/>
  <c r="K81" i="4"/>
  <c r="K80" i="4"/>
  <c r="K79" i="4"/>
  <c r="K78" i="4"/>
  <c r="H81" i="4"/>
  <c r="H79" i="4"/>
  <c r="H78" i="4"/>
  <c r="Q53" i="4"/>
  <c r="F47" i="4"/>
  <c r="F48" i="4"/>
  <c r="F49" i="4"/>
  <c r="F50" i="4"/>
  <c r="F51" i="4"/>
  <c r="S63" i="4"/>
  <c r="AK46" i="4"/>
  <c r="AH46" i="4"/>
  <c r="AE46" i="4"/>
  <c r="Y46" i="4"/>
  <c r="V46" i="4"/>
  <c r="M46" i="4"/>
  <c r="J46" i="4"/>
  <c r="S46" i="4"/>
  <c r="AQ46" i="4"/>
  <c r="AN46" i="4"/>
  <c r="AB46" i="4"/>
  <c r="P46" i="4"/>
  <c r="AP46" i="4"/>
  <c r="AM46" i="4"/>
  <c r="AJ46" i="4"/>
  <c r="AG46" i="4"/>
  <c r="AD46" i="4"/>
  <c r="AA46" i="4"/>
  <c r="X46" i="4"/>
  <c r="U46" i="4"/>
  <c r="R46" i="4"/>
  <c r="O46" i="4"/>
  <c r="L46" i="4"/>
  <c r="I46" i="4"/>
  <c r="AO46" i="4"/>
  <c r="AL46" i="4"/>
  <c r="AI46" i="4"/>
  <c r="AF46" i="4"/>
  <c r="AC46" i="4"/>
  <c r="Z46" i="4"/>
  <c r="W46" i="4"/>
  <c r="H46" i="4"/>
  <c r="K46" i="4"/>
  <c r="N46" i="4"/>
  <c r="T46" i="4"/>
  <c r="Q46" i="4"/>
  <c r="E47" i="4"/>
  <c r="E48" i="4"/>
  <c r="E49" i="4"/>
  <c r="G46" i="4"/>
  <c r="E50" i="4"/>
  <c r="E51" i="4"/>
  <c r="F25" i="4"/>
  <c r="F22" i="4" s="1"/>
  <c r="M80" i="4"/>
  <c r="J22" i="4"/>
  <c r="AQ63" i="4"/>
  <c r="AN63" i="4"/>
  <c r="AK63" i="4"/>
  <c r="AH63" i="4"/>
  <c r="AE63" i="4"/>
  <c r="AB63" i="4"/>
  <c r="V63" i="4"/>
  <c r="P63" i="4"/>
  <c r="M63" i="4"/>
  <c r="J63" i="4"/>
  <c r="F43" i="4"/>
  <c r="F27" i="4"/>
  <c r="E27" i="4"/>
  <c r="F21" i="4"/>
  <c r="E21" i="4"/>
  <c r="G21" i="4" s="1"/>
  <c r="E26" i="4"/>
  <c r="E23" i="4"/>
  <c r="V80" i="4"/>
  <c r="AK80" i="4"/>
  <c r="AN80" i="4"/>
  <c r="AQ80" i="4"/>
  <c r="J79" i="4"/>
  <c r="M79" i="4"/>
  <c r="P79" i="4"/>
  <c r="S79" i="4"/>
  <c r="V79" i="4"/>
  <c r="Y79" i="4"/>
  <c r="AB79" i="4"/>
  <c r="AE79" i="4"/>
  <c r="AH79" i="4"/>
  <c r="AK79" i="4"/>
  <c r="AN79" i="4"/>
  <c r="AQ79" i="4"/>
  <c r="I75" i="4"/>
  <c r="J75" i="4"/>
  <c r="L75" i="4"/>
  <c r="M75" i="4"/>
  <c r="Q75" i="4"/>
  <c r="R75" i="4"/>
  <c r="S75" i="4"/>
  <c r="T75" i="4"/>
  <c r="U75" i="4"/>
  <c r="V75" i="4"/>
  <c r="W75" i="4"/>
  <c r="X75" i="4"/>
  <c r="Y75" i="4"/>
  <c r="Z75" i="4"/>
  <c r="AA75" i="4"/>
  <c r="AB75" i="4"/>
  <c r="AC75" i="4"/>
  <c r="AD75" i="4"/>
  <c r="AE75" i="4"/>
  <c r="AF75" i="4"/>
  <c r="AG75" i="4"/>
  <c r="AH75" i="4"/>
  <c r="AI75" i="4"/>
  <c r="AJ75" i="4"/>
  <c r="AK75" i="4"/>
  <c r="AL75" i="4"/>
  <c r="AM75" i="4"/>
  <c r="AN75" i="4"/>
  <c r="AO75" i="4"/>
  <c r="AP75" i="4"/>
  <c r="AQ75" i="4"/>
  <c r="I74" i="4"/>
  <c r="L74" i="4"/>
  <c r="O74" i="4"/>
  <c r="Q74" i="4"/>
  <c r="R74" i="4"/>
  <c r="T74" i="4"/>
  <c r="U74" i="4"/>
  <c r="X74" i="4"/>
  <c r="Z74" i="4"/>
  <c r="AA74" i="4"/>
  <c r="AC74" i="4"/>
  <c r="AD74" i="4"/>
  <c r="AF74" i="4"/>
  <c r="AG74" i="4"/>
  <c r="AJ74" i="4"/>
  <c r="AL74" i="4"/>
  <c r="AM74" i="4"/>
  <c r="AO74" i="4"/>
  <c r="AP74" i="4"/>
  <c r="AQ74" i="4"/>
  <c r="I73" i="4"/>
  <c r="J73" i="4"/>
  <c r="L73" i="4"/>
  <c r="L71" i="4" s="1"/>
  <c r="M73" i="4"/>
  <c r="O73" i="4"/>
  <c r="Q73" i="4"/>
  <c r="R73" i="4"/>
  <c r="S73" i="4"/>
  <c r="T73" i="4"/>
  <c r="U73" i="4"/>
  <c r="V73" i="4"/>
  <c r="W73" i="4"/>
  <c r="X73" i="4"/>
  <c r="Y73" i="4"/>
  <c r="Z73" i="4"/>
  <c r="AA73" i="4"/>
  <c r="AC73" i="4"/>
  <c r="AD73" i="4"/>
  <c r="AF73" i="4"/>
  <c r="AG73" i="4"/>
  <c r="AI73" i="4"/>
  <c r="AJ73" i="4"/>
  <c r="AK73" i="4"/>
  <c r="AL73" i="4"/>
  <c r="AM73" i="4"/>
  <c r="AN73" i="4"/>
  <c r="AO73" i="4"/>
  <c r="AO71" i="4" s="1"/>
  <c r="AP73" i="4"/>
  <c r="AQ73" i="4"/>
  <c r="I72" i="4"/>
  <c r="I71" i="4"/>
  <c r="J72" i="4"/>
  <c r="L72" i="4"/>
  <c r="M72" i="4"/>
  <c r="O72" i="4"/>
  <c r="O71" i="4" s="1"/>
  <c r="P72" i="4"/>
  <c r="Q72" i="4"/>
  <c r="Q71" i="4" s="1"/>
  <c r="R72" i="4"/>
  <c r="S72" i="4"/>
  <c r="T72" i="4"/>
  <c r="T71" i="4" s="1"/>
  <c r="U72" i="4"/>
  <c r="V72" i="4"/>
  <c r="W72" i="4"/>
  <c r="X72" i="4"/>
  <c r="Y72" i="4"/>
  <c r="Z72" i="4"/>
  <c r="AA72" i="4"/>
  <c r="AA71" i="4" s="1"/>
  <c r="AB72" i="4"/>
  <c r="AC72" i="4"/>
  <c r="AC71" i="4" s="1"/>
  <c r="AD72" i="4"/>
  <c r="AD71" i="4" s="1"/>
  <c r="AE72" i="4"/>
  <c r="AF72" i="4"/>
  <c r="AG72" i="4"/>
  <c r="AG71" i="4" s="1"/>
  <c r="AH72" i="4"/>
  <c r="AI72" i="4"/>
  <c r="AI71" i="4" s="1"/>
  <c r="AJ72" i="4"/>
  <c r="AK72" i="4"/>
  <c r="AL72" i="4"/>
  <c r="AL71" i="4" s="1"/>
  <c r="AM72" i="4"/>
  <c r="AM71" i="4" s="1"/>
  <c r="AN72" i="4"/>
  <c r="AO72" i="4"/>
  <c r="AP72" i="4"/>
  <c r="AQ72" i="4"/>
  <c r="AQ71" i="4" s="1"/>
  <c r="H72" i="4"/>
  <c r="H71" i="4"/>
  <c r="J57" i="4"/>
  <c r="M57" i="4"/>
  <c r="M82" i="4" s="1"/>
  <c r="S57" i="4"/>
  <c r="S69" i="4"/>
  <c r="V57" i="4"/>
  <c r="V82" i="4"/>
  <c r="V77" i="4" s="1"/>
  <c r="AB57" i="4"/>
  <c r="AB82" i="4" s="1"/>
  <c r="AE57" i="4"/>
  <c r="AE82" i="4" s="1"/>
  <c r="AE77" i="4" s="1"/>
  <c r="AH57" i="4"/>
  <c r="AK57" i="4"/>
  <c r="AN57" i="4"/>
  <c r="AN82" i="4" s="1"/>
  <c r="AN77" i="4" s="1"/>
  <c r="AN69" i="4"/>
  <c r="AQ57" i="4"/>
  <c r="J54" i="4"/>
  <c r="J66" i="4" s="1"/>
  <c r="M54" i="4"/>
  <c r="M66" i="4" s="1"/>
  <c r="S54" i="4"/>
  <c r="S66" i="4" s="1"/>
  <c r="V54" i="4"/>
  <c r="V66" i="4" s="1"/>
  <c r="Y54" i="4"/>
  <c r="AH54" i="4"/>
  <c r="AK54" i="4"/>
  <c r="AK66" i="4" s="1"/>
  <c r="AN54" i="4"/>
  <c r="AQ54" i="4"/>
  <c r="AQ66" i="4" s="1"/>
  <c r="J53" i="4"/>
  <c r="M53" i="4"/>
  <c r="P53" i="4"/>
  <c r="S53" i="4"/>
  <c r="V53" i="4"/>
  <c r="Y53" i="4"/>
  <c r="AB53" i="4"/>
  <c r="AE53" i="4"/>
  <c r="AH53" i="4"/>
  <c r="AK53" i="4"/>
  <c r="AN53" i="4"/>
  <c r="AQ53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M38" i="4"/>
  <c r="AN38" i="4"/>
  <c r="AO38" i="4"/>
  <c r="AP38" i="4"/>
  <c r="AQ38" i="4"/>
  <c r="H10" i="4"/>
  <c r="I10" i="4"/>
  <c r="J10" i="4"/>
  <c r="K10" i="4"/>
  <c r="L10" i="4"/>
  <c r="M10" i="4"/>
  <c r="N10" i="4"/>
  <c r="O10" i="4"/>
  <c r="Q10" i="4"/>
  <c r="R10" i="4"/>
  <c r="S10" i="4"/>
  <c r="T10" i="4"/>
  <c r="U10" i="4"/>
  <c r="V10" i="4"/>
  <c r="X10" i="4"/>
  <c r="Y10" i="4"/>
  <c r="Z10" i="4"/>
  <c r="AA10" i="4"/>
  <c r="AC10" i="4"/>
  <c r="AD10" i="4"/>
  <c r="AF10" i="4"/>
  <c r="AG10" i="4"/>
  <c r="AI10" i="4"/>
  <c r="AJ10" i="4"/>
  <c r="AK10" i="4"/>
  <c r="AL10" i="4"/>
  <c r="AM10" i="4"/>
  <c r="AN10" i="4"/>
  <c r="AO10" i="4"/>
  <c r="E10" i="4" s="1"/>
  <c r="G10" i="4" s="1"/>
  <c r="AP10" i="4"/>
  <c r="AQ10" i="4"/>
  <c r="H16" i="4"/>
  <c r="I16" i="4"/>
  <c r="K16" i="4"/>
  <c r="L16" i="4"/>
  <c r="O16" i="4"/>
  <c r="R16" i="4"/>
  <c r="T16" i="4"/>
  <c r="U16" i="4"/>
  <c r="X16" i="4"/>
  <c r="Z16" i="4"/>
  <c r="AA16" i="4"/>
  <c r="AC16" i="4"/>
  <c r="AD16" i="4"/>
  <c r="AG16" i="4"/>
  <c r="AJ16" i="4"/>
  <c r="AL16" i="4"/>
  <c r="AM16" i="4"/>
  <c r="AO16" i="4"/>
  <c r="AP16" i="4"/>
  <c r="AQ16" i="4"/>
  <c r="H30" i="4"/>
  <c r="I30" i="4"/>
  <c r="J30" i="4"/>
  <c r="K30" i="4"/>
  <c r="L30" i="4"/>
  <c r="M30" i="4"/>
  <c r="N30" i="4"/>
  <c r="O30" i="4"/>
  <c r="Q30" i="4"/>
  <c r="R30" i="4"/>
  <c r="S30" i="4"/>
  <c r="T30" i="4"/>
  <c r="U30" i="4"/>
  <c r="W30" i="4"/>
  <c r="X30" i="4"/>
  <c r="Z30" i="4"/>
  <c r="AA30" i="4"/>
  <c r="AC30" i="4"/>
  <c r="AD30" i="4"/>
  <c r="AF30" i="4"/>
  <c r="AG30" i="4"/>
  <c r="AI30" i="4"/>
  <c r="AJ30" i="4"/>
  <c r="AK30" i="4"/>
  <c r="AL30" i="4"/>
  <c r="AM30" i="4"/>
  <c r="AN30" i="4"/>
  <c r="AO30" i="4"/>
  <c r="AP30" i="4"/>
  <c r="AQ30" i="4"/>
  <c r="H22" i="4"/>
  <c r="I22" i="4"/>
  <c r="K22" i="4"/>
  <c r="L22" i="4"/>
  <c r="M22" i="4"/>
  <c r="N22" i="4"/>
  <c r="O22" i="4"/>
  <c r="P22" i="4"/>
  <c r="Q22" i="4"/>
  <c r="R22" i="4"/>
  <c r="T22" i="4"/>
  <c r="U22" i="4"/>
  <c r="W22" i="4"/>
  <c r="X22" i="4"/>
  <c r="Z22" i="4"/>
  <c r="AA22" i="4"/>
  <c r="AC22" i="4"/>
  <c r="AD22" i="4"/>
  <c r="AG22" i="4"/>
  <c r="AI22" i="4"/>
  <c r="AJ22" i="4"/>
  <c r="AK22" i="4"/>
  <c r="AL22" i="4"/>
  <c r="AM22" i="4"/>
  <c r="AN22" i="4"/>
  <c r="AO22" i="4"/>
  <c r="AP22" i="4"/>
  <c r="AQ22" i="4"/>
  <c r="E24" i="4"/>
  <c r="E20" i="4"/>
  <c r="E33" i="4"/>
  <c r="E15" i="4"/>
  <c r="F15" i="4"/>
  <c r="G87" i="4"/>
  <c r="H87" i="4"/>
  <c r="I87" i="4"/>
  <c r="J87" i="4"/>
  <c r="K87" i="4"/>
  <c r="L87" i="4"/>
  <c r="M87" i="4"/>
  <c r="N87" i="4"/>
  <c r="O87" i="4"/>
  <c r="P87" i="4"/>
  <c r="Q87" i="4"/>
  <c r="R87" i="4"/>
  <c r="S87" i="4"/>
  <c r="T87" i="4"/>
  <c r="U87" i="4"/>
  <c r="V87" i="4"/>
  <c r="W87" i="4"/>
  <c r="X87" i="4"/>
  <c r="Y87" i="4"/>
  <c r="Z87" i="4"/>
  <c r="AA87" i="4"/>
  <c r="AB87" i="4"/>
  <c r="AC87" i="4"/>
  <c r="AD87" i="4"/>
  <c r="AE87" i="4"/>
  <c r="AF87" i="4"/>
  <c r="AG87" i="4"/>
  <c r="AH87" i="4"/>
  <c r="AI87" i="4"/>
  <c r="AJ87" i="4"/>
  <c r="AK87" i="4"/>
  <c r="AL87" i="4"/>
  <c r="AM87" i="4"/>
  <c r="AN87" i="4"/>
  <c r="AO87" i="4"/>
  <c r="AP87" i="4"/>
  <c r="AQ87" i="4"/>
  <c r="G86" i="4"/>
  <c r="H86" i="4"/>
  <c r="I86" i="4"/>
  <c r="J86" i="4"/>
  <c r="K86" i="4"/>
  <c r="L86" i="4"/>
  <c r="M86" i="4"/>
  <c r="N86" i="4"/>
  <c r="O86" i="4"/>
  <c r="P86" i="4"/>
  <c r="Q86" i="4"/>
  <c r="R86" i="4"/>
  <c r="S86" i="4"/>
  <c r="T86" i="4"/>
  <c r="U86" i="4"/>
  <c r="V86" i="4"/>
  <c r="W86" i="4"/>
  <c r="X86" i="4"/>
  <c r="Y86" i="4"/>
  <c r="Z86" i="4"/>
  <c r="AA86" i="4"/>
  <c r="AB86" i="4"/>
  <c r="AC86" i="4"/>
  <c r="AD86" i="4"/>
  <c r="AE86" i="4"/>
  <c r="AF86" i="4"/>
  <c r="AG86" i="4"/>
  <c r="AH86" i="4"/>
  <c r="AI86" i="4"/>
  <c r="AJ86" i="4"/>
  <c r="AK86" i="4"/>
  <c r="AL86" i="4"/>
  <c r="AM86" i="4"/>
  <c r="AN86" i="4"/>
  <c r="AO86" i="4"/>
  <c r="AP86" i="4"/>
  <c r="AQ86" i="4"/>
  <c r="G85" i="4"/>
  <c r="H85" i="4"/>
  <c r="I85" i="4"/>
  <c r="J85" i="4"/>
  <c r="K85" i="4"/>
  <c r="L85" i="4"/>
  <c r="M85" i="4"/>
  <c r="N85" i="4"/>
  <c r="O85" i="4"/>
  <c r="P85" i="4"/>
  <c r="Q85" i="4"/>
  <c r="R85" i="4"/>
  <c r="S85" i="4"/>
  <c r="T85" i="4"/>
  <c r="U85" i="4"/>
  <c r="V85" i="4"/>
  <c r="W85" i="4"/>
  <c r="X85" i="4"/>
  <c r="Y85" i="4"/>
  <c r="Z85" i="4"/>
  <c r="AA85" i="4"/>
  <c r="AB85" i="4"/>
  <c r="AC85" i="4"/>
  <c r="AD85" i="4"/>
  <c r="AE85" i="4"/>
  <c r="AF85" i="4"/>
  <c r="AG85" i="4"/>
  <c r="AH85" i="4"/>
  <c r="AI85" i="4"/>
  <c r="AJ85" i="4"/>
  <c r="AK85" i="4"/>
  <c r="AL85" i="4"/>
  <c r="AM85" i="4"/>
  <c r="AN85" i="4"/>
  <c r="AO85" i="4"/>
  <c r="AP85" i="4"/>
  <c r="AQ85" i="4"/>
  <c r="G89" i="4"/>
  <c r="G90" i="4"/>
  <c r="G91" i="4" s="1"/>
  <c r="G93" i="4"/>
  <c r="H89" i="4"/>
  <c r="H90" i="4"/>
  <c r="H91" i="4" s="1"/>
  <c r="H92" i="4" s="1"/>
  <c r="I89" i="4"/>
  <c r="I90" i="4"/>
  <c r="I91" i="4" s="1"/>
  <c r="I92" i="4" s="1"/>
  <c r="J89" i="4"/>
  <c r="J90" i="4"/>
  <c r="J91" i="4" s="1"/>
  <c r="J92" i="4" s="1"/>
  <c r="J93" i="4" s="1"/>
  <c r="K89" i="4"/>
  <c r="K90" i="4" s="1"/>
  <c r="K91" i="4" s="1"/>
  <c r="L89" i="4"/>
  <c r="L90" i="4" s="1"/>
  <c r="L91" i="4" s="1"/>
  <c r="M89" i="4"/>
  <c r="M90" i="4" s="1"/>
  <c r="M91" i="4" s="1"/>
  <c r="N89" i="4"/>
  <c r="N90" i="4"/>
  <c r="N91" i="4" s="1"/>
  <c r="N92" i="4" s="1"/>
  <c r="O89" i="4"/>
  <c r="O90" i="4"/>
  <c r="O91" i="4" s="1"/>
  <c r="O92" i="4" s="1"/>
  <c r="O93" i="4" s="1"/>
  <c r="P89" i="4"/>
  <c r="P90" i="4" s="1"/>
  <c r="P91" i="4" s="1"/>
  <c r="P92" i="4" s="1"/>
  <c r="P93" i="4" s="1"/>
  <c r="Q89" i="4"/>
  <c r="Q90" i="4" s="1"/>
  <c r="Q91" i="4" s="1"/>
  <c r="Q92" i="4" s="1"/>
  <c r="Q93" i="4" s="1"/>
  <c r="R89" i="4"/>
  <c r="R90" i="4" s="1"/>
  <c r="R91" i="4" s="1"/>
  <c r="R92" i="4" s="1"/>
  <c r="R93" i="4" s="1"/>
  <c r="S89" i="4"/>
  <c r="S90" i="4"/>
  <c r="S91" i="4" s="1"/>
  <c r="S92" i="4" s="1"/>
  <c r="S93" i="4" s="1"/>
  <c r="T89" i="4"/>
  <c r="T90" i="4" s="1"/>
  <c r="T91" i="4" s="1"/>
  <c r="T92" i="4" s="1"/>
  <c r="T93" i="4" s="1"/>
  <c r="U89" i="4"/>
  <c r="U90" i="4" s="1"/>
  <c r="U91" i="4" s="1"/>
  <c r="U92" i="4" s="1"/>
  <c r="U93" i="4" s="1"/>
  <c r="V89" i="4"/>
  <c r="V90" i="4" s="1"/>
  <c r="V91" i="4" s="1"/>
  <c r="V92" i="4" s="1"/>
  <c r="V93" i="4" s="1"/>
  <c r="W89" i="4"/>
  <c r="W90" i="4"/>
  <c r="W91" i="4" s="1"/>
  <c r="W92" i="4" s="1"/>
  <c r="W93" i="4" s="1"/>
  <c r="X89" i="4"/>
  <c r="X90" i="4" s="1"/>
  <c r="X91" i="4" s="1"/>
  <c r="X92" i="4" s="1"/>
  <c r="X93" i="4" s="1"/>
  <c r="Y89" i="4"/>
  <c r="Y90" i="4"/>
  <c r="Y91" i="4" s="1"/>
  <c r="Y92" i="4" s="1"/>
  <c r="Y93" i="4" s="1"/>
  <c r="Z89" i="4"/>
  <c r="Z90" i="4" s="1"/>
  <c r="Z91" i="4" s="1"/>
  <c r="Z92" i="4" s="1"/>
  <c r="Z93" i="4" s="1"/>
  <c r="AA89" i="4"/>
  <c r="AA90" i="4"/>
  <c r="AA91" i="4" s="1"/>
  <c r="AA92" i="4" s="1"/>
  <c r="AA93" i="4" s="1"/>
  <c r="AB89" i="4"/>
  <c r="AB90" i="4" s="1"/>
  <c r="AB91" i="4" s="1"/>
  <c r="AB92" i="4" s="1"/>
  <c r="AB93" i="4" s="1"/>
  <c r="AC89" i="4"/>
  <c r="AC90" i="4" s="1"/>
  <c r="AC91" i="4" s="1"/>
  <c r="AC92" i="4" s="1"/>
  <c r="AC93" i="4" s="1"/>
  <c r="AD89" i="4"/>
  <c r="AD90" i="4" s="1"/>
  <c r="AD91" i="4" s="1"/>
  <c r="AD92" i="4" s="1"/>
  <c r="AD93" i="4" s="1"/>
  <c r="AE89" i="4"/>
  <c r="AE90" i="4" s="1"/>
  <c r="AE91" i="4" s="1"/>
  <c r="AE92" i="4" s="1"/>
  <c r="AE93" i="4" s="1"/>
  <c r="AF89" i="4"/>
  <c r="AF90" i="4" s="1"/>
  <c r="AF91" i="4" s="1"/>
  <c r="AF92" i="4" s="1"/>
  <c r="AF93" i="4" s="1"/>
  <c r="AG89" i="4"/>
  <c r="AG90" i="4" s="1"/>
  <c r="AG91" i="4" s="1"/>
  <c r="AG92" i="4" s="1"/>
  <c r="AG93" i="4" s="1"/>
  <c r="AH89" i="4"/>
  <c r="AH90" i="4" s="1"/>
  <c r="AH91" i="4" s="1"/>
  <c r="AH92" i="4" s="1"/>
  <c r="AH93" i="4" s="1"/>
  <c r="AI89" i="4"/>
  <c r="AI90" i="4"/>
  <c r="AI91" i="4" s="1"/>
  <c r="AI92" i="4" s="1"/>
  <c r="AI93" i="4" s="1"/>
  <c r="AJ89" i="4"/>
  <c r="AJ90" i="4" s="1"/>
  <c r="AJ91" i="4" s="1"/>
  <c r="AJ92" i="4" s="1"/>
  <c r="AJ93" i="4" s="1"/>
  <c r="AK89" i="4"/>
  <c r="AK90" i="4"/>
  <c r="AK91" i="4" s="1"/>
  <c r="AK92" i="4" s="1"/>
  <c r="AK93" i="4" s="1"/>
  <c r="AL89" i="4"/>
  <c r="AL90" i="4" s="1"/>
  <c r="AL91" i="4" s="1"/>
  <c r="AL92" i="4" s="1"/>
  <c r="AL93" i="4" s="1"/>
  <c r="AM89" i="4"/>
  <c r="AM90" i="4"/>
  <c r="AM91" i="4" s="1"/>
  <c r="AM92" i="4" s="1"/>
  <c r="AM93" i="4" s="1"/>
  <c r="AN89" i="4"/>
  <c r="AN90" i="4" s="1"/>
  <c r="AN91" i="4" s="1"/>
  <c r="AN92" i="4" s="1"/>
  <c r="AN93" i="4" s="1"/>
  <c r="AO89" i="4"/>
  <c r="AO90" i="4" s="1"/>
  <c r="AO91" i="4" s="1"/>
  <c r="AO92" i="4" s="1"/>
  <c r="AO93" i="4" s="1"/>
  <c r="AP89" i="4"/>
  <c r="AP90" i="4" s="1"/>
  <c r="AP91" i="4" s="1"/>
  <c r="AP92" i="4" s="1"/>
  <c r="AP93" i="4" s="1"/>
  <c r="AQ89" i="4"/>
  <c r="AQ90" i="4"/>
  <c r="AQ91" i="4" s="1"/>
  <c r="AQ92" i="4" s="1"/>
  <c r="AQ93" i="4" s="1"/>
  <c r="F84" i="4"/>
  <c r="F85" i="4" s="1"/>
  <c r="E84" i="4"/>
  <c r="E85" i="4" s="1"/>
  <c r="F83" i="4"/>
  <c r="F87" i="4" s="1"/>
  <c r="E83" i="4"/>
  <c r="E86" i="4" s="1"/>
  <c r="F42" i="4"/>
  <c r="E42" i="4"/>
  <c r="F39" i="4"/>
  <c r="E39" i="4"/>
  <c r="F34" i="4"/>
  <c r="E34" i="4"/>
  <c r="F32" i="4"/>
  <c r="E32" i="4"/>
  <c r="F31" i="4"/>
  <c r="E31" i="4"/>
  <c r="F20" i="4"/>
  <c r="F17" i="4"/>
  <c r="F53" i="4" s="1"/>
  <c r="F72" i="4" s="1"/>
  <c r="E17" i="4"/>
  <c r="F14" i="4"/>
  <c r="E14" i="4"/>
  <c r="F11" i="4"/>
  <c r="V69" i="4"/>
  <c r="J60" i="4"/>
  <c r="J58" i="4"/>
  <c r="M60" i="4"/>
  <c r="P60" i="4"/>
  <c r="P58" i="4" s="1"/>
  <c r="S60" i="4"/>
  <c r="S58" i="4" s="1"/>
  <c r="V60" i="4"/>
  <c r="V58" i="4" s="1"/>
  <c r="Y60" i="4"/>
  <c r="Y62" i="4" s="1"/>
  <c r="Y61" i="4" s="1"/>
  <c r="AB60" i="4"/>
  <c r="AB58" i="4"/>
  <c r="AE60" i="4"/>
  <c r="AE62" i="4" s="1"/>
  <c r="AH60" i="4"/>
  <c r="AH62" i="4" s="1"/>
  <c r="AH61" i="4" s="1"/>
  <c r="AJ54" i="4"/>
  <c r="AK60" i="4"/>
  <c r="AK58" i="4" s="1"/>
  <c r="AN60" i="4"/>
  <c r="AN58" i="4"/>
  <c r="AP54" i="4"/>
  <c r="AQ60" i="4"/>
  <c r="S82" i="4"/>
  <c r="AE30" i="4"/>
  <c r="V30" i="4"/>
  <c r="AH33" i="4"/>
  <c r="AH30" i="4" s="1"/>
  <c r="AN16" i="4"/>
  <c r="AK74" i="4"/>
  <c r="AK71" i="4" s="1"/>
  <c r="M16" i="4"/>
  <c r="S74" i="4"/>
  <c r="E41" i="4"/>
  <c r="F18" i="4"/>
  <c r="E18" i="4"/>
  <c r="F41" i="4"/>
  <c r="F33" i="4"/>
  <c r="F30" i="4" s="1"/>
  <c r="F19" i="4"/>
  <c r="F13" i="4"/>
  <c r="G13" i="4"/>
  <c r="F12" i="4"/>
  <c r="G12" i="4" s="1"/>
  <c r="F35" i="4"/>
  <c r="AB16" i="4"/>
  <c r="AB62" i="4"/>
  <c r="AB61" i="4"/>
  <c r="AN74" i="4"/>
  <c r="AN71" i="4" s="1"/>
  <c r="AE69" i="4"/>
  <c r="AE10" i="4"/>
  <c r="AE22" i="4"/>
  <c r="S22" i="4"/>
  <c r="AB73" i="4"/>
  <c r="N74" i="4"/>
  <c r="N71" i="4"/>
  <c r="AK16" i="4"/>
  <c r="AI16" i="4"/>
  <c r="W67" i="4"/>
  <c r="Y67" i="4" s="1"/>
  <c r="Y74" i="4"/>
  <c r="AO54" i="4"/>
  <c r="AA55" i="4"/>
  <c r="AN62" i="4"/>
  <c r="AN61" i="4" s="1"/>
  <c r="AK62" i="4"/>
  <c r="AK61" i="4" s="1"/>
  <c r="S77" i="4"/>
  <c r="N53" i="4"/>
  <c r="AF16" i="4"/>
  <c r="P62" i="4"/>
  <c r="P61" i="4" s="1"/>
  <c r="N16" i="4"/>
  <c r="AH69" i="4"/>
  <c r="AH82" i="4"/>
  <c r="AH77" i="4"/>
  <c r="J69" i="4"/>
  <c r="J82" i="4"/>
  <c r="AB10" i="4"/>
  <c r="AB54" i="4"/>
  <c r="AB66" i="4" s="1"/>
  <c r="AI53" i="4"/>
  <c r="AH16" i="4"/>
  <c r="AP69" i="4"/>
  <c r="AO53" i="4"/>
  <c r="H53" i="4"/>
  <c r="W54" i="4"/>
  <c r="AF53" i="4"/>
  <c r="AL64" i="4"/>
  <c r="L58" i="4"/>
  <c r="U53" i="4"/>
  <c r="H58" i="4"/>
  <c r="W53" i="4"/>
  <c r="AI54" i="4"/>
  <c r="AH22" i="4"/>
  <c r="G22" i="4"/>
  <c r="AB74" i="4"/>
  <c r="AB71" i="4" s="1"/>
  <c r="AE54" i="4"/>
  <c r="AE66" i="4" s="1"/>
  <c r="AE74" i="4"/>
  <c r="AE71" i="4" s="1"/>
  <c r="P73" i="4"/>
  <c r="AE16" i="4"/>
  <c r="V16" i="4"/>
  <c r="V74" i="4"/>
  <c r="Y58" i="4"/>
  <c r="M58" i="4"/>
  <c r="M62" i="4"/>
  <c r="M61" i="4" s="1"/>
  <c r="AH10" i="4"/>
  <c r="X71" i="4"/>
  <c r="AB80" i="4"/>
  <c r="AB77" i="4" s="1"/>
  <c r="AP77" i="4"/>
  <c r="AG58" i="4"/>
  <c r="AP58" i="4"/>
  <c r="Q58" i="4"/>
  <c r="H69" i="4"/>
  <c r="X57" i="4"/>
  <c r="X69" i="4"/>
  <c r="AD57" i="4"/>
  <c r="AD69" i="4" s="1"/>
  <c r="AF57" i="4"/>
  <c r="Y16" i="4"/>
  <c r="S16" i="4"/>
  <c r="J62" i="4"/>
  <c r="J61" i="4" s="1"/>
  <c r="X53" i="4"/>
  <c r="AG54" i="4"/>
  <c r="O53" i="4"/>
  <c r="AA58" i="4"/>
  <c r="H55" i="4"/>
  <c r="K53" i="4"/>
  <c r="N69" i="4"/>
  <c r="Y22" i="4"/>
  <c r="Y80" i="4"/>
  <c r="Y82" i="4"/>
  <c r="Y77" i="4"/>
  <c r="AI64" i="4"/>
  <c r="AK64" i="4"/>
  <c r="T55" i="4"/>
  <c r="AF58" i="4"/>
  <c r="AF67" i="4"/>
  <c r="AH67" i="4" s="1"/>
  <c r="AF80" i="4"/>
  <c r="AF77" i="4" s="1"/>
  <c r="AF22" i="4"/>
  <c r="AI55" i="4"/>
  <c r="AK82" i="4"/>
  <c r="AK69" i="4"/>
  <c r="Q67" i="4"/>
  <c r="S67" i="4" s="1"/>
  <c r="Q16" i="4"/>
  <c r="E16" i="4" s="1"/>
  <c r="E19" i="4"/>
  <c r="G19" i="4" s="1"/>
  <c r="G16" i="4" s="1"/>
  <c r="W16" i="4"/>
  <c r="W74" i="4"/>
  <c r="H77" i="4"/>
  <c r="AF55" i="4"/>
  <c r="F86" i="4"/>
  <c r="M69" i="4"/>
  <c r="Y71" i="4"/>
  <c r="F89" i="4"/>
  <c r="F90" i="4" s="1"/>
  <c r="F91" i="4" s="1"/>
  <c r="AQ58" i="4"/>
  <c r="AQ62" i="4"/>
  <c r="AQ61" i="4" s="1"/>
  <c r="AJ58" i="4"/>
  <c r="AJ53" i="4"/>
  <c r="AJ55" i="4"/>
  <c r="Q54" i="4"/>
  <c r="AA57" i="4"/>
  <c r="AA69" i="4" s="1"/>
  <c r="P10" i="4"/>
  <c r="AG53" i="4"/>
  <c r="AG52" i="4" s="1"/>
  <c r="AG64" i="4" s="1"/>
  <c r="Z58" i="4"/>
  <c r="Z53" i="4"/>
  <c r="I82" i="4"/>
  <c r="I77" i="4" s="1"/>
  <c r="I69" i="4"/>
  <c r="V55" i="4"/>
  <c r="V52" i="4" s="1"/>
  <c r="W82" i="4"/>
  <c r="W69" i="4"/>
  <c r="F61" i="4"/>
  <c r="H64" i="4"/>
  <c r="U54" i="4"/>
  <c r="O77" i="4"/>
  <c r="F16" i="4"/>
  <c r="Q57" i="4"/>
  <c r="Q82" i="4"/>
  <c r="F80" i="4"/>
  <c r="F73" i="4"/>
  <c r="AH74" i="4"/>
  <c r="AB69" i="4"/>
  <c r="E87" i="4"/>
  <c r="S62" i="4"/>
  <c r="S61" i="4"/>
  <c r="E79" i="4"/>
  <c r="AC64" i="4"/>
  <c r="J80" i="4"/>
  <c r="J77" i="4" s="1"/>
  <c r="I55" i="4"/>
  <c r="R58" i="4"/>
  <c r="AC55" i="4"/>
  <c r="AE55" i="4"/>
  <c r="AE52" i="4" s="1"/>
  <c r="E89" i="4"/>
  <c r="E90" i="4"/>
  <c r="E91" i="4" s="1"/>
  <c r="P74" i="4"/>
  <c r="S69" i="7"/>
  <c r="AE69" i="7"/>
  <c r="AK69" i="7"/>
  <c r="AQ69" i="7"/>
  <c r="V82" i="7"/>
  <c r="F87" i="7"/>
  <c r="AH69" i="7"/>
  <c r="F86" i="7"/>
  <c r="H82" i="6"/>
  <c r="J82" i="6"/>
  <c r="N82" i="6"/>
  <c r="N69" i="6"/>
  <c r="S82" i="6"/>
  <c r="S69" i="6"/>
  <c r="U82" i="6"/>
  <c r="U69" i="6"/>
  <c r="W82" i="6"/>
  <c r="W69" i="6"/>
  <c r="AB69" i="6"/>
  <c r="AB82" i="6"/>
  <c r="AF82" i="6"/>
  <c r="AF69" i="6"/>
  <c r="AH82" i="6"/>
  <c r="AH69" i="6"/>
  <c r="AN82" i="6"/>
  <c r="AN77" i="6"/>
  <c r="AN69" i="6"/>
  <c r="F54" i="6"/>
  <c r="I82" i="6"/>
  <c r="I77" i="6"/>
  <c r="K69" i="6"/>
  <c r="M82" i="6"/>
  <c r="M69" i="6"/>
  <c r="T69" i="6"/>
  <c r="V69" i="6"/>
  <c r="V82" i="6"/>
  <c r="AC82" i="6"/>
  <c r="AE82" i="6"/>
  <c r="AE69" i="6"/>
  <c r="AG82" i="6"/>
  <c r="AG69" i="6"/>
  <c r="AI82" i="6"/>
  <c r="AI69" i="6"/>
  <c r="AK82" i="6"/>
  <c r="AK69" i="6"/>
  <c r="AM82" i="6"/>
  <c r="AM77" i="6" s="1"/>
  <c r="AM69" i="6"/>
  <c r="AQ82" i="6"/>
  <c r="AQ69" i="6"/>
  <c r="F80" i="6"/>
  <c r="F89" i="6"/>
  <c r="F90" i="6"/>
  <c r="F91" i="6" s="1"/>
  <c r="F92" i="6" s="1"/>
  <c r="F93" i="6" s="1"/>
  <c r="F86" i="6"/>
  <c r="F87" i="6"/>
  <c r="E86" i="6"/>
  <c r="U82" i="4"/>
  <c r="U69" i="4"/>
  <c r="AM82" i="4"/>
  <c r="AM77" i="4" s="1"/>
  <c r="T82" i="4"/>
  <c r="T69" i="4"/>
  <c r="AC82" i="4"/>
  <c r="AO64" i="4"/>
  <c r="Q64" i="4"/>
  <c r="J67" i="4"/>
  <c r="U77" i="4"/>
  <c r="J55" i="4"/>
  <c r="J52" i="4" s="1"/>
  <c r="Z82" i="4"/>
  <c r="AG82" i="4"/>
  <c r="AG77" i="4" s="1"/>
  <c r="AG69" i="4"/>
  <c r="AL82" i="4"/>
  <c r="AL69" i="4"/>
  <c r="AF64" i="6"/>
  <c r="M67" i="6"/>
  <c r="M55" i="6"/>
  <c r="M52" i="6" s="1"/>
  <c r="N55" i="4"/>
  <c r="P55" i="4" s="1"/>
  <c r="N82" i="4"/>
  <c r="L69" i="4"/>
  <c r="K82" i="4"/>
  <c r="K69" i="4"/>
  <c r="G33" i="4"/>
  <c r="G30" i="4"/>
  <c r="F54" i="4"/>
  <c r="F10" i="4"/>
  <c r="K64" i="4"/>
  <c r="G35" i="4"/>
  <c r="G15" i="4"/>
  <c r="H82" i="4"/>
  <c r="F67" i="4"/>
  <c r="O16" i="7"/>
  <c r="K72" i="7"/>
  <c r="AC76" i="7"/>
  <c r="AI94" i="7"/>
  <c r="T68" i="7"/>
  <c r="H79" i="7"/>
  <c r="K30" i="7"/>
  <c r="W59" i="7"/>
  <c r="AA67" i="7"/>
  <c r="T30" i="7"/>
  <c r="U63" i="7"/>
  <c r="AG65" i="7"/>
  <c r="AG53" i="7" s="1"/>
  <c r="X73" i="7"/>
  <c r="X60" i="7"/>
  <c r="Z60" i="7"/>
  <c r="F11" i="7"/>
  <c r="AC16" i="7"/>
  <c r="AA59" i="7"/>
  <c r="L61" i="7"/>
  <c r="T79" i="7"/>
  <c r="Z79" i="7"/>
  <c r="U59" i="7"/>
  <c r="L62" i="7"/>
  <c r="I75" i="7"/>
  <c r="K65" i="7"/>
  <c r="F39" i="7"/>
  <c r="N10" i="7"/>
  <c r="I46" i="7"/>
  <c r="K59" i="7"/>
  <c r="O60" i="7"/>
  <c r="Q60" i="7"/>
  <c r="O61" i="7"/>
  <c r="H62" i="7"/>
  <c r="AO68" i="7"/>
  <c r="Y33" i="7"/>
  <c r="Y30" i="7" s="1"/>
  <c r="H76" i="7"/>
  <c r="H57" i="7" s="1"/>
  <c r="L30" i="7"/>
  <c r="M30" i="7" s="1"/>
  <c r="AA38" i="7"/>
  <c r="AJ38" i="7"/>
  <c r="AP68" i="7"/>
  <c r="H59" i="7"/>
  <c r="AO10" i="7"/>
  <c r="T59" i="7"/>
  <c r="I61" i="7"/>
  <c r="R63" i="7"/>
  <c r="T66" i="7"/>
  <c r="I79" i="7"/>
  <c r="T94" i="7"/>
  <c r="H66" i="7"/>
  <c r="H54" i="7" s="1"/>
  <c r="H10" i="7"/>
  <c r="R73" i="7"/>
  <c r="T16" i="7"/>
  <c r="T62" i="7"/>
  <c r="X63" i="7"/>
  <c r="X94" i="7"/>
  <c r="AA79" i="7"/>
  <c r="AC74" i="7"/>
  <c r="I76" i="7"/>
  <c r="I57" i="7" s="1"/>
  <c r="L72" i="7"/>
  <c r="K80" i="7"/>
  <c r="K61" i="7"/>
  <c r="X46" i="7"/>
  <c r="Q76" i="7"/>
  <c r="AC10" i="7"/>
  <c r="AA61" i="7"/>
  <c r="AA55" i="7" s="1"/>
  <c r="R68" i="7"/>
  <c r="F18" i="7"/>
  <c r="R38" i="7"/>
  <c r="X74" i="7"/>
  <c r="Q46" i="7"/>
  <c r="AI62" i="7"/>
  <c r="AA66" i="7"/>
  <c r="L68" i="7"/>
  <c r="H73" i="7"/>
  <c r="AC66" i="7"/>
  <c r="O46" i="7"/>
  <c r="Y74" i="7"/>
  <c r="AI52" i="4"/>
  <c r="W64" i="4"/>
  <c r="V62" i="4"/>
  <c r="V61" i="4"/>
  <c r="N64" i="4"/>
  <c r="AC54" i="4"/>
  <c r="V71" i="4"/>
  <c r="I58" i="4"/>
  <c r="M24" i="6"/>
  <c r="AH24" i="6"/>
  <c r="AN58" i="6"/>
  <c r="E86" i="7"/>
  <c r="M58" i="7"/>
  <c r="Y58" i="7"/>
  <c r="E87" i="7"/>
  <c r="E89" i="6"/>
  <c r="E90" i="6" s="1"/>
  <c r="E91" i="6" s="1"/>
  <c r="E92" i="6" s="1"/>
  <c r="E93" i="6" s="1"/>
  <c r="AD22" i="7"/>
  <c r="P12" i="7"/>
  <c r="X67" i="7"/>
  <c r="I62" i="7"/>
  <c r="K78" i="7"/>
  <c r="L63" i="7"/>
  <c r="L94" i="7"/>
  <c r="O68" i="7"/>
  <c r="H63" i="7"/>
  <c r="K94" i="7"/>
  <c r="N62" i="7"/>
  <c r="N81" i="7"/>
  <c r="O94" i="7"/>
  <c r="O57" i="7" s="1"/>
  <c r="O63" i="7"/>
  <c r="R61" i="7"/>
  <c r="R80" i="7"/>
  <c r="X22" i="7"/>
  <c r="AA73" i="7"/>
  <c r="AA54" i="7"/>
  <c r="AC79" i="7"/>
  <c r="AC22" i="7"/>
  <c r="AD67" i="7"/>
  <c r="AC63" i="7"/>
  <c r="AD62" i="7"/>
  <c r="AJ67" i="7"/>
  <c r="E40" i="7"/>
  <c r="AJ81" i="7"/>
  <c r="AJ62" i="7"/>
  <c r="E14" i="7"/>
  <c r="AP65" i="7"/>
  <c r="AL79" i="7"/>
  <c r="AL60" i="7"/>
  <c r="AP94" i="7"/>
  <c r="AP63" i="7"/>
  <c r="R67" i="7"/>
  <c r="R55" i="7" s="1"/>
  <c r="H81" i="7"/>
  <c r="I78" i="7"/>
  <c r="K68" i="7"/>
  <c r="L75" i="7"/>
  <c r="O78" i="7"/>
  <c r="N68" i="7"/>
  <c r="Q78" i="7"/>
  <c r="T76" i="7"/>
  <c r="T57" i="7" s="1"/>
  <c r="K53" i="7"/>
  <c r="AM72" i="7"/>
  <c r="AG68" i="7"/>
  <c r="E13" i="7"/>
  <c r="AO73" i="7"/>
  <c r="U81" i="7"/>
  <c r="W67" i="7"/>
  <c r="Y67" i="7" s="1"/>
  <c r="W60" i="7"/>
  <c r="AD60" i="7"/>
  <c r="AM94" i="7"/>
  <c r="O80" i="7"/>
  <c r="O22" i="7"/>
  <c r="AI80" i="7"/>
  <c r="N94" i="7"/>
  <c r="N57" i="7" s="1"/>
  <c r="N82" i="7" s="1"/>
  <c r="N63" i="7"/>
  <c r="F12" i="7"/>
  <c r="Q94" i="7"/>
  <c r="Q81" i="7"/>
  <c r="U79" i="7"/>
  <c r="U22" i="7"/>
  <c r="AC78" i="7"/>
  <c r="AC59" i="7"/>
  <c r="AF59" i="7"/>
  <c r="AF58" i="7" s="1"/>
  <c r="AF94" i="7"/>
  <c r="AF63" i="7"/>
  <c r="AG81" i="7"/>
  <c r="AG62" i="7"/>
  <c r="AM59" i="7"/>
  <c r="AM61" i="7"/>
  <c r="AP61" i="7"/>
  <c r="H78" i="7"/>
  <c r="U16" i="7"/>
  <c r="AA76" i="7"/>
  <c r="Z78" i="7"/>
  <c r="AA81" i="7"/>
  <c r="AM76" i="7"/>
  <c r="AP78" i="7"/>
  <c r="AO81" i="7"/>
  <c r="R81" i="7"/>
  <c r="T80" i="7"/>
  <c r="AC81" i="7"/>
  <c r="AC80" i="7"/>
  <c r="AD79" i="7"/>
  <c r="AJ80" i="7"/>
  <c r="H80" i="7"/>
  <c r="I80" i="7"/>
  <c r="Q79" i="7"/>
  <c r="AF80" i="7"/>
  <c r="AP72" i="7"/>
  <c r="AL78" i="7"/>
  <c r="AL77" i="7" s="1"/>
  <c r="AO78" i="7"/>
  <c r="AO80" i="7"/>
  <c r="AP79" i="7"/>
  <c r="AP81" i="7"/>
  <c r="I22" i="7"/>
  <c r="J22" i="7" s="1"/>
  <c r="AA22" i="7"/>
  <c r="AG22" i="7"/>
  <c r="Q59" i="7"/>
  <c r="R62" i="7"/>
  <c r="I63" i="7"/>
  <c r="Q63" i="7"/>
  <c r="I72" i="7"/>
  <c r="U80" i="7"/>
  <c r="F26" i="7"/>
  <c r="W81" i="7"/>
  <c r="AC72" i="7"/>
  <c r="AI74" i="7"/>
  <c r="AG58" i="7"/>
  <c r="P71" i="4" l="1"/>
  <c r="AK77" i="4"/>
  <c r="T64" i="4"/>
  <c r="AF64" i="4"/>
  <c r="AF54" i="4"/>
  <c r="AF52" i="4" s="1"/>
  <c r="E67" i="4"/>
  <c r="G67" i="4" s="1"/>
  <c r="P67" i="4"/>
  <c r="K82" i="6"/>
  <c r="E57" i="6"/>
  <c r="J58" i="6"/>
  <c r="J62" i="6"/>
  <c r="J61" i="6" s="1"/>
  <c r="E62" i="6"/>
  <c r="AN82" i="7"/>
  <c r="AN77" i="7" s="1"/>
  <c r="AN69" i="7"/>
  <c r="AJ52" i="4"/>
  <c r="AK55" i="4"/>
  <c r="AK52" i="4" s="1"/>
  <c r="AF82" i="4"/>
  <c r="AF69" i="4"/>
  <c r="F46" i="4"/>
  <c r="E66" i="4"/>
  <c r="E64" i="4" s="1"/>
  <c r="T54" i="4"/>
  <c r="Z55" i="4"/>
  <c r="AB55" i="4" s="1"/>
  <c r="AB52" i="4" s="1"/>
  <c r="Z64" i="4"/>
  <c r="AB67" i="4"/>
  <c r="AN67" i="4"/>
  <c r="AM55" i="4"/>
  <c r="T52" i="6"/>
  <c r="V55" i="6"/>
  <c r="AL58" i="6"/>
  <c r="AL53" i="6"/>
  <c r="AL52" i="6" s="1"/>
  <c r="L53" i="6"/>
  <c r="L52" i="6" s="1"/>
  <c r="L64" i="6" s="1"/>
  <c r="M64" i="6" s="1"/>
  <c r="F65" i="6"/>
  <c r="X52" i="6"/>
  <c r="X64" i="6" s="1"/>
  <c r="W71" i="6"/>
  <c r="M77" i="6"/>
  <c r="AK77" i="6"/>
  <c r="AO82" i="6"/>
  <c r="AO69" i="6"/>
  <c r="AF16" i="7"/>
  <c r="AF67" i="7"/>
  <c r="N58" i="4"/>
  <c r="AI82" i="4"/>
  <c r="AI69" i="4"/>
  <c r="E69" i="4" s="1"/>
  <c r="F71" i="6"/>
  <c r="AC77" i="6"/>
  <c r="AD46" i="7"/>
  <c r="AD78" i="7"/>
  <c r="AD59" i="7"/>
  <c r="AF68" i="7"/>
  <c r="AF75" i="7"/>
  <c r="AF10" i="7"/>
  <c r="AJ71" i="4"/>
  <c r="AD77" i="4"/>
  <c r="F78" i="4"/>
  <c r="E61" i="4"/>
  <c r="W58" i="4"/>
  <c r="W55" i="4"/>
  <c r="AC58" i="4"/>
  <c r="AC53" i="4"/>
  <c r="AC52" i="4" s="1"/>
  <c r="AL55" i="4"/>
  <c r="AL58" i="4"/>
  <c r="E59" i="6"/>
  <c r="Q58" i="6"/>
  <c r="Q53" i="6"/>
  <c r="Q52" i="6" s="1"/>
  <c r="E78" i="6"/>
  <c r="H46" i="7"/>
  <c r="W78" i="7"/>
  <c r="W77" i="7" s="1"/>
  <c r="W46" i="7"/>
  <c r="AA65" i="7"/>
  <c r="AA16" i="7"/>
  <c r="AA72" i="7"/>
  <c r="Z62" i="7"/>
  <c r="Z46" i="7"/>
  <c r="AC30" i="7"/>
  <c r="E31" i="7"/>
  <c r="AM57" i="7"/>
  <c r="AG77" i="6"/>
  <c r="F82" i="6"/>
  <c r="W71" i="4"/>
  <c r="E74" i="4"/>
  <c r="T58" i="4"/>
  <c r="E58" i="4" s="1"/>
  <c r="E59" i="4"/>
  <c r="T53" i="4"/>
  <c r="F18" i="6"/>
  <c r="F53" i="6"/>
  <c r="F72" i="6" s="1"/>
  <c r="I55" i="6"/>
  <c r="J55" i="6" s="1"/>
  <c r="J52" i="6" s="1"/>
  <c r="AB69" i="7"/>
  <c r="AB82" i="7"/>
  <c r="AB77" i="7" s="1"/>
  <c r="O73" i="7"/>
  <c r="O38" i="7"/>
  <c r="Q72" i="7"/>
  <c r="Q65" i="7"/>
  <c r="R79" i="7"/>
  <c r="R66" i="7"/>
  <c r="R22" i="7"/>
  <c r="R60" i="7"/>
  <c r="F48" i="7"/>
  <c r="T77" i="7"/>
  <c r="X72" i="7"/>
  <c r="X10" i="7"/>
  <c r="AG38" i="7"/>
  <c r="E69" i="6"/>
  <c r="AN66" i="4"/>
  <c r="AQ69" i="4"/>
  <c r="AQ82" i="4"/>
  <c r="AQ77" i="4" s="1"/>
  <c r="R53" i="4"/>
  <c r="R52" i="4" s="1"/>
  <c r="R64" i="4" s="1"/>
  <c r="F65" i="4"/>
  <c r="F64" i="4" s="1"/>
  <c r="AN67" i="6"/>
  <c r="AM55" i="6"/>
  <c r="K62" i="7"/>
  <c r="K46" i="7"/>
  <c r="N72" i="7"/>
  <c r="N16" i="7"/>
  <c r="K77" i="4"/>
  <c r="E78" i="4"/>
  <c r="E80" i="4"/>
  <c r="G80" i="4" s="1"/>
  <c r="AC77" i="4"/>
  <c r="M67" i="4"/>
  <c r="L55" i="4"/>
  <c r="F94" i="4"/>
  <c r="O57" i="4"/>
  <c r="T74" i="7"/>
  <c r="T67" i="7"/>
  <c r="T55" i="7" s="1"/>
  <c r="AK62" i="6"/>
  <c r="AK61" i="6" s="1"/>
  <c r="AK58" i="6"/>
  <c r="E61" i="6"/>
  <c r="G61" i="6" s="1"/>
  <c r="G58" i="6" s="1"/>
  <c r="S67" i="6"/>
  <c r="R55" i="6"/>
  <c r="AE67" i="6"/>
  <c r="AC64" i="6"/>
  <c r="K73" i="7"/>
  <c r="E12" i="7"/>
  <c r="G12" i="7" s="1"/>
  <c r="F19" i="7"/>
  <c r="AL16" i="7"/>
  <c r="AP66" i="7"/>
  <c r="AP54" i="7" s="1"/>
  <c r="AP73" i="7"/>
  <c r="E22" i="4"/>
  <c r="F66" i="4"/>
  <c r="I54" i="4"/>
  <c r="I52" i="4" s="1"/>
  <c r="X58" i="4"/>
  <c r="X55" i="4"/>
  <c r="X52" i="4" s="1"/>
  <c r="X64" i="4" s="1"/>
  <c r="Y64" i="4" s="1"/>
  <c r="AD53" i="4"/>
  <c r="AD52" i="4" s="1"/>
  <c r="AD64" i="4" s="1"/>
  <c r="AE64" i="4" s="1"/>
  <c r="AD58" i="4"/>
  <c r="F59" i="4"/>
  <c r="AH64" i="6"/>
  <c r="AL69" i="6"/>
  <c r="AL82" i="6"/>
  <c r="I54" i="6"/>
  <c r="I52" i="6" s="1"/>
  <c r="I64" i="6" s="1"/>
  <c r="J64" i="6" s="1"/>
  <c r="F66" i="6"/>
  <c r="E73" i="6"/>
  <c r="H71" i="6"/>
  <c r="E71" i="6" s="1"/>
  <c r="H77" i="6"/>
  <c r="AP67" i="7"/>
  <c r="AP55" i="7" s="1"/>
  <c r="AP22" i="7"/>
  <c r="AP74" i="7"/>
  <c r="AP30" i="7"/>
  <c r="H38" i="7"/>
  <c r="E39" i="7"/>
  <c r="H72" i="7"/>
  <c r="AI78" i="7"/>
  <c r="AI59" i="7"/>
  <c r="M77" i="4"/>
  <c r="S71" i="4"/>
  <c r="E73" i="4"/>
  <c r="G73" i="4" s="1"/>
  <c r="E46" i="4"/>
  <c r="E18" i="6"/>
  <c r="AE52" i="6"/>
  <c r="E74" i="6"/>
  <c r="F79" i="6"/>
  <c r="X80" i="7"/>
  <c r="H74" i="7"/>
  <c r="H30" i="7"/>
  <c r="X68" i="7"/>
  <c r="AC46" i="7"/>
  <c r="AL38" i="7"/>
  <c r="E97" i="7"/>
  <c r="AF71" i="4"/>
  <c r="Z71" i="4"/>
  <c r="R71" i="4"/>
  <c r="F71" i="4" s="1"/>
  <c r="G71" i="4" s="1"/>
  <c r="F60" i="4"/>
  <c r="AB77" i="6"/>
  <c r="E76" i="6"/>
  <c r="F78" i="6"/>
  <c r="AK71" i="7"/>
  <c r="N38" i="7"/>
  <c r="T72" i="7"/>
  <c r="AF72" i="7"/>
  <c r="X58" i="7"/>
  <c r="J77" i="6"/>
  <c r="V77" i="7"/>
  <c r="F74" i="4"/>
  <c r="G74" i="4" s="1"/>
  <c r="AO77" i="4"/>
  <c r="N58" i="6"/>
  <c r="X58" i="6"/>
  <c r="F60" i="6"/>
  <c r="F76" i="6"/>
  <c r="AN71" i="7"/>
  <c r="AI67" i="7"/>
  <c r="P25" i="7"/>
  <c r="AJ30" i="7"/>
  <c r="L74" i="7"/>
  <c r="K81" i="7"/>
  <c r="R16" i="7"/>
  <c r="W68" i="7"/>
  <c r="AD30" i="7"/>
  <c r="AL57" i="7"/>
  <c r="AH71" i="4"/>
  <c r="E72" i="4"/>
  <c r="X77" i="4"/>
  <c r="Z52" i="4"/>
  <c r="AM54" i="4"/>
  <c r="AM58" i="4"/>
  <c r="AE77" i="6"/>
  <c r="AH52" i="6"/>
  <c r="F57" i="6"/>
  <c r="G57" i="6" s="1"/>
  <c r="G82" i="6" s="1"/>
  <c r="Z58" i="6"/>
  <c r="J67" i="6"/>
  <c r="AQ71" i="7"/>
  <c r="AI46" i="7"/>
  <c r="O66" i="7"/>
  <c r="Z75" i="7"/>
  <c r="AC65" i="7"/>
  <c r="AM65" i="7"/>
  <c r="L57" i="7"/>
  <c r="L69" i="7" s="1"/>
  <c r="U77" i="6"/>
  <c r="AH64" i="4"/>
  <c r="F38" i="4"/>
  <c r="AP71" i="4"/>
  <c r="Q77" i="4"/>
  <c r="E77" i="4" s="1"/>
  <c r="AA52" i="4"/>
  <c r="AA64" i="4" s="1"/>
  <c r="AB64" i="4" s="1"/>
  <c r="F62" i="4"/>
  <c r="U58" i="4"/>
  <c r="AE64" i="6"/>
  <c r="AB52" i="6"/>
  <c r="AC58" i="6"/>
  <c r="T22" i="7"/>
  <c r="AF22" i="7"/>
  <c r="E15" i="7"/>
  <c r="U72" i="7"/>
  <c r="AJ72" i="7"/>
  <c r="U52" i="4"/>
  <c r="U64" i="4" s="1"/>
  <c r="U71" i="4"/>
  <c r="AP52" i="4"/>
  <c r="AP64" i="4" s="1"/>
  <c r="E63" i="4"/>
  <c r="E24" i="6"/>
  <c r="S77" i="6"/>
  <c r="E54" i="6"/>
  <c r="AO58" i="6"/>
  <c r="Y71" i="6"/>
  <c r="AF77" i="6"/>
  <c r="F81" i="6"/>
  <c r="AB71" i="7"/>
  <c r="N74" i="7"/>
  <c r="AG80" i="7"/>
  <c r="AH33" i="7"/>
  <c r="AL30" i="7"/>
  <c r="F97" i="7"/>
  <c r="G97" i="7" s="1"/>
  <c r="Y71" i="7"/>
  <c r="AI57" i="7"/>
  <c r="AI69" i="7" s="1"/>
  <c r="S64" i="4"/>
  <c r="E30" i="4"/>
  <c r="E38" i="4"/>
  <c r="F79" i="4"/>
  <c r="K54" i="4"/>
  <c r="K52" i="4" s="1"/>
  <c r="O54" i="4"/>
  <c r="O52" i="4" s="1"/>
  <c r="O64" i="4" s="1"/>
  <c r="P64" i="4" s="1"/>
  <c r="E62" i="4"/>
  <c r="V77" i="6"/>
  <c r="V52" i="6"/>
  <c r="AE71" i="7"/>
  <c r="M33" i="7"/>
  <c r="W10" i="7"/>
  <c r="X81" i="7"/>
  <c r="AI10" i="7"/>
  <c r="AL73" i="7"/>
  <c r="I64" i="4"/>
  <c r="J64" i="4" s="1"/>
  <c r="I93" i="4"/>
  <c r="F93" i="4" s="1"/>
  <c r="F92" i="4"/>
  <c r="E92" i="4"/>
  <c r="H93" i="4"/>
  <c r="E93" i="4" s="1"/>
  <c r="E71" i="4"/>
  <c r="E54" i="4"/>
  <c r="G54" i="4" s="1"/>
  <c r="H52" i="4"/>
  <c r="AQ55" i="4"/>
  <c r="AQ52" i="4" s="1"/>
  <c r="AO52" i="4"/>
  <c r="AM52" i="4"/>
  <c r="AM64" i="4" s="1"/>
  <c r="AN64" i="4" s="1"/>
  <c r="AO69" i="4"/>
  <c r="AO82" i="4"/>
  <c r="E82" i="4" s="1"/>
  <c r="E57" i="4"/>
  <c r="P66" i="4"/>
  <c r="F77" i="6"/>
  <c r="F77" i="4"/>
  <c r="E53" i="4"/>
  <c r="AL52" i="4"/>
  <c r="AH55" i="4"/>
  <c r="AH52" i="4" s="1"/>
  <c r="R69" i="4"/>
  <c r="F57" i="4"/>
  <c r="Q67" i="7"/>
  <c r="S67" i="7" s="1"/>
  <c r="E19" i="7"/>
  <c r="G19" i="7" s="1"/>
  <c r="Q74" i="7"/>
  <c r="AC77" i="7"/>
  <c r="F63" i="7"/>
  <c r="Q57" i="7"/>
  <c r="T64" i="7"/>
  <c r="K57" i="7"/>
  <c r="H77" i="7"/>
  <c r="F82" i="4"/>
  <c r="G27" i="6"/>
  <c r="G24" i="6" s="1"/>
  <c r="AI77" i="7"/>
  <c r="J80" i="7"/>
  <c r="AM58" i="7"/>
  <c r="AA53" i="7"/>
  <c r="AA52" i="7" s="1"/>
  <c r="AA64" i="7" s="1"/>
  <c r="P16" i="7"/>
  <c r="N52" i="4"/>
  <c r="E82" i="6"/>
  <c r="Q55" i="4"/>
  <c r="AQ77" i="6"/>
  <c r="E58" i="6"/>
  <c r="O52" i="6"/>
  <c r="F59" i="6"/>
  <c r="F58" i="6" s="1"/>
  <c r="AO77" i="6"/>
  <c r="E77" i="6" s="1"/>
  <c r="K58" i="7"/>
  <c r="AQ55" i="6"/>
  <c r="AQ52" i="6" s="1"/>
  <c r="M95" i="7"/>
  <c r="I58" i="7"/>
  <c r="AC54" i="7"/>
  <c r="V71" i="7"/>
  <c r="O54" i="7"/>
  <c r="AJ55" i="7"/>
  <c r="I68" i="7"/>
  <c r="E41" i="7"/>
  <c r="P19" i="7"/>
  <c r="N80" i="7"/>
  <c r="N77" i="7" s="1"/>
  <c r="F62" i="7"/>
  <c r="O74" i="7"/>
  <c r="P33" i="7"/>
  <c r="I10" i="7"/>
  <c r="I73" i="7"/>
  <c r="J25" i="7"/>
  <c r="I30" i="7"/>
  <c r="F33" i="7"/>
  <c r="I38" i="7"/>
  <c r="K67" i="7"/>
  <c r="K55" i="7" s="1"/>
  <c r="L73" i="7"/>
  <c r="K75" i="7"/>
  <c r="L16" i="7"/>
  <c r="M16" i="7" s="1"/>
  <c r="M19" i="7"/>
  <c r="K66" i="7"/>
  <c r="F23" i="7"/>
  <c r="L80" i="7"/>
  <c r="M80" i="7" s="1"/>
  <c r="M25" i="7"/>
  <c r="E35" i="7"/>
  <c r="L38" i="7"/>
  <c r="L54" i="7"/>
  <c r="O72" i="7"/>
  <c r="O71" i="7" s="1"/>
  <c r="F15" i="7"/>
  <c r="F17" i="7"/>
  <c r="E21" i="7"/>
  <c r="N22" i="7"/>
  <c r="P22" i="7" s="1"/>
  <c r="N30" i="7"/>
  <c r="O58" i="7"/>
  <c r="T54" i="7"/>
  <c r="N46" i="7"/>
  <c r="R10" i="7"/>
  <c r="R76" i="7"/>
  <c r="R57" i="7" s="1"/>
  <c r="R69" i="7" s="1"/>
  <c r="Q30" i="7"/>
  <c r="F31" i="7"/>
  <c r="F35" i="7"/>
  <c r="Q38" i="7"/>
  <c r="F42" i="7"/>
  <c r="R54" i="7"/>
  <c r="F50" i="7"/>
  <c r="U58" i="7"/>
  <c r="X65" i="7"/>
  <c r="X53" i="7" s="1"/>
  <c r="E23" i="7"/>
  <c r="X38" i="7"/>
  <c r="AA77" i="7"/>
  <c r="E26" i="7"/>
  <c r="AA68" i="7"/>
  <c r="Z74" i="7"/>
  <c r="F49" i="7"/>
  <c r="AD10" i="7"/>
  <c r="AC75" i="7"/>
  <c r="AC71" i="7" s="1"/>
  <c r="E33" i="7"/>
  <c r="AG10" i="7"/>
  <c r="AG57" i="7"/>
  <c r="AG30" i="7"/>
  <c r="AJ57" i="7"/>
  <c r="AJ69" i="7" s="1"/>
  <c r="AI30" i="7"/>
  <c r="AJ66" i="7"/>
  <c r="AJ68" i="7"/>
  <c r="AL74" i="7"/>
  <c r="AP10" i="7"/>
  <c r="AP16" i="7"/>
  <c r="AL22" i="7"/>
  <c r="AL68" i="7"/>
  <c r="AO65" i="7"/>
  <c r="AO64" i="7" s="1"/>
  <c r="AO75" i="7"/>
  <c r="AM74" i="7"/>
  <c r="AO38" i="7"/>
  <c r="AP38" i="7"/>
  <c r="AL46" i="7"/>
  <c r="AM46" i="7"/>
  <c r="AP46" i="7"/>
  <c r="F96" i="7"/>
  <c r="G96" i="7" s="1"/>
  <c r="Q16" i="7"/>
  <c r="R77" i="7"/>
  <c r="Q55" i="7"/>
  <c r="S55" i="7" s="1"/>
  <c r="S52" i="7" s="1"/>
  <c r="F20" i="7"/>
  <c r="U66" i="7"/>
  <c r="U54" i="7" s="1"/>
  <c r="U67" i="7"/>
  <c r="U55" i="7" s="1"/>
  <c r="V55" i="7" s="1"/>
  <c r="V52" i="7" s="1"/>
  <c r="T38" i="7"/>
  <c r="U38" i="7"/>
  <c r="E50" i="7"/>
  <c r="X57" i="7"/>
  <c r="X69" i="7" s="1"/>
  <c r="W30" i="7"/>
  <c r="X30" i="7"/>
  <c r="W57" i="7"/>
  <c r="W69" i="7" s="1"/>
  <c r="AA10" i="7"/>
  <c r="Z16" i="7"/>
  <c r="Z76" i="7"/>
  <c r="E76" i="7" s="1"/>
  <c r="Z22" i="7"/>
  <c r="AD74" i="7"/>
  <c r="AD57" i="7"/>
  <c r="AD69" i="7" s="1"/>
  <c r="AD16" i="7"/>
  <c r="AD65" i="7"/>
  <c r="AD53" i="7" s="1"/>
  <c r="AD38" i="7"/>
  <c r="F41" i="7"/>
  <c r="AC57" i="7"/>
  <c r="AC69" i="7" s="1"/>
  <c r="AF57" i="7"/>
  <c r="AG66" i="7"/>
  <c r="AF73" i="7"/>
  <c r="AF78" i="7"/>
  <c r="AF77" i="7" s="1"/>
  <c r="AF55" i="7"/>
  <c r="AI68" i="7"/>
  <c r="AI16" i="7"/>
  <c r="AM53" i="7"/>
  <c r="AP57" i="7"/>
  <c r="AP69" i="7" s="1"/>
  <c r="AM75" i="7"/>
  <c r="AL75" i="7"/>
  <c r="AL71" i="7" s="1"/>
  <c r="AO46" i="7"/>
  <c r="G98" i="7"/>
  <c r="E80" i="6"/>
  <c r="G80" i="6" s="1"/>
  <c r="AO52" i="6"/>
  <c r="AO55" i="7"/>
  <c r="G77" i="6"/>
  <c r="W64" i="6"/>
  <c r="Y64" i="6" s="1"/>
  <c r="E25" i="7"/>
  <c r="G25" i="7" s="1"/>
  <c r="E67" i="6"/>
  <c r="W55" i="6"/>
  <c r="W80" i="7"/>
  <c r="W55" i="7"/>
  <c r="Y55" i="7" s="1"/>
  <c r="Y52" i="7" s="1"/>
  <c r="O64" i="6"/>
  <c r="P64" i="6" s="1"/>
  <c r="F24" i="6"/>
  <c r="F55" i="6"/>
  <c r="O77" i="7"/>
  <c r="P77" i="7" s="1"/>
  <c r="P55" i="6"/>
  <c r="P52" i="6" s="1"/>
  <c r="Z58" i="7"/>
  <c r="Z53" i="7"/>
  <c r="AH74" i="7"/>
  <c r="AH71" i="7" s="1"/>
  <c r="AH30" i="7"/>
  <c r="AO82" i="7"/>
  <c r="AO69" i="7"/>
  <c r="L58" i="7"/>
  <c r="AC82" i="7"/>
  <c r="AC64" i="7"/>
  <c r="P74" i="7"/>
  <c r="L71" i="7"/>
  <c r="W82" i="7"/>
  <c r="T69" i="7"/>
  <c r="T82" i="7"/>
  <c r="Q82" i="7"/>
  <c r="Q69" i="7"/>
  <c r="I82" i="7"/>
  <c r="I69" i="7"/>
  <c r="H69" i="7"/>
  <c r="H82" i="7"/>
  <c r="U69" i="7"/>
  <c r="U82" i="7"/>
  <c r="U77" i="7" s="1"/>
  <c r="AD58" i="7"/>
  <c r="F61" i="7"/>
  <c r="AD55" i="7"/>
  <c r="AG82" i="7"/>
  <c r="AG69" i="7"/>
  <c r="AL69" i="7"/>
  <c r="AL82" i="7"/>
  <c r="AM69" i="7"/>
  <c r="AM82" i="7"/>
  <c r="O69" i="7"/>
  <c r="K82" i="7"/>
  <c r="K69" i="7"/>
  <c r="R58" i="7"/>
  <c r="AF69" i="7"/>
  <c r="AF82" i="7"/>
  <c r="AO53" i="7"/>
  <c r="AP58" i="7"/>
  <c r="AP53" i="7"/>
  <c r="AC53" i="7"/>
  <c r="AK67" i="7"/>
  <c r="AE67" i="7"/>
  <c r="F60" i="7"/>
  <c r="K64" i="7"/>
  <c r="X77" i="7"/>
  <c r="E62" i="7"/>
  <c r="Q54" i="7"/>
  <c r="AD77" i="7"/>
  <c r="AC55" i="7"/>
  <c r="AG54" i="7"/>
  <c r="AJ54" i="7"/>
  <c r="AO16" i="7"/>
  <c r="F53" i="7"/>
  <c r="F72" i="7" s="1"/>
  <c r="AC58" i="7"/>
  <c r="N69" i="7"/>
  <c r="AM67" i="7"/>
  <c r="AA75" i="7"/>
  <c r="F24" i="7"/>
  <c r="I66" i="7"/>
  <c r="W73" i="7"/>
  <c r="E18" i="7"/>
  <c r="AP80" i="7"/>
  <c r="AP77" i="7" s="1"/>
  <c r="Z68" i="7"/>
  <c r="F32" i="7"/>
  <c r="AL81" i="7"/>
  <c r="W65" i="7"/>
  <c r="F51" i="7"/>
  <c r="AI66" i="7"/>
  <c r="AI54" i="7" s="1"/>
  <c r="E20" i="7"/>
  <c r="X66" i="7"/>
  <c r="X54" i="7" s="1"/>
  <c r="X52" i="7" s="1"/>
  <c r="X64" i="7" s="1"/>
  <c r="AJ74" i="7"/>
  <c r="H75" i="7"/>
  <c r="AO79" i="7"/>
  <c r="AO77" i="7" s="1"/>
  <c r="AM68" i="7"/>
  <c r="AM66" i="7"/>
  <c r="AM54" i="7" s="1"/>
  <c r="AJ58" i="7"/>
  <c r="E32" i="7"/>
  <c r="F13" i="7"/>
  <c r="G13" i="7" s="1"/>
  <c r="AF74" i="7"/>
  <c r="AF71" i="7" s="1"/>
  <c r="W75" i="7"/>
  <c r="Z38" i="7"/>
  <c r="E51" i="7"/>
  <c r="N66" i="7"/>
  <c r="P66" i="7" s="1"/>
  <c r="AI72" i="7"/>
  <c r="H67" i="7"/>
  <c r="H55" i="7" s="1"/>
  <c r="R65" i="7"/>
  <c r="R53" i="7" s="1"/>
  <c r="L46" i="7"/>
  <c r="K10" i="7"/>
  <c r="F14" i="7"/>
  <c r="AJ73" i="7"/>
  <c r="AG67" i="7"/>
  <c r="Q80" i="7"/>
  <c r="Q77" i="7" s="1"/>
  <c r="R72" i="7"/>
  <c r="R71" i="7" s="1"/>
  <c r="E17" i="7"/>
  <c r="Z10" i="7"/>
  <c r="E11" i="7"/>
  <c r="U46" i="7"/>
  <c r="W63" i="7"/>
  <c r="Q10" i="7"/>
  <c r="U30" i="7"/>
  <c r="L10" i="7"/>
  <c r="AD66" i="7"/>
  <c r="AD54" i="7" s="1"/>
  <c r="AD52" i="7" s="1"/>
  <c r="AD64" i="7" s="1"/>
  <c r="AE64" i="7" s="1"/>
  <c r="F47" i="7"/>
  <c r="F46" i="7" s="1"/>
  <c r="T73" i="7"/>
  <c r="T71" i="7" s="1"/>
  <c r="K54" i="7"/>
  <c r="K52" i="7" s="1"/>
  <c r="P13" i="7"/>
  <c r="L78" i="7"/>
  <c r="L22" i="7"/>
  <c r="AL63" i="7"/>
  <c r="W66" i="7"/>
  <c r="W54" i="7" s="1"/>
  <c r="AI61" i="7"/>
  <c r="L79" i="7"/>
  <c r="AG75" i="7"/>
  <c r="AL66" i="7"/>
  <c r="AL54" i="7" s="1"/>
  <c r="AA74" i="7"/>
  <c r="Q53" i="7"/>
  <c r="Q52" i="7" s="1"/>
  <c r="W58" i="7"/>
  <c r="AG16" i="7"/>
  <c r="K79" i="7"/>
  <c r="K77" i="7" s="1"/>
  <c r="F80" i="7"/>
  <c r="AP75" i="7"/>
  <c r="H58" i="7"/>
  <c r="F76" i="7"/>
  <c r="AO60" i="7"/>
  <c r="E60" i="7" s="1"/>
  <c r="AG79" i="7"/>
  <c r="AG77" i="7" s="1"/>
  <c r="AF46" i="7"/>
  <c r="N59" i="7"/>
  <c r="E24" i="7"/>
  <c r="AJ46" i="7"/>
  <c r="AG73" i="7"/>
  <c r="X16" i="7"/>
  <c r="AL65" i="7"/>
  <c r="E48" i="7"/>
  <c r="AI65" i="7"/>
  <c r="AA46" i="7"/>
  <c r="Q68" i="7"/>
  <c r="Q64" i="7" s="1"/>
  <c r="L65" i="7"/>
  <c r="AM73" i="7"/>
  <c r="AM71" i="7" s="1"/>
  <c r="AJ79" i="7"/>
  <c r="AJ77" i="7" s="1"/>
  <c r="AI75" i="7"/>
  <c r="Z94" i="7"/>
  <c r="E94" i="7" s="1"/>
  <c r="AL10" i="7"/>
  <c r="AA58" i="7"/>
  <c r="T58" i="7"/>
  <c r="E49" i="7"/>
  <c r="U74" i="7"/>
  <c r="E47" i="7"/>
  <c r="AO30" i="7"/>
  <c r="F34" i="7"/>
  <c r="J19" i="7"/>
  <c r="Z72" i="7"/>
  <c r="AJ65" i="7"/>
  <c r="AJ53" i="7" s="1"/>
  <c r="T10" i="7"/>
  <c r="AM16" i="7"/>
  <c r="U73" i="7"/>
  <c r="O65" i="7"/>
  <c r="O53" i="7" s="1"/>
  <c r="O30" i="7"/>
  <c r="P30" i="7" s="1"/>
  <c r="AJ75" i="7"/>
  <c r="T81" i="7"/>
  <c r="E81" i="7" s="1"/>
  <c r="T53" i="7"/>
  <c r="T52" i="7" s="1"/>
  <c r="H65" i="7"/>
  <c r="H53" i="7" s="1"/>
  <c r="AO74" i="7"/>
  <c r="H16" i="7"/>
  <c r="T46" i="7"/>
  <c r="K38" i="7"/>
  <c r="E38" i="7" s="1"/>
  <c r="I16" i="7"/>
  <c r="AG74" i="7"/>
  <c r="O10" i="7"/>
  <c r="P10" i="7" s="1"/>
  <c r="Z80" i="7"/>
  <c r="E80" i="7" s="1"/>
  <c r="Q73" i="7"/>
  <c r="Z66" i="7"/>
  <c r="Z54" i="7" s="1"/>
  <c r="AF66" i="7"/>
  <c r="AF54" i="7" s="1"/>
  <c r="AL61" i="7"/>
  <c r="AL55" i="7" s="1"/>
  <c r="AO63" i="7"/>
  <c r="N67" i="7"/>
  <c r="I67" i="7"/>
  <c r="N61" i="7"/>
  <c r="N55" i="7" s="1"/>
  <c r="W72" i="7"/>
  <c r="W71" i="7" s="1"/>
  <c r="X75" i="7"/>
  <c r="AA94" i="7"/>
  <c r="AA57" i="7" s="1"/>
  <c r="AF65" i="7"/>
  <c r="AG46" i="7"/>
  <c r="AJ10" i="7"/>
  <c r="Q58" i="7"/>
  <c r="E79" i="7"/>
  <c r="AM81" i="7"/>
  <c r="AM77" i="7" s="1"/>
  <c r="F59" i="7"/>
  <c r="U68" i="7"/>
  <c r="Z67" i="7"/>
  <c r="Z55" i="7" s="1"/>
  <c r="AB55" i="7" s="1"/>
  <c r="AB52" i="7" s="1"/>
  <c r="K22" i="7"/>
  <c r="AI73" i="7"/>
  <c r="AD68" i="7"/>
  <c r="L67" i="7"/>
  <c r="I53" i="7"/>
  <c r="F40" i="7"/>
  <c r="F38" i="7" s="1"/>
  <c r="E42" i="7"/>
  <c r="AD73" i="7"/>
  <c r="AD71" i="7" s="1"/>
  <c r="I81" i="7"/>
  <c r="W16" i="7"/>
  <c r="Q75" i="7"/>
  <c r="AF30" i="7"/>
  <c r="E30" i="7" s="1"/>
  <c r="N73" i="7"/>
  <c r="R46" i="7"/>
  <c r="U10" i="7"/>
  <c r="K74" i="7"/>
  <c r="M74" i="7" s="1"/>
  <c r="I74" i="7"/>
  <c r="AO72" i="7"/>
  <c r="N65" i="7"/>
  <c r="N64" i="7" s="1"/>
  <c r="O67" i="7"/>
  <c r="U52" i="7" l="1"/>
  <c r="U64" i="7" s="1"/>
  <c r="G77" i="4"/>
  <c r="AJ52" i="7"/>
  <c r="Y55" i="4"/>
  <c r="Y52" i="4" s="1"/>
  <c r="W52" i="4"/>
  <c r="AN55" i="4"/>
  <c r="AN52" i="4" s="1"/>
  <c r="Z71" i="7"/>
  <c r="AC52" i="7"/>
  <c r="AN55" i="6"/>
  <c r="AN52" i="6" s="1"/>
  <c r="AM52" i="6"/>
  <c r="AM64" i="6" s="1"/>
  <c r="AN64" i="6" s="1"/>
  <c r="F64" i="6"/>
  <c r="R52" i="7"/>
  <c r="R64" i="7" s="1"/>
  <c r="AP52" i="7"/>
  <c r="AP64" i="7" s="1"/>
  <c r="G66" i="4"/>
  <c r="M55" i="4"/>
  <c r="M52" i="4" s="1"/>
  <c r="L52" i="4"/>
  <c r="L64" i="4" s="1"/>
  <c r="M64" i="4" s="1"/>
  <c r="E22" i="7"/>
  <c r="F55" i="4"/>
  <c r="P57" i="4"/>
  <c r="O69" i="4"/>
  <c r="G64" i="4"/>
  <c r="AQ55" i="7"/>
  <c r="AQ52" i="7" s="1"/>
  <c r="AI82" i="7"/>
  <c r="F58" i="4"/>
  <c r="R52" i="6"/>
  <c r="S55" i="6"/>
  <c r="S52" i="6" s="1"/>
  <c r="E53" i="6"/>
  <c r="F81" i="7"/>
  <c r="E46" i="7"/>
  <c r="F58" i="7"/>
  <c r="X71" i="7"/>
  <c r="U71" i="7"/>
  <c r="AA71" i="7"/>
  <c r="T52" i="4"/>
  <c r="F68" i="7"/>
  <c r="Q71" i="7"/>
  <c r="J16" i="7"/>
  <c r="AG71" i="7"/>
  <c r="AJ71" i="7"/>
  <c r="E68" i="7"/>
  <c r="F94" i="7"/>
  <c r="G57" i="4"/>
  <c r="F69" i="4"/>
  <c r="F65" i="7"/>
  <c r="F75" i="7"/>
  <c r="F79" i="7"/>
  <c r="M22" i="7"/>
  <c r="E63" i="7"/>
  <c r="E10" i="7"/>
  <c r="F30" i="7"/>
  <c r="G30" i="7" s="1"/>
  <c r="F73" i="7"/>
  <c r="AB67" i="7"/>
  <c r="K71" i="7"/>
  <c r="F16" i="7"/>
  <c r="G33" i="7"/>
  <c r="S55" i="4"/>
  <c r="S52" i="4" s="1"/>
  <c r="Q52" i="4"/>
  <c r="E52" i="4" s="1"/>
  <c r="P80" i="7"/>
  <c r="E78" i="7"/>
  <c r="E55" i="4"/>
  <c r="G55" i="4" s="1"/>
  <c r="E64" i="6"/>
  <c r="G64" i="6" s="1"/>
  <c r="G67" i="6"/>
  <c r="E55" i="6"/>
  <c r="W52" i="6"/>
  <c r="E52" i="6" s="1"/>
  <c r="Y55" i="6"/>
  <c r="Y52" i="6" s="1"/>
  <c r="G55" i="6"/>
  <c r="H52" i="7"/>
  <c r="S64" i="7"/>
  <c r="AA69" i="7"/>
  <c r="F57" i="7"/>
  <c r="AF64" i="7"/>
  <c r="AF53" i="7"/>
  <c r="AF52" i="7" s="1"/>
  <c r="AI55" i="7"/>
  <c r="AK55" i="7" s="1"/>
  <c r="AK52" i="7" s="1"/>
  <c r="AI58" i="7"/>
  <c r="N54" i="7"/>
  <c r="E66" i="7"/>
  <c r="N58" i="7"/>
  <c r="N53" i="7"/>
  <c r="E59" i="7"/>
  <c r="F66" i="7"/>
  <c r="I54" i="7"/>
  <c r="E16" i="7"/>
  <c r="E67" i="7"/>
  <c r="Z57" i="7"/>
  <c r="Z77" i="7"/>
  <c r="E77" i="7" s="1"/>
  <c r="E72" i="7"/>
  <c r="AP71" i="7"/>
  <c r="AE55" i="7"/>
  <c r="AE52" i="7" s="1"/>
  <c r="L53" i="7"/>
  <c r="E74" i="7"/>
  <c r="L55" i="7"/>
  <c r="M55" i="7" s="1"/>
  <c r="M67" i="7"/>
  <c r="AI64" i="7"/>
  <c r="AK64" i="7" s="1"/>
  <c r="AI53" i="7"/>
  <c r="AI52" i="7" s="1"/>
  <c r="J74" i="7"/>
  <c r="F74" i="7"/>
  <c r="G74" i="7" s="1"/>
  <c r="F67" i="7"/>
  <c r="I55" i="7"/>
  <c r="J67" i="7"/>
  <c r="AL64" i="7"/>
  <c r="AL53" i="7"/>
  <c r="AL52" i="7" s="1"/>
  <c r="AO58" i="7"/>
  <c r="AO54" i="7"/>
  <c r="AO52" i="7" s="1"/>
  <c r="W64" i="7"/>
  <c r="Y64" i="7" s="1"/>
  <c r="W53" i="7"/>
  <c r="W52" i="7" s="1"/>
  <c r="F22" i="7"/>
  <c r="G22" i="7" s="1"/>
  <c r="F54" i="7"/>
  <c r="Z52" i="7"/>
  <c r="E73" i="7"/>
  <c r="G73" i="7" s="1"/>
  <c r="AO71" i="7"/>
  <c r="G80" i="7"/>
  <c r="F10" i="7"/>
  <c r="G10" i="7" s="1"/>
  <c r="E69" i="7"/>
  <c r="I71" i="7"/>
  <c r="E61" i="7"/>
  <c r="H64" i="7"/>
  <c r="E65" i="7"/>
  <c r="F78" i="7"/>
  <c r="L77" i="7"/>
  <c r="M77" i="7" s="1"/>
  <c r="AH67" i="7"/>
  <c r="AG55" i="7"/>
  <c r="AH55" i="7" s="1"/>
  <c r="AH52" i="7" s="1"/>
  <c r="P67" i="7"/>
  <c r="O55" i="7"/>
  <c r="P55" i="7" s="1"/>
  <c r="AN67" i="7"/>
  <c r="AM55" i="7"/>
  <c r="AN55" i="7" s="1"/>
  <c r="AN52" i="7" s="1"/>
  <c r="P82" i="7"/>
  <c r="P69" i="7"/>
  <c r="E55" i="7"/>
  <c r="I77" i="7"/>
  <c r="AI71" i="7"/>
  <c r="E75" i="7"/>
  <c r="N71" i="7"/>
  <c r="P71" i="7" s="1"/>
  <c r="AL58" i="7"/>
  <c r="E58" i="7" s="1"/>
  <c r="Z64" i="7"/>
  <c r="AB64" i="7" s="1"/>
  <c r="P73" i="7"/>
  <c r="G61" i="7"/>
  <c r="G58" i="7" s="1"/>
  <c r="F82" i="7"/>
  <c r="M71" i="7"/>
  <c r="H71" i="7"/>
  <c r="F52" i="4" l="1"/>
  <c r="P69" i="4"/>
  <c r="P82" i="4"/>
  <c r="P77" i="4" s="1"/>
  <c r="P52" i="4"/>
  <c r="R64" i="6"/>
  <c r="S64" i="6" s="1"/>
  <c r="F52" i="6"/>
  <c r="G52" i="6" s="1"/>
  <c r="O52" i="7"/>
  <c r="O64" i="7" s="1"/>
  <c r="P64" i="7" s="1"/>
  <c r="L52" i="7"/>
  <c r="I52" i="7"/>
  <c r="J52" i="7" s="1"/>
  <c r="E54" i="7"/>
  <c r="AG52" i="7"/>
  <c r="AG64" i="7" s="1"/>
  <c r="AH64" i="7" s="1"/>
  <c r="P54" i="7"/>
  <c r="G16" i="7"/>
  <c r="G82" i="4"/>
  <c r="G69" i="4"/>
  <c r="G52" i="4"/>
  <c r="G67" i="7"/>
  <c r="E64" i="7"/>
  <c r="I64" i="7"/>
  <c r="J64" i="7" s="1"/>
  <c r="E71" i="7"/>
  <c r="N52" i="7"/>
  <c r="AM52" i="7"/>
  <c r="AM64" i="7" s="1"/>
  <c r="AN64" i="7" s="1"/>
  <c r="E53" i="7"/>
  <c r="J71" i="7"/>
  <c r="F71" i="7"/>
  <c r="F77" i="7"/>
  <c r="G77" i="7" s="1"/>
  <c r="J77" i="7"/>
  <c r="F55" i="7"/>
  <c r="G55" i="7" s="1"/>
  <c r="J55" i="7"/>
  <c r="Z82" i="7"/>
  <c r="E82" i="7" s="1"/>
  <c r="E57" i="7"/>
  <c r="G82" i="7" s="1"/>
  <c r="F69" i="7"/>
  <c r="F64" i="7"/>
  <c r="G54" i="7"/>
  <c r="G66" i="7"/>
  <c r="P52" i="7" l="1"/>
  <c r="E52" i="7"/>
  <c r="F52" i="7"/>
  <c r="L64" i="7"/>
  <c r="M64" i="7" s="1"/>
  <c r="M52" i="7"/>
  <c r="G64" i="7"/>
  <c r="G52" i="7"/>
  <c r="G71" i="7"/>
</calcChain>
</file>

<file path=xl/sharedStrings.xml><?xml version="1.0" encoding="utf-8"?>
<sst xmlns="http://schemas.openxmlformats.org/spreadsheetml/2006/main" count="583" uniqueCount="120">
  <si>
    <t>№</t>
  </si>
  <si>
    <t>в том числе:</t>
  </si>
  <si>
    <t>Исполнение мероприятия</t>
  </si>
  <si>
    <t>Причины отклонения  фактически исполненных расходных обязательств от запланированных</t>
  </si>
  <si>
    <t>январь</t>
  </si>
  <si>
    <t>декабрь</t>
  </si>
  <si>
    <t xml:space="preserve">План </t>
  </si>
  <si>
    <t>Факт</t>
  </si>
  <si>
    <t>Исполнение, %</t>
  </si>
  <si>
    <t>1.1.</t>
  </si>
  <si>
    <t>Источники финансирования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</si>
  <si>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</si>
  <si>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</si>
  <si>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</si>
  <si>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</si>
  <si>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</si>
  <si>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</si>
  <si>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</si>
  <si>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</si>
  <si>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</si>
  <si>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</si>
  <si>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МКУ «УКС г.Урай»</t>
  </si>
  <si>
    <t>2.</t>
  </si>
  <si>
    <t>всего</t>
  </si>
  <si>
    <t>бюджет ХМАО-Югры</t>
  </si>
  <si>
    <t>Цель 1</t>
  </si>
  <si>
    <t>Задача 1</t>
  </si>
  <si>
    <t>МКУ"УГЗиПг.Урай"</t>
  </si>
  <si>
    <t>3.</t>
  </si>
  <si>
    <t>3.1.</t>
  </si>
  <si>
    <t>Ссоздание условий для устойчивого развития территорий города, рационального использования природных ресурсов на основе документов градорегулирования,способствующих дальнейшему развитию жилищной,инженерной,транспортной и социальной инфраструктур города, с учетом интересов граждан,организаций и предпринимателей по созданию благоприятных условий жизнедеятельности</t>
  </si>
  <si>
    <t>Обеспечение развития территорий города в соответствии с документами градорегулирования и территориального планирования.</t>
  </si>
  <si>
    <t xml:space="preserve">                                      подпись</t>
  </si>
  <si>
    <t>кроме того за счет средств остатков местного бюджета предыдущих лет в рамках реализации МП</t>
  </si>
  <si>
    <t>1.</t>
  </si>
  <si>
    <t>5.</t>
  </si>
  <si>
    <t>7=6/5*100</t>
  </si>
  <si>
    <t>Мероприятия по подготовке документов градорегулирования(1;2)</t>
  </si>
  <si>
    <t>Обеспечение МКУ "УГЗиПг.Урай"реализации  функций и полномочий администрации города Урай  в сфере градостроительства(3;5)</t>
  </si>
  <si>
    <t>Работы и мероприятия по землеустройству, подготовке и предоставлению земельных участков (6;7;8;8.1;9)</t>
  </si>
  <si>
    <t>Основные мероприятия муниципальной программы (их взаимосвязь с целевыми показателями муниципальной программы)</t>
  </si>
  <si>
    <t xml:space="preserve">Финансовые затраты на реализацию (тыс.руб.) </t>
  </si>
  <si>
    <t>Инвестиции в объекты муниципальной собственности</t>
  </si>
  <si>
    <t>Прочие расходы</t>
  </si>
  <si>
    <t>В том числе:</t>
  </si>
  <si>
    <t>федеральный бюджет</t>
  </si>
  <si>
    <t>иные источники финансирования</t>
  </si>
  <si>
    <t>Ответственный исполнитель                                                       (МКУ "УГЗиПг.Урай")</t>
  </si>
  <si>
    <t>Соисполнитель 1                                        ( МКУ "УКС г.Урай")</t>
  </si>
  <si>
    <t>Соисполнитель 2                                        ( МКУ "УЖКХг.Урай")</t>
  </si>
  <si>
    <t>Ответственный исполнитель/Соисполнитель</t>
  </si>
  <si>
    <t>местный бюджет</t>
  </si>
  <si>
    <t>4.</t>
  </si>
  <si>
    <t xml:space="preserve">Директор  МКУ "УГЗиПг.Урай"                             Л.В.Фильченко                            </t>
  </si>
  <si>
    <t>МКУ "УГЗиП г.Урай"</t>
  </si>
  <si>
    <t>Комитет по финансам администрации города Урай</t>
  </si>
  <si>
    <t>Вовлечение в оборот земель, находящихся в муниципальной собственности</t>
  </si>
  <si>
    <t>Обеспечение полномочий муниципального образования город Урай по эффективному управлению, распоряжению, а также рациональному использованию земельных участков, находящихся в муниципальной собственности, либо участков, государственная собственность на которые не разграничена</t>
  </si>
  <si>
    <t>Цель 2</t>
  </si>
  <si>
    <t>Задача 2</t>
  </si>
  <si>
    <t>2.1.</t>
  </si>
  <si>
    <t>Цель 3</t>
  </si>
  <si>
    <t>Задача 3</t>
  </si>
  <si>
    <t>Мониторинг и обновление электронной базы градостроительных данных, обеспечение информационного и электронного взаимодействия</t>
  </si>
  <si>
    <t>Совершенствование информационной системы обеспечения градостроительной деятельности, преобразование ее в автоматизированную информационную систему управления развитием территории</t>
  </si>
  <si>
    <t>Содействие развитию жилищного строительства</t>
  </si>
  <si>
    <t>Развитие инженерной инфраструктуры для увеличения площади земельных участков, предназначенных для жилищного строительства</t>
  </si>
  <si>
    <t>Цель 4</t>
  </si>
  <si>
    <t>Задача 4</t>
  </si>
  <si>
    <t>4.1.</t>
  </si>
  <si>
    <t>Строительство систем инженерной инфраструктуры в целях обеспечения инженерной подготовки земельных участков для жилищного строительства (11)</t>
  </si>
  <si>
    <t>6.</t>
  </si>
  <si>
    <t>Системно-аналитическое и программное сопровождение информационной системы обеспечения градостроительной деятельности (10)</t>
  </si>
  <si>
    <t>В рамках данного мероприятия финансируется содержание  МКУ "УГЗиП г.Урай"</t>
  </si>
  <si>
    <t xml:space="preserve">Приложение 2 </t>
  </si>
  <si>
    <t>Приложение  
к Порядку принятия решения о разработке муниципальных  программ муниципального образования городской округ  город Урай, их формирования, утверждения, корректировки и реализации</t>
  </si>
  <si>
    <t>Обеспечение реализации МКУ "УКС г.Урай" функций и полномочий администрации города Урай в сфере капитального строительства (4)</t>
  </si>
  <si>
    <t>За счет остатков средств прошлого года планировалось произвести погашение кредиторской задолженности за поставку мебели в сумме 78,1 тыс. руб. и за изготовление и установку вывески в сумме 31,2 тыс.руб., но по причине ошибочно произведенной оплаты за счет лимитов текущего года образовалась экономия. Восстановление денежных средств будет произведено в феврале месяце.</t>
  </si>
  <si>
    <t>Работы и мероприятия по землеустройству, подготовке и предоставлению земельных участков</t>
  </si>
  <si>
    <t>МКУ "УКС  г.Урай"</t>
  </si>
  <si>
    <t>МКУ"УГЗиП г.Урай"</t>
  </si>
  <si>
    <r>
      <rPr>
        <b/>
        <sz val="8"/>
        <color indexed="8"/>
        <rFont val="Times New Roman"/>
        <family val="1"/>
        <charset val="204"/>
      </rPr>
      <t>За счет остатков средств прошлого года финансируется объект                                                                                             "Инженерные сети водоснабжения переулка Тихий, переулка Ясный микрорайона "Солнечный"</t>
    </r>
    <r>
      <rPr>
        <sz val="8"/>
        <color indexed="8"/>
        <rFont val="Times New Roman"/>
        <family val="1"/>
        <charset val="204"/>
      </rPr>
      <t xml:space="preserve"> в сумме 29,0 тыс.руб. на выполнение работ по изготовлению тех.плана. Работы выполнены и оплачены.</t>
    </r>
  </si>
  <si>
    <t xml:space="preserve">Ответственный исполнитель                                                       (МКУ "УГЗиПг.Урай") </t>
  </si>
  <si>
    <t xml:space="preserve">И.о. директора  МКУ "УКС г. Урай" ___________________С.Ю. Лебедев                            </t>
  </si>
  <si>
    <t>Исп.: Инженер МКУ "УКС г. Урай"  Близнюк Л.Э., тел. 2-65-88 доб. 448</t>
  </si>
  <si>
    <t>экономист Галеева Е.И. тел 2-48-06 вн.431 buh 1@urban.uray.ru</t>
  </si>
  <si>
    <t xml:space="preserve">« 04 » марта 2022 г. </t>
  </si>
  <si>
    <t>свод</t>
  </si>
  <si>
    <t>«__»_________2022г. ______________________________</t>
  </si>
  <si>
    <t>Исп.: экономист Галеева Е.И. тел.2-48-06 (доб.431) buh1@urban.uray.ru</t>
  </si>
  <si>
    <t>Исп.:</t>
  </si>
  <si>
    <t>В рамках исполнения даного мероприятия:
- выполнен муниципальный контракт на выполнение комплекса планировочных работ территории в районе Проезда 9 на сумму 9 972,5 тыс.руб.;
- выполнен  муниципальный контракт на комплекс планировочных работ территории, ограниченной линиями регулирования застройки в квартале улиц Ветеранов, Ленина, Северная на сумму 784,4 тыс.руб.</t>
  </si>
  <si>
    <t>Отклонение фактических расходов связано с тем, что в 1 квартале 2022 года планировалось заключить муниципальный контракт на выполнение кадастровых работ в микрорайоне Солнечный, но в связи с задедержкой утверждения проекта планировки выполнить вышеназванные работы не удалось.</t>
  </si>
  <si>
    <t xml:space="preserve">В 2021 году заключены и в 2022году оплачены следующие муниципальные контракты:                        1.  Выполнение кадастровых работ по земельному участку под многоквартирными жилыми домами 16,12 в мкр.Западный  (МК 47-2021 от 29.09.2021г) Работы оплачены по факту выполненных работ  на сумму 36,3т.руб.                         2. Выполнение кадастровых работ по земельному участку под строительство многоквартирного жилого дома в мкр.Центральный(МК 46-2021 от 29.09.2021) 20,5тыс.руб.
</t>
  </si>
  <si>
    <t xml:space="preserve">_x000D_
</t>
  </si>
  <si>
    <r>
      <t xml:space="preserve">Отчет о ходе исполнения комплексного плана  (сетевого графика) по реализации в 2022 году финансовых средств муниципальной программы  «Обеспечение градостроительной деятельности на территории города Урай на 2018-2030 годы» </t>
    </r>
    <r>
      <rPr>
        <b/>
        <sz val="12"/>
        <rFont val="Times New Roman"/>
        <family val="1"/>
        <charset val="204"/>
      </rPr>
      <t>на 31.03.2022</t>
    </r>
  </si>
  <si>
    <t>Всего по муниципальной программе:</t>
  </si>
  <si>
    <t>Кроме того, остатки  прошлых лет (мероприятие: Мероприятия по подготовке документов градорегулирования)</t>
  </si>
  <si>
    <t>Кроме того, остатки  прошлых лет (мероприятие: Обеспечение МКУ "УГЗиПг.Урай"реализации  функций и полномочий администрации города Урай  в сфере градостроительства)</t>
  </si>
  <si>
    <t>Кроме того, остатки  прошлых лет (мероприятие: Работы и мероприятия по землеустройству, подготовке и предоставлению земельных участков)</t>
  </si>
  <si>
    <t>Оплачена кредиторская задолженность за 2021 год по муниципальному контракту №34-2021 от 15.06.21 в сумме 9,8 тыс. руб. за внесение в Единый государственный реестр недвижимости сведений и уплата неустойки за просроченное выполнение работ по МК № 34-2021 от 15.06.21г. в сумме 0,7 тыс.руб.</t>
  </si>
  <si>
    <t xml:space="preserve">Оплачена кредиторская задолженность за 2021 год на приобретение комплектующих к оргтехнике в сумме 75,1 тыс.руб. и приобретение кондиционера в сумме 30,1 тыс.руб               </t>
  </si>
  <si>
    <t>В 2021 году заключены и в 2022году оплачены следующие муниципальные контракты:                        1.  Выполнение кадастровых работ по земельному участку под многоквартирными жилыми домами 16,12 в мкр.Западный  (МК №47-2021 от 29.09.2021г) Работы оплачены по факту выполненных работ  на сумму 36,3 тыс.руб.                         2. Выполнение кадастровых работ по земельному участку под строительство многоквартирного жилого дома в мкр.Центральный (МК №46-2021 от 29.09.2021) 20,5 тыс.руб.</t>
  </si>
  <si>
    <t>Отклонение фактических раходов связано с тем, что не исполнены и не оплачены муниципальные контракты:
1. №52-2021 на выполнение кадастровых работ (МКР.Солнечный)на сумму 14,7 тыс.руб., в связи с задедержкой утверждения проекта планировки.
2. №53-2021 на выполнение кадастровых работ по кладбищу на сумму 15,0тыс.руб.,  в связи с приостановкой кадастрового учета Росреестром.                                                                                                                        3. №47-2021 на выполнение кадастровых работ оплачен по факту выполненных работ,после расторжения  остаток средств составил 63,7 тыс.руб .</t>
  </si>
  <si>
    <t>В 2022 году заключены и оплачены следующие муниципальные контракты:
1. Выполнение кадастровых работ по земельному участку под ИЖС по улице Рябиновая (МК №10-2022 от 21.01.2022) 7,0 тыс.руб.
2. Оказание услуг на оценку объектов оценки по земельным участкам ул.Рябиновая, мкр.2  (МК №12-2022 от 14.02.2022) 20,0 тыс.руб.
3. Выполнение кадастровых работ по формированию межевых планов под строительство объекта "Амбулаторно-поликлинического обслуживания в мкр.2"(МК №59-2021 от 17.12.21) 49,1 тыс.руб.</t>
  </si>
  <si>
    <t>Отклонение фактических расходов от запланированных составило 59,4 тыс.руб. по следующим причинам:                                            1.Внесение изменений в график отпусков на 2022год (перенос отпуска на более поздние сроки) по производственной необходимости -39,2 тыс.руб ;                                                                         2. Неизрасходованы денежные средства на оплату больничных листов за счет работодателя ввиду их отсутствия в сумме  16,0 тыс.руб.; 3. По услугам связи (переговоры) получена экономия за 1квартал 2022 по муниципальному контракту № 80/ВАТС/2021/4-2022 "ОБ оказании услуг "Виртуальная АТС" от 01 января 2022г. с ПАО "Ростелеком"</t>
  </si>
  <si>
    <r>
      <t xml:space="preserve">Отчет о ходе исполнения комплексного плана (сетевого графика)  реализации муниципальной программы  «Обеспечение градостроительной деятельности на территории города Урай на 2018-2030 годы» </t>
    </r>
    <r>
      <rPr>
        <u/>
        <sz val="12"/>
        <rFont val="Times New Roman"/>
        <family val="1"/>
        <charset val="204"/>
      </rPr>
      <t xml:space="preserve"> на 31.03.2022</t>
    </r>
    <r>
      <rPr>
        <b/>
        <u/>
        <sz val="12"/>
        <rFont val="Times New Roman"/>
        <family val="1"/>
        <charset val="204"/>
      </rPr>
      <t xml:space="preserve"> года</t>
    </r>
  </si>
  <si>
    <t>кроме того за счет средств остатков местного бюджета предыдущих лет (мероприятие: "Обеспечение реализации МКУ "УКС г.Урай" функций и полномочий администрации города Урай в сфере капитального строительства (4))</t>
  </si>
  <si>
    <t>кроме того за счет средств остатков местного бюджета предыдущих лет (мероприятие:Строительство систем инженерной инфраструктуры в целях обеспечения инженерной подготовки земельных участков для жилищного строительства (11)</t>
  </si>
  <si>
    <t xml:space="preserve">В рамках данного мероприятия финансируется содержание МКУ "УКС г. Урай".                                                                                                                                      </t>
  </si>
  <si>
    <t>Неисполнение плановых назначений по итогам 1 квартала сложилась из:                                                           экономии по б/листам за счет работодателя,  меньшее количество б/листов, чем планировалось (17,9 тыс. руб.);                                                       экономии по суточным, в связи с отменой командировки  (3,0 тыс.руб.);                                                                                                           компенсации расходов на оплату сотовой связи , руководители не воспользовались оплатой (4,0 тыс. руб.);                                                             экономии по телекоммуникационным услугам (13,2 тыс.руб.);                                                                                               по поставке оргтехники, в связи с тем, что поставка была осуществлена в конце квартала и будет оплачена в апреле месяце  (168,5 тыс.руб.), а так же в связи с экономией денежных средств при заключении договора на ТО оборудования (16,2 тыс.руб.).</t>
  </si>
  <si>
    <t xml:space="preserve">За счет остатков средств прошлого года оплачены работы по поставке офисной мебели в сумме 78,1 тыс. руб. и за изготовление и установку вывески в сумме 31,2 тыс. руб. </t>
  </si>
  <si>
    <t>В рамках реализации данного мероприятия финансируется объект  "Снос гаражей в районе стационара" в сумме 1735,0 тыс. руб., с целью подготовки земельного участка под строительство проезда к стационару, денежные средства запланированы на 4 квартал 2022 года.</t>
  </si>
  <si>
    <t xml:space="preserve">В рамках данного мероприятия финансируются следующие объекты: 
"Инженерные сети тепло-и водоснабжения к дому № 39, мкр. 1 "А" в сумме 2 464,2 тыс. руб., заключены договора по выносу сетей водоснабжения и теплоснабжения со сроком исполнения в 3 квартале 2022; 
"Инженерные сети и проезды в микрорайоне Южный" в сумме 15 966,4 тыс. руб.денежные средства запланированы на 4 квартал 2022 года. </t>
  </si>
  <si>
    <t>За счет остатков средств прошлого года финансируется объект:                                                                                             "Инженерные сети водоснабжения переулка Тихий, переулка Ясный микрорайона "Солнечный" в сумме 29,0 тыс.руб. на выполнение работ по изготовлению тех.плана. Работы выполнены и оплачены.</t>
  </si>
  <si>
    <t>В 2022 году заключены и оплачены следующие муниципальные контракты:
1. Выполнение кадастровых работ по земельному участку под ИЖС по улице Рябиновая (МК №10-2022 от 21.01.2022) 7,0 тыс.руб.
2. Оказание услуг на оценку объектов оценки по земельным участкам ул.Рябиновая, мкр.2  (МК №12-2022 от 14.02.2022) 20,0 тыс.руб.
3. Выполнение кадастровых работ по формированию межевых планов под строительство объекта "Амбулаторно-поликлинического обслуживания в мкр.2"(МК №59-2021 от 17.12.21) 49,1 тыс.руб.                                                                       В рамках реализации данного мероприятия финансируется объект  "Снос гаражей в районе стационара" в сумме 1735,0 тыс. руб., с целью подготовки земельного участка под строительство проезда к стационару, денежные средства запланированы на 4 квартал 2022 года.</t>
  </si>
  <si>
    <t>Кроме того, остатки  прошлых лет (мероприятие: Обеспечение реализации МКУ "УКС г.Урай" функций и полномочий администрации города Урай в сфере капитального строительства (4)</t>
  </si>
  <si>
    <t>Кроме того, остатки  прошлых лет (мероприятие: Строительство систем инженерной инфраструктуры в целях обеспечения инженерной подготовки земельных участков для жилищного строительства (11)</t>
  </si>
  <si>
    <r>
      <t xml:space="preserve">Отчет о ходе исполнения комплексного плана  (сетевого графика) по реализации в 2022 году финансовых средств муниципальной программы  «Обеспечение градостроительной деятельности на территории города Урай на 2018-2030 годы» </t>
    </r>
    <r>
      <rPr>
        <b/>
        <sz val="12"/>
        <rFont val="Times New Roman"/>
        <family val="1"/>
        <charset val="204"/>
      </rPr>
      <t xml:space="preserve">на 31.03.2022 </t>
    </r>
  </si>
  <si>
    <t>МКУ "УГЗиП г.Урай", МКУ «УКС г.Урай»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</si>
</sst>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000"/>
  </numFmts>
  <fonts count="22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8"/>
      <color theme="2" tint="-9.9978637043366805E-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5">
    <xf numFmtId="0" fontId="0" fillId="0" borderId="0" xfId="0"/>
    <xf numFmtId="0" fontId="11" fillId="0" borderId="0" xfId="0" applyFont="1" applyAlignment="1">
      <alignment horizontal="justify"/>
    </xf>
    <xf numFmtId="0" fontId="12" fillId="0" borderId="0" xfId="0" applyFont="1" applyAlignment="1">
      <alignment horizontal="right"/>
    </xf>
    <xf numFmtId="0" fontId="11" fillId="0" borderId="0" xfId="0" applyFont="1"/>
    <xf numFmtId="0" fontId="13" fillId="0" borderId="0" xfId="0" applyFont="1" applyAlignment="1"/>
    <xf numFmtId="0" fontId="0" fillId="0" borderId="0" xfId="0" applyAlignment="1"/>
    <xf numFmtId="0" fontId="0" fillId="0" borderId="0" xfId="0" applyBorder="1"/>
    <xf numFmtId="164" fontId="14" fillId="2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/>
    <xf numFmtId="0" fontId="11" fillId="0" borderId="0" xfId="0" applyFont="1" applyAlignment="1">
      <alignment horizontal="center"/>
    </xf>
    <xf numFmtId="0" fontId="15" fillId="0" borderId="0" xfId="0" applyFont="1" applyBorder="1" applyAlignment="1">
      <alignment vertical="top"/>
    </xf>
    <xf numFmtId="0" fontId="14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11" fillId="0" borderId="0" xfId="0" applyFont="1" applyBorder="1" applyAlignment="1"/>
    <xf numFmtId="0" fontId="16" fillId="2" borderId="0" xfId="0" applyFont="1" applyFill="1" applyBorder="1" applyAlignment="1">
      <alignment horizontal="center" vertical="top" wrapText="1"/>
    </xf>
    <xf numFmtId="0" fontId="17" fillId="0" borderId="0" xfId="0" applyFont="1"/>
    <xf numFmtId="0" fontId="16" fillId="2" borderId="0" xfId="0" applyFont="1" applyFill="1" applyBorder="1" applyAlignment="1">
      <alignment horizontal="left" vertical="top" wrapText="1"/>
    </xf>
    <xf numFmtId="165" fontId="1" fillId="3" borderId="1" xfId="0" applyNumberFormat="1" applyFont="1" applyFill="1" applyBorder="1" applyAlignment="1">
      <alignment horizontal="center" vertical="top" wrapText="1"/>
    </xf>
    <xf numFmtId="165" fontId="1" fillId="4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164" fontId="1" fillId="0" borderId="1" xfId="0" applyNumberFormat="1" applyFont="1" applyBorder="1" applyAlignment="1">
      <alignment horizontal="center" vertical="top" wrapText="1"/>
    </xf>
    <xf numFmtId="164" fontId="1" fillId="3" borderId="1" xfId="0" applyNumberFormat="1" applyFont="1" applyFill="1" applyBorder="1" applyAlignment="1">
      <alignment vertical="top" wrapText="1"/>
    </xf>
    <xf numFmtId="164" fontId="1" fillId="3" borderId="1" xfId="0" applyNumberFormat="1" applyFont="1" applyFill="1" applyBorder="1" applyAlignment="1">
      <alignment horizontal="center" vertical="top" wrapText="1"/>
    </xf>
    <xf numFmtId="164" fontId="1" fillId="4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164" fontId="1" fillId="2" borderId="0" xfId="0" applyNumberFormat="1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5" borderId="0" xfId="0" applyFill="1"/>
    <xf numFmtId="0" fontId="1" fillId="2" borderId="1" xfId="0" applyFont="1" applyFill="1" applyBorder="1" applyAlignment="1">
      <alignment horizontal="left" vertical="top" wrapText="1"/>
    </xf>
    <xf numFmtId="0" fontId="11" fillId="0" borderId="0" xfId="0" applyFont="1" applyBorder="1" applyAlignment="1"/>
    <xf numFmtId="0" fontId="0" fillId="0" borderId="0" xfId="0" applyAlignment="1">
      <alignment horizontal="left"/>
    </xf>
    <xf numFmtId="0" fontId="15" fillId="0" borderId="1" xfId="0" applyFont="1" applyBorder="1" applyAlignment="1">
      <alignment horizontal="left" vertical="top" wrapText="1"/>
    </xf>
    <xf numFmtId="0" fontId="14" fillId="2" borderId="1" xfId="0" applyFont="1" applyFill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164" fontId="1" fillId="4" borderId="1" xfId="0" applyNumberFormat="1" applyFont="1" applyFill="1" applyBorder="1" applyAlignment="1">
      <alignment vertical="top" wrapText="1"/>
    </xf>
    <xf numFmtId="0" fontId="14" fillId="6" borderId="1" xfId="0" applyFont="1" applyFill="1" applyBorder="1" applyAlignment="1">
      <alignment vertical="top" wrapText="1"/>
    </xf>
    <xf numFmtId="164" fontId="1" fillId="6" borderId="1" xfId="0" applyNumberFormat="1" applyFont="1" applyFill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2" borderId="3" xfId="0" applyFont="1" applyFill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4" fillId="6" borderId="1" xfId="0" applyFont="1" applyFill="1" applyBorder="1" applyAlignment="1">
      <alignment horizontal="center" vertical="top" wrapText="1"/>
    </xf>
    <xf numFmtId="0" fontId="14" fillId="6" borderId="1" xfId="0" applyFont="1" applyFill="1" applyBorder="1" applyAlignment="1">
      <alignment horizontal="left" vertical="top" wrapText="1"/>
    </xf>
    <xf numFmtId="0" fontId="14" fillId="4" borderId="1" xfId="0" applyFont="1" applyFill="1" applyBorder="1" applyAlignment="1">
      <alignment vertical="top" wrapText="1"/>
    </xf>
    <xf numFmtId="0" fontId="11" fillId="6" borderId="1" xfId="0" applyFont="1" applyFill="1" applyBorder="1" applyAlignment="1">
      <alignment horizontal="center" vertical="top" wrapText="1"/>
    </xf>
    <xf numFmtId="166" fontId="14" fillId="6" borderId="1" xfId="0" applyNumberFormat="1" applyFont="1" applyFill="1" applyBorder="1" applyAlignment="1">
      <alignment horizontal="center" vertical="top" wrapText="1"/>
    </xf>
    <xf numFmtId="165" fontId="11" fillId="6" borderId="1" xfId="0" applyNumberFormat="1" applyFont="1" applyFill="1" applyBorder="1" applyAlignment="1">
      <alignment horizontal="center" vertical="top" wrapText="1"/>
    </xf>
    <xf numFmtId="165" fontId="11" fillId="4" borderId="1" xfId="0" applyNumberFormat="1" applyFont="1" applyFill="1" applyBorder="1" applyAlignment="1">
      <alignment horizontal="center" vertical="top" wrapText="1"/>
    </xf>
    <xf numFmtId="0" fontId="11" fillId="6" borderId="1" xfId="0" applyFont="1" applyFill="1" applyBorder="1" applyAlignment="1">
      <alignment vertical="top" wrapText="1"/>
    </xf>
    <xf numFmtId="164" fontId="14" fillId="4" borderId="1" xfId="0" applyNumberFormat="1" applyFont="1" applyFill="1" applyBorder="1" applyAlignment="1">
      <alignment horizontal="center" vertical="top" wrapText="1"/>
    </xf>
    <xf numFmtId="164" fontId="14" fillId="3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0" fillId="0" borderId="0" xfId="0" applyFill="1"/>
    <xf numFmtId="164" fontId="14" fillId="0" borderId="1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/>
    <xf numFmtId="0" fontId="1" fillId="2" borderId="1" xfId="0" applyFont="1" applyFill="1" applyBorder="1" applyAlignment="1">
      <alignment horizontal="left" vertical="top" wrapText="1"/>
    </xf>
    <xf numFmtId="164" fontId="15" fillId="0" borderId="5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left" wrapText="1"/>
    </xf>
    <xf numFmtId="0" fontId="18" fillId="0" borderId="0" xfId="0" applyFont="1"/>
    <xf numFmtId="0" fontId="5" fillId="0" borderId="3" xfId="0" applyFont="1" applyBorder="1" applyAlignment="1">
      <alignment horizontal="center" vertical="top" wrapText="1"/>
    </xf>
    <xf numFmtId="0" fontId="5" fillId="0" borderId="0" xfId="0" applyFont="1" applyBorder="1" applyAlignment="1"/>
    <xf numFmtId="0" fontId="5" fillId="0" borderId="0" xfId="0" applyFont="1"/>
    <xf numFmtId="0" fontId="5" fillId="0" borderId="0" xfId="0" applyFont="1" applyBorder="1" applyAlignment="1">
      <alignment wrapText="1"/>
    </xf>
    <xf numFmtId="164" fontId="19" fillId="0" borderId="0" xfId="0" applyNumberFormat="1" applyFont="1"/>
    <xf numFmtId="164" fontId="14" fillId="0" borderId="1" xfId="0" applyNumberFormat="1" applyFont="1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4" fillId="6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164" fontId="1" fillId="2" borderId="0" xfId="0" applyNumberFormat="1" applyFont="1" applyFill="1" applyBorder="1" applyAlignment="1">
      <alignment horizontal="left" wrapText="1"/>
    </xf>
    <xf numFmtId="0" fontId="14" fillId="2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indent="15"/>
    </xf>
    <xf numFmtId="0" fontId="14" fillId="0" borderId="0" xfId="0" applyFont="1" applyAlignment="1">
      <alignment vertical="top" wrapText="1"/>
    </xf>
    <xf numFmtId="0" fontId="12" fillId="0" borderId="0" xfId="0" applyFont="1" applyAlignment="1">
      <alignment horizontal="justify"/>
    </xf>
    <xf numFmtId="0" fontId="18" fillId="0" borderId="0" xfId="0" applyFont="1" applyAlignment="1"/>
    <xf numFmtId="164" fontId="0" fillId="0" borderId="0" xfId="0" applyNumberFormat="1" applyAlignment="1"/>
    <xf numFmtId="0" fontId="1" fillId="0" borderId="1" xfId="0" applyFont="1" applyFill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164" fontId="20" fillId="4" borderId="1" xfId="0" applyNumberFormat="1" applyFont="1" applyFill="1" applyBorder="1" applyAlignment="1">
      <alignment horizontal="center" vertical="top" wrapText="1"/>
    </xf>
    <xf numFmtId="164" fontId="14" fillId="0" borderId="5" xfId="0" applyNumberFormat="1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vertical="top" wrapText="1"/>
    </xf>
    <xf numFmtId="0" fontId="14" fillId="0" borderId="0" xfId="0" applyFont="1" applyAlignment="1">
      <alignment horizontal="right"/>
    </xf>
    <xf numFmtId="0" fontId="14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  <xf numFmtId="164" fontId="14" fillId="2" borderId="6" xfId="0" applyNumberFormat="1" applyFont="1" applyFill="1" applyBorder="1" applyAlignment="1">
      <alignment vertical="top" wrapText="1"/>
    </xf>
    <xf numFmtId="164" fontId="14" fillId="2" borderId="7" xfId="0" applyNumberFormat="1" applyFont="1" applyFill="1" applyBorder="1" applyAlignment="1">
      <alignment vertical="top" wrapText="1"/>
    </xf>
    <xf numFmtId="164" fontId="14" fillId="2" borderId="5" xfId="0" applyNumberFormat="1" applyFont="1" applyFill="1" applyBorder="1" applyAlignment="1">
      <alignment vertical="top" wrapText="1"/>
    </xf>
    <xf numFmtId="164" fontId="14" fillId="2" borderId="1" xfId="0" applyNumberFormat="1" applyFont="1" applyFill="1" applyBorder="1" applyAlignment="1">
      <alignment vertical="top" wrapText="1"/>
    </xf>
    <xf numFmtId="0" fontId="14" fillId="2" borderId="5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0" fillId="0" borderId="5" xfId="0" applyBorder="1" applyAlignment="1">
      <alignment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left"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center" vertical="top" wrapText="1"/>
    </xf>
    <xf numFmtId="0" fontId="14" fillId="0" borderId="7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left" vertical="top" wrapText="1"/>
    </xf>
    <xf numFmtId="0" fontId="14" fillId="2" borderId="7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15" fillId="0" borderId="5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2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14" fillId="2" borderId="1" xfId="0" applyFont="1" applyFill="1" applyBorder="1" applyAlignment="1">
      <alignment horizontal="left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164" fontId="16" fillId="2" borderId="6" xfId="0" applyNumberFormat="1" applyFont="1" applyFill="1" applyBorder="1" applyAlignment="1">
      <alignment horizontal="center" vertical="top" wrapText="1"/>
    </xf>
    <xf numFmtId="164" fontId="16" fillId="2" borderId="7" xfId="0" applyNumberFormat="1" applyFont="1" applyFill="1" applyBorder="1" applyAlignment="1">
      <alignment horizontal="center" vertical="top" wrapText="1"/>
    </xf>
    <xf numFmtId="164" fontId="16" fillId="2" borderId="5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left" vertical="top" wrapText="1"/>
    </xf>
    <xf numFmtId="164" fontId="14" fillId="0" borderId="1" xfId="0" applyNumberFormat="1" applyFont="1" applyFill="1" applyBorder="1" applyAlignment="1">
      <alignment horizontal="left" vertical="top" wrapText="1"/>
    </xf>
    <xf numFmtId="164" fontId="14" fillId="2" borderId="6" xfId="0" applyNumberFormat="1" applyFont="1" applyFill="1" applyBorder="1" applyAlignment="1">
      <alignment horizontal="center" vertical="top" wrapText="1"/>
    </xf>
    <xf numFmtId="164" fontId="14" fillId="2" borderId="7" xfId="0" applyNumberFormat="1" applyFont="1" applyFill="1" applyBorder="1" applyAlignment="1">
      <alignment horizontal="center" vertical="top" wrapText="1"/>
    </xf>
    <xf numFmtId="164" fontId="14" fillId="2" borderId="5" xfId="0" applyNumberFormat="1" applyFont="1" applyFill="1" applyBorder="1" applyAlignment="1">
      <alignment horizontal="center" vertical="top" wrapText="1"/>
    </xf>
    <xf numFmtId="0" fontId="1" fillId="2" borderId="24" xfId="0" applyFont="1" applyFill="1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7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center" vertical="top" wrapText="1"/>
    </xf>
    <xf numFmtId="0" fontId="11" fillId="0" borderId="20" xfId="0" applyFont="1" applyBorder="1" applyAlignment="1">
      <alignment horizontal="left"/>
    </xf>
    <xf numFmtId="0" fontId="16" fillId="2" borderId="6" xfId="0" applyFont="1" applyFill="1" applyBorder="1" applyAlignment="1">
      <alignment horizontal="center" vertical="top" wrapText="1"/>
    </xf>
    <xf numFmtId="0" fontId="16" fillId="2" borderId="7" xfId="0" applyFont="1" applyFill="1" applyBorder="1" applyAlignment="1">
      <alignment horizontal="center" vertical="top" wrapText="1"/>
    </xf>
    <xf numFmtId="0" fontId="16" fillId="2" borderId="5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24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1" fillId="0" borderId="0" xfId="0" applyFont="1" applyAlignment="1">
      <alignment wrapText="1"/>
    </xf>
    <xf numFmtId="0" fontId="11" fillId="0" borderId="0" xfId="0" applyFont="1" applyAlignment="1"/>
    <xf numFmtId="0" fontId="1" fillId="2" borderId="5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22" xfId="0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0" fontId="14" fillId="0" borderId="6" xfId="0" applyFont="1" applyFill="1" applyBorder="1" applyAlignment="1">
      <alignment horizontal="left" vertical="top" wrapText="1"/>
    </xf>
    <xf numFmtId="0" fontId="14" fillId="0" borderId="7" xfId="0" applyFont="1" applyFill="1" applyBorder="1" applyAlignment="1">
      <alignment horizontal="left" vertical="top" wrapText="1"/>
    </xf>
    <xf numFmtId="0" fontId="14" fillId="0" borderId="5" xfId="0" applyFont="1" applyFill="1" applyBorder="1" applyAlignment="1">
      <alignment horizontal="left" vertical="top" wrapText="1"/>
    </xf>
    <xf numFmtId="0" fontId="14" fillId="6" borderId="1" xfId="0" applyFont="1" applyFill="1" applyBorder="1" applyAlignment="1">
      <alignment horizontal="left" vertical="top" wrapText="1"/>
    </xf>
    <xf numFmtId="164" fontId="14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 vertical="top" wrapText="1"/>
    </xf>
    <xf numFmtId="0" fontId="14" fillId="2" borderId="11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3" borderId="10" xfId="0" applyFont="1" applyFill="1" applyBorder="1" applyAlignment="1">
      <alignment horizontal="center" vertical="top" wrapText="1"/>
    </xf>
    <xf numFmtId="0" fontId="14" fillId="3" borderId="12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horizontal="left" vertical="top" wrapText="1"/>
    </xf>
    <xf numFmtId="0" fontId="14" fillId="4" borderId="10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2" fillId="0" borderId="23" xfId="0" applyFont="1" applyBorder="1" applyAlignment="1">
      <alignment horizontal="center"/>
    </xf>
    <xf numFmtId="0" fontId="14" fillId="2" borderId="10" xfId="0" applyFont="1" applyFill="1" applyBorder="1" applyAlignment="1">
      <alignment vertical="top" wrapText="1"/>
    </xf>
    <xf numFmtId="0" fontId="14" fillId="2" borderId="12" xfId="0" applyFont="1" applyFill="1" applyBorder="1" applyAlignment="1">
      <alignment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166" fontId="14" fillId="0" borderId="6" xfId="0" applyNumberFormat="1" applyFont="1" applyFill="1" applyBorder="1" applyAlignment="1">
      <alignment horizontal="center" vertical="top" wrapText="1"/>
    </xf>
    <xf numFmtId="166" fontId="14" fillId="0" borderId="7" xfId="0" applyNumberFormat="1" applyFont="1" applyFill="1" applyBorder="1" applyAlignment="1">
      <alignment horizontal="center" vertical="top" wrapText="1"/>
    </xf>
    <xf numFmtId="166" fontId="14" fillId="0" borderId="5" xfId="0" applyNumberFormat="1" applyFont="1" applyFill="1" applyBorder="1" applyAlignment="1">
      <alignment horizontal="center" vertical="top" wrapText="1"/>
    </xf>
    <xf numFmtId="0" fontId="1" fillId="3" borderId="11" xfId="0" applyFont="1" applyFill="1" applyBorder="1" applyAlignment="1">
      <alignment horizontal="center"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14" fillId="0" borderId="0" xfId="0" applyFont="1" applyAlignment="1">
      <alignment wrapText="1"/>
    </xf>
    <xf numFmtId="0" fontId="21" fillId="0" borderId="0" xfId="0" applyFont="1" applyAlignment="1"/>
    <xf numFmtId="0" fontId="11" fillId="0" borderId="0" xfId="0" applyFont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0" xfId="0" applyFont="1" applyAlignment="1">
      <alignment horizontal="justify" wrapText="1"/>
    </xf>
    <xf numFmtId="0" fontId="11" fillId="0" borderId="20" xfId="0" applyFont="1" applyBorder="1" applyAlignment="1">
      <alignment horizontal="right" wrapText="1"/>
    </xf>
    <xf numFmtId="0" fontId="11" fillId="0" borderId="20" xfId="0" applyFont="1" applyBorder="1" applyAlignment="1">
      <alignment horizontal="right"/>
    </xf>
    <xf numFmtId="0" fontId="11" fillId="0" borderId="0" xfId="0" applyFont="1" applyBorder="1" applyAlignment="1">
      <alignment horizontal="justify" wrapText="1"/>
    </xf>
    <xf numFmtId="0" fontId="11" fillId="0" borderId="0" xfId="0" applyFont="1" applyBorder="1" applyAlignment="1">
      <alignment wrapText="1"/>
    </xf>
    <xf numFmtId="164" fontId="1" fillId="2" borderId="0" xfId="0" applyNumberFormat="1" applyFont="1" applyFill="1" applyBorder="1" applyAlignment="1">
      <alignment horizontal="left" wrapText="1"/>
    </xf>
    <xf numFmtId="0" fontId="14" fillId="0" borderId="0" xfId="0" applyFont="1" applyAlignment="1">
      <alignment horizontal="right" wrapText="1"/>
    </xf>
    <xf numFmtId="164" fontId="14" fillId="0" borderId="6" xfId="0" applyNumberFormat="1" applyFont="1" applyFill="1" applyBorder="1" applyAlignment="1">
      <alignment horizontal="left" vertical="top" wrapText="1"/>
    </xf>
    <xf numFmtId="164" fontId="14" fillId="0" borderId="7" xfId="0" applyNumberFormat="1" applyFont="1" applyFill="1" applyBorder="1" applyAlignment="1">
      <alignment horizontal="left" vertical="top" wrapText="1"/>
    </xf>
    <xf numFmtId="164" fontId="14" fillId="0" borderId="5" xfId="0" applyNumberFormat="1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4" fillId="0" borderId="6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6" fillId="2" borderId="1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5" fillId="0" borderId="0" xfId="0" applyFont="1" applyAlignment="1">
      <alignment horizontal="justify" wrapText="1"/>
    </xf>
    <xf numFmtId="0" fontId="15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right"/>
    </xf>
    <xf numFmtId="0" fontId="11" fillId="0" borderId="0" xfId="0" applyFont="1" applyBorder="1" applyAlignment="1">
      <alignment horizontal="center"/>
    </xf>
    <xf numFmtId="0" fontId="14" fillId="2" borderId="13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 wrapText="1"/>
    </xf>
    <xf numFmtId="0" fontId="1" fillId="2" borderId="26" xfId="0" applyFont="1" applyFill="1" applyBorder="1" applyAlignment="1">
      <alignment horizontal="center" vertical="top" wrapText="1"/>
    </xf>
    <xf numFmtId="0" fontId="1" fillId="2" borderId="27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14" fillId="0" borderId="24" xfId="0" applyFont="1" applyBorder="1" applyAlignment="1">
      <alignment horizontal="left" vertical="top" wrapText="1"/>
    </xf>
    <xf numFmtId="0" fontId="14" fillId="0" borderId="25" xfId="0" applyFont="1" applyBorder="1" applyAlignment="1">
      <alignment horizontal="left" vertical="top" wrapText="1"/>
    </xf>
    <xf numFmtId="0" fontId="14" fillId="0" borderId="28" xfId="0" applyFont="1" applyBorder="1" applyAlignment="1">
      <alignment horizontal="center" vertical="top" wrapText="1"/>
    </xf>
    <xf numFmtId="0" fontId="14" fillId="0" borderId="2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106"/>
  <sheetViews>
    <sheetView zoomScaleNormal="100" workbookViewId="0">
      <selection activeCell="A93" sqref="A93:AS93"/>
    </sheetView>
  </sheetViews>
  <sheetFormatPr defaultRowHeight="15" x14ac:dyDescent="0.25"/>
  <cols>
    <col min="1" max="1" width="3.28515625" customWidth="1"/>
    <col min="2" max="2" width="21.42578125" customWidth="1"/>
    <col min="3" max="3" width="11.28515625" customWidth="1"/>
    <col min="4" max="4" width="13.140625" customWidth="1"/>
    <col min="5" max="5" width="9.5703125" style="73" customWidth="1"/>
    <col min="6" max="6" width="7.42578125" style="73" customWidth="1"/>
    <col min="7" max="7" width="7.7109375" style="73" customWidth="1"/>
    <col min="8" max="8" width="9" bestFit="1" customWidth="1"/>
    <col min="9" max="10" width="7.7109375" customWidth="1"/>
    <col min="11" max="11" width="9.85546875" customWidth="1"/>
    <col min="12" max="24" width="7.7109375" customWidth="1"/>
    <col min="25" max="25" width="7.5703125" customWidth="1"/>
    <col min="26" max="26" width="7.7109375" customWidth="1"/>
    <col min="27" max="27" width="6" customWidth="1"/>
    <col min="28" max="28" width="6.42578125" customWidth="1"/>
    <col min="29" max="29" width="7.140625" customWidth="1"/>
    <col min="30" max="30" width="6.140625" customWidth="1"/>
    <col min="31" max="31" width="5.140625" customWidth="1"/>
    <col min="32" max="32" width="6.7109375" customWidth="1"/>
    <col min="33" max="33" width="6.5703125" customWidth="1"/>
    <col min="34" max="34" width="7.5703125" customWidth="1"/>
    <col min="35" max="35" width="8" customWidth="1"/>
    <col min="36" max="36" width="7.7109375" customWidth="1"/>
    <col min="37" max="37" width="5.42578125" customWidth="1"/>
    <col min="38" max="38" width="7.7109375" customWidth="1"/>
    <col min="39" max="39" width="6.28515625" customWidth="1"/>
    <col min="40" max="40" width="5.28515625" customWidth="1"/>
    <col min="41" max="41" width="6.5703125" customWidth="1"/>
    <col min="42" max="42" width="4.42578125" customWidth="1"/>
    <col min="43" max="43" width="6.85546875" customWidth="1"/>
    <col min="44" max="44" width="37" customWidth="1"/>
    <col min="45" max="45" width="27.85546875" customWidth="1"/>
  </cols>
  <sheetData>
    <row r="1" spans="1:63" x14ac:dyDescent="0.2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5"/>
      <c r="T1" s="5"/>
      <c r="U1" s="4"/>
    </row>
    <row r="2" spans="1:63" ht="21.6" customHeight="1" thickBot="1" x14ac:dyDescent="0.3">
      <c r="A2" s="219" t="s">
        <v>95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</row>
    <row r="3" spans="1:63" ht="12" customHeight="1" thickBot="1" x14ac:dyDescent="0.3">
      <c r="A3" s="211" t="s">
        <v>0</v>
      </c>
      <c r="B3" s="214" t="s">
        <v>40</v>
      </c>
      <c r="C3" s="211" t="s">
        <v>50</v>
      </c>
      <c r="D3" s="211" t="s">
        <v>10</v>
      </c>
      <c r="E3" s="242" t="s">
        <v>41</v>
      </c>
      <c r="F3" s="243"/>
      <c r="G3" s="244"/>
      <c r="H3" s="225" t="s">
        <v>1</v>
      </c>
      <c r="I3" s="226"/>
      <c r="J3" s="226"/>
      <c r="K3" s="226"/>
      <c r="L3" s="226"/>
      <c r="M3" s="226"/>
      <c r="N3" s="226"/>
      <c r="O3" s="226"/>
      <c r="P3" s="226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9"/>
      <c r="AR3" s="197" t="s">
        <v>2</v>
      </c>
      <c r="AS3" s="235" t="s">
        <v>3</v>
      </c>
    </row>
    <row r="4" spans="1:63" ht="15" customHeight="1" thickBot="1" x14ac:dyDescent="0.3">
      <c r="A4" s="212"/>
      <c r="B4" s="215"/>
      <c r="C4" s="212"/>
      <c r="D4" s="240"/>
      <c r="E4" s="245"/>
      <c r="F4" s="246"/>
      <c r="G4" s="247"/>
      <c r="H4" s="225" t="s">
        <v>4</v>
      </c>
      <c r="I4" s="226"/>
      <c r="J4" s="227"/>
      <c r="K4" s="225" t="s">
        <v>11</v>
      </c>
      <c r="L4" s="226"/>
      <c r="M4" s="227"/>
      <c r="N4" s="225" t="s">
        <v>12</v>
      </c>
      <c r="O4" s="226"/>
      <c r="P4" s="227"/>
      <c r="Q4" s="225" t="s">
        <v>13</v>
      </c>
      <c r="R4" s="226"/>
      <c r="S4" s="227"/>
      <c r="T4" s="225" t="s">
        <v>14</v>
      </c>
      <c r="U4" s="226"/>
      <c r="V4" s="227"/>
      <c r="W4" s="225" t="s">
        <v>15</v>
      </c>
      <c r="X4" s="226"/>
      <c r="Y4" s="227"/>
      <c r="Z4" s="225" t="s">
        <v>16</v>
      </c>
      <c r="AA4" s="226"/>
      <c r="AB4" s="227"/>
      <c r="AC4" s="225" t="s">
        <v>17</v>
      </c>
      <c r="AD4" s="226"/>
      <c r="AE4" s="227"/>
      <c r="AF4" s="225" t="s">
        <v>18</v>
      </c>
      <c r="AG4" s="226"/>
      <c r="AH4" s="227"/>
      <c r="AI4" s="225" t="s">
        <v>19</v>
      </c>
      <c r="AJ4" s="226"/>
      <c r="AK4" s="227"/>
      <c r="AL4" s="225" t="s">
        <v>20</v>
      </c>
      <c r="AM4" s="226"/>
      <c r="AN4" s="227"/>
      <c r="AO4" s="225" t="s">
        <v>5</v>
      </c>
      <c r="AP4" s="226"/>
      <c r="AQ4" s="227"/>
      <c r="AR4" s="198"/>
      <c r="AS4" s="236"/>
      <c r="BC4" s="58"/>
      <c r="BD4" s="58"/>
      <c r="BE4" s="58"/>
      <c r="BF4" s="58"/>
      <c r="BG4" s="58"/>
      <c r="BH4" s="58"/>
      <c r="BI4" s="58"/>
      <c r="BJ4" s="58"/>
      <c r="BK4" s="58"/>
    </row>
    <row r="5" spans="1:63" x14ac:dyDescent="0.25">
      <c r="A5" s="212"/>
      <c r="B5" s="215"/>
      <c r="C5" s="212"/>
      <c r="D5" s="240"/>
      <c r="E5" s="231" t="s">
        <v>6</v>
      </c>
      <c r="F5" s="233" t="s">
        <v>7</v>
      </c>
      <c r="G5" s="217" t="s">
        <v>8</v>
      </c>
      <c r="H5" s="200" t="s">
        <v>6</v>
      </c>
      <c r="I5" s="203" t="s">
        <v>7</v>
      </c>
      <c r="J5" s="220" t="s">
        <v>8</v>
      </c>
      <c r="K5" s="200" t="s">
        <v>6</v>
      </c>
      <c r="L5" s="203" t="s">
        <v>7</v>
      </c>
      <c r="M5" s="220" t="s">
        <v>8</v>
      </c>
      <c r="N5" s="200" t="s">
        <v>6</v>
      </c>
      <c r="O5" s="203" t="s">
        <v>7</v>
      </c>
      <c r="P5" s="220" t="s">
        <v>8</v>
      </c>
      <c r="Q5" s="200" t="s">
        <v>6</v>
      </c>
      <c r="R5" s="203" t="s">
        <v>7</v>
      </c>
      <c r="S5" s="220" t="s">
        <v>8</v>
      </c>
      <c r="T5" s="200" t="s">
        <v>6</v>
      </c>
      <c r="U5" s="203" t="s">
        <v>7</v>
      </c>
      <c r="V5" s="220" t="s">
        <v>8</v>
      </c>
      <c r="W5" s="200" t="s">
        <v>6</v>
      </c>
      <c r="X5" s="203" t="s">
        <v>7</v>
      </c>
      <c r="Y5" s="220" t="s">
        <v>8</v>
      </c>
      <c r="Z5" s="200" t="s">
        <v>6</v>
      </c>
      <c r="AA5" s="203" t="s">
        <v>7</v>
      </c>
      <c r="AB5" s="220" t="s">
        <v>8</v>
      </c>
      <c r="AC5" s="200" t="s">
        <v>6</v>
      </c>
      <c r="AD5" s="203" t="s">
        <v>7</v>
      </c>
      <c r="AE5" s="220" t="s">
        <v>8</v>
      </c>
      <c r="AF5" s="200" t="s">
        <v>6</v>
      </c>
      <c r="AG5" s="203" t="s">
        <v>7</v>
      </c>
      <c r="AH5" s="220" t="s">
        <v>8</v>
      </c>
      <c r="AI5" s="200" t="s">
        <v>6</v>
      </c>
      <c r="AJ5" s="203" t="s">
        <v>7</v>
      </c>
      <c r="AK5" s="220" t="s">
        <v>8</v>
      </c>
      <c r="AL5" s="200" t="s">
        <v>6</v>
      </c>
      <c r="AM5" s="203" t="s">
        <v>7</v>
      </c>
      <c r="AN5" s="220" t="s">
        <v>8</v>
      </c>
      <c r="AO5" s="200" t="s">
        <v>6</v>
      </c>
      <c r="AP5" s="203" t="s">
        <v>7</v>
      </c>
      <c r="AQ5" s="220" t="s">
        <v>8</v>
      </c>
      <c r="AR5" s="198"/>
      <c r="AS5" s="236"/>
      <c r="BC5" s="58"/>
      <c r="BD5" s="58"/>
      <c r="BE5" s="58"/>
      <c r="BF5" s="58"/>
      <c r="BG5" s="58"/>
      <c r="BH5" s="58"/>
      <c r="BI5" s="58"/>
      <c r="BJ5" s="58"/>
      <c r="BK5" s="58"/>
    </row>
    <row r="6" spans="1:63" ht="37.5" customHeight="1" thickBot="1" x14ac:dyDescent="0.3">
      <c r="A6" s="213"/>
      <c r="B6" s="216"/>
      <c r="C6" s="213"/>
      <c r="D6" s="241"/>
      <c r="E6" s="232"/>
      <c r="F6" s="234"/>
      <c r="G6" s="218"/>
      <c r="H6" s="201"/>
      <c r="I6" s="204"/>
      <c r="J6" s="221"/>
      <c r="K6" s="201"/>
      <c r="L6" s="204"/>
      <c r="M6" s="221"/>
      <c r="N6" s="201"/>
      <c r="O6" s="204"/>
      <c r="P6" s="221"/>
      <c r="Q6" s="201"/>
      <c r="R6" s="204"/>
      <c r="S6" s="221"/>
      <c r="T6" s="201"/>
      <c r="U6" s="204"/>
      <c r="V6" s="221"/>
      <c r="W6" s="201"/>
      <c r="X6" s="204"/>
      <c r="Y6" s="221"/>
      <c r="Z6" s="201"/>
      <c r="AA6" s="204"/>
      <c r="AB6" s="221"/>
      <c r="AC6" s="201"/>
      <c r="AD6" s="204"/>
      <c r="AE6" s="221"/>
      <c r="AF6" s="201"/>
      <c r="AG6" s="204"/>
      <c r="AH6" s="221"/>
      <c r="AI6" s="201"/>
      <c r="AJ6" s="204"/>
      <c r="AK6" s="221"/>
      <c r="AL6" s="201"/>
      <c r="AM6" s="204"/>
      <c r="AN6" s="221"/>
      <c r="AO6" s="201"/>
      <c r="AP6" s="204"/>
      <c r="AQ6" s="221"/>
      <c r="AR6" s="199"/>
      <c r="AS6" s="237"/>
      <c r="BC6" s="58"/>
      <c r="BD6" s="58"/>
      <c r="BE6" s="58"/>
      <c r="BF6" s="58"/>
      <c r="BG6" s="58"/>
      <c r="BH6" s="58"/>
      <c r="BI6" s="58"/>
      <c r="BJ6" s="58"/>
      <c r="BK6" s="58"/>
    </row>
    <row r="7" spans="1:63" ht="14.25" customHeight="1" x14ac:dyDescent="0.25">
      <c r="A7" s="121">
        <v>1</v>
      </c>
      <c r="B7" s="42">
        <v>2</v>
      </c>
      <c r="C7" s="42">
        <v>3</v>
      </c>
      <c r="D7" s="42">
        <v>4</v>
      </c>
      <c r="E7" s="74">
        <v>5</v>
      </c>
      <c r="F7" s="74">
        <v>6</v>
      </c>
      <c r="G7" s="74" t="s">
        <v>36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  <c r="X7" s="43">
        <v>24</v>
      </c>
      <c r="Y7" s="43">
        <v>25</v>
      </c>
      <c r="Z7" s="43">
        <v>26</v>
      </c>
      <c r="AA7" s="43">
        <v>27</v>
      </c>
      <c r="AB7" s="43">
        <v>28</v>
      </c>
      <c r="AC7" s="43">
        <v>29</v>
      </c>
      <c r="AD7" s="43">
        <v>30</v>
      </c>
      <c r="AE7" s="43">
        <v>31</v>
      </c>
      <c r="AF7" s="43">
        <v>32</v>
      </c>
      <c r="AG7" s="43">
        <v>33</v>
      </c>
      <c r="AH7" s="43">
        <v>34</v>
      </c>
      <c r="AI7" s="43">
        <v>35</v>
      </c>
      <c r="AJ7" s="43">
        <v>36</v>
      </c>
      <c r="AK7" s="43">
        <v>37</v>
      </c>
      <c r="AL7" s="43">
        <v>38</v>
      </c>
      <c r="AM7" s="43">
        <v>39</v>
      </c>
      <c r="AN7" s="43">
        <v>40</v>
      </c>
      <c r="AO7" s="43">
        <v>41</v>
      </c>
      <c r="AP7" s="56">
        <v>42</v>
      </c>
      <c r="AQ7" s="43">
        <v>43</v>
      </c>
      <c r="AR7" s="42">
        <v>44</v>
      </c>
      <c r="AS7" s="44">
        <v>45</v>
      </c>
      <c r="BC7" s="58"/>
      <c r="BD7" s="58"/>
      <c r="BE7" s="58"/>
      <c r="BF7" s="58"/>
      <c r="BG7" s="58"/>
      <c r="BH7" s="58"/>
      <c r="BI7" s="58"/>
      <c r="BJ7" s="58"/>
      <c r="BK7" s="58"/>
    </row>
    <row r="8" spans="1:63" ht="25.5" hidden="1" customHeight="1" x14ac:dyDescent="0.25">
      <c r="A8" s="45">
        <v>1</v>
      </c>
      <c r="B8" s="46" t="s">
        <v>25</v>
      </c>
      <c r="C8" s="194" t="s">
        <v>30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7"/>
      <c r="AQ8" s="39"/>
      <c r="AR8" s="48"/>
      <c r="AS8" s="48"/>
      <c r="BC8" s="58"/>
      <c r="BD8" s="58"/>
      <c r="BE8" s="58"/>
      <c r="BF8" s="58"/>
      <c r="BG8" s="58"/>
      <c r="BH8" s="58"/>
      <c r="BI8" s="58"/>
      <c r="BJ8" s="58"/>
      <c r="BK8" s="58"/>
    </row>
    <row r="9" spans="1:63" ht="12.75" hidden="1" customHeight="1" x14ac:dyDescent="0.25">
      <c r="A9" s="49" t="s">
        <v>9</v>
      </c>
      <c r="B9" s="46" t="s">
        <v>26</v>
      </c>
      <c r="C9" s="194" t="s">
        <v>31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0"/>
      <c r="AR9" s="48"/>
      <c r="AS9" s="48"/>
      <c r="BC9" s="58"/>
      <c r="BD9" s="58"/>
      <c r="BE9" s="58"/>
      <c r="BF9" s="58"/>
      <c r="BG9" s="58"/>
      <c r="BH9" s="58"/>
      <c r="BI9" s="58"/>
      <c r="BJ9" s="58"/>
      <c r="BK9" s="58"/>
    </row>
    <row r="10" spans="1:63" ht="12.75" customHeight="1" x14ac:dyDescent="0.25">
      <c r="A10" s="222" t="s">
        <v>34</v>
      </c>
      <c r="B10" s="196" t="s">
        <v>37</v>
      </c>
      <c r="C10" s="188" t="s">
        <v>27</v>
      </c>
      <c r="D10" s="64" t="s">
        <v>23</v>
      </c>
      <c r="E10" s="23">
        <f>SUM(H10,K10,N10,Q10,T10,W10,Z10,AC10,AF10,AI10,AL10,AO10)</f>
        <v>11556.9</v>
      </c>
      <c r="F10" s="24">
        <f>SUM(F11:F14)</f>
        <v>10756.9</v>
      </c>
      <c r="G10" s="55">
        <f>F10/E10*100</f>
        <v>93.077728456593036</v>
      </c>
      <c r="H10" s="23">
        <f t="shared" ref="H10:AQ10" si="0">SUM(H11:H14)</f>
        <v>0</v>
      </c>
      <c r="I10" s="24">
        <f t="shared" si="0"/>
        <v>0</v>
      </c>
      <c r="J10" s="55">
        <f t="shared" si="0"/>
        <v>0</v>
      </c>
      <c r="K10" s="23">
        <f t="shared" si="0"/>
        <v>0</v>
      </c>
      <c r="L10" s="24">
        <f t="shared" si="0"/>
        <v>0</v>
      </c>
      <c r="M10" s="25">
        <f t="shared" si="0"/>
        <v>0</v>
      </c>
      <c r="N10" s="23">
        <f t="shared" si="0"/>
        <v>10756.9</v>
      </c>
      <c r="O10" s="24">
        <f t="shared" si="0"/>
        <v>10756.9</v>
      </c>
      <c r="P10" s="55">
        <f>O10/N10*100</f>
        <v>100</v>
      </c>
      <c r="Q10" s="23">
        <f t="shared" si="0"/>
        <v>0</v>
      </c>
      <c r="R10" s="24">
        <f t="shared" si="0"/>
        <v>0</v>
      </c>
      <c r="S10" s="25">
        <f t="shared" si="0"/>
        <v>0</v>
      </c>
      <c r="T10" s="23">
        <f t="shared" si="0"/>
        <v>0</v>
      </c>
      <c r="U10" s="24">
        <f t="shared" si="0"/>
        <v>0</v>
      </c>
      <c r="V10" s="55">
        <f t="shared" si="0"/>
        <v>0</v>
      </c>
      <c r="W10" s="23">
        <f t="shared" si="0"/>
        <v>0</v>
      </c>
      <c r="X10" s="24">
        <f t="shared" si="0"/>
        <v>0</v>
      </c>
      <c r="Y10" s="55">
        <f t="shared" si="0"/>
        <v>0</v>
      </c>
      <c r="Z10" s="23">
        <f t="shared" si="0"/>
        <v>0</v>
      </c>
      <c r="AA10" s="24">
        <f t="shared" si="0"/>
        <v>0</v>
      </c>
      <c r="AB10" s="55">
        <f t="shared" si="0"/>
        <v>0</v>
      </c>
      <c r="AC10" s="23">
        <f t="shared" si="0"/>
        <v>0</v>
      </c>
      <c r="AD10" s="24">
        <f t="shared" si="0"/>
        <v>0</v>
      </c>
      <c r="AE10" s="55">
        <f t="shared" si="0"/>
        <v>0</v>
      </c>
      <c r="AF10" s="23">
        <f t="shared" si="0"/>
        <v>800</v>
      </c>
      <c r="AG10" s="24">
        <f t="shared" si="0"/>
        <v>0</v>
      </c>
      <c r="AH10" s="55">
        <f t="shared" si="0"/>
        <v>0</v>
      </c>
      <c r="AI10" s="23">
        <f t="shared" si="0"/>
        <v>0</v>
      </c>
      <c r="AJ10" s="24">
        <f t="shared" si="0"/>
        <v>0</v>
      </c>
      <c r="AK10" s="55">
        <f t="shared" si="0"/>
        <v>0</v>
      </c>
      <c r="AL10" s="23">
        <f t="shared" si="0"/>
        <v>0</v>
      </c>
      <c r="AM10" s="24">
        <f t="shared" si="0"/>
        <v>0</v>
      </c>
      <c r="AN10" s="55">
        <f t="shared" si="0"/>
        <v>0</v>
      </c>
      <c r="AO10" s="23">
        <f t="shared" si="0"/>
        <v>0</v>
      </c>
      <c r="AP10" s="24">
        <f t="shared" si="0"/>
        <v>0</v>
      </c>
      <c r="AQ10" s="55">
        <f t="shared" si="0"/>
        <v>0</v>
      </c>
      <c r="AR10" s="202" t="s">
        <v>91</v>
      </c>
      <c r="AS10" s="205"/>
      <c r="BC10" s="58"/>
      <c r="BD10" s="58"/>
      <c r="BE10" s="58"/>
      <c r="BF10" s="58"/>
      <c r="BG10" s="58"/>
      <c r="BH10" s="58"/>
      <c r="BI10" s="58"/>
      <c r="BJ10" s="58"/>
      <c r="BK10" s="58"/>
    </row>
    <row r="11" spans="1:63" ht="24" x14ac:dyDescent="0.25">
      <c r="A11" s="223"/>
      <c r="B11" s="196"/>
      <c r="C11" s="188"/>
      <c r="D11" s="64" t="s">
        <v>45</v>
      </c>
      <c r="E11" s="23">
        <f>SUM(H11,K11,N11,Q11,T11,W11,Z11,AC11,AF11,AI11,AL11,AO11)</f>
        <v>0</v>
      </c>
      <c r="F11" s="24">
        <f>I11+L11+O11+R11+U11+X11+AA11+AD11+AG11+AJ11+AM11+AP11</f>
        <v>0</v>
      </c>
      <c r="G11" s="25">
        <v>0</v>
      </c>
      <c r="H11" s="23">
        <v>0</v>
      </c>
      <c r="I11" s="24">
        <v>0</v>
      </c>
      <c r="J11" s="25">
        <v>0</v>
      </c>
      <c r="K11" s="23">
        <v>0</v>
      </c>
      <c r="L11" s="24">
        <v>0</v>
      </c>
      <c r="M11" s="25">
        <v>0</v>
      </c>
      <c r="N11" s="23">
        <v>0</v>
      </c>
      <c r="O11" s="24">
        <v>0</v>
      </c>
      <c r="P11" s="25">
        <v>0</v>
      </c>
      <c r="Q11" s="23">
        <v>0</v>
      </c>
      <c r="R11" s="24">
        <v>0</v>
      </c>
      <c r="S11" s="25">
        <v>0</v>
      </c>
      <c r="T11" s="23">
        <v>0</v>
      </c>
      <c r="U11" s="24">
        <v>0</v>
      </c>
      <c r="V11" s="25">
        <v>0</v>
      </c>
      <c r="W11" s="23">
        <v>0</v>
      </c>
      <c r="X11" s="24">
        <v>0</v>
      </c>
      <c r="Y11" s="25">
        <v>0</v>
      </c>
      <c r="Z11" s="23">
        <v>0</v>
      </c>
      <c r="AA11" s="24">
        <v>0</v>
      </c>
      <c r="AB11" s="25">
        <v>0</v>
      </c>
      <c r="AC11" s="23">
        <v>0</v>
      </c>
      <c r="AD11" s="24">
        <v>0</v>
      </c>
      <c r="AE11" s="25">
        <v>0</v>
      </c>
      <c r="AF11" s="23">
        <v>0</v>
      </c>
      <c r="AG11" s="24">
        <v>0</v>
      </c>
      <c r="AH11" s="25">
        <v>0</v>
      </c>
      <c r="AI11" s="23">
        <v>0</v>
      </c>
      <c r="AJ11" s="24">
        <v>0</v>
      </c>
      <c r="AK11" s="25">
        <v>0</v>
      </c>
      <c r="AL11" s="23">
        <v>0</v>
      </c>
      <c r="AM11" s="24">
        <v>0</v>
      </c>
      <c r="AN11" s="25">
        <v>0</v>
      </c>
      <c r="AO11" s="23">
        <v>0</v>
      </c>
      <c r="AP11" s="24">
        <v>0</v>
      </c>
      <c r="AQ11" s="55">
        <v>0</v>
      </c>
      <c r="AR11" s="202"/>
      <c r="AS11" s="202"/>
      <c r="BC11" s="58"/>
      <c r="BD11" s="58"/>
      <c r="BE11" s="58"/>
      <c r="BF11" s="58"/>
      <c r="BG11" s="58"/>
      <c r="BH11" s="58"/>
      <c r="BI11" s="58"/>
      <c r="BJ11" s="58"/>
      <c r="BK11" s="58"/>
    </row>
    <row r="12" spans="1:63" ht="24" x14ac:dyDescent="0.25">
      <c r="A12" s="223"/>
      <c r="B12" s="196"/>
      <c r="C12" s="188"/>
      <c r="D12" s="64" t="s">
        <v>24</v>
      </c>
      <c r="E12" s="23">
        <f>SUM(H12,K12,N12,Q12,T12,W12,Z12,AC12,AF12,AI12,AL12,AO12)</f>
        <v>10979.1</v>
      </c>
      <c r="F12" s="24">
        <f>I12+L12+O12+R12+U12+X12+AA12+AD12+AG12+AJ12+AM12+AP12</f>
        <v>10219.1</v>
      </c>
      <c r="G12" s="55">
        <f>F12/E12*100</f>
        <v>93.077756828883977</v>
      </c>
      <c r="H12" s="23">
        <v>0</v>
      </c>
      <c r="I12" s="24">
        <v>0</v>
      </c>
      <c r="J12" s="25">
        <v>0</v>
      </c>
      <c r="K12" s="23">
        <v>0</v>
      </c>
      <c r="L12" s="24">
        <v>0</v>
      </c>
      <c r="M12" s="25">
        <v>0</v>
      </c>
      <c r="N12" s="23">
        <v>10219.1</v>
      </c>
      <c r="O12" s="24">
        <v>10219.1</v>
      </c>
      <c r="P12" s="55">
        <f>O12/N12*100</f>
        <v>100</v>
      </c>
      <c r="Q12" s="23">
        <v>0</v>
      </c>
      <c r="R12" s="24">
        <v>0</v>
      </c>
      <c r="S12" s="25">
        <v>0</v>
      </c>
      <c r="T12" s="23">
        <v>0</v>
      </c>
      <c r="U12" s="24">
        <v>0</v>
      </c>
      <c r="V12" s="25">
        <v>0</v>
      </c>
      <c r="W12" s="23">
        <v>0</v>
      </c>
      <c r="X12" s="24">
        <v>0</v>
      </c>
      <c r="Y12" s="25">
        <v>0</v>
      </c>
      <c r="Z12" s="23">
        <v>0</v>
      </c>
      <c r="AA12" s="24">
        <v>0</v>
      </c>
      <c r="AB12" s="25">
        <v>0</v>
      </c>
      <c r="AC12" s="23">
        <v>0</v>
      </c>
      <c r="AD12" s="24">
        <v>0</v>
      </c>
      <c r="AE12" s="25">
        <v>0</v>
      </c>
      <c r="AF12" s="23">
        <v>760</v>
      </c>
      <c r="AG12" s="24">
        <v>0</v>
      </c>
      <c r="AH12" s="25">
        <v>0</v>
      </c>
      <c r="AI12" s="23">
        <v>0</v>
      </c>
      <c r="AJ12" s="24">
        <v>0</v>
      </c>
      <c r="AK12" s="25">
        <v>0</v>
      </c>
      <c r="AL12" s="23">
        <v>0</v>
      </c>
      <c r="AM12" s="24">
        <v>0</v>
      </c>
      <c r="AN12" s="25">
        <v>0</v>
      </c>
      <c r="AO12" s="23">
        <v>0</v>
      </c>
      <c r="AP12" s="24">
        <v>0</v>
      </c>
      <c r="AQ12" s="55">
        <v>0</v>
      </c>
      <c r="AR12" s="202"/>
      <c r="AS12" s="202"/>
      <c r="BC12" s="58"/>
      <c r="BD12" s="58"/>
      <c r="BE12" s="58"/>
      <c r="BF12" s="58"/>
      <c r="BG12" s="58"/>
      <c r="BH12" s="58"/>
      <c r="BI12" s="58"/>
      <c r="BJ12" s="58"/>
      <c r="BK12" s="58"/>
    </row>
    <row r="13" spans="1:63" x14ac:dyDescent="0.25">
      <c r="A13" s="223"/>
      <c r="B13" s="196"/>
      <c r="C13" s="188"/>
      <c r="D13" s="64" t="s">
        <v>51</v>
      </c>
      <c r="E13" s="23">
        <f>SUM(H13,K13,N13,Q13,T13,W13,Z13,AC13,AF13,AI13,AL13,AO13)</f>
        <v>577.79999999999995</v>
      </c>
      <c r="F13" s="24">
        <f>I13+L13+O13+R13+U13+X13+AA13+AD13+AG13+AJ13+AM13+AP13</f>
        <v>537.79999999999995</v>
      </c>
      <c r="G13" s="55">
        <f>F13/E13*100</f>
        <v>93.077189338871577</v>
      </c>
      <c r="H13" s="23">
        <v>0</v>
      </c>
      <c r="I13" s="24">
        <v>0</v>
      </c>
      <c r="J13" s="25">
        <v>0</v>
      </c>
      <c r="K13" s="23">
        <v>0</v>
      </c>
      <c r="L13" s="24">
        <v>0</v>
      </c>
      <c r="M13" s="25">
        <v>0</v>
      </c>
      <c r="N13" s="23">
        <v>537.79999999999995</v>
      </c>
      <c r="O13" s="24">
        <v>537.79999999999995</v>
      </c>
      <c r="P13" s="55">
        <f>O13/N13*100</f>
        <v>100</v>
      </c>
      <c r="Q13" s="23">
        <v>0</v>
      </c>
      <c r="R13" s="24">
        <v>0</v>
      </c>
      <c r="S13" s="25">
        <v>0</v>
      </c>
      <c r="T13" s="23">
        <v>0</v>
      </c>
      <c r="U13" s="24">
        <v>0</v>
      </c>
      <c r="V13" s="25">
        <v>0</v>
      </c>
      <c r="W13" s="23">
        <v>0</v>
      </c>
      <c r="X13" s="24">
        <v>0</v>
      </c>
      <c r="Y13" s="25">
        <v>0</v>
      </c>
      <c r="Z13" s="23">
        <v>0</v>
      </c>
      <c r="AA13" s="24">
        <v>0</v>
      </c>
      <c r="AB13" s="25">
        <v>0</v>
      </c>
      <c r="AC13" s="23">
        <v>0</v>
      </c>
      <c r="AD13" s="24">
        <v>0</v>
      </c>
      <c r="AE13" s="25">
        <v>0</v>
      </c>
      <c r="AF13" s="23">
        <v>40</v>
      </c>
      <c r="AG13" s="24">
        <v>0</v>
      </c>
      <c r="AH13" s="25">
        <v>0</v>
      </c>
      <c r="AI13" s="23">
        <v>0</v>
      </c>
      <c r="AJ13" s="24">
        <v>0</v>
      </c>
      <c r="AK13" s="25">
        <v>0</v>
      </c>
      <c r="AL13" s="23">
        <v>0</v>
      </c>
      <c r="AM13" s="24">
        <v>0</v>
      </c>
      <c r="AN13" s="25">
        <v>0</v>
      </c>
      <c r="AO13" s="23">
        <v>0</v>
      </c>
      <c r="AP13" s="24">
        <v>0</v>
      </c>
      <c r="AQ13" s="55">
        <v>0</v>
      </c>
      <c r="AR13" s="202"/>
      <c r="AS13" s="202"/>
      <c r="BC13" s="58"/>
      <c r="BD13" s="58"/>
      <c r="BE13" s="58"/>
      <c r="BF13" s="58"/>
      <c r="BG13" s="58"/>
      <c r="BH13" s="58"/>
      <c r="BI13" s="58"/>
      <c r="BJ13" s="58"/>
      <c r="BK13" s="58"/>
    </row>
    <row r="14" spans="1:63" ht="26.25" customHeight="1" x14ac:dyDescent="0.25">
      <c r="A14" s="223"/>
      <c r="B14" s="196"/>
      <c r="C14" s="188"/>
      <c r="D14" s="64" t="s">
        <v>46</v>
      </c>
      <c r="E14" s="23">
        <f>H14+K14+N14+Q14+T14+W14+Z14+AC14+AF14+AI14+AL14+AO14</f>
        <v>0</v>
      </c>
      <c r="F14" s="24">
        <f>I14+L14+O14+R14+U14+X14+AA14+AD14+AG14+AJ14+AM14+AP14</f>
        <v>0</v>
      </c>
      <c r="G14" s="55">
        <v>0</v>
      </c>
      <c r="H14" s="23">
        <v>0</v>
      </c>
      <c r="I14" s="24">
        <v>0</v>
      </c>
      <c r="J14" s="55">
        <v>0</v>
      </c>
      <c r="K14" s="23">
        <v>0</v>
      </c>
      <c r="L14" s="24">
        <v>0</v>
      </c>
      <c r="M14" s="55">
        <v>0</v>
      </c>
      <c r="N14" s="23">
        <v>0</v>
      </c>
      <c r="O14" s="24">
        <v>0</v>
      </c>
      <c r="P14" s="55">
        <v>0</v>
      </c>
      <c r="Q14" s="23">
        <v>0</v>
      </c>
      <c r="R14" s="24">
        <v>0</v>
      </c>
      <c r="S14" s="55">
        <v>0</v>
      </c>
      <c r="T14" s="23">
        <v>0</v>
      </c>
      <c r="U14" s="24">
        <v>0</v>
      </c>
      <c r="V14" s="55">
        <v>0</v>
      </c>
      <c r="W14" s="23">
        <v>0</v>
      </c>
      <c r="X14" s="24">
        <v>0</v>
      </c>
      <c r="Y14" s="55">
        <v>0</v>
      </c>
      <c r="Z14" s="23">
        <v>0</v>
      </c>
      <c r="AA14" s="24">
        <v>0</v>
      </c>
      <c r="AB14" s="55">
        <v>0</v>
      </c>
      <c r="AC14" s="23">
        <v>0</v>
      </c>
      <c r="AD14" s="24">
        <v>0</v>
      </c>
      <c r="AE14" s="25">
        <v>0</v>
      </c>
      <c r="AF14" s="23">
        <v>0</v>
      </c>
      <c r="AG14" s="24">
        <v>0</v>
      </c>
      <c r="AH14" s="25">
        <v>0</v>
      </c>
      <c r="AI14" s="23">
        <v>0</v>
      </c>
      <c r="AJ14" s="24">
        <v>0</v>
      </c>
      <c r="AK14" s="25">
        <v>0</v>
      </c>
      <c r="AL14" s="23">
        <v>0</v>
      </c>
      <c r="AM14" s="24">
        <v>0</v>
      </c>
      <c r="AN14" s="25">
        <v>0</v>
      </c>
      <c r="AO14" s="23">
        <v>0</v>
      </c>
      <c r="AP14" s="24">
        <v>0</v>
      </c>
      <c r="AQ14" s="55">
        <v>0</v>
      </c>
      <c r="AR14" s="202"/>
      <c r="AS14" s="202"/>
      <c r="BC14" s="58"/>
      <c r="BD14" s="58"/>
      <c r="BE14" s="58"/>
      <c r="BF14" s="58"/>
      <c r="BG14" s="58"/>
      <c r="BH14" s="58"/>
      <c r="BI14" s="58"/>
      <c r="BJ14" s="58"/>
      <c r="BK14" s="58"/>
    </row>
    <row r="15" spans="1:63" ht="97.5" hidden="1" customHeight="1" x14ac:dyDescent="0.25">
      <c r="A15" s="224"/>
      <c r="B15" s="196"/>
      <c r="C15" s="188"/>
      <c r="D15" s="64"/>
      <c r="E15" s="23">
        <f>H15+K15+N15+Q15+T15+W15+Z15+AC15+AF15+AI15+AL15+AO15</f>
        <v>0</v>
      </c>
      <c r="F15" s="24">
        <f>I15+L15+O15+R15+U15+X15+AA15+AD15+AG15+AJ15+AM15+AP15</f>
        <v>0</v>
      </c>
      <c r="G15" s="55" t="e">
        <f>F15/E15*100</f>
        <v>#DIV/0!</v>
      </c>
      <c r="H15" s="23">
        <v>0</v>
      </c>
      <c r="I15" s="24">
        <v>0</v>
      </c>
      <c r="J15" s="55" t="e">
        <f>I15/H15*100</f>
        <v>#DIV/0!</v>
      </c>
      <c r="K15" s="23">
        <v>0</v>
      </c>
      <c r="L15" s="24">
        <v>0</v>
      </c>
      <c r="M15" s="55">
        <v>0</v>
      </c>
      <c r="N15" s="23">
        <v>0</v>
      </c>
      <c r="O15" s="24">
        <v>0</v>
      </c>
      <c r="P15" s="55">
        <v>0</v>
      </c>
      <c r="Q15" s="23">
        <v>0</v>
      </c>
      <c r="R15" s="24">
        <v>0</v>
      </c>
      <c r="S15" s="55">
        <v>0</v>
      </c>
      <c r="T15" s="23">
        <v>0</v>
      </c>
      <c r="U15" s="24">
        <v>0</v>
      </c>
      <c r="V15" s="55">
        <v>0</v>
      </c>
      <c r="W15" s="23">
        <v>0</v>
      </c>
      <c r="X15" s="24">
        <v>0</v>
      </c>
      <c r="Y15" s="55">
        <v>0</v>
      </c>
      <c r="Z15" s="23">
        <v>0</v>
      </c>
      <c r="AA15" s="24">
        <v>0</v>
      </c>
      <c r="AB15" s="55">
        <v>0</v>
      </c>
      <c r="AC15" s="23">
        <v>0</v>
      </c>
      <c r="AD15" s="24">
        <v>0</v>
      </c>
      <c r="AE15" s="25">
        <v>0</v>
      </c>
      <c r="AF15" s="23">
        <v>0</v>
      </c>
      <c r="AG15" s="24">
        <v>0</v>
      </c>
      <c r="AH15" s="25">
        <v>0</v>
      </c>
      <c r="AI15" s="23">
        <v>0</v>
      </c>
      <c r="AJ15" s="24">
        <v>0</v>
      </c>
      <c r="AK15" s="25">
        <v>0</v>
      </c>
      <c r="AL15" s="23">
        <v>0</v>
      </c>
      <c r="AM15" s="24">
        <v>0</v>
      </c>
      <c r="AN15" s="25">
        <v>0</v>
      </c>
      <c r="AO15" s="23">
        <v>0</v>
      </c>
      <c r="AP15" s="24">
        <v>0</v>
      </c>
      <c r="AQ15" s="25">
        <v>0</v>
      </c>
      <c r="AR15" s="57"/>
      <c r="AS15" s="57"/>
      <c r="BC15" s="58"/>
      <c r="BD15" s="58"/>
      <c r="BE15" s="58"/>
      <c r="BF15" s="58"/>
      <c r="BG15" s="58"/>
      <c r="BH15" s="58"/>
      <c r="BI15" s="58"/>
      <c r="BJ15" s="58"/>
      <c r="BK15" s="58"/>
    </row>
    <row r="16" spans="1:63" s="31" customFormat="1" x14ac:dyDescent="0.25">
      <c r="A16" s="228" t="s">
        <v>22</v>
      </c>
      <c r="B16" s="182" t="s">
        <v>38</v>
      </c>
      <c r="C16" s="222" t="s">
        <v>27</v>
      </c>
      <c r="D16" s="103" t="s">
        <v>23</v>
      </c>
      <c r="E16" s="23">
        <f>H16+K16+N16+Q16+T16+W16+Z16+AC16+AF16+AI16+AL16+AO16</f>
        <v>22621.5</v>
      </c>
      <c r="F16" s="24">
        <f>SUM(F17:F20)</f>
        <v>5827.6</v>
      </c>
      <c r="G16" s="55">
        <f t="shared" ref="G16:AQ16" si="1">SUM(G17:G20)</f>
        <v>25.761333244921868</v>
      </c>
      <c r="H16" s="23">
        <f t="shared" si="1"/>
        <v>743.7</v>
      </c>
      <c r="I16" s="24">
        <f t="shared" si="1"/>
        <v>743.7</v>
      </c>
      <c r="J16" s="55">
        <f t="shared" si="1"/>
        <v>100</v>
      </c>
      <c r="K16" s="23">
        <f t="shared" si="1"/>
        <v>3119.1</v>
      </c>
      <c r="L16" s="24">
        <f t="shared" si="1"/>
        <v>3119.1</v>
      </c>
      <c r="M16" s="55">
        <f t="shared" si="1"/>
        <v>100</v>
      </c>
      <c r="N16" s="23">
        <f t="shared" si="1"/>
        <v>2024.2</v>
      </c>
      <c r="O16" s="24">
        <f t="shared" si="1"/>
        <v>1964.8</v>
      </c>
      <c r="P16" s="55">
        <f t="shared" si="1"/>
        <v>97.065507360932713</v>
      </c>
      <c r="Q16" s="23">
        <f t="shared" si="1"/>
        <v>1550</v>
      </c>
      <c r="R16" s="24">
        <f t="shared" si="1"/>
        <v>0</v>
      </c>
      <c r="S16" s="55">
        <f t="shared" si="1"/>
        <v>0</v>
      </c>
      <c r="T16" s="23">
        <f t="shared" si="1"/>
        <v>1550</v>
      </c>
      <c r="U16" s="24">
        <f t="shared" si="1"/>
        <v>0</v>
      </c>
      <c r="V16" s="55">
        <f t="shared" si="1"/>
        <v>0</v>
      </c>
      <c r="W16" s="23">
        <f t="shared" si="1"/>
        <v>2293.1</v>
      </c>
      <c r="X16" s="24">
        <f t="shared" si="1"/>
        <v>0</v>
      </c>
      <c r="Y16" s="55">
        <f t="shared" si="1"/>
        <v>0</v>
      </c>
      <c r="Z16" s="23">
        <f t="shared" si="1"/>
        <v>1600</v>
      </c>
      <c r="AA16" s="24">
        <f t="shared" si="1"/>
        <v>0</v>
      </c>
      <c r="AB16" s="55">
        <f t="shared" si="1"/>
        <v>0</v>
      </c>
      <c r="AC16" s="23">
        <f t="shared" si="1"/>
        <v>1600</v>
      </c>
      <c r="AD16" s="24">
        <f t="shared" si="1"/>
        <v>0</v>
      </c>
      <c r="AE16" s="55">
        <f t="shared" si="1"/>
        <v>0</v>
      </c>
      <c r="AF16" s="23">
        <f t="shared" si="1"/>
        <v>2517.8999999999996</v>
      </c>
      <c r="AG16" s="24">
        <f t="shared" si="1"/>
        <v>0</v>
      </c>
      <c r="AH16" s="55">
        <f t="shared" si="1"/>
        <v>0</v>
      </c>
      <c r="AI16" s="23">
        <f t="shared" si="1"/>
        <v>2025</v>
      </c>
      <c r="AJ16" s="24">
        <f t="shared" si="1"/>
        <v>0</v>
      </c>
      <c r="AK16" s="55">
        <f t="shared" si="1"/>
        <v>0</v>
      </c>
      <c r="AL16" s="23">
        <f t="shared" si="1"/>
        <v>2000</v>
      </c>
      <c r="AM16" s="24">
        <f t="shared" si="1"/>
        <v>0</v>
      </c>
      <c r="AN16" s="55">
        <f t="shared" si="1"/>
        <v>0</v>
      </c>
      <c r="AO16" s="23">
        <f t="shared" si="1"/>
        <v>1598.5</v>
      </c>
      <c r="AP16" s="24">
        <f t="shared" si="1"/>
        <v>0</v>
      </c>
      <c r="AQ16" s="55">
        <f t="shared" si="1"/>
        <v>0</v>
      </c>
      <c r="AR16" s="209" t="s">
        <v>73</v>
      </c>
      <c r="AS16" s="206" t="s">
        <v>105</v>
      </c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</row>
    <row r="17" spans="1:63" s="31" customFormat="1" ht="24" x14ac:dyDescent="0.25">
      <c r="A17" s="229"/>
      <c r="B17" s="183"/>
      <c r="C17" s="223"/>
      <c r="D17" s="65" t="s">
        <v>45</v>
      </c>
      <c r="E17" s="23">
        <f>H17+K17+N17+Q17+T17+W17+Z17+AC17+AF17+AI17+AL17+AO17</f>
        <v>0</v>
      </c>
      <c r="F17" s="24">
        <f>I17+L17+O17+R17+U17+X17+AA17+AD17+AG17+AJ17+AM17+AP17</f>
        <v>0</v>
      </c>
      <c r="G17" s="55">
        <v>0</v>
      </c>
      <c r="H17" s="23">
        <v>0</v>
      </c>
      <c r="I17" s="24">
        <v>0</v>
      </c>
      <c r="J17" s="55">
        <v>0</v>
      </c>
      <c r="K17" s="23">
        <v>0</v>
      </c>
      <c r="L17" s="24">
        <v>0</v>
      </c>
      <c r="M17" s="55">
        <v>0</v>
      </c>
      <c r="N17" s="23">
        <v>0</v>
      </c>
      <c r="O17" s="24">
        <v>0</v>
      </c>
      <c r="P17" s="55">
        <v>0</v>
      </c>
      <c r="Q17" s="23">
        <v>0</v>
      </c>
      <c r="R17" s="24">
        <v>0</v>
      </c>
      <c r="S17" s="55">
        <v>0</v>
      </c>
      <c r="T17" s="23">
        <v>0</v>
      </c>
      <c r="U17" s="24">
        <v>0</v>
      </c>
      <c r="V17" s="55">
        <v>0</v>
      </c>
      <c r="W17" s="23">
        <v>0</v>
      </c>
      <c r="X17" s="24">
        <v>0</v>
      </c>
      <c r="Y17" s="55">
        <v>0</v>
      </c>
      <c r="Z17" s="23">
        <v>0</v>
      </c>
      <c r="AA17" s="24">
        <v>0</v>
      </c>
      <c r="AB17" s="55">
        <v>0</v>
      </c>
      <c r="AC17" s="23">
        <v>0</v>
      </c>
      <c r="AD17" s="24">
        <v>0</v>
      </c>
      <c r="AE17" s="55">
        <v>0</v>
      </c>
      <c r="AF17" s="23">
        <v>0</v>
      </c>
      <c r="AG17" s="24">
        <v>0</v>
      </c>
      <c r="AH17" s="55">
        <v>0</v>
      </c>
      <c r="AI17" s="23">
        <v>0</v>
      </c>
      <c r="AJ17" s="24">
        <v>0</v>
      </c>
      <c r="AK17" s="55">
        <v>0</v>
      </c>
      <c r="AL17" s="23">
        <v>0</v>
      </c>
      <c r="AM17" s="24">
        <v>0</v>
      </c>
      <c r="AN17" s="55">
        <v>0</v>
      </c>
      <c r="AO17" s="23">
        <v>0</v>
      </c>
      <c r="AP17" s="24">
        <v>0</v>
      </c>
      <c r="AQ17" s="55">
        <v>0</v>
      </c>
      <c r="AR17" s="209"/>
      <c r="AS17" s="207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</row>
    <row r="18" spans="1:63" s="31" customFormat="1" ht="24" x14ac:dyDescent="0.25">
      <c r="A18" s="229"/>
      <c r="B18" s="183"/>
      <c r="C18" s="223"/>
      <c r="D18" s="66" t="s">
        <v>24</v>
      </c>
      <c r="E18" s="23">
        <f>H18+K18+N18+Q18+T18+W18+Z18+AC18+AF18+AI18+AL18+AO18</f>
        <v>0</v>
      </c>
      <c r="F18" s="24">
        <f>I18+L18+O18+R18+U18+X18+AA18+AD18+AG18+AJ18+AM18+AP18</f>
        <v>0</v>
      </c>
      <c r="G18" s="55">
        <v>0</v>
      </c>
      <c r="H18" s="23">
        <v>0</v>
      </c>
      <c r="I18" s="24">
        <v>0</v>
      </c>
      <c r="J18" s="55">
        <v>0</v>
      </c>
      <c r="K18" s="23">
        <v>0</v>
      </c>
      <c r="L18" s="24">
        <v>0</v>
      </c>
      <c r="M18" s="55">
        <v>0</v>
      </c>
      <c r="N18" s="23">
        <v>0</v>
      </c>
      <c r="O18" s="24">
        <v>0</v>
      </c>
      <c r="P18" s="55">
        <v>0</v>
      </c>
      <c r="Q18" s="23">
        <v>0</v>
      </c>
      <c r="R18" s="24">
        <v>0</v>
      </c>
      <c r="S18" s="55">
        <v>0</v>
      </c>
      <c r="T18" s="23">
        <v>0</v>
      </c>
      <c r="U18" s="24">
        <v>0</v>
      </c>
      <c r="V18" s="55">
        <v>0</v>
      </c>
      <c r="W18" s="23">
        <v>0</v>
      </c>
      <c r="X18" s="24">
        <v>0</v>
      </c>
      <c r="Y18" s="55">
        <v>0</v>
      </c>
      <c r="Z18" s="23">
        <v>0</v>
      </c>
      <c r="AA18" s="24">
        <v>0</v>
      </c>
      <c r="AB18" s="55">
        <v>0</v>
      </c>
      <c r="AC18" s="23">
        <v>0</v>
      </c>
      <c r="AD18" s="24">
        <v>0</v>
      </c>
      <c r="AE18" s="55">
        <v>0</v>
      </c>
      <c r="AF18" s="23">
        <v>0</v>
      </c>
      <c r="AG18" s="24">
        <v>0</v>
      </c>
      <c r="AH18" s="55">
        <v>0</v>
      </c>
      <c r="AI18" s="23">
        <v>0</v>
      </c>
      <c r="AJ18" s="24">
        <v>0</v>
      </c>
      <c r="AK18" s="55">
        <v>0</v>
      </c>
      <c r="AL18" s="23">
        <v>0</v>
      </c>
      <c r="AM18" s="24">
        <v>0</v>
      </c>
      <c r="AN18" s="55">
        <v>0</v>
      </c>
      <c r="AO18" s="23">
        <v>0</v>
      </c>
      <c r="AP18" s="24">
        <v>0</v>
      </c>
      <c r="AQ18" s="55">
        <v>0</v>
      </c>
      <c r="AR18" s="209"/>
      <c r="AS18" s="207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</row>
    <row r="19" spans="1:63" s="31" customFormat="1" x14ac:dyDescent="0.25">
      <c r="A19" s="229"/>
      <c r="B19" s="183"/>
      <c r="C19" s="223"/>
      <c r="D19" s="64" t="s">
        <v>51</v>
      </c>
      <c r="E19" s="23">
        <f t="shared" ref="E19:F27" si="2">H19+K19+N19+Q19+T19+W19+Z19+AC19+AF19+AI19+AL19+AO19</f>
        <v>22621.5</v>
      </c>
      <c r="F19" s="24">
        <f>I19+L19+O19+R19+U19+X19+AA19+AD19+AG19+AJ19+AM19+AP19</f>
        <v>5827.6</v>
      </c>
      <c r="G19" s="55">
        <f>F19/E19*100</f>
        <v>25.761333244921868</v>
      </c>
      <c r="H19" s="23">
        <v>743.7</v>
      </c>
      <c r="I19" s="24">
        <v>743.7</v>
      </c>
      <c r="J19" s="55">
        <f>I19/H19*100</f>
        <v>100</v>
      </c>
      <c r="K19" s="23">
        <v>3119.1</v>
      </c>
      <c r="L19" s="24">
        <v>3119.1</v>
      </c>
      <c r="M19" s="55">
        <f>L19/K19*100</f>
        <v>100</v>
      </c>
      <c r="N19" s="23">
        <f>3433-282.5-1130.6+4.2+0.1</f>
        <v>2024.2</v>
      </c>
      <c r="O19" s="24">
        <v>1964.8</v>
      </c>
      <c r="P19" s="55">
        <f>O19/N19*100</f>
        <v>97.065507360932713</v>
      </c>
      <c r="Q19" s="23">
        <f>1200+350</f>
        <v>1550</v>
      </c>
      <c r="R19" s="24">
        <v>0</v>
      </c>
      <c r="S19" s="55">
        <v>0</v>
      </c>
      <c r="T19" s="23">
        <f>1200+350</f>
        <v>1550</v>
      </c>
      <c r="U19" s="24">
        <v>0</v>
      </c>
      <c r="V19" s="55">
        <v>0</v>
      </c>
      <c r="W19" s="23">
        <v>2293.1</v>
      </c>
      <c r="X19" s="24">
        <v>0</v>
      </c>
      <c r="Y19" s="55">
        <v>0</v>
      </c>
      <c r="Z19" s="23">
        <v>1600</v>
      </c>
      <c r="AA19" s="24">
        <v>0</v>
      </c>
      <c r="AB19" s="55">
        <v>0</v>
      </c>
      <c r="AC19" s="23">
        <v>1600</v>
      </c>
      <c r="AD19" s="24">
        <v>0</v>
      </c>
      <c r="AE19" s="55">
        <v>0</v>
      </c>
      <c r="AF19" s="23">
        <f>2598.5-108.4-2.1-82.8+105.2+7.5</f>
        <v>2517.8999999999996</v>
      </c>
      <c r="AG19" s="24">
        <v>0</v>
      </c>
      <c r="AH19" s="55">
        <v>0</v>
      </c>
      <c r="AI19" s="23">
        <v>2025</v>
      </c>
      <c r="AJ19" s="24">
        <v>0</v>
      </c>
      <c r="AK19" s="55">
        <v>0</v>
      </c>
      <c r="AL19" s="23">
        <v>2000</v>
      </c>
      <c r="AM19" s="24">
        <v>0</v>
      </c>
      <c r="AN19" s="55">
        <v>0</v>
      </c>
      <c r="AO19" s="23">
        <f>2328.1-2.7-628.3-10.4-0.6-83.4-4.2</f>
        <v>1598.5</v>
      </c>
      <c r="AP19" s="24">
        <v>0</v>
      </c>
      <c r="AQ19" s="55">
        <v>0</v>
      </c>
      <c r="AR19" s="209"/>
      <c r="AS19" s="207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</row>
    <row r="20" spans="1:63" s="31" customFormat="1" ht="127.5" customHeight="1" x14ac:dyDescent="0.25">
      <c r="A20" s="229"/>
      <c r="B20" s="183"/>
      <c r="C20" s="223"/>
      <c r="D20" s="65" t="s">
        <v>46</v>
      </c>
      <c r="E20" s="23">
        <f t="shared" si="2"/>
        <v>0</v>
      </c>
      <c r="F20" s="24">
        <f>I20+L20+O20+R20+U20+X20+AA20+AD20+AG20+AJ20+AM20+AP20</f>
        <v>0</v>
      </c>
      <c r="G20" s="55">
        <v>0</v>
      </c>
      <c r="H20" s="23">
        <v>0</v>
      </c>
      <c r="I20" s="24">
        <v>0</v>
      </c>
      <c r="J20" s="55">
        <v>0</v>
      </c>
      <c r="K20" s="23">
        <v>0</v>
      </c>
      <c r="L20" s="24">
        <v>0</v>
      </c>
      <c r="M20" s="55">
        <v>0</v>
      </c>
      <c r="N20" s="23">
        <v>0</v>
      </c>
      <c r="O20" s="24">
        <v>0</v>
      </c>
      <c r="P20" s="55">
        <v>0</v>
      </c>
      <c r="Q20" s="23">
        <v>0</v>
      </c>
      <c r="R20" s="24">
        <v>0</v>
      </c>
      <c r="S20" s="55">
        <v>0</v>
      </c>
      <c r="T20" s="23">
        <v>0</v>
      </c>
      <c r="U20" s="24">
        <v>0</v>
      </c>
      <c r="V20" s="55">
        <v>0</v>
      </c>
      <c r="W20" s="23">
        <v>0</v>
      </c>
      <c r="X20" s="24">
        <v>0</v>
      </c>
      <c r="Y20" s="55">
        <v>0</v>
      </c>
      <c r="Z20" s="23">
        <v>0</v>
      </c>
      <c r="AA20" s="24">
        <v>0</v>
      </c>
      <c r="AB20" s="55">
        <v>0</v>
      </c>
      <c r="AC20" s="23">
        <v>0</v>
      </c>
      <c r="AD20" s="24">
        <v>0</v>
      </c>
      <c r="AE20" s="55">
        <v>0</v>
      </c>
      <c r="AF20" s="23">
        <v>0</v>
      </c>
      <c r="AG20" s="24">
        <v>0</v>
      </c>
      <c r="AH20" s="55">
        <v>0</v>
      </c>
      <c r="AI20" s="23">
        <v>0</v>
      </c>
      <c r="AJ20" s="24">
        <v>0</v>
      </c>
      <c r="AK20" s="55">
        <v>0</v>
      </c>
      <c r="AL20" s="23">
        <v>0</v>
      </c>
      <c r="AM20" s="24">
        <v>0</v>
      </c>
      <c r="AN20" s="55">
        <v>0</v>
      </c>
      <c r="AO20" s="23">
        <v>0</v>
      </c>
      <c r="AP20" s="24">
        <v>0</v>
      </c>
      <c r="AQ20" s="55">
        <v>0</v>
      </c>
      <c r="AR20" s="209"/>
      <c r="AS20" s="20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</row>
    <row r="21" spans="1:63" s="31" customFormat="1" ht="73.5" hidden="1" customHeight="1" x14ac:dyDescent="0.25">
      <c r="A21" s="230"/>
      <c r="B21" s="187"/>
      <c r="C21" s="224"/>
      <c r="D21" s="64"/>
      <c r="E21" s="23">
        <f t="shared" si="2"/>
        <v>0</v>
      </c>
      <c r="F21" s="24">
        <f>I21+L21+O21+R21+U21+X21+AA21+AD21+AG21+AJ21+AM21+AP21</f>
        <v>0</v>
      </c>
      <c r="G21" s="55" t="e">
        <f>F21/E21*100</f>
        <v>#DIV/0!</v>
      </c>
      <c r="H21" s="23">
        <v>0</v>
      </c>
      <c r="I21" s="24">
        <v>0</v>
      </c>
      <c r="J21" s="55" t="e">
        <f>I21/H21*100</f>
        <v>#DIV/0!</v>
      </c>
      <c r="K21" s="23">
        <v>0</v>
      </c>
      <c r="L21" s="24">
        <v>0</v>
      </c>
      <c r="M21" s="55">
        <v>0</v>
      </c>
      <c r="N21" s="23">
        <v>0</v>
      </c>
      <c r="O21" s="24">
        <v>0</v>
      </c>
      <c r="P21" s="55">
        <v>0</v>
      </c>
      <c r="Q21" s="23">
        <v>0</v>
      </c>
      <c r="R21" s="24">
        <v>0</v>
      </c>
      <c r="S21" s="55">
        <v>0</v>
      </c>
      <c r="T21" s="23">
        <v>0</v>
      </c>
      <c r="U21" s="24">
        <v>0</v>
      </c>
      <c r="V21" s="55">
        <v>0</v>
      </c>
      <c r="W21" s="23">
        <v>0</v>
      </c>
      <c r="X21" s="24">
        <v>0</v>
      </c>
      <c r="Y21" s="55">
        <v>0</v>
      </c>
      <c r="Z21" s="23">
        <v>0</v>
      </c>
      <c r="AA21" s="24">
        <v>0</v>
      </c>
      <c r="AB21" s="55">
        <v>0</v>
      </c>
      <c r="AC21" s="23">
        <v>0</v>
      </c>
      <c r="AD21" s="24">
        <v>0</v>
      </c>
      <c r="AE21" s="25">
        <v>0</v>
      </c>
      <c r="AF21" s="23">
        <v>0</v>
      </c>
      <c r="AG21" s="24">
        <v>0</v>
      </c>
      <c r="AH21" s="25">
        <v>0</v>
      </c>
      <c r="AI21" s="23">
        <v>0</v>
      </c>
      <c r="AJ21" s="24">
        <v>0</v>
      </c>
      <c r="AK21" s="25">
        <v>0</v>
      </c>
      <c r="AL21" s="23">
        <v>0</v>
      </c>
      <c r="AM21" s="24">
        <v>0</v>
      </c>
      <c r="AN21" s="25">
        <v>0</v>
      </c>
      <c r="AO21" s="23">
        <v>0</v>
      </c>
      <c r="AP21" s="24">
        <v>0</v>
      </c>
      <c r="AQ21" s="25">
        <v>0</v>
      </c>
      <c r="AR21" s="67"/>
      <c r="AS21" s="67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</row>
    <row r="22" spans="1:63" s="31" customFormat="1" ht="15" customHeight="1" x14ac:dyDescent="0.25">
      <c r="A22" s="136" t="s">
        <v>28</v>
      </c>
      <c r="B22" s="139" t="s">
        <v>76</v>
      </c>
      <c r="C22" s="142" t="s">
        <v>21</v>
      </c>
      <c r="D22" s="35" t="s">
        <v>23</v>
      </c>
      <c r="E22" s="23">
        <f t="shared" si="2"/>
        <v>0</v>
      </c>
      <c r="F22" s="24">
        <f>SUM(F24:F25)</f>
        <v>0</v>
      </c>
      <c r="G22" s="55">
        <f t="shared" ref="G22:AQ22" si="3">SUM(G24:G25)</f>
        <v>0</v>
      </c>
      <c r="H22" s="54">
        <f t="shared" si="3"/>
        <v>0</v>
      </c>
      <c r="I22" s="53">
        <f t="shared" si="3"/>
        <v>0</v>
      </c>
      <c r="J22" s="59">
        <f t="shared" si="3"/>
        <v>0</v>
      </c>
      <c r="K22" s="54">
        <f t="shared" si="3"/>
        <v>0</v>
      </c>
      <c r="L22" s="53">
        <f t="shared" si="3"/>
        <v>0</v>
      </c>
      <c r="M22" s="59">
        <f t="shared" si="3"/>
        <v>0</v>
      </c>
      <c r="N22" s="54">
        <f t="shared" si="3"/>
        <v>0</v>
      </c>
      <c r="O22" s="53">
        <f t="shared" si="3"/>
        <v>0</v>
      </c>
      <c r="P22" s="59">
        <f t="shared" si="3"/>
        <v>0</v>
      </c>
      <c r="Q22" s="54">
        <f t="shared" si="3"/>
        <v>0</v>
      </c>
      <c r="R22" s="53">
        <f t="shared" si="3"/>
        <v>0</v>
      </c>
      <c r="S22" s="59">
        <f t="shared" si="3"/>
        <v>0</v>
      </c>
      <c r="T22" s="54">
        <f t="shared" si="3"/>
        <v>0</v>
      </c>
      <c r="U22" s="53">
        <f t="shared" si="3"/>
        <v>0</v>
      </c>
      <c r="V22" s="59">
        <f t="shared" si="3"/>
        <v>0</v>
      </c>
      <c r="W22" s="54">
        <f t="shared" si="3"/>
        <v>0</v>
      </c>
      <c r="X22" s="53">
        <f t="shared" si="3"/>
        <v>0</v>
      </c>
      <c r="Y22" s="59">
        <f t="shared" si="3"/>
        <v>0</v>
      </c>
      <c r="Z22" s="54">
        <f t="shared" si="3"/>
        <v>0</v>
      </c>
      <c r="AA22" s="53">
        <f t="shared" si="3"/>
        <v>0</v>
      </c>
      <c r="AB22" s="59">
        <f t="shared" si="3"/>
        <v>0</v>
      </c>
      <c r="AC22" s="54">
        <f t="shared" si="3"/>
        <v>0</v>
      </c>
      <c r="AD22" s="53">
        <f t="shared" si="3"/>
        <v>0</v>
      </c>
      <c r="AE22" s="59">
        <f t="shared" si="3"/>
        <v>0</v>
      </c>
      <c r="AF22" s="54">
        <f t="shared" si="3"/>
        <v>0</v>
      </c>
      <c r="AG22" s="53">
        <f t="shared" si="3"/>
        <v>0</v>
      </c>
      <c r="AH22" s="59">
        <f t="shared" si="3"/>
        <v>0</v>
      </c>
      <c r="AI22" s="54">
        <f t="shared" si="3"/>
        <v>0</v>
      </c>
      <c r="AJ22" s="53">
        <f t="shared" si="3"/>
        <v>0</v>
      </c>
      <c r="AK22" s="59">
        <f t="shared" si="3"/>
        <v>0</v>
      </c>
      <c r="AL22" s="54">
        <f t="shared" si="3"/>
        <v>0</v>
      </c>
      <c r="AM22" s="53">
        <f t="shared" si="3"/>
        <v>0</v>
      </c>
      <c r="AN22" s="59">
        <f t="shared" si="3"/>
        <v>0</v>
      </c>
      <c r="AO22" s="54">
        <f t="shared" si="3"/>
        <v>0</v>
      </c>
      <c r="AP22" s="53">
        <f t="shared" si="3"/>
        <v>0</v>
      </c>
      <c r="AQ22" s="59">
        <f t="shared" si="3"/>
        <v>0</v>
      </c>
      <c r="AR22" s="202"/>
      <c r="AS22" s="191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</row>
    <row r="23" spans="1:63" s="31" customFormat="1" ht="24" x14ac:dyDescent="0.25">
      <c r="A23" s="137"/>
      <c r="B23" s="140"/>
      <c r="C23" s="143"/>
      <c r="D23" s="64" t="s">
        <v>45</v>
      </c>
      <c r="E23" s="23">
        <f t="shared" si="2"/>
        <v>0</v>
      </c>
      <c r="F23" s="24">
        <v>0</v>
      </c>
      <c r="G23" s="55">
        <v>0</v>
      </c>
      <c r="H23" s="54">
        <v>0</v>
      </c>
      <c r="I23" s="53">
        <v>0</v>
      </c>
      <c r="J23" s="59">
        <v>0</v>
      </c>
      <c r="K23" s="54">
        <v>0</v>
      </c>
      <c r="L23" s="53">
        <v>0</v>
      </c>
      <c r="M23" s="59">
        <v>0</v>
      </c>
      <c r="N23" s="54">
        <v>0</v>
      </c>
      <c r="O23" s="53">
        <v>0</v>
      </c>
      <c r="P23" s="59">
        <v>0</v>
      </c>
      <c r="Q23" s="54">
        <v>0</v>
      </c>
      <c r="R23" s="53">
        <v>0</v>
      </c>
      <c r="S23" s="59">
        <v>0</v>
      </c>
      <c r="T23" s="54">
        <v>0</v>
      </c>
      <c r="U23" s="53">
        <v>0</v>
      </c>
      <c r="V23" s="59">
        <v>0</v>
      </c>
      <c r="W23" s="54">
        <v>0</v>
      </c>
      <c r="X23" s="53">
        <v>0</v>
      </c>
      <c r="Y23" s="59">
        <v>0</v>
      </c>
      <c r="Z23" s="54">
        <v>0</v>
      </c>
      <c r="AA23" s="53">
        <v>0</v>
      </c>
      <c r="AB23" s="59">
        <v>0</v>
      </c>
      <c r="AC23" s="54">
        <v>0</v>
      </c>
      <c r="AD23" s="53">
        <v>0</v>
      </c>
      <c r="AE23" s="59">
        <v>0</v>
      </c>
      <c r="AF23" s="54">
        <v>0</v>
      </c>
      <c r="AG23" s="53">
        <v>0</v>
      </c>
      <c r="AH23" s="59">
        <v>0</v>
      </c>
      <c r="AI23" s="54">
        <v>0</v>
      </c>
      <c r="AJ23" s="53">
        <v>0</v>
      </c>
      <c r="AK23" s="59">
        <v>0</v>
      </c>
      <c r="AL23" s="54">
        <v>0</v>
      </c>
      <c r="AM23" s="53">
        <v>0</v>
      </c>
      <c r="AN23" s="59">
        <v>0</v>
      </c>
      <c r="AO23" s="54">
        <v>0</v>
      </c>
      <c r="AP23" s="53">
        <v>0</v>
      </c>
      <c r="AQ23" s="59">
        <v>0</v>
      </c>
      <c r="AR23" s="202"/>
      <c r="AS23" s="192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</row>
    <row r="24" spans="1:63" s="31" customFormat="1" ht="24" x14ac:dyDescent="0.25">
      <c r="A24" s="137"/>
      <c r="B24" s="140"/>
      <c r="C24" s="143"/>
      <c r="D24" s="37" t="s">
        <v>24</v>
      </c>
      <c r="E24" s="23">
        <f t="shared" si="2"/>
        <v>0</v>
      </c>
      <c r="F24" s="24">
        <v>0</v>
      </c>
      <c r="G24" s="55">
        <v>0</v>
      </c>
      <c r="H24" s="54">
        <v>0</v>
      </c>
      <c r="I24" s="53">
        <v>0</v>
      </c>
      <c r="J24" s="59">
        <v>0</v>
      </c>
      <c r="K24" s="54">
        <v>0</v>
      </c>
      <c r="L24" s="53">
        <v>0</v>
      </c>
      <c r="M24" s="59">
        <v>0</v>
      </c>
      <c r="N24" s="54">
        <v>0</v>
      </c>
      <c r="O24" s="53">
        <v>0</v>
      </c>
      <c r="P24" s="59">
        <v>0</v>
      </c>
      <c r="Q24" s="54">
        <v>0</v>
      </c>
      <c r="R24" s="53">
        <v>0</v>
      </c>
      <c r="S24" s="59">
        <v>0</v>
      </c>
      <c r="T24" s="54">
        <v>0</v>
      </c>
      <c r="U24" s="53">
        <v>0</v>
      </c>
      <c r="V24" s="59">
        <v>0</v>
      </c>
      <c r="W24" s="54">
        <v>0</v>
      </c>
      <c r="X24" s="53">
        <v>0</v>
      </c>
      <c r="Y24" s="59">
        <v>0</v>
      </c>
      <c r="Z24" s="54">
        <v>0</v>
      </c>
      <c r="AA24" s="53">
        <v>0</v>
      </c>
      <c r="AB24" s="59">
        <v>0</v>
      </c>
      <c r="AC24" s="54">
        <v>0</v>
      </c>
      <c r="AD24" s="53">
        <v>0</v>
      </c>
      <c r="AE24" s="59">
        <v>0</v>
      </c>
      <c r="AF24" s="54">
        <v>0</v>
      </c>
      <c r="AG24" s="53">
        <v>0</v>
      </c>
      <c r="AH24" s="59">
        <v>0</v>
      </c>
      <c r="AI24" s="54">
        <v>0</v>
      </c>
      <c r="AJ24" s="53">
        <v>0</v>
      </c>
      <c r="AK24" s="59">
        <v>0</v>
      </c>
      <c r="AL24" s="54">
        <v>0</v>
      </c>
      <c r="AM24" s="53">
        <v>0</v>
      </c>
      <c r="AN24" s="59">
        <v>0</v>
      </c>
      <c r="AO24" s="54">
        <v>0</v>
      </c>
      <c r="AP24" s="53">
        <v>0</v>
      </c>
      <c r="AQ24" s="59">
        <v>0</v>
      </c>
      <c r="AR24" s="202"/>
      <c r="AS24" s="192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</row>
    <row r="25" spans="1:63" s="31" customFormat="1" x14ac:dyDescent="0.25">
      <c r="A25" s="137"/>
      <c r="B25" s="140"/>
      <c r="C25" s="143"/>
      <c r="D25" s="35" t="s">
        <v>51</v>
      </c>
      <c r="E25" s="23">
        <f t="shared" si="2"/>
        <v>0</v>
      </c>
      <c r="F25" s="24">
        <f t="shared" si="2"/>
        <v>0</v>
      </c>
      <c r="G25" s="55">
        <v>0</v>
      </c>
      <c r="H25" s="54"/>
      <c r="I25" s="53">
        <v>0</v>
      </c>
      <c r="J25" s="55">
        <v>0</v>
      </c>
      <c r="K25" s="54"/>
      <c r="L25" s="53">
        <v>0</v>
      </c>
      <c r="M25" s="55">
        <v>0</v>
      </c>
      <c r="N25" s="54"/>
      <c r="O25" s="53">
        <v>0</v>
      </c>
      <c r="P25" s="55">
        <v>0</v>
      </c>
      <c r="Q25" s="54"/>
      <c r="R25" s="53">
        <v>0</v>
      </c>
      <c r="S25" s="55">
        <v>0</v>
      </c>
      <c r="T25" s="54"/>
      <c r="U25" s="53">
        <v>0</v>
      </c>
      <c r="V25" s="55">
        <v>0</v>
      </c>
      <c r="W25" s="54"/>
      <c r="X25" s="53">
        <v>0</v>
      </c>
      <c r="Y25" s="55">
        <v>0</v>
      </c>
      <c r="Z25" s="54"/>
      <c r="AA25" s="53">
        <v>0</v>
      </c>
      <c r="AB25" s="55">
        <v>0</v>
      </c>
      <c r="AC25" s="54"/>
      <c r="AD25" s="53">
        <v>0</v>
      </c>
      <c r="AE25" s="55">
        <v>0</v>
      </c>
      <c r="AF25" s="54"/>
      <c r="AG25" s="53">
        <v>0</v>
      </c>
      <c r="AH25" s="55">
        <v>0</v>
      </c>
      <c r="AI25" s="54"/>
      <c r="AJ25" s="53">
        <v>0</v>
      </c>
      <c r="AK25" s="59">
        <v>0</v>
      </c>
      <c r="AL25" s="54"/>
      <c r="AM25" s="53">
        <v>0</v>
      </c>
      <c r="AN25" s="59">
        <v>0</v>
      </c>
      <c r="AO25" s="54"/>
      <c r="AP25" s="53">
        <v>0</v>
      </c>
      <c r="AQ25" s="59">
        <v>0</v>
      </c>
      <c r="AR25" s="202"/>
      <c r="AS25" s="192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</row>
    <row r="26" spans="1:63" s="31" customFormat="1" ht="24" x14ac:dyDescent="0.25">
      <c r="A26" s="137"/>
      <c r="B26" s="140"/>
      <c r="C26" s="143"/>
      <c r="D26" s="64" t="s">
        <v>46</v>
      </c>
      <c r="E26" s="23">
        <f t="shared" si="2"/>
        <v>0</v>
      </c>
      <c r="F26" s="24">
        <v>0</v>
      </c>
      <c r="G26" s="55">
        <v>0</v>
      </c>
      <c r="H26" s="54">
        <v>0</v>
      </c>
      <c r="I26" s="53">
        <v>0</v>
      </c>
      <c r="J26" s="59">
        <v>0</v>
      </c>
      <c r="K26" s="54">
        <v>0</v>
      </c>
      <c r="L26" s="53">
        <v>0</v>
      </c>
      <c r="M26" s="59">
        <v>0</v>
      </c>
      <c r="N26" s="54">
        <v>0</v>
      </c>
      <c r="O26" s="53">
        <v>0</v>
      </c>
      <c r="P26" s="59">
        <v>0</v>
      </c>
      <c r="Q26" s="54">
        <v>0</v>
      </c>
      <c r="R26" s="53">
        <v>0</v>
      </c>
      <c r="S26" s="59">
        <v>0</v>
      </c>
      <c r="T26" s="54">
        <v>0</v>
      </c>
      <c r="U26" s="53">
        <v>0</v>
      </c>
      <c r="V26" s="59">
        <v>0</v>
      </c>
      <c r="W26" s="54">
        <v>0</v>
      </c>
      <c r="X26" s="53">
        <v>0</v>
      </c>
      <c r="Y26" s="59">
        <v>0</v>
      </c>
      <c r="Z26" s="54">
        <v>0</v>
      </c>
      <c r="AA26" s="53">
        <v>0</v>
      </c>
      <c r="AB26" s="59">
        <v>0</v>
      </c>
      <c r="AC26" s="54">
        <v>0</v>
      </c>
      <c r="AD26" s="53">
        <v>0</v>
      </c>
      <c r="AE26" s="59">
        <v>0</v>
      </c>
      <c r="AF26" s="54">
        <v>0</v>
      </c>
      <c r="AG26" s="53">
        <v>0</v>
      </c>
      <c r="AH26" s="59">
        <v>0</v>
      </c>
      <c r="AI26" s="54">
        <v>0</v>
      </c>
      <c r="AJ26" s="53">
        <v>0</v>
      </c>
      <c r="AK26" s="59">
        <v>0</v>
      </c>
      <c r="AL26" s="54">
        <v>0</v>
      </c>
      <c r="AM26" s="53">
        <v>0</v>
      </c>
      <c r="AN26" s="59">
        <v>0</v>
      </c>
      <c r="AO26" s="54">
        <v>0</v>
      </c>
      <c r="AP26" s="53">
        <v>0</v>
      </c>
      <c r="AQ26" s="59">
        <v>0</v>
      </c>
      <c r="AR26" s="202"/>
      <c r="AS26" s="192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</row>
    <row r="27" spans="1:63" s="31" customFormat="1" ht="96" hidden="1" x14ac:dyDescent="0.25">
      <c r="A27" s="138"/>
      <c r="B27" s="141"/>
      <c r="C27" s="144"/>
      <c r="D27" s="64" t="s">
        <v>33</v>
      </c>
      <c r="E27" s="23">
        <f t="shared" si="2"/>
        <v>0</v>
      </c>
      <c r="F27" s="24">
        <f>I27+L27+O27+R27+U27+X27+AA27+AD27+AG27+AJ27+AM27+AP27</f>
        <v>0</v>
      </c>
      <c r="G27" s="55">
        <v>0</v>
      </c>
      <c r="H27" s="23">
        <v>0</v>
      </c>
      <c r="I27" s="24">
        <v>0</v>
      </c>
      <c r="J27" s="55">
        <v>0</v>
      </c>
      <c r="K27" s="23">
        <v>0</v>
      </c>
      <c r="L27" s="24">
        <v>0</v>
      </c>
      <c r="M27" s="55">
        <v>0</v>
      </c>
      <c r="N27" s="23">
        <v>0</v>
      </c>
      <c r="O27" s="24">
        <v>0</v>
      </c>
      <c r="P27" s="55">
        <v>0</v>
      </c>
      <c r="Q27" s="23">
        <v>0</v>
      </c>
      <c r="R27" s="24">
        <v>0</v>
      </c>
      <c r="S27" s="55">
        <v>0</v>
      </c>
      <c r="T27" s="23">
        <v>0</v>
      </c>
      <c r="U27" s="24">
        <v>0</v>
      </c>
      <c r="V27" s="55">
        <v>0</v>
      </c>
      <c r="W27" s="23">
        <v>0</v>
      </c>
      <c r="X27" s="24">
        <v>0</v>
      </c>
      <c r="Y27" s="55">
        <v>0</v>
      </c>
      <c r="Z27" s="23">
        <v>0</v>
      </c>
      <c r="AA27" s="24">
        <v>0</v>
      </c>
      <c r="AB27" s="55">
        <v>0</v>
      </c>
      <c r="AC27" s="23">
        <v>0</v>
      </c>
      <c r="AD27" s="24">
        <v>0</v>
      </c>
      <c r="AE27" s="25">
        <v>0</v>
      </c>
      <c r="AF27" s="23">
        <v>0</v>
      </c>
      <c r="AG27" s="24">
        <v>0</v>
      </c>
      <c r="AH27" s="25">
        <v>0</v>
      </c>
      <c r="AI27" s="23">
        <v>0</v>
      </c>
      <c r="AJ27" s="24">
        <v>0</v>
      </c>
      <c r="AK27" s="25">
        <v>0</v>
      </c>
      <c r="AL27" s="23">
        <v>0</v>
      </c>
      <c r="AM27" s="24">
        <v>0</v>
      </c>
      <c r="AN27" s="25">
        <v>0</v>
      </c>
      <c r="AO27" s="23">
        <v>0</v>
      </c>
      <c r="AP27" s="24">
        <v>0</v>
      </c>
      <c r="AQ27" s="25">
        <v>0</v>
      </c>
      <c r="AR27" s="62"/>
      <c r="AS27" s="62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</row>
    <row r="28" spans="1:63" s="31" customFormat="1" hidden="1" x14ac:dyDescent="0.25">
      <c r="A28" s="45">
        <v>2</v>
      </c>
      <c r="B28" s="81" t="s">
        <v>58</v>
      </c>
      <c r="C28" s="194" t="s">
        <v>56</v>
      </c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7"/>
      <c r="AQ28" s="39"/>
      <c r="AR28" s="48"/>
      <c r="AS28" s="4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</row>
    <row r="29" spans="1:63" s="31" customFormat="1" ht="22.5" hidden="1" x14ac:dyDescent="0.25">
      <c r="A29" s="49" t="s">
        <v>60</v>
      </c>
      <c r="B29" s="81" t="s">
        <v>59</v>
      </c>
      <c r="C29" s="194" t="s">
        <v>57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1"/>
      <c r="AQ29" s="50"/>
      <c r="AR29" s="48"/>
      <c r="AS29" s="4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</row>
    <row r="30" spans="1:63" ht="15" customHeight="1" x14ac:dyDescent="0.25">
      <c r="A30" s="190" t="s">
        <v>52</v>
      </c>
      <c r="B30" s="209" t="s">
        <v>39</v>
      </c>
      <c r="C30" s="180" t="s">
        <v>54</v>
      </c>
      <c r="D30" s="20" t="s">
        <v>23</v>
      </c>
      <c r="E30" s="23">
        <f t="shared" ref="E30:F34" si="4">H30+K30+N30+Q30+T30+W30+Z30+AC30+AF30+AI30+AL30+AO30</f>
        <v>508.13</v>
      </c>
      <c r="F30" s="24">
        <f>SUM(F31:F34)</f>
        <v>76.099999999999994</v>
      </c>
      <c r="G30" s="55">
        <f t="shared" ref="G30:AQ30" si="5">SUM(G31:G34)</f>
        <v>14.976482396237181</v>
      </c>
      <c r="H30" s="23">
        <f t="shared" si="5"/>
        <v>0</v>
      </c>
      <c r="I30" s="24">
        <f t="shared" si="5"/>
        <v>0</v>
      </c>
      <c r="J30" s="55">
        <f t="shared" si="5"/>
        <v>0</v>
      </c>
      <c r="K30" s="23">
        <f t="shared" si="5"/>
        <v>56.1</v>
      </c>
      <c r="L30" s="24">
        <f t="shared" si="5"/>
        <v>56.1</v>
      </c>
      <c r="M30" s="55">
        <f t="shared" si="5"/>
        <v>100</v>
      </c>
      <c r="N30" s="23">
        <f t="shared" si="5"/>
        <v>71.5</v>
      </c>
      <c r="O30" s="24">
        <f t="shared" si="5"/>
        <v>20</v>
      </c>
      <c r="P30" s="55">
        <f t="shared" si="5"/>
        <v>27.972027972027973</v>
      </c>
      <c r="Q30" s="23">
        <f t="shared" si="5"/>
        <v>0</v>
      </c>
      <c r="R30" s="24">
        <f t="shared" si="5"/>
        <v>0</v>
      </c>
      <c r="S30" s="55">
        <f t="shared" si="5"/>
        <v>0</v>
      </c>
      <c r="T30" s="23">
        <f t="shared" si="5"/>
        <v>0</v>
      </c>
      <c r="U30" s="24">
        <f t="shared" si="5"/>
        <v>0</v>
      </c>
      <c r="V30" s="55">
        <f t="shared" si="5"/>
        <v>0</v>
      </c>
      <c r="W30" s="23">
        <f t="shared" si="5"/>
        <v>145</v>
      </c>
      <c r="X30" s="24">
        <f t="shared" si="5"/>
        <v>0</v>
      </c>
      <c r="Y30" s="55">
        <f t="shared" si="5"/>
        <v>0</v>
      </c>
      <c r="Z30" s="23">
        <f t="shared" si="5"/>
        <v>0</v>
      </c>
      <c r="AA30" s="24">
        <f t="shared" si="5"/>
        <v>0</v>
      </c>
      <c r="AB30" s="55">
        <f t="shared" si="5"/>
        <v>0</v>
      </c>
      <c r="AC30" s="23">
        <f t="shared" si="5"/>
        <v>0</v>
      </c>
      <c r="AD30" s="24">
        <f t="shared" si="5"/>
        <v>0</v>
      </c>
      <c r="AE30" s="55">
        <f t="shared" si="5"/>
        <v>0</v>
      </c>
      <c r="AF30" s="23">
        <f t="shared" si="5"/>
        <v>50</v>
      </c>
      <c r="AG30" s="24">
        <f t="shared" si="5"/>
        <v>0</v>
      </c>
      <c r="AH30" s="55">
        <f t="shared" si="5"/>
        <v>0</v>
      </c>
      <c r="AI30" s="23">
        <f t="shared" si="5"/>
        <v>0</v>
      </c>
      <c r="AJ30" s="24">
        <f t="shared" si="5"/>
        <v>0</v>
      </c>
      <c r="AK30" s="55">
        <f t="shared" si="5"/>
        <v>0</v>
      </c>
      <c r="AL30" s="23">
        <f t="shared" si="5"/>
        <v>0</v>
      </c>
      <c r="AM30" s="24">
        <f t="shared" si="5"/>
        <v>0</v>
      </c>
      <c r="AN30" s="55">
        <f t="shared" si="5"/>
        <v>0</v>
      </c>
      <c r="AO30" s="23">
        <f t="shared" si="5"/>
        <v>185.53</v>
      </c>
      <c r="AP30" s="24">
        <f t="shared" si="5"/>
        <v>0</v>
      </c>
      <c r="AQ30" s="55">
        <f t="shared" si="5"/>
        <v>0</v>
      </c>
      <c r="AR30" s="139" t="s">
        <v>104</v>
      </c>
      <c r="AS30" s="139" t="s">
        <v>92</v>
      </c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</row>
    <row r="31" spans="1:63" ht="22.5" x14ac:dyDescent="0.25">
      <c r="A31" s="190"/>
      <c r="B31" s="209"/>
      <c r="C31" s="180"/>
      <c r="D31" s="20" t="s">
        <v>45</v>
      </c>
      <c r="E31" s="23">
        <f t="shared" si="4"/>
        <v>0</v>
      </c>
      <c r="F31" s="24">
        <f t="shared" si="4"/>
        <v>0</v>
      </c>
      <c r="G31" s="55">
        <v>0</v>
      </c>
      <c r="H31" s="23">
        <v>0</v>
      </c>
      <c r="I31" s="24">
        <v>0</v>
      </c>
      <c r="J31" s="55">
        <v>0</v>
      </c>
      <c r="K31" s="23">
        <v>0</v>
      </c>
      <c r="L31" s="24">
        <v>0</v>
      </c>
      <c r="M31" s="55">
        <v>0</v>
      </c>
      <c r="N31" s="23">
        <v>0</v>
      </c>
      <c r="O31" s="24">
        <v>0</v>
      </c>
      <c r="P31" s="55">
        <v>0</v>
      </c>
      <c r="Q31" s="23">
        <v>0</v>
      </c>
      <c r="R31" s="24">
        <v>0</v>
      </c>
      <c r="S31" s="55">
        <v>0</v>
      </c>
      <c r="T31" s="68">
        <v>0</v>
      </c>
      <c r="U31" s="69">
        <v>0</v>
      </c>
      <c r="V31" s="70">
        <v>0</v>
      </c>
      <c r="W31" s="68">
        <v>0</v>
      </c>
      <c r="X31" s="69">
        <v>0</v>
      </c>
      <c r="Y31" s="70">
        <v>0</v>
      </c>
      <c r="Z31" s="68">
        <v>0</v>
      </c>
      <c r="AA31" s="69">
        <v>0</v>
      </c>
      <c r="AB31" s="70">
        <v>0</v>
      </c>
      <c r="AC31" s="23">
        <v>0</v>
      </c>
      <c r="AD31" s="24">
        <v>0</v>
      </c>
      <c r="AE31" s="55">
        <v>0</v>
      </c>
      <c r="AF31" s="23">
        <v>0</v>
      </c>
      <c r="AG31" s="24">
        <v>0</v>
      </c>
      <c r="AH31" s="55">
        <v>0</v>
      </c>
      <c r="AI31" s="23">
        <v>0</v>
      </c>
      <c r="AJ31" s="24">
        <v>0</v>
      </c>
      <c r="AK31" s="55">
        <v>0</v>
      </c>
      <c r="AL31" s="23">
        <v>0</v>
      </c>
      <c r="AM31" s="24">
        <v>0</v>
      </c>
      <c r="AN31" s="55">
        <v>0</v>
      </c>
      <c r="AO31" s="23">
        <v>0</v>
      </c>
      <c r="AP31" s="24">
        <v>0</v>
      </c>
      <c r="AQ31" s="55">
        <v>0</v>
      </c>
      <c r="AR31" s="140"/>
      <c r="AS31" s="140"/>
      <c r="BC31" s="58"/>
      <c r="BD31" s="58"/>
      <c r="BE31" s="58"/>
      <c r="BF31" s="58"/>
      <c r="BG31" s="58"/>
      <c r="BH31" s="58"/>
      <c r="BI31" s="58"/>
      <c r="BJ31" s="58"/>
      <c r="BK31" s="58"/>
    </row>
    <row r="32" spans="1:63" ht="22.5" x14ac:dyDescent="0.25">
      <c r="A32" s="190"/>
      <c r="B32" s="209"/>
      <c r="C32" s="180"/>
      <c r="D32" s="29" t="s">
        <v>24</v>
      </c>
      <c r="E32" s="23">
        <f t="shared" si="4"/>
        <v>0</v>
      </c>
      <c r="F32" s="24">
        <f t="shared" si="4"/>
        <v>0</v>
      </c>
      <c r="G32" s="55">
        <v>0</v>
      </c>
      <c r="H32" s="23">
        <v>0</v>
      </c>
      <c r="I32" s="24">
        <v>0</v>
      </c>
      <c r="J32" s="25">
        <v>0</v>
      </c>
      <c r="K32" s="23">
        <v>0</v>
      </c>
      <c r="L32" s="24">
        <v>0</v>
      </c>
      <c r="M32" s="55">
        <v>0</v>
      </c>
      <c r="N32" s="23">
        <v>0</v>
      </c>
      <c r="O32" s="24">
        <v>0</v>
      </c>
      <c r="P32" s="55">
        <v>0</v>
      </c>
      <c r="Q32" s="23">
        <v>0</v>
      </c>
      <c r="R32" s="24">
        <v>0</v>
      </c>
      <c r="S32" s="55">
        <v>0</v>
      </c>
      <c r="T32" s="68">
        <v>0</v>
      </c>
      <c r="U32" s="69">
        <v>0</v>
      </c>
      <c r="V32" s="71">
        <v>0</v>
      </c>
      <c r="W32" s="68">
        <v>0</v>
      </c>
      <c r="X32" s="69">
        <v>0</v>
      </c>
      <c r="Y32" s="70">
        <v>0</v>
      </c>
      <c r="Z32" s="68">
        <v>0</v>
      </c>
      <c r="AA32" s="69">
        <v>0</v>
      </c>
      <c r="AB32" s="71">
        <v>0</v>
      </c>
      <c r="AC32" s="23">
        <v>0</v>
      </c>
      <c r="AD32" s="24">
        <v>0</v>
      </c>
      <c r="AE32" s="25">
        <v>0</v>
      </c>
      <c r="AF32" s="23">
        <v>0</v>
      </c>
      <c r="AG32" s="24">
        <v>0</v>
      </c>
      <c r="AH32" s="25">
        <v>0</v>
      </c>
      <c r="AI32" s="23">
        <v>0</v>
      </c>
      <c r="AJ32" s="24">
        <v>0</v>
      </c>
      <c r="AK32" s="25">
        <v>0</v>
      </c>
      <c r="AL32" s="23">
        <v>0</v>
      </c>
      <c r="AM32" s="24">
        <v>0</v>
      </c>
      <c r="AN32" s="25">
        <v>0</v>
      </c>
      <c r="AO32" s="23">
        <v>0</v>
      </c>
      <c r="AP32" s="24">
        <v>0</v>
      </c>
      <c r="AQ32" s="25">
        <v>0</v>
      </c>
      <c r="AR32" s="140"/>
      <c r="AS32" s="140"/>
      <c r="BC32" s="58"/>
      <c r="BD32" s="58"/>
      <c r="BE32" s="58"/>
      <c r="BF32" s="58"/>
      <c r="BG32" s="58"/>
      <c r="BH32" s="58"/>
      <c r="BI32" s="58"/>
      <c r="BJ32" s="58"/>
      <c r="BK32" s="58"/>
    </row>
    <row r="33" spans="1:63" x14ac:dyDescent="0.25">
      <c r="A33" s="190"/>
      <c r="B33" s="209"/>
      <c r="C33" s="180"/>
      <c r="D33" s="29" t="s">
        <v>51</v>
      </c>
      <c r="E33" s="23">
        <f>H33+K33+N33+Q33+T33+W33+Z33+AC33+AF33+AI33+AL33+AO33</f>
        <v>508.13</v>
      </c>
      <c r="F33" s="24">
        <f t="shared" si="4"/>
        <v>76.099999999999994</v>
      </c>
      <c r="G33" s="21">
        <f>F33/E33*100</f>
        <v>14.976482396237181</v>
      </c>
      <c r="H33" s="23">
        <v>0</v>
      </c>
      <c r="I33" s="24">
        <v>0</v>
      </c>
      <c r="J33" s="25">
        <v>0</v>
      </c>
      <c r="K33" s="23">
        <v>56.1</v>
      </c>
      <c r="L33" s="24">
        <v>56.1</v>
      </c>
      <c r="M33" s="25">
        <v>100</v>
      </c>
      <c r="N33" s="23">
        <v>71.5</v>
      </c>
      <c r="O33" s="24">
        <v>20</v>
      </c>
      <c r="P33" s="25">
        <f>O33/N33*100</f>
        <v>27.972027972027973</v>
      </c>
      <c r="Q33" s="23">
        <v>0</v>
      </c>
      <c r="R33" s="24">
        <v>0</v>
      </c>
      <c r="S33" s="25">
        <v>0</v>
      </c>
      <c r="T33" s="68">
        <v>0</v>
      </c>
      <c r="U33" s="69">
        <v>0</v>
      </c>
      <c r="V33" s="55">
        <v>0</v>
      </c>
      <c r="W33" s="68">
        <v>145</v>
      </c>
      <c r="X33" s="69">
        <v>0</v>
      </c>
      <c r="Y33" s="55">
        <f>X33/W33*100</f>
        <v>0</v>
      </c>
      <c r="Z33" s="68">
        <v>0</v>
      </c>
      <c r="AA33" s="69">
        <v>0</v>
      </c>
      <c r="AB33" s="55">
        <v>0</v>
      </c>
      <c r="AC33" s="23">
        <v>0</v>
      </c>
      <c r="AD33" s="24">
        <v>0</v>
      </c>
      <c r="AE33" s="25">
        <v>0</v>
      </c>
      <c r="AF33" s="23">
        <v>50</v>
      </c>
      <c r="AG33" s="24">
        <v>0</v>
      </c>
      <c r="AH33" s="25">
        <f>AG33/AF33*100</f>
        <v>0</v>
      </c>
      <c r="AI33" s="23">
        <v>0</v>
      </c>
      <c r="AJ33" s="24">
        <v>0</v>
      </c>
      <c r="AK33" s="25">
        <v>0</v>
      </c>
      <c r="AL33" s="23">
        <v>0</v>
      </c>
      <c r="AM33" s="24">
        <v>0</v>
      </c>
      <c r="AN33" s="25">
        <v>0</v>
      </c>
      <c r="AO33" s="23">
        <v>185.53</v>
      </c>
      <c r="AP33" s="24">
        <v>0</v>
      </c>
      <c r="AQ33" s="25">
        <v>0</v>
      </c>
      <c r="AR33" s="140"/>
      <c r="AS33" s="140"/>
      <c r="BC33" s="58"/>
      <c r="BD33" s="58"/>
      <c r="BE33" s="58"/>
      <c r="BF33" s="58"/>
      <c r="BG33" s="58"/>
      <c r="BH33" s="58"/>
      <c r="BI33" s="58"/>
      <c r="BJ33" s="58"/>
      <c r="BK33" s="58"/>
    </row>
    <row r="34" spans="1:63" ht="73.5" customHeight="1" x14ac:dyDescent="0.25">
      <c r="A34" s="190"/>
      <c r="B34" s="209"/>
      <c r="C34" s="180"/>
      <c r="D34" s="20" t="s">
        <v>46</v>
      </c>
      <c r="E34" s="23">
        <f t="shared" si="4"/>
        <v>0</v>
      </c>
      <c r="F34" s="24">
        <f t="shared" si="4"/>
        <v>0</v>
      </c>
      <c r="G34" s="21">
        <v>0</v>
      </c>
      <c r="H34" s="23">
        <v>0</v>
      </c>
      <c r="I34" s="24">
        <v>0</v>
      </c>
      <c r="J34" s="25">
        <v>0</v>
      </c>
      <c r="K34" s="23">
        <v>0</v>
      </c>
      <c r="L34" s="24">
        <v>0</v>
      </c>
      <c r="M34" s="25">
        <v>0</v>
      </c>
      <c r="N34" s="23">
        <v>0</v>
      </c>
      <c r="O34" s="24">
        <v>0</v>
      </c>
      <c r="P34" s="25">
        <v>0</v>
      </c>
      <c r="Q34" s="23">
        <v>0</v>
      </c>
      <c r="R34" s="24">
        <v>0</v>
      </c>
      <c r="S34" s="25">
        <v>0</v>
      </c>
      <c r="T34" s="23">
        <v>0</v>
      </c>
      <c r="U34" s="24">
        <v>0</v>
      </c>
      <c r="V34" s="25">
        <v>0</v>
      </c>
      <c r="W34" s="23">
        <v>0</v>
      </c>
      <c r="X34" s="24">
        <v>0</v>
      </c>
      <c r="Y34" s="25">
        <v>0</v>
      </c>
      <c r="Z34" s="23">
        <v>0</v>
      </c>
      <c r="AA34" s="24">
        <v>0</v>
      </c>
      <c r="AB34" s="25">
        <v>0</v>
      </c>
      <c r="AC34" s="23">
        <v>0</v>
      </c>
      <c r="AD34" s="24">
        <v>0</v>
      </c>
      <c r="AE34" s="25">
        <v>0</v>
      </c>
      <c r="AF34" s="23">
        <v>0</v>
      </c>
      <c r="AG34" s="24">
        <v>0</v>
      </c>
      <c r="AH34" s="25">
        <v>0</v>
      </c>
      <c r="AI34" s="23">
        <v>0</v>
      </c>
      <c r="AJ34" s="24">
        <v>0</v>
      </c>
      <c r="AK34" s="25">
        <v>0</v>
      </c>
      <c r="AL34" s="23">
        <v>0</v>
      </c>
      <c r="AM34" s="24">
        <v>0</v>
      </c>
      <c r="AN34" s="25">
        <v>0</v>
      </c>
      <c r="AO34" s="23">
        <v>0</v>
      </c>
      <c r="AP34" s="24">
        <v>0</v>
      </c>
      <c r="AQ34" s="25">
        <v>0</v>
      </c>
      <c r="AR34" s="141"/>
      <c r="AS34" s="141"/>
    </row>
    <row r="35" spans="1:63" ht="125.25" hidden="1" customHeight="1" x14ac:dyDescent="0.25">
      <c r="A35" s="190"/>
      <c r="B35" s="209"/>
      <c r="C35" s="180"/>
      <c r="D35" s="20"/>
      <c r="E35" s="23">
        <f>H35+K35+N35+Q35+T35+W35+Z35+AC35+AF35+AI35+AL35+AO35</f>
        <v>0</v>
      </c>
      <c r="F35" s="18">
        <f>I35+L35+O35+R35+U35+X35+AA35+AD35+AG35+AJ35+AM35+AP35</f>
        <v>0</v>
      </c>
      <c r="G35" s="19" t="e">
        <f>F35/E35*100</f>
        <v>#DIV/0!</v>
      </c>
      <c r="H35" s="17">
        <v>0</v>
      </c>
      <c r="I35" s="18">
        <v>0</v>
      </c>
      <c r="J35" s="19">
        <v>0</v>
      </c>
      <c r="K35" s="17">
        <v>0</v>
      </c>
      <c r="L35" s="18">
        <v>0</v>
      </c>
      <c r="M35" s="19">
        <v>0</v>
      </c>
      <c r="N35" s="17">
        <v>0</v>
      </c>
      <c r="O35" s="18">
        <v>0</v>
      </c>
      <c r="P35" s="19">
        <v>0</v>
      </c>
      <c r="Q35" s="17">
        <v>0</v>
      </c>
      <c r="R35" s="18">
        <v>0</v>
      </c>
      <c r="S35" s="19">
        <v>0</v>
      </c>
      <c r="T35" s="23">
        <v>0</v>
      </c>
      <c r="U35" s="24">
        <v>0</v>
      </c>
      <c r="V35" s="19">
        <v>0</v>
      </c>
      <c r="W35" s="17">
        <v>0</v>
      </c>
      <c r="X35" s="18">
        <v>0</v>
      </c>
      <c r="Y35" s="19">
        <v>0</v>
      </c>
      <c r="Z35" s="17">
        <v>0</v>
      </c>
      <c r="AA35" s="18">
        <v>0</v>
      </c>
      <c r="AB35" s="19">
        <v>0</v>
      </c>
      <c r="AC35" s="17">
        <v>0</v>
      </c>
      <c r="AD35" s="18">
        <v>0</v>
      </c>
      <c r="AE35" s="19">
        <v>0</v>
      </c>
      <c r="AF35" s="17">
        <v>0</v>
      </c>
      <c r="AG35" s="18">
        <v>0</v>
      </c>
      <c r="AH35" s="19">
        <v>0</v>
      </c>
      <c r="AI35" s="17">
        <v>0</v>
      </c>
      <c r="AJ35" s="18">
        <v>0</v>
      </c>
      <c r="AK35" s="19">
        <v>0</v>
      </c>
      <c r="AL35" s="17">
        <v>0</v>
      </c>
      <c r="AM35" s="18">
        <v>0</v>
      </c>
      <c r="AN35" s="19">
        <v>0</v>
      </c>
      <c r="AO35" s="17">
        <v>0</v>
      </c>
      <c r="AP35" s="18">
        <v>0</v>
      </c>
      <c r="AQ35" s="19">
        <v>0</v>
      </c>
      <c r="AR35" s="11" t="s">
        <v>93</v>
      </c>
      <c r="AS35" s="105"/>
    </row>
    <row r="36" spans="1:63" hidden="1" x14ac:dyDescent="0.25">
      <c r="A36" s="49" t="s">
        <v>28</v>
      </c>
      <c r="B36" s="81" t="s">
        <v>61</v>
      </c>
      <c r="C36" s="145" t="s">
        <v>63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39"/>
      <c r="AS36" s="52"/>
    </row>
    <row r="37" spans="1:63" ht="22.5" hidden="1" x14ac:dyDescent="0.25">
      <c r="A37" s="49" t="s">
        <v>29</v>
      </c>
      <c r="B37" s="81" t="s">
        <v>62</v>
      </c>
      <c r="C37" s="145" t="s">
        <v>64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9"/>
      <c r="AS37" s="52"/>
    </row>
    <row r="38" spans="1:63" x14ac:dyDescent="0.25">
      <c r="A38" s="172" t="s">
        <v>35</v>
      </c>
      <c r="B38" s="206" t="s">
        <v>72</v>
      </c>
      <c r="C38" s="169" t="s">
        <v>27</v>
      </c>
      <c r="D38" s="20" t="s">
        <v>23</v>
      </c>
      <c r="E38" s="23">
        <f>H38+K38+N38+Q38+T38+W38+Z38+AC38+AF38+AI38+AL38+AO38</f>
        <v>0</v>
      </c>
      <c r="F38" s="24">
        <f>SUM(F39:F42)</f>
        <v>0</v>
      </c>
      <c r="G38" s="55">
        <f t="shared" ref="G38:AQ38" si="6">SUM(G39:G42)</f>
        <v>0</v>
      </c>
      <c r="H38" s="23">
        <f t="shared" si="6"/>
        <v>0</v>
      </c>
      <c r="I38" s="24">
        <f t="shared" si="6"/>
        <v>0</v>
      </c>
      <c r="J38" s="55">
        <f t="shared" si="6"/>
        <v>0</v>
      </c>
      <c r="K38" s="23">
        <f t="shared" si="6"/>
        <v>0</v>
      </c>
      <c r="L38" s="24">
        <f t="shared" si="6"/>
        <v>0</v>
      </c>
      <c r="M38" s="55">
        <f t="shared" si="6"/>
        <v>0</v>
      </c>
      <c r="N38" s="23">
        <f t="shared" si="6"/>
        <v>0</v>
      </c>
      <c r="O38" s="24">
        <f t="shared" si="6"/>
        <v>0</v>
      </c>
      <c r="P38" s="55">
        <f t="shared" si="6"/>
        <v>0</v>
      </c>
      <c r="Q38" s="23">
        <f t="shared" si="6"/>
        <v>0</v>
      </c>
      <c r="R38" s="24">
        <f t="shared" si="6"/>
        <v>0</v>
      </c>
      <c r="S38" s="55">
        <f t="shared" si="6"/>
        <v>0</v>
      </c>
      <c r="T38" s="23">
        <f t="shared" si="6"/>
        <v>0</v>
      </c>
      <c r="U38" s="24">
        <f t="shared" si="6"/>
        <v>0</v>
      </c>
      <c r="V38" s="55">
        <f t="shared" si="6"/>
        <v>0</v>
      </c>
      <c r="W38" s="23">
        <f t="shared" si="6"/>
        <v>0</v>
      </c>
      <c r="X38" s="24">
        <f t="shared" si="6"/>
        <v>0</v>
      </c>
      <c r="Y38" s="55">
        <f t="shared" si="6"/>
        <v>0</v>
      </c>
      <c r="Z38" s="23">
        <f t="shared" si="6"/>
        <v>0</v>
      </c>
      <c r="AA38" s="24">
        <f t="shared" si="6"/>
        <v>0</v>
      </c>
      <c r="AB38" s="55">
        <f t="shared" si="6"/>
        <v>0</v>
      </c>
      <c r="AC38" s="23">
        <f t="shared" si="6"/>
        <v>0</v>
      </c>
      <c r="AD38" s="24">
        <f t="shared" si="6"/>
        <v>0</v>
      </c>
      <c r="AE38" s="55">
        <f t="shared" si="6"/>
        <v>0</v>
      </c>
      <c r="AF38" s="23">
        <f t="shared" si="6"/>
        <v>0</v>
      </c>
      <c r="AG38" s="24">
        <f t="shared" si="6"/>
        <v>0</v>
      </c>
      <c r="AH38" s="55">
        <f t="shared" si="6"/>
        <v>0</v>
      </c>
      <c r="AI38" s="23">
        <f t="shared" si="6"/>
        <v>0</v>
      </c>
      <c r="AJ38" s="24">
        <f t="shared" si="6"/>
        <v>0</v>
      </c>
      <c r="AK38" s="55">
        <f t="shared" si="6"/>
        <v>0</v>
      </c>
      <c r="AL38" s="23">
        <f t="shared" si="6"/>
        <v>0</v>
      </c>
      <c r="AM38" s="24">
        <f t="shared" si="6"/>
        <v>0</v>
      </c>
      <c r="AN38" s="55">
        <f t="shared" si="6"/>
        <v>0</v>
      </c>
      <c r="AO38" s="23">
        <f t="shared" si="6"/>
        <v>0</v>
      </c>
      <c r="AP38" s="24">
        <f t="shared" si="6"/>
        <v>0</v>
      </c>
      <c r="AQ38" s="55">
        <f t="shared" si="6"/>
        <v>0</v>
      </c>
      <c r="AR38" s="152"/>
      <c r="AS38" s="152"/>
    </row>
    <row r="39" spans="1:63" ht="22.5" x14ac:dyDescent="0.25">
      <c r="A39" s="173"/>
      <c r="B39" s="207"/>
      <c r="C39" s="170"/>
      <c r="D39" s="20" t="s">
        <v>45</v>
      </c>
      <c r="E39" s="23">
        <f>H39+K39+N39+Q39+T39+W39+Z39+AC39+AF39+AI39+AL39+AO39</f>
        <v>0</v>
      </c>
      <c r="F39" s="24">
        <f>I39+L39+O39+R39+U39+X39+AA39+AD39+AG39+AJ39+AM39+AP39</f>
        <v>0</v>
      </c>
      <c r="G39" s="21">
        <v>0</v>
      </c>
      <c r="H39" s="23">
        <v>0</v>
      </c>
      <c r="I39" s="24">
        <v>0</v>
      </c>
      <c r="J39" s="25">
        <v>0</v>
      </c>
      <c r="K39" s="23">
        <v>0</v>
      </c>
      <c r="L39" s="24">
        <v>0</v>
      </c>
      <c r="M39" s="25">
        <v>0</v>
      </c>
      <c r="N39" s="23">
        <v>0</v>
      </c>
      <c r="O39" s="24">
        <v>0</v>
      </c>
      <c r="P39" s="25">
        <v>0</v>
      </c>
      <c r="Q39" s="23">
        <v>0</v>
      </c>
      <c r="R39" s="24">
        <v>0</v>
      </c>
      <c r="S39" s="25">
        <v>0</v>
      </c>
      <c r="T39" s="23">
        <v>0</v>
      </c>
      <c r="U39" s="24">
        <v>0</v>
      </c>
      <c r="V39" s="25">
        <v>0</v>
      </c>
      <c r="W39" s="23">
        <v>0</v>
      </c>
      <c r="X39" s="24">
        <v>0</v>
      </c>
      <c r="Y39" s="25">
        <v>0</v>
      </c>
      <c r="Z39" s="23">
        <v>0</v>
      </c>
      <c r="AA39" s="24">
        <v>0</v>
      </c>
      <c r="AB39" s="25">
        <v>0</v>
      </c>
      <c r="AC39" s="23">
        <v>0</v>
      </c>
      <c r="AD39" s="24">
        <v>0</v>
      </c>
      <c r="AE39" s="25">
        <v>0</v>
      </c>
      <c r="AF39" s="23">
        <v>0</v>
      </c>
      <c r="AG39" s="24">
        <v>0</v>
      </c>
      <c r="AH39" s="25">
        <v>0</v>
      </c>
      <c r="AI39" s="23">
        <v>0</v>
      </c>
      <c r="AJ39" s="24">
        <v>0</v>
      </c>
      <c r="AK39" s="25">
        <v>0</v>
      </c>
      <c r="AL39" s="23">
        <v>0</v>
      </c>
      <c r="AM39" s="24">
        <v>0</v>
      </c>
      <c r="AN39" s="25">
        <v>0</v>
      </c>
      <c r="AO39" s="23">
        <v>0</v>
      </c>
      <c r="AP39" s="24">
        <v>0</v>
      </c>
      <c r="AQ39" s="25">
        <v>0</v>
      </c>
      <c r="AR39" s="152"/>
      <c r="AS39" s="152"/>
    </row>
    <row r="40" spans="1:63" ht="22.5" x14ac:dyDescent="0.25">
      <c r="A40" s="173"/>
      <c r="B40" s="207"/>
      <c r="C40" s="170"/>
      <c r="D40" s="29" t="s">
        <v>24</v>
      </c>
      <c r="E40" s="23">
        <v>0</v>
      </c>
      <c r="F40" s="24">
        <v>0</v>
      </c>
      <c r="G40" s="21">
        <v>0</v>
      </c>
      <c r="H40" s="23">
        <v>0</v>
      </c>
      <c r="I40" s="24">
        <v>0</v>
      </c>
      <c r="J40" s="25">
        <v>0</v>
      </c>
      <c r="K40" s="23">
        <v>0</v>
      </c>
      <c r="L40" s="24">
        <v>0</v>
      </c>
      <c r="M40" s="25">
        <v>0</v>
      </c>
      <c r="N40" s="23">
        <v>0</v>
      </c>
      <c r="O40" s="24">
        <v>0</v>
      </c>
      <c r="P40" s="25">
        <v>0</v>
      </c>
      <c r="Q40" s="23">
        <v>0</v>
      </c>
      <c r="R40" s="24">
        <v>0</v>
      </c>
      <c r="S40" s="25">
        <v>0</v>
      </c>
      <c r="T40" s="23">
        <v>0</v>
      </c>
      <c r="U40" s="24">
        <v>0</v>
      </c>
      <c r="V40" s="25">
        <v>0</v>
      </c>
      <c r="W40" s="23">
        <v>0</v>
      </c>
      <c r="X40" s="24">
        <v>0</v>
      </c>
      <c r="Y40" s="25">
        <v>0</v>
      </c>
      <c r="Z40" s="23">
        <v>0</v>
      </c>
      <c r="AA40" s="24">
        <v>0</v>
      </c>
      <c r="AB40" s="25">
        <v>0</v>
      </c>
      <c r="AC40" s="23">
        <v>0</v>
      </c>
      <c r="AD40" s="24">
        <v>0</v>
      </c>
      <c r="AE40" s="25">
        <v>0</v>
      </c>
      <c r="AF40" s="23">
        <v>0</v>
      </c>
      <c r="AG40" s="24">
        <v>0</v>
      </c>
      <c r="AH40" s="25">
        <v>0</v>
      </c>
      <c r="AI40" s="23">
        <v>0</v>
      </c>
      <c r="AJ40" s="24">
        <v>0</v>
      </c>
      <c r="AK40" s="25">
        <v>0</v>
      </c>
      <c r="AL40" s="23">
        <v>0</v>
      </c>
      <c r="AM40" s="24">
        <v>0</v>
      </c>
      <c r="AN40" s="25">
        <v>0</v>
      </c>
      <c r="AO40" s="23">
        <v>0</v>
      </c>
      <c r="AP40" s="24">
        <v>0</v>
      </c>
      <c r="AQ40" s="25">
        <v>0</v>
      </c>
      <c r="AR40" s="152"/>
      <c r="AS40" s="152"/>
    </row>
    <row r="41" spans="1:63" x14ac:dyDescent="0.25">
      <c r="A41" s="173"/>
      <c r="B41" s="207"/>
      <c r="C41" s="170"/>
      <c r="D41" s="29" t="s">
        <v>51</v>
      </c>
      <c r="E41" s="23">
        <f>H41+K41+N41+Q41+T41+W41+Z41+AC41+AF41+AI41+AL41+AO41</f>
        <v>0</v>
      </c>
      <c r="F41" s="24">
        <f>O41+R41+U41+X41+AA41+AD41+AG41+AJ41+AM41+AP41</f>
        <v>0</v>
      </c>
      <c r="G41" s="21">
        <v>0</v>
      </c>
      <c r="H41" s="23">
        <v>0</v>
      </c>
      <c r="I41" s="24">
        <v>0</v>
      </c>
      <c r="J41" s="25">
        <v>0</v>
      </c>
      <c r="K41" s="23">
        <v>0</v>
      </c>
      <c r="L41" s="24">
        <v>0</v>
      </c>
      <c r="M41" s="25">
        <v>0</v>
      </c>
      <c r="N41" s="23">
        <v>0</v>
      </c>
      <c r="O41" s="24">
        <v>0</v>
      </c>
      <c r="P41" s="25">
        <v>0</v>
      </c>
      <c r="Q41" s="23">
        <v>0</v>
      </c>
      <c r="R41" s="24">
        <v>0</v>
      </c>
      <c r="S41" s="25">
        <v>0</v>
      </c>
      <c r="T41" s="23">
        <v>0</v>
      </c>
      <c r="U41" s="24">
        <v>0</v>
      </c>
      <c r="V41" s="25">
        <v>0</v>
      </c>
      <c r="W41" s="23">
        <v>0</v>
      </c>
      <c r="X41" s="24">
        <v>0</v>
      </c>
      <c r="Y41" s="25">
        <v>0</v>
      </c>
      <c r="Z41" s="23">
        <v>0</v>
      </c>
      <c r="AA41" s="24">
        <v>0</v>
      </c>
      <c r="AB41" s="25">
        <v>0</v>
      </c>
      <c r="AC41" s="23">
        <v>0</v>
      </c>
      <c r="AD41" s="24">
        <v>0</v>
      </c>
      <c r="AE41" s="25">
        <v>0</v>
      </c>
      <c r="AF41" s="23">
        <v>0</v>
      </c>
      <c r="AG41" s="24">
        <v>0</v>
      </c>
      <c r="AH41" s="25">
        <v>0</v>
      </c>
      <c r="AI41" s="23">
        <v>0</v>
      </c>
      <c r="AJ41" s="24">
        <v>0</v>
      </c>
      <c r="AK41" s="25">
        <v>0</v>
      </c>
      <c r="AL41" s="23">
        <v>0</v>
      </c>
      <c r="AM41" s="24">
        <v>0</v>
      </c>
      <c r="AN41" s="25">
        <v>0</v>
      </c>
      <c r="AO41" s="23">
        <v>0</v>
      </c>
      <c r="AP41" s="24">
        <v>0</v>
      </c>
      <c r="AQ41" s="25">
        <v>0</v>
      </c>
      <c r="AR41" s="152"/>
      <c r="AS41" s="152"/>
    </row>
    <row r="42" spans="1:63" ht="22.5" x14ac:dyDescent="0.25">
      <c r="A42" s="173"/>
      <c r="B42" s="207"/>
      <c r="C42" s="170"/>
      <c r="D42" s="20" t="s">
        <v>46</v>
      </c>
      <c r="E42" s="23">
        <f>H42+K42+N42+Q42+T42+W42+Z42+AC42+AF42+AI42+AL42+AO42</f>
        <v>0</v>
      </c>
      <c r="F42" s="24">
        <f>I42+L42+O42+R42+U42+X42+AA42+AD42+AG42+AJ42+AM42+AP42</f>
        <v>0</v>
      </c>
      <c r="G42" s="21">
        <v>0</v>
      </c>
      <c r="H42" s="23">
        <v>0</v>
      </c>
      <c r="I42" s="24">
        <v>0</v>
      </c>
      <c r="J42" s="25">
        <v>0</v>
      </c>
      <c r="K42" s="23">
        <v>0</v>
      </c>
      <c r="L42" s="24">
        <v>0</v>
      </c>
      <c r="M42" s="25">
        <v>0</v>
      </c>
      <c r="N42" s="23">
        <v>0</v>
      </c>
      <c r="O42" s="24">
        <v>0</v>
      </c>
      <c r="P42" s="25">
        <v>0</v>
      </c>
      <c r="Q42" s="23">
        <v>0</v>
      </c>
      <c r="R42" s="24">
        <v>0</v>
      </c>
      <c r="S42" s="25">
        <v>0</v>
      </c>
      <c r="T42" s="23">
        <v>0</v>
      </c>
      <c r="U42" s="24">
        <v>0</v>
      </c>
      <c r="V42" s="25">
        <v>0</v>
      </c>
      <c r="W42" s="23">
        <v>0</v>
      </c>
      <c r="X42" s="24">
        <v>0</v>
      </c>
      <c r="Y42" s="25">
        <v>0</v>
      </c>
      <c r="Z42" s="23">
        <v>0</v>
      </c>
      <c r="AA42" s="24">
        <v>0</v>
      </c>
      <c r="AB42" s="25">
        <v>0</v>
      </c>
      <c r="AC42" s="23">
        <v>0</v>
      </c>
      <c r="AD42" s="24">
        <v>0</v>
      </c>
      <c r="AE42" s="25">
        <v>0</v>
      </c>
      <c r="AF42" s="23">
        <v>0</v>
      </c>
      <c r="AG42" s="24">
        <v>0</v>
      </c>
      <c r="AH42" s="25">
        <v>0</v>
      </c>
      <c r="AI42" s="23">
        <v>0</v>
      </c>
      <c r="AJ42" s="24">
        <v>0</v>
      </c>
      <c r="AK42" s="25">
        <v>0</v>
      </c>
      <c r="AL42" s="23">
        <v>0</v>
      </c>
      <c r="AM42" s="24">
        <v>0</v>
      </c>
      <c r="AN42" s="25">
        <v>0</v>
      </c>
      <c r="AO42" s="23">
        <v>0</v>
      </c>
      <c r="AP42" s="24">
        <v>0</v>
      </c>
      <c r="AQ42" s="25">
        <v>0</v>
      </c>
      <c r="AR42" s="152"/>
      <c r="AS42" s="152"/>
    </row>
    <row r="43" spans="1:63" ht="90" hidden="1" x14ac:dyDescent="0.25">
      <c r="A43" s="174"/>
      <c r="B43" s="208"/>
      <c r="C43" s="171"/>
      <c r="D43" s="20" t="s">
        <v>33</v>
      </c>
      <c r="E43" s="17">
        <v>0</v>
      </c>
      <c r="F43" s="18">
        <f>I43+L43+O43+R43+U43+X43+AA43+AD43+AG43+AJ43+AM43+AP43</f>
        <v>0</v>
      </c>
      <c r="G43" s="21">
        <v>0</v>
      </c>
      <c r="H43" s="17">
        <v>0</v>
      </c>
      <c r="I43" s="18">
        <v>0</v>
      </c>
      <c r="J43" s="19">
        <v>0</v>
      </c>
      <c r="K43" s="17">
        <v>0</v>
      </c>
      <c r="L43" s="18">
        <v>0</v>
      </c>
      <c r="M43" s="19">
        <v>0</v>
      </c>
      <c r="N43" s="17">
        <v>0</v>
      </c>
      <c r="O43" s="18">
        <v>0</v>
      </c>
      <c r="P43" s="19">
        <v>0</v>
      </c>
      <c r="Q43" s="17">
        <v>0</v>
      </c>
      <c r="R43" s="18">
        <v>0</v>
      </c>
      <c r="S43" s="19">
        <v>0</v>
      </c>
      <c r="T43" s="22">
        <v>0</v>
      </c>
      <c r="U43" s="38">
        <v>0</v>
      </c>
      <c r="V43" s="19">
        <v>0</v>
      </c>
      <c r="W43" s="17">
        <v>0</v>
      </c>
      <c r="X43" s="18">
        <v>0</v>
      </c>
      <c r="Y43" s="19">
        <v>0</v>
      </c>
      <c r="Z43" s="17"/>
      <c r="AA43" s="18">
        <v>0</v>
      </c>
      <c r="AB43" s="19">
        <v>0</v>
      </c>
      <c r="AC43" s="17">
        <v>0</v>
      </c>
      <c r="AD43" s="18">
        <v>0</v>
      </c>
      <c r="AE43" s="19">
        <v>0</v>
      </c>
      <c r="AF43" s="17">
        <v>0</v>
      </c>
      <c r="AG43" s="18">
        <v>0</v>
      </c>
      <c r="AH43" s="19">
        <v>0</v>
      </c>
      <c r="AI43" s="17">
        <v>0</v>
      </c>
      <c r="AJ43" s="18">
        <v>0</v>
      </c>
      <c r="AK43" s="19">
        <v>0</v>
      </c>
      <c r="AL43" s="17">
        <v>0</v>
      </c>
      <c r="AM43" s="18">
        <v>0</v>
      </c>
      <c r="AN43" s="19">
        <v>0</v>
      </c>
      <c r="AO43" s="17">
        <v>0</v>
      </c>
      <c r="AP43" s="18">
        <v>0</v>
      </c>
      <c r="AQ43" s="19">
        <v>0</v>
      </c>
      <c r="AR43" s="63"/>
      <c r="AS43" s="63"/>
    </row>
    <row r="44" spans="1:63" hidden="1" x14ac:dyDescent="0.25">
      <c r="A44" s="45">
        <v>4</v>
      </c>
      <c r="B44" s="81" t="s">
        <v>67</v>
      </c>
      <c r="C44" s="194" t="s">
        <v>65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7"/>
      <c r="AQ44" s="39"/>
      <c r="AR44" s="48"/>
      <c r="AS44" s="48"/>
    </row>
    <row r="45" spans="1:63" ht="22.5" hidden="1" x14ac:dyDescent="0.25">
      <c r="A45" s="49" t="s">
        <v>69</v>
      </c>
      <c r="B45" s="81" t="s">
        <v>68</v>
      </c>
      <c r="C45" s="194" t="s">
        <v>66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1"/>
      <c r="AQ45" s="50"/>
      <c r="AR45" s="48"/>
      <c r="AS45" s="48"/>
    </row>
    <row r="46" spans="1:63" ht="15" customHeight="1" x14ac:dyDescent="0.25">
      <c r="A46" s="136" t="s">
        <v>71</v>
      </c>
      <c r="B46" s="191" t="s">
        <v>70</v>
      </c>
      <c r="C46" s="142" t="s">
        <v>21</v>
      </c>
      <c r="D46" s="35" t="s">
        <v>23</v>
      </c>
      <c r="E46" s="23">
        <f t="shared" ref="E46:E59" si="7">H46+K46+N46+Q46+T46+W46+Z46+AC46+AF46+AI46+AL46+AO46</f>
        <v>0</v>
      </c>
      <c r="F46" s="24">
        <f t="shared" ref="F46:AQ46" si="8">SUM(F47:F50)</f>
        <v>0</v>
      </c>
      <c r="G46" s="55">
        <f t="shared" si="8"/>
        <v>0</v>
      </c>
      <c r="H46" s="23">
        <f t="shared" si="8"/>
        <v>0</v>
      </c>
      <c r="I46" s="24">
        <f t="shared" si="8"/>
        <v>0</v>
      </c>
      <c r="J46" s="55">
        <f t="shared" si="8"/>
        <v>0</v>
      </c>
      <c r="K46" s="23">
        <f t="shared" si="8"/>
        <v>0</v>
      </c>
      <c r="L46" s="24">
        <f t="shared" si="8"/>
        <v>0</v>
      </c>
      <c r="M46" s="55">
        <f t="shared" si="8"/>
        <v>0</v>
      </c>
      <c r="N46" s="23">
        <f t="shared" si="8"/>
        <v>0</v>
      </c>
      <c r="O46" s="24">
        <f t="shared" si="8"/>
        <v>0</v>
      </c>
      <c r="P46" s="55">
        <f t="shared" si="8"/>
        <v>0</v>
      </c>
      <c r="Q46" s="23">
        <f t="shared" si="8"/>
        <v>0</v>
      </c>
      <c r="R46" s="24">
        <f t="shared" si="8"/>
        <v>0</v>
      </c>
      <c r="S46" s="55">
        <f t="shared" si="8"/>
        <v>0</v>
      </c>
      <c r="T46" s="23">
        <f t="shared" si="8"/>
        <v>0</v>
      </c>
      <c r="U46" s="24">
        <f t="shared" si="8"/>
        <v>0</v>
      </c>
      <c r="V46" s="55">
        <f t="shared" si="8"/>
        <v>0</v>
      </c>
      <c r="W46" s="23">
        <f t="shared" si="8"/>
        <v>0</v>
      </c>
      <c r="X46" s="24">
        <f t="shared" si="8"/>
        <v>0</v>
      </c>
      <c r="Y46" s="55">
        <f t="shared" si="8"/>
        <v>0</v>
      </c>
      <c r="Z46" s="23">
        <f t="shared" si="8"/>
        <v>0</v>
      </c>
      <c r="AA46" s="24">
        <f t="shared" si="8"/>
        <v>0</v>
      </c>
      <c r="AB46" s="55">
        <f t="shared" si="8"/>
        <v>0</v>
      </c>
      <c r="AC46" s="23">
        <f t="shared" si="8"/>
        <v>0</v>
      </c>
      <c r="AD46" s="24">
        <f t="shared" si="8"/>
        <v>0</v>
      </c>
      <c r="AE46" s="55">
        <f t="shared" si="8"/>
        <v>0</v>
      </c>
      <c r="AF46" s="23">
        <f t="shared" si="8"/>
        <v>0</v>
      </c>
      <c r="AG46" s="24">
        <f t="shared" si="8"/>
        <v>0</v>
      </c>
      <c r="AH46" s="55">
        <f t="shared" si="8"/>
        <v>0</v>
      </c>
      <c r="AI46" s="23">
        <f t="shared" si="8"/>
        <v>0</v>
      </c>
      <c r="AJ46" s="24">
        <f t="shared" si="8"/>
        <v>0</v>
      </c>
      <c r="AK46" s="55">
        <f t="shared" si="8"/>
        <v>0</v>
      </c>
      <c r="AL46" s="23">
        <f t="shared" si="8"/>
        <v>0</v>
      </c>
      <c r="AM46" s="24">
        <f t="shared" si="8"/>
        <v>0</v>
      </c>
      <c r="AN46" s="55">
        <f t="shared" si="8"/>
        <v>0</v>
      </c>
      <c r="AO46" s="23">
        <f t="shared" si="8"/>
        <v>0</v>
      </c>
      <c r="AP46" s="24">
        <f t="shared" si="8"/>
        <v>0</v>
      </c>
      <c r="AQ46" s="55">
        <f t="shared" si="8"/>
        <v>0</v>
      </c>
      <c r="AR46" s="163"/>
      <c r="AS46" s="162"/>
    </row>
    <row r="47" spans="1:63" ht="24" x14ac:dyDescent="0.25">
      <c r="A47" s="137"/>
      <c r="B47" s="192"/>
      <c r="C47" s="143"/>
      <c r="D47" s="64" t="s">
        <v>45</v>
      </c>
      <c r="E47" s="23">
        <f t="shared" si="7"/>
        <v>0</v>
      </c>
      <c r="F47" s="24">
        <f t="shared" ref="F47:F52" si="9">I47+L47+O47+R47+U47+X47+AA47+AD47+AG47+AJ47+AM47+AP47</f>
        <v>0</v>
      </c>
      <c r="G47" s="55">
        <v>0</v>
      </c>
      <c r="H47" s="54">
        <v>0</v>
      </c>
      <c r="I47" s="53">
        <v>0</v>
      </c>
      <c r="J47" s="59">
        <v>0</v>
      </c>
      <c r="K47" s="54">
        <v>0</v>
      </c>
      <c r="L47" s="53">
        <v>0</v>
      </c>
      <c r="M47" s="59">
        <v>0</v>
      </c>
      <c r="N47" s="54">
        <v>0</v>
      </c>
      <c r="O47" s="53">
        <v>0</v>
      </c>
      <c r="P47" s="59">
        <v>0</v>
      </c>
      <c r="Q47" s="54">
        <v>0</v>
      </c>
      <c r="R47" s="53">
        <v>0</v>
      </c>
      <c r="S47" s="59">
        <v>0</v>
      </c>
      <c r="T47" s="54">
        <v>0</v>
      </c>
      <c r="U47" s="53">
        <v>0</v>
      </c>
      <c r="V47" s="59">
        <v>0</v>
      </c>
      <c r="W47" s="54">
        <v>0</v>
      </c>
      <c r="X47" s="53">
        <v>0</v>
      </c>
      <c r="Y47" s="59">
        <v>0</v>
      </c>
      <c r="Z47" s="54">
        <v>0</v>
      </c>
      <c r="AA47" s="53">
        <v>0</v>
      </c>
      <c r="AB47" s="59">
        <v>0</v>
      </c>
      <c r="AC47" s="54">
        <v>0</v>
      </c>
      <c r="AD47" s="53">
        <v>0</v>
      </c>
      <c r="AE47" s="59">
        <v>0</v>
      </c>
      <c r="AF47" s="54">
        <v>0</v>
      </c>
      <c r="AG47" s="53">
        <v>0</v>
      </c>
      <c r="AH47" s="59">
        <v>0</v>
      </c>
      <c r="AI47" s="54">
        <v>0</v>
      </c>
      <c r="AJ47" s="53">
        <v>0</v>
      </c>
      <c r="AK47" s="59">
        <v>0</v>
      </c>
      <c r="AL47" s="54">
        <v>0</v>
      </c>
      <c r="AM47" s="53">
        <v>0</v>
      </c>
      <c r="AN47" s="59">
        <v>0</v>
      </c>
      <c r="AO47" s="54">
        <v>0</v>
      </c>
      <c r="AP47" s="53">
        <v>0</v>
      </c>
      <c r="AQ47" s="59">
        <v>0</v>
      </c>
      <c r="AR47" s="163"/>
      <c r="AS47" s="162"/>
    </row>
    <row r="48" spans="1:63" ht="24" x14ac:dyDescent="0.25">
      <c r="A48" s="137"/>
      <c r="B48" s="192"/>
      <c r="C48" s="143"/>
      <c r="D48" s="37" t="s">
        <v>24</v>
      </c>
      <c r="E48" s="23">
        <f t="shared" si="7"/>
        <v>0</v>
      </c>
      <c r="F48" s="24">
        <f t="shared" si="9"/>
        <v>0</v>
      </c>
      <c r="G48" s="55">
        <v>0</v>
      </c>
      <c r="H48" s="54">
        <v>0</v>
      </c>
      <c r="I48" s="53">
        <v>0</v>
      </c>
      <c r="J48" s="59">
        <v>0</v>
      </c>
      <c r="K48" s="54">
        <v>0</v>
      </c>
      <c r="L48" s="53">
        <v>0</v>
      </c>
      <c r="M48" s="59">
        <v>0</v>
      </c>
      <c r="N48" s="54">
        <v>0</v>
      </c>
      <c r="O48" s="53">
        <v>0</v>
      </c>
      <c r="P48" s="59">
        <v>0</v>
      </c>
      <c r="Q48" s="54">
        <v>0</v>
      </c>
      <c r="R48" s="53">
        <v>0</v>
      </c>
      <c r="S48" s="59">
        <v>0</v>
      </c>
      <c r="T48" s="54">
        <v>0</v>
      </c>
      <c r="U48" s="53">
        <v>0</v>
      </c>
      <c r="V48" s="59">
        <v>0</v>
      </c>
      <c r="W48" s="54">
        <v>0</v>
      </c>
      <c r="X48" s="53">
        <v>0</v>
      </c>
      <c r="Y48" s="59">
        <v>0</v>
      </c>
      <c r="Z48" s="54">
        <v>0</v>
      </c>
      <c r="AA48" s="53">
        <v>0</v>
      </c>
      <c r="AB48" s="59">
        <v>0</v>
      </c>
      <c r="AC48" s="54">
        <v>0</v>
      </c>
      <c r="AD48" s="53">
        <v>0</v>
      </c>
      <c r="AE48" s="59">
        <v>0</v>
      </c>
      <c r="AF48" s="54">
        <v>0</v>
      </c>
      <c r="AG48" s="53">
        <v>0</v>
      </c>
      <c r="AH48" s="59">
        <v>0</v>
      </c>
      <c r="AI48" s="54">
        <v>0</v>
      </c>
      <c r="AJ48" s="53">
        <v>0</v>
      </c>
      <c r="AK48" s="59">
        <v>0</v>
      </c>
      <c r="AL48" s="54">
        <v>0</v>
      </c>
      <c r="AM48" s="53">
        <v>0</v>
      </c>
      <c r="AN48" s="59">
        <v>0</v>
      </c>
      <c r="AO48" s="54">
        <v>0</v>
      </c>
      <c r="AP48" s="53">
        <v>0</v>
      </c>
      <c r="AQ48" s="59">
        <v>0</v>
      </c>
      <c r="AR48" s="163"/>
      <c r="AS48" s="162"/>
    </row>
    <row r="49" spans="1:45" ht="24" x14ac:dyDescent="0.25">
      <c r="A49" s="137"/>
      <c r="B49" s="192"/>
      <c r="C49" s="143"/>
      <c r="D49" s="35" t="s">
        <v>51</v>
      </c>
      <c r="E49" s="23">
        <f t="shared" si="7"/>
        <v>0</v>
      </c>
      <c r="F49" s="24">
        <f t="shared" si="9"/>
        <v>0</v>
      </c>
      <c r="G49" s="21">
        <v>0</v>
      </c>
      <c r="H49" s="54">
        <v>0</v>
      </c>
      <c r="I49" s="53">
        <v>0</v>
      </c>
      <c r="J49" s="55">
        <v>0</v>
      </c>
      <c r="K49" s="54">
        <v>0</v>
      </c>
      <c r="L49" s="53">
        <v>0</v>
      </c>
      <c r="M49" s="55">
        <v>0</v>
      </c>
      <c r="N49" s="54">
        <v>0</v>
      </c>
      <c r="O49" s="53">
        <v>0</v>
      </c>
      <c r="P49" s="55">
        <v>0</v>
      </c>
      <c r="Q49" s="54">
        <v>0</v>
      </c>
      <c r="R49" s="53">
        <v>0</v>
      </c>
      <c r="S49" s="59">
        <v>0</v>
      </c>
      <c r="T49" s="54">
        <v>0</v>
      </c>
      <c r="U49" s="53">
        <v>0</v>
      </c>
      <c r="V49" s="55">
        <v>0</v>
      </c>
      <c r="W49" s="54">
        <v>0</v>
      </c>
      <c r="X49" s="53">
        <v>0</v>
      </c>
      <c r="Y49" s="55">
        <v>0</v>
      </c>
      <c r="Z49" s="54">
        <v>0</v>
      </c>
      <c r="AA49" s="53">
        <v>0</v>
      </c>
      <c r="AB49" s="55">
        <v>0</v>
      </c>
      <c r="AC49" s="54">
        <v>0</v>
      </c>
      <c r="AD49" s="53">
        <v>0</v>
      </c>
      <c r="AE49" s="55">
        <v>0</v>
      </c>
      <c r="AF49" s="54">
        <v>0</v>
      </c>
      <c r="AG49" s="53">
        <v>0</v>
      </c>
      <c r="AH49" s="55">
        <v>0</v>
      </c>
      <c r="AI49" s="54">
        <v>0</v>
      </c>
      <c r="AJ49" s="53">
        <v>0</v>
      </c>
      <c r="AK49" s="55">
        <v>0</v>
      </c>
      <c r="AL49" s="54">
        <v>0</v>
      </c>
      <c r="AM49" s="53">
        <v>0</v>
      </c>
      <c r="AN49" s="55">
        <v>0</v>
      </c>
      <c r="AO49" s="54">
        <v>0</v>
      </c>
      <c r="AP49" s="53">
        <v>0</v>
      </c>
      <c r="AQ49" s="55">
        <v>0</v>
      </c>
      <c r="AR49" s="163"/>
      <c r="AS49" s="162"/>
    </row>
    <row r="50" spans="1:45" ht="36" x14ac:dyDescent="0.25">
      <c r="A50" s="137"/>
      <c r="B50" s="192"/>
      <c r="C50" s="143"/>
      <c r="D50" s="64" t="s">
        <v>46</v>
      </c>
      <c r="E50" s="23">
        <f t="shared" si="7"/>
        <v>0</v>
      </c>
      <c r="F50" s="24">
        <f t="shared" si="9"/>
        <v>0</v>
      </c>
      <c r="G50" s="55">
        <v>0</v>
      </c>
      <c r="H50" s="54">
        <v>0</v>
      </c>
      <c r="I50" s="53">
        <v>0</v>
      </c>
      <c r="J50" s="59">
        <v>0</v>
      </c>
      <c r="K50" s="54">
        <v>0</v>
      </c>
      <c r="L50" s="53">
        <v>0</v>
      </c>
      <c r="M50" s="59">
        <v>0</v>
      </c>
      <c r="N50" s="54">
        <v>0</v>
      </c>
      <c r="O50" s="53">
        <v>0</v>
      </c>
      <c r="P50" s="59">
        <v>0</v>
      </c>
      <c r="Q50" s="54">
        <v>0</v>
      </c>
      <c r="R50" s="53">
        <v>0</v>
      </c>
      <c r="S50" s="59">
        <v>0</v>
      </c>
      <c r="T50" s="54">
        <v>0</v>
      </c>
      <c r="U50" s="53">
        <v>0</v>
      </c>
      <c r="V50" s="59">
        <v>0</v>
      </c>
      <c r="W50" s="54">
        <v>0</v>
      </c>
      <c r="X50" s="53">
        <v>0</v>
      </c>
      <c r="Y50" s="59">
        <v>0</v>
      </c>
      <c r="Z50" s="54">
        <v>0</v>
      </c>
      <c r="AA50" s="53">
        <v>0</v>
      </c>
      <c r="AB50" s="59">
        <v>0</v>
      </c>
      <c r="AC50" s="54">
        <v>0</v>
      </c>
      <c r="AD50" s="53">
        <v>0</v>
      </c>
      <c r="AE50" s="59">
        <v>0</v>
      </c>
      <c r="AF50" s="54">
        <v>0</v>
      </c>
      <c r="AG50" s="53">
        <v>0</v>
      </c>
      <c r="AH50" s="59">
        <v>0</v>
      </c>
      <c r="AI50" s="54">
        <v>0</v>
      </c>
      <c r="AJ50" s="53">
        <v>0</v>
      </c>
      <c r="AK50" s="59">
        <v>0</v>
      </c>
      <c r="AL50" s="54">
        <v>0</v>
      </c>
      <c r="AM50" s="53">
        <v>0</v>
      </c>
      <c r="AN50" s="59">
        <v>0</v>
      </c>
      <c r="AO50" s="54">
        <v>0</v>
      </c>
      <c r="AP50" s="53">
        <v>0</v>
      </c>
      <c r="AQ50" s="59">
        <v>0</v>
      </c>
      <c r="AR50" s="163"/>
      <c r="AS50" s="162"/>
    </row>
    <row r="51" spans="1:45" ht="0.75" customHeight="1" x14ac:dyDescent="0.25">
      <c r="A51" s="138"/>
      <c r="B51" s="193"/>
      <c r="C51" s="144"/>
      <c r="D51" s="20"/>
      <c r="E51" s="23">
        <f t="shared" si="7"/>
        <v>0</v>
      </c>
      <c r="F51" s="24">
        <f t="shared" si="9"/>
        <v>0</v>
      </c>
      <c r="G51" s="55">
        <v>0</v>
      </c>
      <c r="H51" s="54">
        <v>0</v>
      </c>
      <c r="I51" s="53">
        <v>0</v>
      </c>
      <c r="J51" s="59">
        <v>0</v>
      </c>
      <c r="K51" s="54">
        <v>0</v>
      </c>
      <c r="L51" s="53">
        <v>0</v>
      </c>
      <c r="M51" s="59">
        <v>0</v>
      </c>
      <c r="N51" s="54">
        <v>0</v>
      </c>
      <c r="O51" s="53">
        <v>0</v>
      </c>
      <c r="P51" s="59">
        <v>0</v>
      </c>
      <c r="Q51" s="54">
        <v>0</v>
      </c>
      <c r="R51" s="53">
        <v>0</v>
      </c>
      <c r="S51" s="59">
        <v>0</v>
      </c>
      <c r="T51" s="54">
        <v>0</v>
      </c>
      <c r="U51" s="53">
        <v>0</v>
      </c>
      <c r="V51" s="59">
        <v>0</v>
      </c>
      <c r="W51" s="54">
        <v>0</v>
      </c>
      <c r="X51" s="53">
        <v>0</v>
      </c>
      <c r="Y51" s="55">
        <v>0</v>
      </c>
      <c r="Z51" s="54">
        <v>0</v>
      </c>
      <c r="AA51" s="53">
        <v>0</v>
      </c>
      <c r="AB51" s="59">
        <v>0</v>
      </c>
      <c r="AC51" s="54">
        <v>0</v>
      </c>
      <c r="AD51" s="53">
        <v>0</v>
      </c>
      <c r="AE51" s="59">
        <v>0</v>
      </c>
      <c r="AF51" s="54">
        <v>0</v>
      </c>
      <c r="AG51" s="53">
        <v>0</v>
      </c>
      <c r="AH51" s="59">
        <v>0</v>
      </c>
      <c r="AI51" s="54">
        <v>0</v>
      </c>
      <c r="AJ51" s="53">
        <v>0</v>
      </c>
      <c r="AK51" s="59">
        <v>0</v>
      </c>
      <c r="AL51" s="54">
        <v>0</v>
      </c>
      <c r="AM51" s="53">
        <v>0</v>
      </c>
      <c r="AN51" s="59">
        <v>0</v>
      </c>
      <c r="AO51" s="54">
        <v>0</v>
      </c>
      <c r="AP51" s="53">
        <v>0</v>
      </c>
      <c r="AQ51" s="59">
        <v>0</v>
      </c>
      <c r="AR51" s="79"/>
      <c r="AS51" s="80"/>
    </row>
    <row r="52" spans="1:45" ht="15" customHeight="1" x14ac:dyDescent="0.25">
      <c r="A52" s="146" t="s">
        <v>96</v>
      </c>
      <c r="B52" s="147"/>
      <c r="C52" s="188"/>
      <c r="D52" s="29" t="s">
        <v>23</v>
      </c>
      <c r="E52" s="23">
        <f>H52+K52+N52+Q52+T52+W52+Z52+AC52+AF52+AI52+AL52+AO52</f>
        <v>34686.53</v>
      </c>
      <c r="F52" s="24">
        <f t="shared" si="9"/>
        <v>16660.599999999999</v>
      </c>
      <c r="G52" s="55">
        <f>F52/E52*100</f>
        <v>48.031901720927401</v>
      </c>
      <c r="H52" s="23">
        <f>SUM(H53:H55)</f>
        <v>743.7</v>
      </c>
      <c r="I52" s="24">
        <f>SUM(I53:I56)</f>
        <v>743.7</v>
      </c>
      <c r="J52" s="55">
        <f>SUM(J53:J57)</f>
        <v>100</v>
      </c>
      <c r="K52" s="23">
        <f>SUM(K53:K55)</f>
        <v>3175.2</v>
      </c>
      <c r="L52" s="24">
        <f>SUM(L53:L56)</f>
        <v>3175.2</v>
      </c>
      <c r="M52" s="55">
        <f>SUM(M53:M57)</f>
        <v>100</v>
      </c>
      <c r="N52" s="23">
        <f>SUM(N53:N55)</f>
        <v>12852.6</v>
      </c>
      <c r="O52" s="24">
        <f>SUM(O53:O56)</f>
        <v>12741.7</v>
      </c>
      <c r="P52" s="55" t="e">
        <f>SUM(P53:P57)</f>
        <v>#DIV/0!</v>
      </c>
      <c r="Q52" s="23">
        <f>SUM(Q53:Q55)</f>
        <v>1550</v>
      </c>
      <c r="R52" s="24">
        <f>SUM(R53:R56)</f>
        <v>0</v>
      </c>
      <c r="S52" s="55">
        <f>SUM(S53:S57)</f>
        <v>0</v>
      </c>
      <c r="T52" s="23">
        <f>SUM(T53:T55)</f>
        <v>1550</v>
      </c>
      <c r="U52" s="24">
        <f>SUM(U53:U56)</f>
        <v>0</v>
      </c>
      <c r="V52" s="55">
        <f>SUM(V53:V57)</f>
        <v>0</v>
      </c>
      <c r="W52" s="23">
        <f>SUM(W53:W55)</f>
        <v>2438.1</v>
      </c>
      <c r="X52" s="24">
        <f>SUM(X53:X56)</f>
        <v>0</v>
      </c>
      <c r="Y52" s="55">
        <f>SUM(Y53:Y57)</f>
        <v>0</v>
      </c>
      <c r="Z52" s="23">
        <f>SUM(Z53:Z55)</f>
        <v>1600</v>
      </c>
      <c r="AA52" s="24">
        <f>SUM(AA53:AA56)</f>
        <v>0</v>
      </c>
      <c r="AB52" s="55">
        <f>SUM(AB53:AB57)</f>
        <v>0</v>
      </c>
      <c r="AC52" s="23">
        <f>SUM(AC53:AC55)</f>
        <v>1600</v>
      </c>
      <c r="AD52" s="24">
        <f>SUM(AD53:AD56)</f>
        <v>0</v>
      </c>
      <c r="AE52" s="55">
        <f>SUM(AE53:AE57)</f>
        <v>0</v>
      </c>
      <c r="AF52" s="23">
        <f>SUM(AF53:AF55)</f>
        <v>3367.8999999999996</v>
      </c>
      <c r="AG52" s="24">
        <f>SUM(AG53:AG56)</f>
        <v>0</v>
      </c>
      <c r="AH52" s="55">
        <f>SUM(AH53:AH57)</f>
        <v>0</v>
      </c>
      <c r="AI52" s="23">
        <f>SUM(AI53:AI55)</f>
        <v>2025</v>
      </c>
      <c r="AJ52" s="24">
        <f>SUM(AJ53:AJ56)</f>
        <v>0</v>
      </c>
      <c r="AK52" s="55">
        <f>SUM(AK53:AK57)</f>
        <v>0</v>
      </c>
      <c r="AL52" s="23">
        <f>SUM(AL53:AL55)</f>
        <v>2000</v>
      </c>
      <c r="AM52" s="24">
        <f>SUM(AM53:AM56)</f>
        <v>0</v>
      </c>
      <c r="AN52" s="55">
        <f>SUM(AN53:AN57)</f>
        <v>0</v>
      </c>
      <c r="AO52" s="23">
        <f>SUM(AO53:AO55)</f>
        <v>1784.03</v>
      </c>
      <c r="AP52" s="24">
        <f>SUM(AP53:AP56)</f>
        <v>0</v>
      </c>
      <c r="AQ52" s="55">
        <f>SUM(AQ53:AQ57)</f>
        <v>0</v>
      </c>
      <c r="AR52" s="153"/>
      <c r="AS52" s="156"/>
    </row>
    <row r="53" spans="1:45" ht="22.5" x14ac:dyDescent="0.25">
      <c r="A53" s="148"/>
      <c r="B53" s="149"/>
      <c r="C53" s="188"/>
      <c r="D53" s="29" t="s">
        <v>45</v>
      </c>
      <c r="E53" s="23">
        <f t="shared" si="7"/>
        <v>0</v>
      </c>
      <c r="F53" s="24">
        <f>SUM(F11,F17,F31,F39)</f>
        <v>0</v>
      </c>
      <c r="G53" s="55">
        <v>0</v>
      </c>
      <c r="H53" s="23">
        <f t="shared" ref="H53:I55" si="10">SUM(H59,H65)</f>
        <v>0</v>
      </c>
      <c r="I53" s="24">
        <f t="shared" si="10"/>
        <v>0</v>
      </c>
      <c r="J53" s="55">
        <f>SUM(J11,J17,J31,J39)</f>
        <v>0</v>
      </c>
      <c r="K53" s="23">
        <f t="shared" ref="K53:L55" si="11">SUM(K59,K65)</f>
        <v>0</v>
      </c>
      <c r="L53" s="24">
        <f t="shared" si="11"/>
        <v>0</v>
      </c>
      <c r="M53" s="55">
        <f>SUM(M11,M17,M31,M39)</f>
        <v>0</v>
      </c>
      <c r="N53" s="23">
        <f t="shared" ref="N53:O55" si="12">SUM(N59,N65)</f>
        <v>0</v>
      </c>
      <c r="O53" s="24">
        <f t="shared" si="12"/>
        <v>0</v>
      </c>
      <c r="P53" s="55">
        <f>SUM(P11,P17,P31,P39)</f>
        <v>0</v>
      </c>
      <c r="Q53" s="23">
        <f t="shared" ref="Q53:R55" si="13">SUM(Q59,Q65)</f>
        <v>0</v>
      </c>
      <c r="R53" s="24">
        <f t="shared" si="13"/>
        <v>0</v>
      </c>
      <c r="S53" s="55">
        <f>SUM(S11,S17,S31,S39)</f>
        <v>0</v>
      </c>
      <c r="T53" s="23">
        <f t="shared" ref="T53:U55" si="14">SUM(T59,T65)</f>
        <v>0</v>
      </c>
      <c r="U53" s="24">
        <f t="shared" si="14"/>
        <v>0</v>
      </c>
      <c r="V53" s="55">
        <f>SUM(V11,V17,V31,V39)</f>
        <v>0</v>
      </c>
      <c r="W53" s="23">
        <f t="shared" ref="W53:X55" si="15">SUM(W59,W65)</f>
        <v>0</v>
      </c>
      <c r="X53" s="24">
        <f t="shared" si="15"/>
        <v>0</v>
      </c>
      <c r="Y53" s="55">
        <f>SUM(Y11,Y17,Y31,Y39)</f>
        <v>0</v>
      </c>
      <c r="Z53" s="23">
        <f t="shared" ref="Z53:AA55" si="16">SUM(Z59,Z65)</f>
        <v>0</v>
      </c>
      <c r="AA53" s="24">
        <f t="shared" si="16"/>
        <v>0</v>
      </c>
      <c r="AB53" s="55">
        <f>SUM(AB11,AB17,AB31,AB39)</f>
        <v>0</v>
      </c>
      <c r="AC53" s="23">
        <f t="shared" ref="AC53:AD55" si="17">SUM(AC59,AC65)</f>
        <v>0</v>
      </c>
      <c r="AD53" s="24">
        <f t="shared" si="17"/>
        <v>0</v>
      </c>
      <c r="AE53" s="55">
        <f>SUM(AE11,AE17,AE31,AE39)</f>
        <v>0</v>
      </c>
      <c r="AF53" s="23">
        <f t="shared" ref="AF53:AG55" si="18">SUM(AF59,AF65)</f>
        <v>0</v>
      </c>
      <c r="AG53" s="24">
        <f t="shared" si="18"/>
        <v>0</v>
      </c>
      <c r="AH53" s="55">
        <f>SUM(AH11,AH17,AH31,AH39)</f>
        <v>0</v>
      </c>
      <c r="AI53" s="23">
        <f t="shared" ref="AI53:AJ55" si="19">SUM(AI59,AI65)</f>
        <v>0</v>
      </c>
      <c r="AJ53" s="24">
        <f t="shared" si="19"/>
        <v>0</v>
      </c>
      <c r="AK53" s="55">
        <f>SUM(AK11,AK17,AK31,AK39)</f>
        <v>0</v>
      </c>
      <c r="AL53" s="23">
        <f t="shared" ref="AL53:AM55" si="20">SUM(AL59,AL65)</f>
        <v>0</v>
      </c>
      <c r="AM53" s="24">
        <f t="shared" si="20"/>
        <v>0</v>
      </c>
      <c r="AN53" s="55">
        <f>SUM(AN11,AN17,AN31,AN39)</f>
        <v>0</v>
      </c>
      <c r="AO53" s="23">
        <f t="shared" ref="AO53:AP55" si="21">SUM(AO59,AO65)</f>
        <v>0</v>
      </c>
      <c r="AP53" s="24">
        <f t="shared" si="21"/>
        <v>0</v>
      </c>
      <c r="AQ53" s="55">
        <f>SUM(AQ11,AQ17,AQ31,AQ39)</f>
        <v>0</v>
      </c>
      <c r="AR53" s="154"/>
      <c r="AS53" s="157"/>
    </row>
    <row r="54" spans="1:45" ht="22.5" x14ac:dyDescent="0.25">
      <c r="A54" s="148"/>
      <c r="B54" s="149"/>
      <c r="C54" s="188"/>
      <c r="D54" s="29" t="s">
        <v>24</v>
      </c>
      <c r="E54" s="23">
        <f t="shared" si="7"/>
        <v>10979.1</v>
      </c>
      <c r="F54" s="24">
        <f>SUM(F12,F18,F24,F32,F40)</f>
        <v>10219.1</v>
      </c>
      <c r="G54" s="55">
        <f>F54/E54*100</f>
        <v>93.077756828883977</v>
      </c>
      <c r="H54" s="23">
        <f t="shared" si="10"/>
        <v>0</v>
      </c>
      <c r="I54" s="24">
        <f t="shared" si="10"/>
        <v>0</v>
      </c>
      <c r="J54" s="55">
        <f>SUM(J12,J18,J24,J32,J40)</f>
        <v>0</v>
      </c>
      <c r="K54" s="23">
        <f t="shared" si="11"/>
        <v>0</v>
      </c>
      <c r="L54" s="24">
        <f t="shared" si="11"/>
        <v>0</v>
      </c>
      <c r="M54" s="55">
        <f>SUM(M12,M18,M24,M32,M40)</f>
        <v>0</v>
      </c>
      <c r="N54" s="23">
        <f t="shared" si="12"/>
        <v>10219.1</v>
      </c>
      <c r="O54" s="24">
        <f t="shared" si="12"/>
        <v>10219.1</v>
      </c>
      <c r="P54" s="55">
        <f>SUM(P12,P18,P24,P32,P40)</f>
        <v>100</v>
      </c>
      <c r="Q54" s="23">
        <f t="shared" si="13"/>
        <v>0</v>
      </c>
      <c r="R54" s="24">
        <f t="shared" si="13"/>
        <v>0</v>
      </c>
      <c r="S54" s="55">
        <f>SUM(S12,S18,S24,S32,S40)</f>
        <v>0</v>
      </c>
      <c r="T54" s="23">
        <f t="shared" si="14"/>
        <v>0</v>
      </c>
      <c r="U54" s="24">
        <f t="shared" si="14"/>
        <v>0</v>
      </c>
      <c r="V54" s="55">
        <f>SUM(V12,V18,V24,V32,V40)</f>
        <v>0</v>
      </c>
      <c r="W54" s="23">
        <f t="shared" si="15"/>
        <v>0</v>
      </c>
      <c r="X54" s="24">
        <f t="shared" si="15"/>
        <v>0</v>
      </c>
      <c r="Y54" s="55">
        <f>SUM(Y12,Y18,Y24,Y32,Y40)</f>
        <v>0</v>
      </c>
      <c r="Z54" s="23">
        <f t="shared" si="16"/>
        <v>0</v>
      </c>
      <c r="AA54" s="24">
        <f t="shared" si="16"/>
        <v>0</v>
      </c>
      <c r="AB54" s="55">
        <f>SUM(AB12,AB18,AB24,AB32,AB40)</f>
        <v>0</v>
      </c>
      <c r="AC54" s="23">
        <f t="shared" si="17"/>
        <v>0</v>
      </c>
      <c r="AD54" s="24">
        <f t="shared" si="17"/>
        <v>0</v>
      </c>
      <c r="AE54" s="55">
        <f>SUM(AE12,AE18,AE24,AE32,AE40)</f>
        <v>0</v>
      </c>
      <c r="AF54" s="23">
        <f t="shared" si="18"/>
        <v>760</v>
      </c>
      <c r="AG54" s="24">
        <f t="shared" si="18"/>
        <v>0</v>
      </c>
      <c r="AH54" s="55">
        <f>SUM(AH12,AH18,AH24,AH32,AH40)</f>
        <v>0</v>
      </c>
      <c r="AI54" s="23">
        <f t="shared" si="19"/>
        <v>0</v>
      </c>
      <c r="AJ54" s="24">
        <f t="shared" si="19"/>
        <v>0</v>
      </c>
      <c r="AK54" s="55">
        <f>SUM(AK12,AK18,AK24,AK32,AK40)</f>
        <v>0</v>
      </c>
      <c r="AL54" s="23">
        <f t="shared" si="20"/>
        <v>0</v>
      </c>
      <c r="AM54" s="24">
        <f t="shared" si="20"/>
        <v>0</v>
      </c>
      <c r="AN54" s="55">
        <f>SUM(AN12,AN18,AN24,AN32,AN40)</f>
        <v>0</v>
      </c>
      <c r="AO54" s="23">
        <f t="shared" si="21"/>
        <v>0</v>
      </c>
      <c r="AP54" s="24">
        <f t="shared" si="21"/>
        <v>0</v>
      </c>
      <c r="AQ54" s="55">
        <f>SUM(AQ12,AQ18,AQ24,AQ32,AQ40)</f>
        <v>0</v>
      </c>
      <c r="AR54" s="154"/>
      <c r="AS54" s="157"/>
    </row>
    <row r="55" spans="1:45" x14ac:dyDescent="0.25">
      <c r="A55" s="148"/>
      <c r="B55" s="149"/>
      <c r="C55" s="188"/>
      <c r="D55" s="29" t="s">
        <v>51</v>
      </c>
      <c r="E55" s="23">
        <f t="shared" si="7"/>
        <v>23707.43</v>
      </c>
      <c r="F55" s="24">
        <f>I55+L55+O55+R55+U55+X55+AA55+AD55+AG55+AJ55+AM55+AP55</f>
        <v>6441.5</v>
      </c>
      <c r="G55" s="55">
        <f>F55/E55*100</f>
        <v>27.170806789263956</v>
      </c>
      <c r="H55" s="23">
        <f t="shared" si="10"/>
        <v>743.7</v>
      </c>
      <c r="I55" s="24">
        <f t="shared" si="10"/>
        <v>743.7</v>
      </c>
      <c r="J55" s="55">
        <f>I55/H55*100</f>
        <v>100</v>
      </c>
      <c r="K55" s="23">
        <f t="shared" si="11"/>
        <v>3175.2</v>
      </c>
      <c r="L55" s="24">
        <f t="shared" si="11"/>
        <v>3175.2</v>
      </c>
      <c r="M55" s="55">
        <f>L55/K55*100</f>
        <v>100</v>
      </c>
      <c r="N55" s="23">
        <f t="shared" si="12"/>
        <v>2633.5</v>
      </c>
      <c r="O55" s="24">
        <f t="shared" si="12"/>
        <v>2522.6</v>
      </c>
      <c r="P55" s="55">
        <f>O55/N55*100</f>
        <v>95.788874121891027</v>
      </c>
      <c r="Q55" s="23">
        <f t="shared" si="13"/>
        <v>1550</v>
      </c>
      <c r="R55" s="24">
        <f t="shared" si="13"/>
        <v>0</v>
      </c>
      <c r="S55" s="55">
        <f>R55/Q55*100</f>
        <v>0</v>
      </c>
      <c r="T55" s="23">
        <f t="shared" si="14"/>
        <v>1550</v>
      </c>
      <c r="U55" s="24">
        <f t="shared" si="14"/>
        <v>0</v>
      </c>
      <c r="V55" s="55">
        <f>U55/T55*100</f>
        <v>0</v>
      </c>
      <c r="W55" s="23">
        <f t="shared" si="15"/>
        <v>2438.1</v>
      </c>
      <c r="X55" s="24">
        <f t="shared" si="15"/>
        <v>0</v>
      </c>
      <c r="Y55" s="55">
        <f>X55/W55*100</f>
        <v>0</v>
      </c>
      <c r="Z55" s="23">
        <f t="shared" si="16"/>
        <v>1600</v>
      </c>
      <c r="AA55" s="24">
        <f t="shared" si="16"/>
        <v>0</v>
      </c>
      <c r="AB55" s="55">
        <f>AA55/Z55*100</f>
        <v>0</v>
      </c>
      <c r="AC55" s="23">
        <f t="shared" si="17"/>
        <v>1600</v>
      </c>
      <c r="AD55" s="24">
        <f t="shared" si="17"/>
        <v>0</v>
      </c>
      <c r="AE55" s="55">
        <f>AD55/AC55*100</f>
        <v>0</v>
      </c>
      <c r="AF55" s="23">
        <f t="shared" si="18"/>
        <v>2607.8999999999996</v>
      </c>
      <c r="AG55" s="24">
        <f t="shared" si="18"/>
        <v>0</v>
      </c>
      <c r="AH55" s="55">
        <f>AG55/AF55*100</f>
        <v>0</v>
      </c>
      <c r="AI55" s="23">
        <f t="shared" si="19"/>
        <v>2025</v>
      </c>
      <c r="AJ55" s="24">
        <f t="shared" si="19"/>
        <v>0</v>
      </c>
      <c r="AK55" s="55">
        <f>AJ55/AI55*100</f>
        <v>0</v>
      </c>
      <c r="AL55" s="23">
        <f t="shared" si="20"/>
        <v>2000</v>
      </c>
      <c r="AM55" s="24">
        <f t="shared" si="20"/>
        <v>0</v>
      </c>
      <c r="AN55" s="55">
        <f>AM55/AL55*100</f>
        <v>0</v>
      </c>
      <c r="AO55" s="23">
        <f t="shared" si="21"/>
        <v>1784.03</v>
      </c>
      <c r="AP55" s="24">
        <f t="shared" si="21"/>
        <v>0</v>
      </c>
      <c r="AQ55" s="55">
        <f>AP55/AO55*100</f>
        <v>0</v>
      </c>
      <c r="AR55" s="154"/>
      <c r="AS55" s="157"/>
    </row>
    <row r="56" spans="1:45" ht="36" x14ac:dyDescent="0.25">
      <c r="A56" s="148"/>
      <c r="B56" s="149"/>
      <c r="C56" s="188"/>
      <c r="D56" s="64" t="s">
        <v>46</v>
      </c>
      <c r="E56" s="23">
        <f>H56+K56+N56+Q56+T56+W56+Z56+AC56+AF56+AI56+AL56+AO56</f>
        <v>0</v>
      </c>
      <c r="F56" s="24">
        <f>I56+L56+O56+R56+U56+X56+AA56+AD56+AG56+AJ56+AM56+AP56</f>
        <v>0</v>
      </c>
      <c r="G56" s="55">
        <v>0</v>
      </c>
      <c r="H56" s="54">
        <v>0</v>
      </c>
      <c r="I56" s="53">
        <v>0</v>
      </c>
      <c r="J56" s="59">
        <v>0</v>
      </c>
      <c r="K56" s="54">
        <v>0</v>
      </c>
      <c r="L56" s="53">
        <v>0</v>
      </c>
      <c r="M56" s="59">
        <v>0</v>
      </c>
      <c r="N56" s="54">
        <v>0</v>
      </c>
      <c r="O56" s="53">
        <v>0</v>
      </c>
      <c r="P56" s="59">
        <v>0</v>
      </c>
      <c r="Q56" s="54">
        <v>0</v>
      </c>
      <c r="R56" s="53">
        <v>0</v>
      </c>
      <c r="S56" s="59">
        <v>0</v>
      </c>
      <c r="T56" s="54">
        <v>0</v>
      </c>
      <c r="U56" s="53">
        <v>0</v>
      </c>
      <c r="V56" s="59">
        <v>0</v>
      </c>
      <c r="W56" s="54">
        <v>0</v>
      </c>
      <c r="X56" s="53">
        <v>0</v>
      </c>
      <c r="Y56" s="59">
        <v>0</v>
      </c>
      <c r="Z56" s="54">
        <v>0</v>
      </c>
      <c r="AA56" s="53">
        <v>0</v>
      </c>
      <c r="AB56" s="59">
        <v>0</v>
      </c>
      <c r="AC56" s="54">
        <v>0</v>
      </c>
      <c r="AD56" s="53">
        <v>0</v>
      </c>
      <c r="AE56" s="59">
        <v>0</v>
      </c>
      <c r="AF56" s="54">
        <v>0</v>
      </c>
      <c r="AG56" s="53">
        <v>0</v>
      </c>
      <c r="AH56" s="59">
        <v>0</v>
      </c>
      <c r="AI56" s="54">
        <v>0</v>
      </c>
      <c r="AJ56" s="53">
        <v>0</v>
      </c>
      <c r="AK56" s="59">
        <v>0</v>
      </c>
      <c r="AL56" s="54">
        <v>0</v>
      </c>
      <c r="AM56" s="53">
        <v>0</v>
      </c>
      <c r="AN56" s="59">
        <v>0</v>
      </c>
      <c r="AO56" s="54">
        <v>0</v>
      </c>
      <c r="AP56" s="53">
        <v>0</v>
      </c>
      <c r="AQ56" s="59">
        <v>0</v>
      </c>
      <c r="AR56" s="154"/>
      <c r="AS56" s="157"/>
    </row>
    <row r="57" spans="1:45" ht="21.75" hidden="1" customHeight="1" x14ac:dyDescent="0.25">
      <c r="A57" s="150"/>
      <c r="B57" s="151"/>
      <c r="C57" s="188"/>
      <c r="D57" s="29"/>
      <c r="E57" s="23">
        <f>SUM(H57,K57,N57,Q57,T57,W57,Z57,AC57,AF57,AI57,AL57,AO57)</f>
        <v>0</v>
      </c>
      <c r="F57" s="24">
        <f>SUM(I57,L57,O57,R57,U57,X57,AA57,AD57,AG57,AJ57,AM57,AP57)</f>
        <v>0</v>
      </c>
      <c r="G57" s="55" t="e">
        <f>F57/E57*100</f>
        <v>#DIV/0!</v>
      </c>
      <c r="H57" s="23">
        <v>0</v>
      </c>
      <c r="I57" s="24">
        <v>0</v>
      </c>
      <c r="J57" s="55">
        <f>SUM(J14,J20,J34,J42)</f>
        <v>0</v>
      </c>
      <c r="K57" s="23">
        <v>0</v>
      </c>
      <c r="L57" s="24">
        <v>0</v>
      </c>
      <c r="M57" s="55">
        <f>SUM(M14,M20,M34,M42)</f>
        <v>0</v>
      </c>
      <c r="N57" s="23">
        <v>0</v>
      </c>
      <c r="O57" s="24">
        <f>SUM(O76,O94)</f>
        <v>0</v>
      </c>
      <c r="P57" s="55" t="e">
        <f>O57/N57*100</f>
        <v>#DIV/0!</v>
      </c>
      <c r="Q57" s="23">
        <f>SUM(Q76,Q94)</f>
        <v>0</v>
      </c>
      <c r="R57" s="24">
        <f>SUM(R76,R94)</f>
        <v>0</v>
      </c>
      <c r="S57" s="55">
        <f>SUM(S14,S20,S34,S42)</f>
        <v>0</v>
      </c>
      <c r="T57" s="23">
        <f>SUM(T76,T94)</f>
        <v>0</v>
      </c>
      <c r="U57" s="24">
        <f>SUM(U76,U94)</f>
        <v>0</v>
      </c>
      <c r="V57" s="55">
        <f>SUM(V14,V20,V34,V42)</f>
        <v>0</v>
      </c>
      <c r="W57" s="23">
        <f>SUM(W76,W94)</f>
        <v>0</v>
      </c>
      <c r="X57" s="24">
        <f>SUM(X76,X94)</f>
        <v>0</v>
      </c>
      <c r="Y57" s="55">
        <v>0</v>
      </c>
      <c r="Z57" s="23">
        <f>SUM(Z76,Z94)</f>
        <v>0</v>
      </c>
      <c r="AA57" s="24">
        <f>SUM(AA76,AA94)</f>
        <v>0</v>
      </c>
      <c r="AB57" s="55">
        <f>SUM(AB14,AB20,AB34,AB42)</f>
        <v>0</v>
      </c>
      <c r="AC57" s="23">
        <f>SUM(AC76,AC94)</f>
        <v>0</v>
      </c>
      <c r="AD57" s="24">
        <f>SUM(AD76,AD94)</f>
        <v>0</v>
      </c>
      <c r="AE57" s="55">
        <f>SUM(AE14,AE20,AE34,AE42)</f>
        <v>0</v>
      </c>
      <c r="AF57" s="23">
        <f>SUM(AF76,AF94)</f>
        <v>0</v>
      </c>
      <c r="AG57" s="24">
        <f>SUM(AG76,AG94)</f>
        <v>0</v>
      </c>
      <c r="AH57" s="55">
        <f>SUM(AH14,AH20,AH34,AH42)</f>
        <v>0</v>
      </c>
      <c r="AI57" s="23">
        <f>SUM(AI76,AI94)</f>
        <v>0</v>
      </c>
      <c r="AJ57" s="24">
        <f>SUM(AJ76,AJ94)</f>
        <v>0</v>
      </c>
      <c r="AK57" s="55">
        <f>SUM(AK14,AK20,AK34,AK42)</f>
        <v>0</v>
      </c>
      <c r="AL57" s="23">
        <f>SUM(AL76,AL94)</f>
        <v>0</v>
      </c>
      <c r="AM57" s="24">
        <f>SUM(AM76,AM94)</f>
        <v>0</v>
      </c>
      <c r="AN57" s="55">
        <f>SUM(AN14,AN20,AN34,AN42)</f>
        <v>0</v>
      </c>
      <c r="AO57" s="23">
        <f>SUM(AO76,AO94)</f>
        <v>0</v>
      </c>
      <c r="AP57" s="24">
        <f>SUM(AP76,AP94)</f>
        <v>0</v>
      </c>
      <c r="AQ57" s="55">
        <f>SUM(AQ14,AQ20,AQ34,AQ42)</f>
        <v>0</v>
      </c>
      <c r="AR57" s="155"/>
      <c r="AS57" s="158"/>
    </row>
    <row r="58" spans="1:45" ht="15" customHeight="1" x14ac:dyDescent="0.25">
      <c r="A58" s="146" t="s">
        <v>42</v>
      </c>
      <c r="B58" s="147"/>
      <c r="C58" s="169"/>
      <c r="D58" s="29" t="s">
        <v>23</v>
      </c>
      <c r="E58" s="23">
        <f t="shared" si="7"/>
        <v>0</v>
      </c>
      <c r="F58" s="24">
        <f>SUM(F59:F61)</f>
        <v>0</v>
      </c>
      <c r="G58" s="55">
        <v>0</v>
      </c>
      <c r="H58" s="23">
        <f>SUM(H59:H62)</f>
        <v>0</v>
      </c>
      <c r="I58" s="24">
        <f>SUM(I59:I61)</f>
        <v>0</v>
      </c>
      <c r="J58" s="25">
        <f>J60</f>
        <v>0</v>
      </c>
      <c r="K58" s="23">
        <f>SUM(K59:K62)</f>
        <v>0</v>
      </c>
      <c r="L58" s="24">
        <f>SUM(L59:L61)</f>
        <v>0</v>
      </c>
      <c r="M58" s="25">
        <f>M60</f>
        <v>0</v>
      </c>
      <c r="N58" s="23">
        <f>SUM(N59:N62)</f>
        <v>0</v>
      </c>
      <c r="O58" s="24">
        <f>SUM(O59:O61)</f>
        <v>0</v>
      </c>
      <c r="P58" s="25">
        <f>P60</f>
        <v>0</v>
      </c>
      <c r="Q58" s="23">
        <f>SUM(Q59:Q62)</f>
        <v>0</v>
      </c>
      <c r="R58" s="24">
        <f>SUM(R59:R61)</f>
        <v>0</v>
      </c>
      <c r="S58" s="25">
        <f>S60</f>
        <v>0</v>
      </c>
      <c r="T58" s="23">
        <f>SUM(T59:T62)</f>
        <v>0</v>
      </c>
      <c r="U58" s="24">
        <f>SUM(U59:U61)</f>
        <v>0</v>
      </c>
      <c r="V58" s="25">
        <f>V60</f>
        <v>0</v>
      </c>
      <c r="W58" s="23">
        <f>SUM(W59:W62)</f>
        <v>0</v>
      </c>
      <c r="X58" s="24">
        <f>SUM(X59:X61)</f>
        <v>0</v>
      </c>
      <c r="Y58" s="25">
        <f>Y60</f>
        <v>0</v>
      </c>
      <c r="Z58" s="23">
        <f>SUM(Z59:Z62)</f>
        <v>0</v>
      </c>
      <c r="AA58" s="24">
        <f>SUM(AA59:AA61)</f>
        <v>0</v>
      </c>
      <c r="AB58" s="25">
        <f>AB60</f>
        <v>0</v>
      </c>
      <c r="AC58" s="23">
        <f>SUM(AC59:AC62)</f>
        <v>0</v>
      </c>
      <c r="AD58" s="24">
        <f>SUM(AD59:AD61)</f>
        <v>0</v>
      </c>
      <c r="AE58" s="55">
        <v>0</v>
      </c>
      <c r="AF58" s="23">
        <f>SUM(AF59:AF62)</f>
        <v>0</v>
      </c>
      <c r="AG58" s="24">
        <f>SUM(AG59:AG61)</f>
        <v>0</v>
      </c>
      <c r="AH58" s="55">
        <v>0</v>
      </c>
      <c r="AI58" s="23">
        <f>SUM(AI59:AI62)</f>
        <v>0</v>
      </c>
      <c r="AJ58" s="24">
        <f>SUM(AJ59:AJ61)</f>
        <v>0</v>
      </c>
      <c r="AK58" s="25">
        <f>AK60</f>
        <v>0</v>
      </c>
      <c r="AL58" s="23">
        <f>SUM(AL59:AL62)</f>
        <v>0</v>
      </c>
      <c r="AM58" s="24">
        <f>SUM(AM59:AM61)</f>
        <v>0</v>
      </c>
      <c r="AN58" s="25">
        <f>AN60</f>
        <v>0</v>
      </c>
      <c r="AO58" s="23">
        <f>SUM(AO59:AO62)</f>
        <v>0</v>
      </c>
      <c r="AP58" s="24">
        <f>SUM(AP59:AP61)</f>
        <v>0</v>
      </c>
      <c r="AQ58" s="25">
        <f>AQ60</f>
        <v>0</v>
      </c>
      <c r="AR58" s="164"/>
      <c r="AS58" s="164"/>
    </row>
    <row r="59" spans="1:45" ht="22.5" x14ac:dyDescent="0.25">
      <c r="A59" s="148"/>
      <c r="B59" s="149"/>
      <c r="C59" s="170"/>
      <c r="D59" s="29" t="s">
        <v>45</v>
      </c>
      <c r="E59" s="23">
        <f t="shared" si="7"/>
        <v>0</v>
      </c>
      <c r="F59" s="24">
        <f>SUM(I59,L59,O59,R59,U59,X59,AA59,AD59,AG59,AJ59,AM59,AP59)</f>
        <v>0</v>
      </c>
      <c r="G59" s="55">
        <v>0</v>
      </c>
      <c r="H59" s="23">
        <f t="shared" ref="H59:I63" si="22">H47</f>
        <v>0</v>
      </c>
      <c r="I59" s="24">
        <f t="shared" si="22"/>
        <v>0</v>
      </c>
      <c r="J59" s="25">
        <v>0</v>
      </c>
      <c r="K59" s="23">
        <f t="shared" ref="K59:L63" si="23">K47</f>
        <v>0</v>
      </c>
      <c r="L59" s="24">
        <f t="shared" si="23"/>
        <v>0</v>
      </c>
      <c r="M59" s="25">
        <v>0</v>
      </c>
      <c r="N59" s="23">
        <f t="shared" ref="N59:O63" si="24">N47</f>
        <v>0</v>
      </c>
      <c r="O59" s="24">
        <f t="shared" si="24"/>
        <v>0</v>
      </c>
      <c r="P59" s="25">
        <v>0</v>
      </c>
      <c r="Q59" s="23">
        <f t="shared" ref="Q59:R63" si="25">Q47</f>
        <v>0</v>
      </c>
      <c r="R59" s="24">
        <f t="shared" si="25"/>
        <v>0</v>
      </c>
      <c r="S59" s="25">
        <v>0</v>
      </c>
      <c r="T59" s="23">
        <f t="shared" ref="T59:U63" si="26">T47</f>
        <v>0</v>
      </c>
      <c r="U59" s="24">
        <f t="shared" si="26"/>
        <v>0</v>
      </c>
      <c r="V59" s="25">
        <v>0</v>
      </c>
      <c r="W59" s="23">
        <f t="shared" ref="W59:X63" si="27">W47</f>
        <v>0</v>
      </c>
      <c r="X59" s="24">
        <f t="shared" si="27"/>
        <v>0</v>
      </c>
      <c r="Y59" s="25">
        <v>0</v>
      </c>
      <c r="Z59" s="23">
        <f t="shared" ref="Z59:AA63" si="28">Z47</f>
        <v>0</v>
      </c>
      <c r="AA59" s="24">
        <f t="shared" si="28"/>
        <v>0</v>
      </c>
      <c r="AB59" s="25">
        <v>0</v>
      </c>
      <c r="AC59" s="23">
        <f t="shared" ref="AC59:AD63" si="29">AC47</f>
        <v>0</v>
      </c>
      <c r="AD59" s="24">
        <f t="shared" si="29"/>
        <v>0</v>
      </c>
      <c r="AE59" s="25">
        <v>0</v>
      </c>
      <c r="AF59" s="23">
        <f t="shared" ref="AF59:AG63" si="30">AF47</f>
        <v>0</v>
      </c>
      <c r="AG59" s="24">
        <f t="shared" si="30"/>
        <v>0</v>
      </c>
      <c r="AH59" s="25">
        <v>0</v>
      </c>
      <c r="AI59" s="23">
        <f t="shared" ref="AI59:AJ63" si="31">AI47</f>
        <v>0</v>
      </c>
      <c r="AJ59" s="24">
        <f t="shared" si="31"/>
        <v>0</v>
      </c>
      <c r="AK59" s="25">
        <v>0</v>
      </c>
      <c r="AL59" s="23">
        <f t="shared" ref="AL59:AM63" si="32">AL47</f>
        <v>0</v>
      </c>
      <c r="AM59" s="24">
        <f t="shared" si="32"/>
        <v>0</v>
      </c>
      <c r="AN59" s="25">
        <v>0</v>
      </c>
      <c r="AO59" s="23">
        <f t="shared" ref="AO59:AP63" si="33">AO47</f>
        <v>0</v>
      </c>
      <c r="AP59" s="24">
        <f t="shared" si="33"/>
        <v>0</v>
      </c>
      <c r="AQ59" s="25">
        <v>0</v>
      </c>
      <c r="AR59" s="165"/>
      <c r="AS59" s="165"/>
    </row>
    <row r="60" spans="1:45" ht="22.5" x14ac:dyDescent="0.25">
      <c r="A60" s="148"/>
      <c r="B60" s="149"/>
      <c r="C60" s="170"/>
      <c r="D60" s="29" t="s">
        <v>24</v>
      </c>
      <c r="E60" s="23">
        <f>H60+K60+N60+Q60+T60+W60+Z60+AC60+AF60+AI60+AL60+AO60</f>
        <v>0</v>
      </c>
      <c r="F60" s="24">
        <f>SUM(I60,L60,O60,R60,U60,X60,AA60,AD60,AG60,AJ60,AM60,AP60)</f>
        <v>0</v>
      </c>
      <c r="G60" s="55">
        <v>0</v>
      </c>
      <c r="H60" s="23">
        <f t="shared" si="22"/>
        <v>0</v>
      </c>
      <c r="I60" s="24">
        <f t="shared" si="22"/>
        <v>0</v>
      </c>
      <c r="J60" s="25">
        <f>J40</f>
        <v>0</v>
      </c>
      <c r="K60" s="23">
        <f t="shared" si="23"/>
        <v>0</v>
      </c>
      <c r="L60" s="24">
        <f t="shared" si="23"/>
        <v>0</v>
      </c>
      <c r="M60" s="25">
        <f>M40</f>
        <v>0</v>
      </c>
      <c r="N60" s="23">
        <f t="shared" si="24"/>
        <v>0</v>
      </c>
      <c r="O60" s="24">
        <f t="shared" si="24"/>
        <v>0</v>
      </c>
      <c r="P60" s="25">
        <f>P40</f>
        <v>0</v>
      </c>
      <c r="Q60" s="23">
        <f t="shared" si="25"/>
        <v>0</v>
      </c>
      <c r="R60" s="24">
        <f t="shared" si="25"/>
        <v>0</v>
      </c>
      <c r="S60" s="25">
        <f>S40</f>
        <v>0</v>
      </c>
      <c r="T60" s="23">
        <f t="shared" si="26"/>
        <v>0</v>
      </c>
      <c r="U60" s="24">
        <f t="shared" si="26"/>
        <v>0</v>
      </c>
      <c r="V60" s="25">
        <f>V40</f>
        <v>0</v>
      </c>
      <c r="W60" s="23">
        <f t="shared" si="27"/>
        <v>0</v>
      </c>
      <c r="X60" s="24">
        <f t="shared" si="27"/>
        <v>0</v>
      </c>
      <c r="Y60" s="25">
        <f>Y40</f>
        <v>0</v>
      </c>
      <c r="Z60" s="23">
        <f t="shared" si="28"/>
        <v>0</v>
      </c>
      <c r="AA60" s="24">
        <f t="shared" si="28"/>
        <v>0</v>
      </c>
      <c r="AB60" s="25">
        <f>AB40</f>
        <v>0</v>
      </c>
      <c r="AC60" s="23">
        <f t="shared" si="29"/>
        <v>0</v>
      </c>
      <c r="AD60" s="24">
        <f t="shared" si="29"/>
        <v>0</v>
      </c>
      <c r="AE60" s="25">
        <f>AE40</f>
        <v>0</v>
      </c>
      <c r="AF60" s="23">
        <f t="shared" si="30"/>
        <v>0</v>
      </c>
      <c r="AG60" s="24">
        <f t="shared" si="30"/>
        <v>0</v>
      </c>
      <c r="AH60" s="25">
        <f>AH40</f>
        <v>0</v>
      </c>
      <c r="AI60" s="23">
        <f t="shared" si="31"/>
        <v>0</v>
      </c>
      <c r="AJ60" s="24">
        <f t="shared" si="31"/>
        <v>0</v>
      </c>
      <c r="AK60" s="25">
        <f>AK40</f>
        <v>0</v>
      </c>
      <c r="AL60" s="23">
        <f t="shared" si="32"/>
        <v>0</v>
      </c>
      <c r="AM60" s="24">
        <f t="shared" si="32"/>
        <v>0</v>
      </c>
      <c r="AN60" s="25">
        <f>AN40</f>
        <v>0</v>
      </c>
      <c r="AO60" s="23">
        <f t="shared" si="33"/>
        <v>0</v>
      </c>
      <c r="AP60" s="24">
        <f t="shared" si="33"/>
        <v>0</v>
      </c>
      <c r="AQ60" s="25">
        <f>AQ40</f>
        <v>0</v>
      </c>
      <c r="AR60" s="165"/>
      <c r="AS60" s="165"/>
    </row>
    <row r="61" spans="1:45" x14ac:dyDescent="0.25">
      <c r="A61" s="148"/>
      <c r="B61" s="149"/>
      <c r="C61" s="170"/>
      <c r="D61" s="29" t="s">
        <v>51</v>
      </c>
      <c r="E61" s="23">
        <f>H61+K61+N61+Q61+T61+W61+Z61+AC61+AF61+AI61+AL61+AO61</f>
        <v>0</v>
      </c>
      <c r="F61" s="24">
        <f>SUM(I61,L61,O61,R61,U61,X61,AA61,AD61,AG61,AJ61,AM61,AP61)</f>
        <v>0</v>
      </c>
      <c r="G61" s="55">
        <v>0</v>
      </c>
      <c r="H61" s="23">
        <f t="shared" si="22"/>
        <v>0</v>
      </c>
      <c r="I61" s="24">
        <f t="shared" si="22"/>
        <v>0</v>
      </c>
      <c r="J61" s="25">
        <f>J62</f>
        <v>0</v>
      </c>
      <c r="K61" s="23">
        <f t="shared" si="23"/>
        <v>0</v>
      </c>
      <c r="L61" s="24">
        <f t="shared" si="23"/>
        <v>0</v>
      </c>
      <c r="M61" s="25">
        <f>M62</f>
        <v>0</v>
      </c>
      <c r="N61" s="23">
        <f t="shared" si="24"/>
        <v>0</v>
      </c>
      <c r="O61" s="24">
        <f t="shared" si="24"/>
        <v>0</v>
      </c>
      <c r="P61" s="25">
        <f>P62</f>
        <v>0</v>
      </c>
      <c r="Q61" s="23">
        <f t="shared" si="25"/>
        <v>0</v>
      </c>
      <c r="R61" s="24">
        <f t="shared" si="25"/>
        <v>0</v>
      </c>
      <c r="S61" s="25">
        <f>S62</f>
        <v>0</v>
      </c>
      <c r="T61" s="23">
        <f t="shared" si="26"/>
        <v>0</v>
      </c>
      <c r="U61" s="24">
        <f t="shared" si="26"/>
        <v>0</v>
      </c>
      <c r="V61" s="25">
        <f>V62</f>
        <v>0</v>
      </c>
      <c r="W61" s="23">
        <f t="shared" si="27"/>
        <v>0</v>
      </c>
      <c r="X61" s="24">
        <f t="shared" si="27"/>
        <v>0</v>
      </c>
      <c r="Y61" s="25">
        <f>Y62</f>
        <v>0</v>
      </c>
      <c r="Z61" s="23">
        <f t="shared" si="28"/>
        <v>0</v>
      </c>
      <c r="AA61" s="24">
        <f t="shared" si="28"/>
        <v>0</v>
      </c>
      <c r="AB61" s="25">
        <f>AB62</f>
        <v>0</v>
      </c>
      <c r="AC61" s="23">
        <f t="shared" si="29"/>
        <v>0</v>
      </c>
      <c r="AD61" s="24">
        <f t="shared" si="29"/>
        <v>0</v>
      </c>
      <c r="AE61" s="55">
        <v>0</v>
      </c>
      <c r="AF61" s="23">
        <f t="shared" si="30"/>
        <v>0</v>
      </c>
      <c r="AG61" s="24">
        <f t="shared" si="30"/>
        <v>0</v>
      </c>
      <c r="AH61" s="25">
        <f>AH62</f>
        <v>0</v>
      </c>
      <c r="AI61" s="23">
        <f t="shared" si="31"/>
        <v>0</v>
      </c>
      <c r="AJ61" s="24">
        <f t="shared" si="31"/>
        <v>0</v>
      </c>
      <c r="AK61" s="25">
        <f>AK62</f>
        <v>0</v>
      </c>
      <c r="AL61" s="23">
        <f t="shared" si="32"/>
        <v>0</v>
      </c>
      <c r="AM61" s="24">
        <f t="shared" si="32"/>
        <v>0</v>
      </c>
      <c r="AN61" s="25">
        <f>AN62</f>
        <v>0</v>
      </c>
      <c r="AO61" s="23">
        <f t="shared" si="33"/>
        <v>0</v>
      </c>
      <c r="AP61" s="24">
        <f t="shared" si="33"/>
        <v>0</v>
      </c>
      <c r="AQ61" s="25">
        <f>AQ62</f>
        <v>0</v>
      </c>
      <c r="AR61" s="165"/>
      <c r="AS61" s="165"/>
    </row>
    <row r="62" spans="1:45" ht="22.5" x14ac:dyDescent="0.25">
      <c r="A62" s="148"/>
      <c r="B62" s="149"/>
      <c r="C62" s="170"/>
      <c r="D62" s="29" t="s">
        <v>46</v>
      </c>
      <c r="E62" s="23">
        <f>H62+K62+N62+Q62+T62+W62+Z62+AC62+AF62+AI62+AL62+AO62</f>
        <v>0</v>
      </c>
      <c r="F62" s="24">
        <f>SUM(I62,L62,O62,R62,U62,X62,AA62,AD62,AG62,AJ62,AM62,AP62)</f>
        <v>0</v>
      </c>
      <c r="G62" s="55">
        <v>0</v>
      </c>
      <c r="H62" s="23">
        <f t="shared" si="22"/>
        <v>0</v>
      </c>
      <c r="I62" s="24">
        <f t="shared" si="22"/>
        <v>0</v>
      </c>
      <c r="J62" s="25">
        <f>J60</f>
        <v>0</v>
      </c>
      <c r="K62" s="23">
        <f t="shared" si="23"/>
        <v>0</v>
      </c>
      <c r="L62" s="24">
        <f t="shared" si="23"/>
        <v>0</v>
      </c>
      <c r="M62" s="25">
        <f>M60</f>
        <v>0</v>
      </c>
      <c r="N62" s="23">
        <f t="shared" si="24"/>
        <v>0</v>
      </c>
      <c r="O62" s="24">
        <f t="shared" si="24"/>
        <v>0</v>
      </c>
      <c r="P62" s="25">
        <f>P60</f>
        <v>0</v>
      </c>
      <c r="Q62" s="23">
        <f t="shared" si="25"/>
        <v>0</v>
      </c>
      <c r="R62" s="24">
        <f t="shared" si="25"/>
        <v>0</v>
      </c>
      <c r="S62" s="25">
        <f>S60</f>
        <v>0</v>
      </c>
      <c r="T62" s="23">
        <f t="shared" si="26"/>
        <v>0</v>
      </c>
      <c r="U62" s="24">
        <f t="shared" si="26"/>
        <v>0</v>
      </c>
      <c r="V62" s="25">
        <f>V60</f>
        <v>0</v>
      </c>
      <c r="W62" s="23">
        <f t="shared" si="27"/>
        <v>0</v>
      </c>
      <c r="X62" s="24">
        <f t="shared" si="27"/>
        <v>0</v>
      </c>
      <c r="Y62" s="25">
        <f>Y60</f>
        <v>0</v>
      </c>
      <c r="Z62" s="23">
        <f t="shared" si="28"/>
        <v>0</v>
      </c>
      <c r="AA62" s="24">
        <f t="shared" si="28"/>
        <v>0</v>
      </c>
      <c r="AB62" s="25">
        <f>AB60</f>
        <v>0</v>
      </c>
      <c r="AC62" s="23">
        <f t="shared" si="29"/>
        <v>0</v>
      </c>
      <c r="AD62" s="24">
        <f t="shared" si="29"/>
        <v>0</v>
      </c>
      <c r="AE62" s="25">
        <f>AE60</f>
        <v>0</v>
      </c>
      <c r="AF62" s="23">
        <f t="shared" si="30"/>
        <v>0</v>
      </c>
      <c r="AG62" s="24">
        <f t="shared" si="30"/>
        <v>0</v>
      </c>
      <c r="AH62" s="25">
        <f>AH60</f>
        <v>0</v>
      </c>
      <c r="AI62" s="23">
        <f t="shared" si="31"/>
        <v>0</v>
      </c>
      <c r="AJ62" s="24">
        <f t="shared" si="31"/>
        <v>0</v>
      </c>
      <c r="AK62" s="25">
        <f>AK60</f>
        <v>0</v>
      </c>
      <c r="AL62" s="23">
        <f t="shared" si="32"/>
        <v>0</v>
      </c>
      <c r="AM62" s="24">
        <f t="shared" si="32"/>
        <v>0</v>
      </c>
      <c r="AN62" s="25">
        <f>AN60</f>
        <v>0</v>
      </c>
      <c r="AO62" s="23">
        <f t="shared" si="33"/>
        <v>0</v>
      </c>
      <c r="AP62" s="24">
        <f t="shared" si="33"/>
        <v>0</v>
      </c>
      <c r="AQ62" s="25">
        <f>AQ60</f>
        <v>0</v>
      </c>
      <c r="AR62" s="165"/>
      <c r="AS62" s="165"/>
    </row>
    <row r="63" spans="1:45" ht="24" hidden="1" customHeight="1" x14ac:dyDescent="0.25">
      <c r="A63" s="150"/>
      <c r="B63" s="151"/>
      <c r="C63" s="171"/>
      <c r="D63" s="61"/>
      <c r="E63" s="23">
        <f>H63+K63+N63+Q63+T63+W63+Z63+AC63+AF63+AI63+AL63+AO63</f>
        <v>0</v>
      </c>
      <c r="F63" s="24">
        <f>SUM(I63,L63,O63,R63,U63,X63,AA63,AD63,AG63,AJ63,AM63,AP63)</f>
        <v>0</v>
      </c>
      <c r="G63" s="55">
        <v>0</v>
      </c>
      <c r="H63" s="23">
        <f t="shared" si="22"/>
        <v>0</v>
      </c>
      <c r="I63" s="24">
        <f t="shared" si="22"/>
        <v>0</v>
      </c>
      <c r="J63" s="55">
        <f>SUM(J20,J26,J40,J48)</f>
        <v>0</v>
      </c>
      <c r="K63" s="23">
        <f t="shared" si="23"/>
        <v>0</v>
      </c>
      <c r="L63" s="24">
        <f t="shared" si="23"/>
        <v>0</v>
      </c>
      <c r="M63" s="55">
        <f>SUM(M20,M26,M40,M48)</f>
        <v>0</v>
      </c>
      <c r="N63" s="23">
        <f t="shared" si="24"/>
        <v>0</v>
      </c>
      <c r="O63" s="24">
        <f t="shared" si="24"/>
        <v>0</v>
      </c>
      <c r="P63" s="55">
        <f>SUM(P20,P26,P40,P48)</f>
        <v>0</v>
      </c>
      <c r="Q63" s="23">
        <f t="shared" si="25"/>
        <v>0</v>
      </c>
      <c r="R63" s="24">
        <f t="shared" si="25"/>
        <v>0</v>
      </c>
      <c r="S63" s="55">
        <f>SUM(S20,S26,S40,S48)</f>
        <v>0</v>
      </c>
      <c r="T63" s="23">
        <f t="shared" si="26"/>
        <v>0</v>
      </c>
      <c r="U63" s="24">
        <f t="shared" si="26"/>
        <v>0</v>
      </c>
      <c r="V63" s="55">
        <f>SUM(V20,V26,V40,V48)</f>
        <v>0</v>
      </c>
      <c r="W63" s="23">
        <f t="shared" si="27"/>
        <v>0</v>
      </c>
      <c r="X63" s="24">
        <f t="shared" si="27"/>
        <v>0</v>
      </c>
      <c r="Y63" s="55">
        <v>0</v>
      </c>
      <c r="Z63" s="23">
        <f t="shared" si="28"/>
        <v>0</v>
      </c>
      <c r="AA63" s="24">
        <f t="shared" si="28"/>
        <v>0</v>
      </c>
      <c r="AB63" s="55">
        <f>SUM(AB20,AB26,AB40,AB48)</f>
        <v>0</v>
      </c>
      <c r="AC63" s="23">
        <f t="shared" si="29"/>
        <v>0</v>
      </c>
      <c r="AD63" s="24">
        <f t="shared" si="29"/>
        <v>0</v>
      </c>
      <c r="AE63" s="55">
        <f>SUM(AE20,AE26,AE40,AE48)</f>
        <v>0</v>
      </c>
      <c r="AF63" s="23">
        <f t="shared" si="30"/>
        <v>0</v>
      </c>
      <c r="AG63" s="24">
        <f t="shared" si="30"/>
        <v>0</v>
      </c>
      <c r="AH63" s="55">
        <f>SUM(AH20,AH26,AH40,AH48)</f>
        <v>0</v>
      </c>
      <c r="AI63" s="23">
        <f t="shared" si="31"/>
        <v>0</v>
      </c>
      <c r="AJ63" s="24">
        <f t="shared" si="31"/>
        <v>0</v>
      </c>
      <c r="AK63" s="55">
        <f>SUM(AK20,AK26,AK40,AK48)</f>
        <v>0</v>
      </c>
      <c r="AL63" s="23">
        <f t="shared" si="32"/>
        <v>0</v>
      </c>
      <c r="AM63" s="24">
        <f t="shared" si="32"/>
        <v>0</v>
      </c>
      <c r="AN63" s="55">
        <f>SUM(AN20,AN26,AN40,AN48)</f>
        <v>0</v>
      </c>
      <c r="AO63" s="23">
        <f t="shared" si="33"/>
        <v>0</v>
      </c>
      <c r="AP63" s="24">
        <f t="shared" si="33"/>
        <v>0</v>
      </c>
      <c r="AQ63" s="55">
        <f>SUM(AQ20,AQ26,AQ40,AQ48)</f>
        <v>0</v>
      </c>
      <c r="AR63" s="166"/>
      <c r="AS63" s="166"/>
    </row>
    <row r="64" spans="1:45" s="15" customFormat="1" x14ac:dyDescent="0.25">
      <c r="A64" s="146" t="s">
        <v>43</v>
      </c>
      <c r="B64" s="147"/>
      <c r="C64" s="188"/>
      <c r="D64" s="29" t="s">
        <v>23</v>
      </c>
      <c r="E64" s="23">
        <f>SUM(E65:E68)</f>
        <v>34686.53</v>
      </c>
      <c r="F64" s="24">
        <f>SUM(F65:F68)</f>
        <v>16660.599999999999</v>
      </c>
      <c r="G64" s="25">
        <f>F64/E64*100</f>
        <v>48.031901720927401</v>
      </c>
      <c r="H64" s="23">
        <f>SUM(H65:H68)</f>
        <v>743.7</v>
      </c>
      <c r="I64" s="24">
        <f>I52</f>
        <v>743.7</v>
      </c>
      <c r="J64" s="25">
        <f>I64/H64*100</f>
        <v>100</v>
      </c>
      <c r="K64" s="23">
        <f>SUM(K65:K68)</f>
        <v>3175.2</v>
      </c>
      <c r="L64" s="24">
        <f>L52</f>
        <v>3175.2</v>
      </c>
      <c r="M64" s="25">
        <f>L64/K64*100</f>
        <v>100</v>
      </c>
      <c r="N64" s="23">
        <f>SUM(N65:N68)</f>
        <v>12852.6</v>
      </c>
      <c r="O64" s="24">
        <f>O52</f>
        <v>12741.7</v>
      </c>
      <c r="P64" s="25">
        <f>O64/N64*100</f>
        <v>99.137139567091481</v>
      </c>
      <c r="Q64" s="23">
        <f>SUM(Q65:Q68)</f>
        <v>1550</v>
      </c>
      <c r="R64" s="24">
        <f>R52</f>
        <v>0</v>
      </c>
      <c r="S64" s="25">
        <f>R64/Q64*100</f>
        <v>0</v>
      </c>
      <c r="T64" s="23">
        <f>SUM(T65:T68)</f>
        <v>1550</v>
      </c>
      <c r="U64" s="24">
        <f>U52</f>
        <v>0</v>
      </c>
      <c r="V64" s="25">
        <v>0</v>
      </c>
      <c r="W64" s="23">
        <f>SUM(W65:W68)</f>
        <v>2438.1</v>
      </c>
      <c r="X64" s="24">
        <f>X52</f>
        <v>0</v>
      </c>
      <c r="Y64" s="25">
        <f>X64/W64*100</f>
        <v>0</v>
      </c>
      <c r="Z64" s="23">
        <f>SUM(Z65:Z68)</f>
        <v>1600</v>
      </c>
      <c r="AA64" s="24">
        <f>AA52</f>
        <v>0</v>
      </c>
      <c r="AB64" s="25">
        <f>AA64/Z64*100</f>
        <v>0</v>
      </c>
      <c r="AC64" s="23">
        <f>SUM(AC65:AC68)</f>
        <v>1600</v>
      </c>
      <c r="AD64" s="24">
        <f>AD52</f>
        <v>0</v>
      </c>
      <c r="AE64" s="25">
        <f>AD64/AC64*100</f>
        <v>0</v>
      </c>
      <c r="AF64" s="23">
        <f>SUM(AF65:AF68)</f>
        <v>3367.8999999999996</v>
      </c>
      <c r="AG64" s="24">
        <f>AG52</f>
        <v>0</v>
      </c>
      <c r="AH64" s="25">
        <f>AG64/AF64*100</f>
        <v>0</v>
      </c>
      <c r="AI64" s="23">
        <f>SUM(AI65:AI68)</f>
        <v>2025</v>
      </c>
      <c r="AJ64" s="24">
        <v>0</v>
      </c>
      <c r="AK64" s="25">
        <f>AJ64/AI64*100</f>
        <v>0</v>
      </c>
      <c r="AL64" s="23">
        <f>SUM(AL65:AL68)</f>
        <v>2000</v>
      </c>
      <c r="AM64" s="24">
        <f>AM52</f>
        <v>0</v>
      </c>
      <c r="AN64" s="25">
        <f>AM64/AL64*100</f>
        <v>0</v>
      </c>
      <c r="AO64" s="23">
        <f>SUM(AO65:AO68)</f>
        <v>1784.03</v>
      </c>
      <c r="AP64" s="24">
        <f>AP52</f>
        <v>0</v>
      </c>
      <c r="AQ64" s="25">
        <v>0</v>
      </c>
      <c r="AR64" s="159"/>
      <c r="AS64" s="159"/>
    </row>
    <row r="65" spans="1:45" s="15" customFormat="1" ht="22.5" x14ac:dyDescent="0.25">
      <c r="A65" s="148"/>
      <c r="B65" s="149"/>
      <c r="C65" s="188"/>
      <c r="D65" s="29" t="s">
        <v>45</v>
      </c>
      <c r="E65" s="23">
        <f t="shared" ref="E65:F69" si="34">H65+K65+N65+Q65+T65+W65+Z65+AC65+AF65+AI65+AL65+AO65</f>
        <v>0</v>
      </c>
      <c r="F65" s="24">
        <f t="shared" si="34"/>
        <v>0</v>
      </c>
      <c r="G65" s="25">
        <v>0</v>
      </c>
      <c r="H65" s="23">
        <f t="shared" ref="H65:I68" si="35">SUM(H11,H17,H23,H31,H39)</f>
        <v>0</v>
      </c>
      <c r="I65" s="24">
        <f t="shared" si="35"/>
        <v>0</v>
      </c>
      <c r="J65" s="25">
        <v>0</v>
      </c>
      <c r="K65" s="23">
        <f t="shared" ref="K65:L68" si="36">SUM(K11,K17,K23,K31,K39)</f>
        <v>0</v>
      </c>
      <c r="L65" s="24">
        <f t="shared" si="36"/>
        <v>0</v>
      </c>
      <c r="M65" s="25">
        <v>0</v>
      </c>
      <c r="N65" s="23">
        <f t="shared" ref="N65:O68" si="37">SUM(N11,N17,N23,N31,N39)</f>
        <v>0</v>
      </c>
      <c r="O65" s="24">
        <f t="shared" si="37"/>
        <v>0</v>
      </c>
      <c r="P65" s="25">
        <v>0</v>
      </c>
      <c r="Q65" s="23">
        <f t="shared" ref="Q65:R68" si="38">SUM(Q11,Q17,Q23,Q31,Q39)</f>
        <v>0</v>
      </c>
      <c r="R65" s="24">
        <f t="shared" si="38"/>
        <v>0</v>
      </c>
      <c r="S65" s="25">
        <v>0</v>
      </c>
      <c r="T65" s="23">
        <f t="shared" ref="T65:U68" si="39">SUM(T11,T17,T23,T31,T39)</f>
        <v>0</v>
      </c>
      <c r="U65" s="24">
        <f t="shared" si="39"/>
        <v>0</v>
      </c>
      <c r="V65" s="25">
        <v>0</v>
      </c>
      <c r="W65" s="23">
        <f t="shared" ref="W65:X68" si="40">SUM(W11,W17,W23,W31,W39)</f>
        <v>0</v>
      </c>
      <c r="X65" s="24">
        <f t="shared" si="40"/>
        <v>0</v>
      </c>
      <c r="Y65" s="25">
        <v>0</v>
      </c>
      <c r="Z65" s="23">
        <f t="shared" ref="Z65:AA68" si="41">SUM(Z11,Z17,Z23,Z31,Z39)</f>
        <v>0</v>
      </c>
      <c r="AA65" s="24">
        <f t="shared" si="41"/>
        <v>0</v>
      </c>
      <c r="AB65" s="25">
        <v>0</v>
      </c>
      <c r="AC65" s="23">
        <f t="shared" ref="AC65:AD68" si="42">SUM(AC11,AC17,AC23,AC31,AC39)</f>
        <v>0</v>
      </c>
      <c r="AD65" s="24">
        <f t="shared" si="42"/>
        <v>0</v>
      </c>
      <c r="AE65" s="25">
        <v>0</v>
      </c>
      <c r="AF65" s="23">
        <f t="shared" ref="AF65:AG68" si="43">SUM(AF11,AF17,AF23,AF31,AF39)</f>
        <v>0</v>
      </c>
      <c r="AG65" s="24">
        <f t="shared" si="43"/>
        <v>0</v>
      </c>
      <c r="AH65" s="25">
        <v>0</v>
      </c>
      <c r="AI65" s="23">
        <f t="shared" ref="AI65:AJ68" si="44">SUM(AI11,AI17,AI23,AI31,AI39)</f>
        <v>0</v>
      </c>
      <c r="AJ65" s="24">
        <f t="shared" si="44"/>
        <v>0</v>
      </c>
      <c r="AK65" s="25">
        <v>0</v>
      </c>
      <c r="AL65" s="23">
        <f t="shared" ref="AL65:AM68" si="45">SUM(AL11,AL17,AL23,AL31,AL39)</f>
        <v>0</v>
      </c>
      <c r="AM65" s="24">
        <f t="shared" si="45"/>
        <v>0</v>
      </c>
      <c r="AN65" s="25">
        <v>0</v>
      </c>
      <c r="AO65" s="23">
        <f t="shared" ref="AO65:AP68" si="46">SUM(AO11,AO17,AO23,AO31,AO39)</f>
        <v>0</v>
      </c>
      <c r="AP65" s="24">
        <f t="shared" si="46"/>
        <v>0</v>
      </c>
      <c r="AQ65" s="25">
        <v>0</v>
      </c>
      <c r="AR65" s="160"/>
      <c r="AS65" s="160"/>
    </row>
    <row r="66" spans="1:45" s="15" customFormat="1" ht="22.5" x14ac:dyDescent="0.25">
      <c r="A66" s="148"/>
      <c r="B66" s="149"/>
      <c r="C66" s="188"/>
      <c r="D66" s="29" t="s">
        <v>24</v>
      </c>
      <c r="E66" s="23">
        <f t="shared" si="34"/>
        <v>10979.1</v>
      </c>
      <c r="F66" s="24">
        <f t="shared" si="34"/>
        <v>10219.1</v>
      </c>
      <c r="G66" s="25">
        <f>F66/E66*100</f>
        <v>93.077756828883977</v>
      </c>
      <c r="H66" s="23">
        <f t="shared" si="35"/>
        <v>0</v>
      </c>
      <c r="I66" s="24">
        <f t="shared" si="35"/>
        <v>0</v>
      </c>
      <c r="J66" s="25">
        <f>J54</f>
        <v>0</v>
      </c>
      <c r="K66" s="23">
        <f t="shared" si="36"/>
        <v>0</v>
      </c>
      <c r="L66" s="24">
        <f t="shared" si="36"/>
        <v>0</v>
      </c>
      <c r="M66" s="25">
        <f>M54</f>
        <v>0</v>
      </c>
      <c r="N66" s="23">
        <f t="shared" si="37"/>
        <v>10219.1</v>
      </c>
      <c r="O66" s="24">
        <f t="shared" si="37"/>
        <v>10219.1</v>
      </c>
      <c r="P66" s="25">
        <f>P54</f>
        <v>100</v>
      </c>
      <c r="Q66" s="23">
        <f t="shared" si="38"/>
        <v>0</v>
      </c>
      <c r="R66" s="24">
        <f t="shared" si="38"/>
        <v>0</v>
      </c>
      <c r="S66" s="25">
        <f>S54</f>
        <v>0</v>
      </c>
      <c r="T66" s="23">
        <f t="shared" si="39"/>
        <v>0</v>
      </c>
      <c r="U66" s="24">
        <f t="shared" si="39"/>
        <v>0</v>
      </c>
      <c r="V66" s="25">
        <f>V54</f>
        <v>0</v>
      </c>
      <c r="W66" s="23">
        <f t="shared" si="40"/>
        <v>0</v>
      </c>
      <c r="X66" s="24">
        <f t="shared" si="40"/>
        <v>0</v>
      </c>
      <c r="Y66" s="25">
        <v>0</v>
      </c>
      <c r="Z66" s="23">
        <f t="shared" si="41"/>
        <v>0</v>
      </c>
      <c r="AA66" s="24">
        <f t="shared" si="41"/>
        <v>0</v>
      </c>
      <c r="AB66" s="25">
        <f>AB54</f>
        <v>0</v>
      </c>
      <c r="AC66" s="23">
        <f t="shared" si="42"/>
        <v>0</v>
      </c>
      <c r="AD66" s="24">
        <f t="shared" si="42"/>
        <v>0</v>
      </c>
      <c r="AE66" s="25">
        <f>AE54</f>
        <v>0</v>
      </c>
      <c r="AF66" s="23">
        <f t="shared" si="43"/>
        <v>760</v>
      </c>
      <c r="AG66" s="24">
        <f t="shared" si="43"/>
        <v>0</v>
      </c>
      <c r="AH66" s="25">
        <v>0</v>
      </c>
      <c r="AI66" s="23">
        <f t="shared" si="44"/>
        <v>0</v>
      </c>
      <c r="AJ66" s="24">
        <f t="shared" si="44"/>
        <v>0</v>
      </c>
      <c r="AK66" s="25">
        <f>AK54</f>
        <v>0</v>
      </c>
      <c r="AL66" s="23">
        <f t="shared" si="45"/>
        <v>0</v>
      </c>
      <c r="AM66" s="24">
        <f t="shared" si="45"/>
        <v>0</v>
      </c>
      <c r="AN66" s="25">
        <f>AN54</f>
        <v>0</v>
      </c>
      <c r="AO66" s="23">
        <f t="shared" si="46"/>
        <v>0</v>
      </c>
      <c r="AP66" s="24">
        <f t="shared" si="46"/>
        <v>0</v>
      </c>
      <c r="AQ66" s="25">
        <f>AQ54</f>
        <v>0</v>
      </c>
      <c r="AR66" s="160"/>
      <c r="AS66" s="160"/>
    </row>
    <row r="67" spans="1:45" s="15" customFormat="1" x14ac:dyDescent="0.25">
      <c r="A67" s="148"/>
      <c r="B67" s="149"/>
      <c r="C67" s="188"/>
      <c r="D67" s="29" t="s">
        <v>51</v>
      </c>
      <c r="E67" s="23">
        <f t="shared" si="34"/>
        <v>23707.43</v>
      </c>
      <c r="F67" s="24">
        <f t="shared" si="34"/>
        <v>6441.5</v>
      </c>
      <c r="G67" s="25">
        <f>F67/E67*100</f>
        <v>27.170806789263956</v>
      </c>
      <c r="H67" s="23">
        <f t="shared" si="35"/>
        <v>743.7</v>
      </c>
      <c r="I67" s="24">
        <f t="shared" si="35"/>
        <v>743.7</v>
      </c>
      <c r="J67" s="25">
        <f>I67/H67*100</f>
        <v>100</v>
      </c>
      <c r="K67" s="23">
        <f t="shared" si="36"/>
        <v>3175.2</v>
      </c>
      <c r="L67" s="24">
        <f t="shared" si="36"/>
        <v>3175.2</v>
      </c>
      <c r="M67" s="25">
        <f>L67/K67*100</f>
        <v>100</v>
      </c>
      <c r="N67" s="23">
        <f t="shared" si="37"/>
        <v>2633.5</v>
      </c>
      <c r="O67" s="24">
        <f t="shared" si="37"/>
        <v>2522.6</v>
      </c>
      <c r="P67" s="25">
        <f>O67/N67*100</f>
        <v>95.788874121891027</v>
      </c>
      <c r="Q67" s="23">
        <f t="shared" si="38"/>
        <v>1550</v>
      </c>
      <c r="R67" s="24">
        <f t="shared" si="38"/>
        <v>0</v>
      </c>
      <c r="S67" s="25">
        <f>R67/Q67*100</f>
        <v>0</v>
      </c>
      <c r="T67" s="23">
        <f t="shared" si="39"/>
        <v>1550</v>
      </c>
      <c r="U67" s="24">
        <f t="shared" si="39"/>
        <v>0</v>
      </c>
      <c r="V67" s="25">
        <v>0</v>
      </c>
      <c r="W67" s="23">
        <f t="shared" si="40"/>
        <v>2438.1</v>
      </c>
      <c r="X67" s="24">
        <f t="shared" si="40"/>
        <v>0</v>
      </c>
      <c r="Y67" s="25">
        <f>X67/W67*100</f>
        <v>0</v>
      </c>
      <c r="Z67" s="23">
        <f t="shared" si="41"/>
        <v>1600</v>
      </c>
      <c r="AA67" s="24">
        <f t="shared" si="41"/>
        <v>0</v>
      </c>
      <c r="AB67" s="25">
        <f>AA67/Z67*100</f>
        <v>0</v>
      </c>
      <c r="AC67" s="23">
        <f t="shared" si="42"/>
        <v>1600</v>
      </c>
      <c r="AD67" s="24">
        <f t="shared" si="42"/>
        <v>0</v>
      </c>
      <c r="AE67" s="25">
        <f>AD67/AC67*100</f>
        <v>0</v>
      </c>
      <c r="AF67" s="23">
        <f t="shared" si="43"/>
        <v>2607.8999999999996</v>
      </c>
      <c r="AG67" s="24">
        <f t="shared" si="43"/>
        <v>0</v>
      </c>
      <c r="AH67" s="25">
        <f>AG67/AF67*100</f>
        <v>0</v>
      </c>
      <c r="AI67" s="23">
        <f t="shared" si="44"/>
        <v>2025</v>
      </c>
      <c r="AJ67" s="24">
        <f t="shared" si="44"/>
        <v>0</v>
      </c>
      <c r="AK67" s="25">
        <f>AJ67/AI67*100</f>
        <v>0</v>
      </c>
      <c r="AL67" s="23">
        <f t="shared" si="45"/>
        <v>2000</v>
      </c>
      <c r="AM67" s="24">
        <f t="shared" si="45"/>
        <v>0</v>
      </c>
      <c r="AN67" s="25">
        <f>AM67/AL67*100</f>
        <v>0</v>
      </c>
      <c r="AO67" s="23">
        <f t="shared" si="46"/>
        <v>1784.03</v>
      </c>
      <c r="AP67" s="24">
        <f t="shared" si="46"/>
        <v>0</v>
      </c>
      <c r="AQ67" s="25">
        <v>0</v>
      </c>
      <c r="AR67" s="160"/>
      <c r="AS67" s="160"/>
    </row>
    <row r="68" spans="1:45" s="15" customFormat="1" ht="22.5" x14ac:dyDescent="0.25">
      <c r="A68" s="148"/>
      <c r="B68" s="149"/>
      <c r="C68" s="188"/>
      <c r="D68" s="29" t="s">
        <v>46</v>
      </c>
      <c r="E68" s="23">
        <f t="shared" si="34"/>
        <v>0</v>
      </c>
      <c r="F68" s="24">
        <f t="shared" si="34"/>
        <v>0</v>
      </c>
      <c r="G68" s="25">
        <v>0</v>
      </c>
      <c r="H68" s="23">
        <f t="shared" si="35"/>
        <v>0</v>
      </c>
      <c r="I68" s="24">
        <f t="shared" si="35"/>
        <v>0</v>
      </c>
      <c r="J68" s="25">
        <v>0</v>
      </c>
      <c r="K68" s="23">
        <f t="shared" si="36"/>
        <v>0</v>
      </c>
      <c r="L68" s="24">
        <f t="shared" si="36"/>
        <v>0</v>
      </c>
      <c r="M68" s="25">
        <v>0</v>
      </c>
      <c r="N68" s="23">
        <f t="shared" si="37"/>
        <v>0</v>
      </c>
      <c r="O68" s="24">
        <f t="shared" si="37"/>
        <v>0</v>
      </c>
      <c r="P68" s="25">
        <v>0</v>
      </c>
      <c r="Q68" s="23">
        <f t="shared" si="38"/>
        <v>0</v>
      </c>
      <c r="R68" s="24">
        <f t="shared" si="38"/>
        <v>0</v>
      </c>
      <c r="S68" s="25">
        <v>0</v>
      </c>
      <c r="T68" s="23">
        <f t="shared" si="39"/>
        <v>0</v>
      </c>
      <c r="U68" s="24">
        <f t="shared" si="39"/>
        <v>0</v>
      </c>
      <c r="V68" s="25">
        <v>0</v>
      </c>
      <c r="W68" s="23">
        <f t="shared" si="40"/>
        <v>0</v>
      </c>
      <c r="X68" s="24">
        <f t="shared" si="40"/>
        <v>0</v>
      </c>
      <c r="Y68" s="25">
        <v>0</v>
      </c>
      <c r="Z68" s="23">
        <f t="shared" si="41"/>
        <v>0</v>
      </c>
      <c r="AA68" s="24">
        <f t="shared" si="41"/>
        <v>0</v>
      </c>
      <c r="AB68" s="25">
        <v>0</v>
      </c>
      <c r="AC68" s="23">
        <f t="shared" si="42"/>
        <v>0</v>
      </c>
      <c r="AD68" s="24">
        <f t="shared" si="42"/>
        <v>0</v>
      </c>
      <c r="AE68" s="25">
        <v>0</v>
      </c>
      <c r="AF68" s="23">
        <f t="shared" si="43"/>
        <v>0</v>
      </c>
      <c r="AG68" s="24">
        <f t="shared" si="43"/>
        <v>0</v>
      </c>
      <c r="AH68" s="25">
        <v>0</v>
      </c>
      <c r="AI68" s="23">
        <f t="shared" si="44"/>
        <v>0</v>
      </c>
      <c r="AJ68" s="24">
        <f t="shared" si="44"/>
        <v>0</v>
      </c>
      <c r="AK68" s="25">
        <v>0</v>
      </c>
      <c r="AL68" s="23">
        <f t="shared" si="45"/>
        <v>0</v>
      </c>
      <c r="AM68" s="24">
        <f t="shared" si="45"/>
        <v>0</v>
      </c>
      <c r="AN68" s="25">
        <v>0</v>
      </c>
      <c r="AO68" s="23">
        <f t="shared" si="46"/>
        <v>0</v>
      </c>
      <c r="AP68" s="24">
        <f t="shared" si="46"/>
        <v>0</v>
      </c>
      <c r="AQ68" s="25">
        <v>0</v>
      </c>
      <c r="AR68" s="160"/>
      <c r="AS68" s="160"/>
    </row>
    <row r="69" spans="1:45" ht="39" hidden="1" customHeight="1" x14ac:dyDescent="0.25">
      <c r="A69" s="150"/>
      <c r="B69" s="151"/>
      <c r="C69" s="188"/>
      <c r="D69" s="29"/>
      <c r="E69" s="23">
        <f t="shared" si="34"/>
        <v>0</v>
      </c>
      <c r="F69" s="24">
        <f t="shared" ref="F69:AQ69" si="47">F57</f>
        <v>0</v>
      </c>
      <c r="G69" s="55" t="e">
        <f t="shared" si="47"/>
        <v>#DIV/0!</v>
      </c>
      <c r="H69" s="23">
        <f t="shared" si="47"/>
        <v>0</v>
      </c>
      <c r="I69" s="24">
        <f t="shared" si="47"/>
        <v>0</v>
      </c>
      <c r="J69" s="55">
        <f t="shared" si="47"/>
        <v>0</v>
      </c>
      <c r="K69" s="23">
        <f t="shared" si="47"/>
        <v>0</v>
      </c>
      <c r="L69" s="24">
        <f t="shared" si="47"/>
        <v>0</v>
      </c>
      <c r="M69" s="25">
        <f t="shared" si="47"/>
        <v>0</v>
      </c>
      <c r="N69" s="23">
        <f t="shared" si="47"/>
        <v>0</v>
      </c>
      <c r="O69" s="24">
        <f t="shared" si="47"/>
        <v>0</v>
      </c>
      <c r="P69" s="55" t="e">
        <f t="shared" si="47"/>
        <v>#DIV/0!</v>
      </c>
      <c r="Q69" s="23">
        <v>0</v>
      </c>
      <c r="R69" s="24">
        <f t="shared" si="47"/>
        <v>0</v>
      </c>
      <c r="S69" s="55">
        <f t="shared" si="47"/>
        <v>0</v>
      </c>
      <c r="T69" s="23">
        <f t="shared" si="47"/>
        <v>0</v>
      </c>
      <c r="U69" s="24">
        <f t="shared" si="47"/>
        <v>0</v>
      </c>
      <c r="V69" s="55">
        <f t="shared" si="47"/>
        <v>0</v>
      </c>
      <c r="W69" s="23">
        <f t="shared" si="47"/>
        <v>0</v>
      </c>
      <c r="X69" s="24">
        <f t="shared" si="47"/>
        <v>0</v>
      </c>
      <c r="Y69" s="55">
        <v>0</v>
      </c>
      <c r="Z69" s="23">
        <v>0</v>
      </c>
      <c r="AA69" s="24">
        <f t="shared" si="47"/>
        <v>0</v>
      </c>
      <c r="AB69" s="55">
        <f t="shared" si="47"/>
        <v>0</v>
      </c>
      <c r="AC69" s="23">
        <f t="shared" si="47"/>
        <v>0</v>
      </c>
      <c r="AD69" s="24">
        <f t="shared" si="47"/>
        <v>0</v>
      </c>
      <c r="AE69" s="55">
        <f t="shared" si="47"/>
        <v>0</v>
      </c>
      <c r="AF69" s="23">
        <f t="shared" si="47"/>
        <v>0</v>
      </c>
      <c r="AG69" s="24">
        <f t="shared" si="47"/>
        <v>0</v>
      </c>
      <c r="AH69" s="55">
        <f t="shared" si="47"/>
        <v>0</v>
      </c>
      <c r="AI69" s="23">
        <f t="shared" si="47"/>
        <v>0</v>
      </c>
      <c r="AJ69" s="24">
        <f t="shared" si="47"/>
        <v>0</v>
      </c>
      <c r="AK69" s="55">
        <f t="shared" si="47"/>
        <v>0</v>
      </c>
      <c r="AL69" s="23">
        <f t="shared" si="47"/>
        <v>0</v>
      </c>
      <c r="AM69" s="24">
        <f t="shared" si="47"/>
        <v>0</v>
      </c>
      <c r="AN69" s="55">
        <f t="shared" si="47"/>
        <v>0</v>
      </c>
      <c r="AO69" s="23">
        <f t="shared" si="47"/>
        <v>0</v>
      </c>
      <c r="AP69" s="24">
        <f t="shared" si="47"/>
        <v>0</v>
      </c>
      <c r="AQ69" s="55">
        <f t="shared" si="47"/>
        <v>0</v>
      </c>
      <c r="AR69" s="161"/>
      <c r="AS69" s="161"/>
    </row>
    <row r="70" spans="1:45" ht="15.75" customHeight="1" x14ac:dyDescent="0.25">
      <c r="A70" s="167" t="s">
        <v>44</v>
      </c>
      <c r="B70" s="168"/>
      <c r="C70" s="30"/>
      <c r="D70" s="167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68"/>
    </row>
    <row r="71" spans="1:45" ht="15" customHeight="1" x14ac:dyDescent="0.25">
      <c r="A71" s="146" t="s">
        <v>47</v>
      </c>
      <c r="B71" s="147"/>
      <c r="C71" s="169"/>
      <c r="D71" s="29" t="s">
        <v>23</v>
      </c>
      <c r="E71" s="23">
        <f t="shared" ref="E71:E77" si="48">H71+K71+N71+Q71+T71+W71+Z71+AC71+AF71+AI71+AL71+AO71</f>
        <v>34686.53</v>
      </c>
      <c r="F71" s="24">
        <f>I71+L71+O71+R71+U71+X71+AA71+AD71+AG71+AJ71+AM71+AP71</f>
        <v>16660.599999999999</v>
      </c>
      <c r="G71" s="55">
        <f>F71/E71*100</f>
        <v>48.031901720927401</v>
      </c>
      <c r="H71" s="23">
        <f>SUM(H72:H75)</f>
        <v>743.7</v>
      </c>
      <c r="I71" s="24">
        <f>SUM(I72:I75)</f>
        <v>743.7</v>
      </c>
      <c r="J71" s="55">
        <v>0</v>
      </c>
      <c r="K71" s="23">
        <f>SUM(K72:K75)</f>
        <v>3175.2</v>
      </c>
      <c r="L71" s="24">
        <f>SUM(L72:L75)</f>
        <v>3175.2</v>
      </c>
      <c r="M71" s="55">
        <v>0</v>
      </c>
      <c r="N71" s="23">
        <f>SUM(N72:N75)</f>
        <v>12852.6</v>
      </c>
      <c r="O71" s="24">
        <f>SUM(O72:O75)</f>
        <v>12741.7</v>
      </c>
      <c r="P71" s="55">
        <f>O71/N71*100</f>
        <v>99.137139567091481</v>
      </c>
      <c r="Q71" s="23">
        <f>SUM(Q72:Q75)</f>
        <v>1550</v>
      </c>
      <c r="R71" s="24">
        <f>SUM(R72:R75)</f>
        <v>0</v>
      </c>
      <c r="S71" s="55">
        <f>SUM(S72:S76)</f>
        <v>0</v>
      </c>
      <c r="T71" s="23">
        <f>SUM(T72:T75)</f>
        <v>1550</v>
      </c>
      <c r="U71" s="24">
        <f>SUM(U72:U75)</f>
        <v>0</v>
      </c>
      <c r="V71" s="55">
        <f>SUM(V72:V76)</f>
        <v>0</v>
      </c>
      <c r="W71" s="23">
        <f>SUM(W72:W75)</f>
        <v>2438.1</v>
      </c>
      <c r="X71" s="24">
        <f>SUM(X72:X75)</f>
        <v>0</v>
      </c>
      <c r="Y71" s="55">
        <f>SUM(Y72:Y76)</f>
        <v>0</v>
      </c>
      <c r="Z71" s="23">
        <f>SUM(Z72:Z75)</f>
        <v>1600</v>
      </c>
      <c r="AA71" s="24">
        <f>SUM(AA72:AA75)</f>
        <v>0</v>
      </c>
      <c r="AB71" s="55">
        <f>SUM(AB72:AB76)</f>
        <v>0</v>
      </c>
      <c r="AC71" s="23">
        <f>SUM(AC72:AC75)</f>
        <v>1600</v>
      </c>
      <c r="AD71" s="24">
        <f>SUM(AD72:AD75)</f>
        <v>0</v>
      </c>
      <c r="AE71" s="55">
        <f>SUM(AE72:AE76)</f>
        <v>0</v>
      </c>
      <c r="AF71" s="23">
        <f>SUM(AF72:AF75)</f>
        <v>3367.8999999999996</v>
      </c>
      <c r="AG71" s="24">
        <f>SUM(AG72:AG75)</f>
        <v>0</v>
      </c>
      <c r="AH71" s="55">
        <f>SUM(AH72:AH76)</f>
        <v>0</v>
      </c>
      <c r="AI71" s="23">
        <f>SUM(AI72:AI75)</f>
        <v>2025</v>
      </c>
      <c r="AJ71" s="24">
        <f>SUM(AJ72:AJ75)</f>
        <v>0</v>
      </c>
      <c r="AK71" s="55">
        <f>SUM(AK72:AK76)</f>
        <v>0</v>
      </c>
      <c r="AL71" s="23">
        <f>SUM(AL72:AL75)</f>
        <v>2000</v>
      </c>
      <c r="AM71" s="24">
        <f>SUM(AM72:AM75)</f>
        <v>0</v>
      </c>
      <c r="AN71" s="55">
        <f>SUM(AN72:AN76)</f>
        <v>0</v>
      </c>
      <c r="AO71" s="23">
        <f>SUM(AO72:AO75)</f>
        <v>1784.03</v>
      </c>
      <c r="AP71" s="24">
        <f>SUM(AP72:AP75)</f>
        <v>0</v>
      </c>
      <c r="AQ71" s="55">
        <f>SUM(AQ72:AQ76)</f>
        <v>0</v>
      </c>
      <c r="AR71" s="172"/>
      <c r="AS71" s="133"/>
    </row>
    <row r="72" spans="1:45" ht="22.5" x14ac:dyDescent="0.25">
      <c r="A72" s="148"/>
      <c r="B72" s="149"/>
      <c r="C72" s="170"/>
      <c r="D72" s="29" t="s">
        <v>45</v>
      </c>
      <c r="E72" s="23">
        <f>H72+K72+N72+Q72+T72+W72+Z72+AC72+AF72+AI72+AL72+AO72</f>
        <v>0</v>
      </c>
      <c r="F72" s="24">
        <f>SUM(F11,F17,F31,F39,F53)</f>
        <v>0</v>
      </c>
      <c r="G72" s="55">
        <v>0</v>
      </c>
      <c r="H72" s="23">
        <f t="shared" ref="H72:AQ72" si="49">SUM(H11,H17,H31,H39)</f>
        <v>0</v>
      </c>
      <c r="I72" s="24">
        <f t="shared" si="49"/>
        <v>0</v>
      </c>
      <c r="J72" s="55">
        <f t="shared" si="49"/>
        <v>0</v>
      </c>
      <c r="K72" s="23">
        <f t="shared" si="49"/>
        <v>0</v>
      </c>
      <c r="L72" s="24">
        <f t="shared" si="49"/>
        <v>0</v>
      </c>
      <c r="M72" s="55">
        <f t="shared" si="49"/>
        <v>0</v>
      </c>
      <c r="N72" s="23">
        <f t="shared" si="49"/>
        <v>0</v>
      </c>
      <c r="O72" s="24">
        <f t="shared" si="49"/>
        <v>0</v>
      </c>
      <c r="P72" s="55">
        <f t="shared" si="49"/>
        <v>0</v>
      </c>
      <c r="Q72" s="23">
        <f t="shared" si="49"/>
        <v>0</v>
      </c>
      <c r="R72" s="24">
        <f t="shared" si="49"/>
        <v>0</v>
      </c>
      <c r="S72" s="55">
        <f t="shared" si="49"/>
        <v>0</v>
      </c>
      <c r="T72" s="23">
        <f t="shared" si="49"/>
        <v>0</v>
      </c>
      <c r="U72" s="24">
        <f t="shared" si="49"/>
        <v>0</v>
      </c>
      <c r="V72" s="55">
        <f t="shared" si="49"/>
        <v>0</v>
      </c>
      <c r="W72" s="23">
        <f t="shared" si="49"/>
        <v>0</v>
      </c>
      <c r="X72" s="24">
        <f t="shared" si="49"/>
        <v>0</v>
      </c>
      <c r="Y72" s="55">
        <f t="shared" si="49"/>
        <v>0</v>
      </c>
      <c r="Z72" s="23">
        <f t="shared" si="49"/>
        <v>0</v>
      </c>
      <c r="AA72" s="24">
        <f t="shared" si="49"/>
        <v>0</v>
      </c>
      <c r="AB72" s="55">
        <f t="shared" si="49"/>
        <v>0</v>
      </c>
      <c r="AC72" s="23">
        <f t="shared" si="49"/>
        <v>0</v>
      </c>
      <c r="AD72" s="24">
        <f t="shared" si="49"/>
        <v>0</v>
      </c>
      <c r="AE72" s="55">
        <f t="shared" si="49"/>
        <v>0</v>
      </c>
      <c r="AF72" s="23">
        <f t="shared" si="49"/>
        <v>0</v>
      </c>
      <c r="AG72" s="24">
        <f t="shared" si="49"/>
        <v>0</v>
      </c>
      <c r="AH72" s="55">
        <f t="shared" si="49"/>
        <v>0</v>
      </c>
      <c r="AI72" s="23">
        <f t="shared" si="49"/>
        <v>0</v>
      </c>
      <c r="AJ72" s="24">
        <f t="shared" si="49"/>
        <v>0</v>
      </c>
      <c r="AK72" s="55">
        <f t="shared" si="49"/>
        <v>0</v>
      </c>
      <c r="AL72" s="23">
        <f t="shared" si="49"/>
        <v>0</v>
      </c>
      <c r="AM72" s="24">
        <f t="shared" si="49"/>
        <v>0</v>
      </c>
      <c r="AN72" s="55">
        <f t="shared" si="49"/>
        <v>0</v>
      </c>
      <c r="AO72" s="23">
        <f t="shared" si="49"/>
        <v>0</v>
      </c>
      <c r="AP72" s="24">
        <f t="shared" si="49"/>
        <v>0</v>
      </c>
      <c r="AQ72" s="55">
        <f t="shared" si="49"/>
        <v>0</v>
      </c>
      <c r="AR72" s="173"/>
      <c r="AS72" s="134"/>
    </row>
    <row r="73" spans="1:45" ht="22.5" x14ac:dyDescent="0.25">
      <c r="A73" s="148"/>
      <c r="B73" s="149"/>
      <c r="C73" s="170"/>
      <c r="D73" s="29" t="s">
        <v>24</v>
      </c>
      <c r="E73" s="23">
        <f t="shared" si="48"/>
        <v>10979.1</v>
      </c>
      <c r="F73" s="24">
        <f>SUM(F12,F18,F24,F32,F40)</f>
        <v>10219.1</v>
      </c>
      <c r="G73" s="55">
        <f>F73/E73*100</f>
        <v>93.077756828883977</v>
      </c>
      <c r="H73" s="23">
        <f>SUM(H12,H18,H32,H40)</f>
        <v>0</v>
      </c>
      <c r="I73" s="24">
        <f t="shared" ref="I73:AQ73" si="50">SUM(I12,I18,I32,I40)</f>
        <v>0</v>
      </c>
      <c r="J73" s="55">
        <f t="shared" si="50"/>
        <v>0</v>
      </c>
      <c r="K73" s="23">
        <f t="shared" si="50"/>
        <v>0</v>
      </c>
      <c r="L73" s="24">
        <f t="shared" si="50"/>
        <v>0</v>
      </c>
      <c r="M73" s="55">
        <f t="shared" si="50"/>
        <v>0</v>
      </c>
      <c r="N73" s="23">
        <f t="shared" si="50"/>
        <v>10219.1</v>
      </c>
      <c r="O73" s="24">
        <f t="shared" si="50"/>
        <v>10219.1</v>
      </c>
      <c r="P73" s="55">
        <f>O73/N73*100</f>
        <v>100</v>
      </c>
      <c r="Q73" s="23">
        <f t="shared" si="50"/>
        <v>0</v>
      </c>
      <c r="R73" s="24">
        <f t="shared" si="50"/>
        <v>0</v>
      </c>
      <c r="S73" s="55">
        <f t="shared" si="50"/>
        <v>0</v>
      </c>
      <c r="T73" s="23">
        <f t="shared" si="50"/>
        <v>0</v>
      </c>
      <c r="U73" s="24">
        <f t="shared" si="50"/>
        <v>0</v>
      </c>
      <c r="V73" s="55">
        <f t="shared" si="50"/>
        <v>0</v>
      </c>
      <c r="W73" s="23">
        <f t="shared" si="50"/>
        <v>0</v>
      </c>
      <c r="X73" s="24">
        <f t="shared" si="50"/>
        <v>0</v>
      </c>
      <c r="Y73" s="55">
        <f t="shared" si="50"/>
        <v>0</v>
      </c>
      <c r="Z73" s="23">
        <f t="shared" si="50"/>
        <v>0</v>
      </c>
      <c r="AA73" s="24">
        <f t="shared" si="50"/>
        <v>0</v>
      </c>
      <c r="AB73" s="55">
        <f t="shared" si="50"/>
        <v>0</v>
      </c>
      <c r="AC73" s="23">
        <f t="shared" si="50"/>
        <v>0</v>
      </c>
      <c r="AD73" s="24">
        <f t="shared" si="50"/>
        <v>0</v>
      </c>
      <c r="AE73" s="55">
        <f t="shared" si="50"/>
        <v>0</v>
      </c>
      <c r="AF73" s="23">
        <f t="shared" si="50"/>
        <v>760</v>
      </c>
      <c r="AG73" s="24">
        <f t="shared" si="50"/>
        <v>0</v>
      </c>
      <c r="AH73" s="55">
        <f t="shared" si="50"/>
        <v>0</v>
      </c>
      <c r="AI73" s="23">
        <f t="shared" si="50"/>
        <v>0</v>
      </c>
      <c r="AJ73" s="24">
        <f t="shared" si="50"/>
        <v>0</v>
      </c>
      <c r="AK73" s="55">
        <f t="shared" si="50"/>
        <v>0</v>
      </c>
      <c r="AL73" s="23">
        <f t="shared" si="50"/>
        <v>0</v>
      </c>
      <c r="AM73" s="24">
        <f t="shared" si="50"/>
        <v>0</v>
      </c>
      <c r="AN73" s="55">
        <f t="shared" si="50"/>
        <v>0</v>
      </c>
      <c r="AO73" s="23">
        <f t="shared" si="50"/>
        <v>0</v>
      </c>
      <c r="AP73" s="24">
        <f t="shared" si="50"/>
        <v>0</v>
      </c>
      <c r="AQ73" s="55">
        <f t="shared" si="50"/>
        <v>0</v>
      </c>
      <c r="AR73" s="173"/>
      <c r="AS73" s="134"/>
    </row>
    <row r="74" spans="1:45" x14ac:dyDescent="0.25">
      <c r="A74" s="148"/>
      <c r="B74" s="149"/>
      <c r="C74" s="170"/>
      <c r="D74" s="29" t="s">
        <v>51</v>
      </c>
      <c r="E74" s="23">
        <f t="shared" si="48"/>
        <v>23707.43</v>
      </c>
      <c r="F74" s="24">
        <f>I74+L74+O74+R74+U74+X74+AA74+AD74+AG74+AJ74+AM74+AP74</f>
        <v>6441.5</v>
      </c>
      <c r="G74" s="55">
        <f>F74/E74*100</f>
        <v>27.170806789263956</v>
      </c>
      <c r="H74" s="23">
        <f>SUM(H13,H19,H33,H41)</f>
        <v>743.7</v>
      </c>
      <c r="I74" s="24">
        <f t="shared" ref="I74:AQ74" si="51">SUM(I13,I19,I33,I41)</f>
        <v>743.7</v>
      </c>
      <c r="J74" s="55">
        <v>0</v>
      </c>
      <c r="K74" s="23">
        <f t="shared" si="51"/>
        <v>3175.2</v>
      </c>
      <c r="L74" s="24">
        <f t="shared" si="51"/>
        <v>3175.2</v>
      </c>
      <c r="M74" s="55">
        <v>0</v>
      </c>
      <c r="N74" s="23">
        <f t="shared" si="51"/>
        <v>2633.5</v>
      </c>
      <c r="O74" s="24">
        <f t="shared" si="51"/>
        <v>2522.6</v>
      </c>
      <c r="P74" s="55">
        <f>O74/N74*100</f>
        <v>95.788874121891027</v>
      </c>
      <c r="Q74" s="23">
        <f t="shared" si="51"/>
        <v>1550</v>
      </c>
      <c r="R74" s="24">
        <f t="shared" si="51"/>
        <v>0</v>
      </c>
      <c r="S74" s="55">
        <f t="shared" si="51"/>
        <v>0</v>
      </c>
      <c r="T74" s="23">
        <f t="shared" si="51"/>
        <v>1550</v>
      </c>
      <c r="U74" s="24">
        <f t="shared" si="51"/>
        <v>0</v>
      </c>
      <c r="V74" s="55">
        <f t="shared" si="51"/>
        <v>0</v>
      </c>
      <c r="W74" s="23">
        <f t="shared" si="51"/>
        <v>2438.1</v>
      </c>
      <c r="X74" s="24">
        <f t="shared" si="51"/>
        <v>0</v>
      </c>
      <c r="Y74" s="55">
        <f t="shared" si="51"/>
        <v>0</v>
      </c>
      <c r="Z74" s="23">
        <f t="shared" si="51"/>
        <v>1600</v>
      </c>
      <c r="AA74" s="24">
        <f t="shared" si="51"/>
        <v>0</v>
      </c>
      <c r="AB74" s="55">
        <f t="shared" si="51"/>
        <v>0</v>
      </c>
      <c r="AC74" s="23">
        <f t="shared" si="51"/>
        <v>1600</v>
      </c>
      <c r="AD74" s="24">
        <f t="shared" si="51"/>
        <v>0</v>
      </c>
      <c r="AE74" s="55">
        <f t="shared" si="51"/>
        <v>0</v>
      </c>
      <c r="AF74" s="23">
        <f t="shared" si="51"/>
        <v>2607.8999999999996</v>
      </c>
      <c r="AG74" s="24">
        <f t="shared" si="51"/>
        <v>0</v>
      </c>
      <c r="AH74" s="55">
        <f t="shared" si="51"/>
        <v>0</v>
      </c>
      <c r="AI74" s="23">
        <f>SUM(AI13,AI19,AI41)</f>
        <v>2025</v>
      </c>
      <c r="AJ74" s="24">
        <f t="shared" si="51"/>
        <v>0</v>
      </c>
      <c r="AK74" s="55">
        <f t="shared" si="51"/>
        <v>0</v>
      </c>
      <c r="AL74" s="23">
        <f t="shared" si="51"/>
        <v>2000</v>
      </c>
      <c r="AM74" s="24">
        <f t="shared" si="51"/>
        <v>0</v>
      </c>
      <c r="AN74" s="55">
        <f t="shared" si="51"/>
        <v>0</v>
      </c>
      <c r="AO74" s="23">
        <f t="shared" si="51"/>
        <v>1784.03</v>
      </c>
      <c r="AP74" s="24">
        <f t="shared" si="51"/>
        <v>0</v>
      </c>
      <c r="AQ74" s="55">
        <f t="shared" si="51"/>
        <v>0</v>
      </c>
      <c r="AR74" s="173"/>
      <c r="AS74" s="134"/>
    </row>
    <row r="75" spans="1:45" ht="22.5" x14ac:dyDescent="0.25">
      <c r="A75" s="150"/>
      <c r="B75" s="151"/>
      <c r="C75" s="171"/>
      <c r="D75" s="29" t="s">
        <v>46</v>
      </c>
      <c r="E75" s="23">
        <v>0</v>
      </c>
      <c r="F75" s="24">
        <v>0</v>
      </c>
      <c r="G75" s="55">
        <v>0</v>
      </c>
      <c r="H75" s="23">
        <f>SUM(H14,H20,H34,H42)</f>
        <v>0</v>
      </c>
      <c r="I75" s="24">
        <f>SUM(I14,I20,I34,I42)</f>
        <v>0</v>
      </c>
      <c r="J75" s="55">
        <f>SUM(J14,J20,J34,J42)</f>
        <v>0</v>
      </c>
      <c r="K75" s="23">
        <f>SUM(K14,K20,K34,K42)</f>
        <v>0</v>
      </c>
      <c r="L75" s="24">
        <f>SUM(L14,L20,L34,L42)</f>
        <v>0</v>
      </c>
      <c r="M75" s="55">
        <f>SUM(M14,M20,M34,M42)</f>
        <v>0</v>
      </c>
      <c r="N75" s="23">
        <v>0</v>
      </c>
      <c r="O75" s="24">
        <v>0</v>
      </c>
      <c r="P75" s="55">
        <v>0</v>
      </c>
      <c r="Q75" s="23">
        <f t="shared" ref="Q75:AQ75" si="52">SUM(Q14,Q20,Q34,Q42)</f>
        <v>0</v>
      </c>
      <c r="R75" s="24">
        <f t="shared" si="52"/>
        <v>0</v>
      </c>
      <c r="S75" s="55">
        <f t="shared" si="52"/>
        <v>0</v>
      </c>
      <c r="T75" s="23">
        <f t="shared" si="52"/>
        <v>0</v>
      </c>
      <c r="U75" s="24">
        <f t="shared" si="52"/>
        <v>0</v>
      </c>
      <c r="V75" s="55">
        <f t="shared" si="52"/>
        <v>0</v>
      </c>
      <c r="W75" s="23">
        <f t="shared" si="52"/>
        <v>0</v>
      </c>
      <c r="X75" s="24">
        <f t="shared" si="52"/>
        <v>0</v>
      </c>
      <c r="Y75" s="55">
        <f t="shared" si="52"/>
        <v>0</v>
      </c>
      <c r="Z75" s="23">
        <f t="shared" si="52"/>
        <v>0</v>
      </c>
      <c r="AA75" s="24">
        <f t="shared" si="52"/>
        <v>0</v>
      </c>
      <c r="AB75" s="55">
        <f t="shared" si="52"/>
        <v>0</v>
      </c>
      <c r="AC75" s="23">
        <f t="shared" si="52"/>
        <v>0</v>
      </c>
      <c r="AD75" s="24">
        <f t="shared" si="52"/>
        <v>0</v>
      </c>
      <c r="AE75" s="55">
        <f t="shared" si="52"/>
        <v>0</v>
      </c>
      <c r="AF75" s="23">
        <f t="shared" si="52"/>
        <v>0</v>
      </c>
      <c r="AG75" s="24">
        <f t="shared" si="52"/>
        <v>0</v>
      </c>
      <c r="AH75" s="55">
        <f t="shared" si="52"/>
        <v>0</v>
      </c>
      <c r="AI75" s="23">
        <f t="shared" si="52"/>
        <v>0</v>
      </c>
      <c r="AJ75" s="24">
        <f t="shared" si="52"/>
        <v>0</v>
      </c>
      <c r="AK75" s="55">
        <f t="shared" si="52"/>
        <v>0</v>
      </c>
      <c r="AL75" s="23">
        <f t="shared" si="52"/>
        <v>0</v>
      </c>
      <c r="AM75" s="24">
        <f t="shared" si="52"/>
        <v>0</v>
      </c>
      <c r="AN75" s="55">
        <f t="shared" si="52"/>
        <v>0</v>
      </c>
      <c r="AO75" s="23">
        <f t="shared" si="52"/>
        <v>0</v>
      </c>
      <c r="AP75" s="24">
        <f t="shared" si="52"/>
        <v>0</v>
      </c>
      <c r="AQ75" s="55">
        <f t="shared" si="52"/>
        <v>0</v>
      </c>
      <c r="AR75" s="174"/>
      <c r="AS75" s="135"/>
    </row>
    <row r="76" spans="1:45" ht="82.5" customHeight="1" x14ac:dyDescent="0.25">
      <c r="A76" s="167" t="s">
        <v>97</v>
      </c>
      <c r="B76" s="168"/>
      <c r="C76" s="108"/>
      <c r="D76" s="106" t="s">
        <v>51</v>
      </c>
      <c r="E76" s="23">
        <f>H76+K76+N76+Q76+T76+W76+Z76+AC76+AF76+AI76+AL76+AO76</f>
        <v>10.5</v>
      </c>
      <c r="F76" s="24">
        <f>I76+L76+O76+R76+U76+X76+AA76+AD76+AG76+AJ76+AM76+AP76</f>
        <v>10.5</v>
      </c>
      <c r="G76" s="55">
        <f>F76/E76*100</f>
        <v>100</v>
      </c>
      <c r="H76" s="23">
        <v>10.5</v>
      </c>
      <c r="I76" s="24">
        <v>10.5</v>
      </c>
      <c r="J76" s="55">
        <v>100</v>
      </c>
      <c r="K76" s="23">
        <v>0</v>
      </c>
      <c r="L76" s="24">
        <v>0</v>
      </c>
      <c r="M76" s="55">
        <f>SUM(M15,M21,M35,M43)</f>
        <v>0</v>
      </c>
      <c r="N76" s="23">
        <v>0</v>
      </c>
      <c r="O76" s="24">
        <v>0</v>
      </c>
      <c r="P76" s="55">
        <v>0</v>
      </c>
      <c r="Q76" s="23">
        <v>0</v>
      </c>
      <c r="R76" s="24">
        <v>0</v>
      </c>
      <c r="S76" s="55">
        <v>0</v>
      </c>
      <c r="T76" s="23">
        <v>0</v>
      </c>
      <c r="U76" s="24">
        <v>0</v>
      </c>
      <c r="V76" s="55">
        <v>0</v>
      </c>
      <c r="W76" s="23">
        <v>0</v>
      </c>
      <c r="X76" s="24">
        <v>0</v>
      </c>
      <c r="Y76" s="55">
        <v>0</v>
      </c>
      <c r="Z76" s="23">
        <v>0</v>
      </c>
      <c r="AA76" s="24">
        <v>0</v>
      </c>
      <c r="AB76" s="55">
        <v>0</v>
      </c>
      <c r="AC76" s="23">
        <v>0</v>
      </c>
      <c r="AD76" s="24">
        <v>0</v>
      </c>
      <c r="AE76" s="55">
        <v>0</v>
      </c>
      <c r="AF76" s="23">
        <v>0</v>
      </c>
      <c r="AG76" s="24">
        <v>0</v>
      </c>
      <c r="AH76" s="55">
        <v>0</v>
      </c>
      <c r="AI76" s="23">
        <v>0</v>
      </c>
      <c r="AJ76" s="24">
        <v>0</v>
      </c>
      <c r="AK76" s="55">
        <v>0</v>
      </c>
      <c r="AL76" s="23">
        <v>0</v>
      </c>
      <c r="AM76" s="24">
        <v>0</v>
      </c>
      <c r="AN76" s="55">
        <v>0</v>
      </c>
      <c r="AO76" s="23">
        <v>0</v>
      </c>
      <c r="AP76" s="24">
        <v>0</v>
      </c>
      <c r="AQ76" s="55">
        <v>0</v>
      </c>
      <c r="AR76" s="120" t="s">
        <v>100</v>
      </c>
      <c r="AS76" s="107"/>
    </row>
    <row r="77" spans="1:45" hidden="1" x14ac:dyDescent="0.25">
      <c r="A77" s="179"/>
      <c r="B77" s="196" t="s">
        <v>48</v>
      </c>
      <c r="C77" s="188"/>
      <c r="D77" s="32" t="s">
        <v>23</v>
      </c>
      <c r="E77" s="23">
        <f t="shared" si="48"/>
        <v>0</v>
      </c>
      <c r="F77" s="24">
        <f>I77+L77+O77+R77+U77+X77+AA77+AD77+AG77+AJ77+AM77+AP77</f>
        <v>0</v>
      </c>
      <c r="G77" s="55" t="e">
        <f>F77/E77*100</f>
        <v>#DIV/0!</v>
      </c>
      <c r="H77" s="23">
        <f>SUM(H78:H80)</f>
        <v>0</v>
      </c>
      <c r="I77" s="24">
        <f t="shared" ref="I77:AQ77" si="53">SUM(I78,I79:I82)</f>
        <v>0</v>
      </c>
      <c r="J77" s="55" t="e">
        <f t="shared" si="53"/>
        <v>#DIV/0!</v>
      </c>
      <c r="K77" s="23">
        <f>SUM(K78:K80)</f>
        <v>0</v>
      </c>
      <c r="L77" s="24">
        <f t="shared" si="53"/>
        <v>0</v>
      </c>
      <c r="M77" s="55">
        <f t="shared" si="53"/>
        <v>0</v>
      </c>
      <c r="N77" s="23">
        <f>SUM(N78:N80)</f>
        <v>0</v>
      </c>
      <c r="O77" s="24">
        <f t="shared" si="53"/>
        <v>0</v>
      </c>
      <c r="P77" s="55" t="e">
        <f t="shared" si="53"/>
        <v>#DIV/0!</v>
      </c>
      <c r="Q77" s="23">
        <f>SUM(Q78:Q80)</f>
        <v>0</v>
      </c>
      <c r="R77" s="24">
        <f t="shared" si="53"/>
        <v>0</v>
      </c>
      <c r="S77" s="55">
        <f t="shared" si="53"/>
        <v>0</v>
      </c>
      <c r="T77" s="23">
        <f>SUM(T78:T80)</f>
        <v>0</v>
      </c>
      <c r="U77" s="24">
        <f t="shared" si="53"/>
        <v>0</v>
      </c>
      <c r="V77" s="55">
        <f t="shared" si="53"/>
        <v>0</v>
      </c>
      <c r="W77" s="23">
        <f>SUM(W78:W80)</f>
        <v>0</v>
      </c>
      <c r="X77" s="24">
        <f t="shared" si="53"/>
        <v>0</v>
      </c>
      <c r="Y77" s="55">
        <f t="shared" si="53"/>
        <v>0</v>
      </c>
      <c r="Z77" s="23">
        <f>SUM(Z78:Z80)</f>
        <v>0</v>
      </c>
      <c r="AA77" s="24">
        <f t="shared" si="53"/>
        <v>0</v>
      </c>
      <c r="AB77" s="55">
        <f t="shared" si="53"/>
        <v>0</v>
      </c>
      <c r="AC77" s="23">
        <f>SUM(AC78:AC80)</f>
        <v>0</v>
      </c>
      <c r="AD77" s="24">
        <f t="shared" si="53"/>
        <v>0</v>
      </c>
      <c r="AE77" s="55">
        <f t="shared" si="53"/>
        <v>0</v>
      </c>
      <c r="AF77" s="23">
        <f>SUM(AF78:AF80)</f>
        <v>0</v>
      </c>
      <c r="AG77" s="24">
        <f t="shared" si="53"/>
        <v>0</v>
      </c>
      <c r="AH77" s="55">
        <f t="shared" si="53"/>
        <v>0</v>
      </c>
      <c r="AI77" s="23">
        <f>SUM(AI78:AI80)</f>
        <v>0</v>
      </c>
      <c r="AJ77" s="24">
        <f t="shared" si="53"/>
        <v>0</v>
      </c>
      <c r="AK77" s="55">
        <f t="shared" si="53"/>
        <v>0</v>
      </c>
      <c r="AL77" s="23">
        <f>SUM(AL78:AL80)</f>
        <v>0</v>
      </c>
      <c r="AM77" s="24">
        <f t="shared" si="53"/>
        <v>0</v>
      </c>
      <c r="AN77" s="55">
        <f t="shared" si="53"/>
        <v>0</v>
      </c>
      <c r="AO77" s="23">
        <f>SUM(AO78:AO80)</f>
        <v>0</v>
      </c>
      <c r="AP77" s="24">
        <f t="shared" si="53"/>
        <v>0</v>
      </c>
      <c r="AQ77" s="55">
        <f t="shared" si="53"/>
        <v>0</v>
      </c>
      <c r="AR77" s="195"/>
      <c r="AS77" s="195"/>
    </row>
    <row r="78" spans="1:45" ht="22.5" hidden="1" x14ac:dyDescent="0.25">
      <c r="A78" s="179"/>
      <c r="B78" s="196"/>
      <c r="C78" s="188"/>
      <c r="D78" s="32" t="s">
        <v>45</v>
      </c>
      <c r="E78" s="23">
        <f t="shared" ref="E78:F82" si="54">SUM(H78,K78,N78,Q78,T78,W78,Z78,AC78,AF78,AI78,AL78,AO78)</f>
        <v>0</v>
      </c>
      <c r="F78" s="24">
        <f t="shared" si="54"/>
        <v>0</v>
      </c>
      <c r="G78" s="25">
        <v>0</v>
      </c>
      <c r="H78" s="23">
        <f>SUM(H47,H23)</f>
        <v>0</v>
      </c>
      <c r="I78" s="24">
        <f>SUM(I23,I47)</f>
        <v>0</v>
      </c>
      <c r="J78" s="55">
        <v>0</v>
      </c>
      <c r="K78" s="23">
        <f>SUM(K47,K23)</f>
        <v>0</v>
      </c>
      <c r="L78" s="24">
        <f>SUM(L23,L47)</f>
        <v>0</v>
      </c>
      <c r="M78" s="55">
        <v>0</v>
      </c>
      <c r="N78" s="23">
        <f>SUM(N47,N23)</f>
        <v>0</v>
      </c>
      <c r="O78" s="24">
        <f>SUM(O23,O47)</f>
        <v>0</v>
      </c>
      <c r="P78" s="55">
        <v>0</v>
      </c>
      <c r="Q78" s="23">
        <f>SUM(Q47,Q23)</f>
        <v>0</v>
      </c>
      <c r="R78" s="24">
        <f>SUM(R23,R47)</f>
        <v>0</v>
      </c>
      <c r="S78" s="55">
        <v>0</v>
      </c>
      <c r="T78" s="23">
        <f>SUM(T47,T23)</f>
        <v>0</v>
      </c>
      <c r="U78" s="24">
        <f>SUM(U23,U47)</f>
        <v>0</v>
      </c>
      <c r="V78" s="55">
        <v>0</v>
      </c>
      <c r="W78" s="23">
        <f>SUM(W47,W23)</f>
        <v>0</v>
      </c>
      <c r="X78" s="24">
        <f>SUM(X23,X47)</f>
        <v>0</v>
      </c>
      <c r="Y78" s="55">
        <v>0</v>
      </c>
      <c r="Z78" s="23">
        <f>SUM(Z47,Z23)</f>
        <v>0</v>
      </c>
      <c r="AA78" s="24">
        <f>SUM(AA23,AA47)</f>
        <v>0</v>
      </c>
      <c r="AB78" s="55">
        <v>0</v>
      </c>
      <c r="AC78" s="23">
        <f>SUM(AC47,AC23)</f>
        <v>0</v>
      </c>
      <c r="AD78" s="24">
        <f>SUM(AD23,AD47)</f>
        <v>0</v>
      </c>
      <c r="AE78" s="55">
        <v>0</v>
      </c>
      <c r="AF78" s="23">
        <f>SUM(AF47,AF23)</f>
        <v>0</v>
      </c>
      <c r="AG78" s="24">
        <f>SUM(AG23,AG47)</f>
        <v>0</v>
      </c>
      <c r="AH78" s="55">
        <v>0</v>
      </c>
      <c r="AI78" s="23">
        <f>SUM(AI47,AI23)</f>
        <v>0</v>
      </c>
      <c r="AJ78" s="24">
        <f>SUM(AJ23,AJ47)</f>
        <v>0</v>
      </c>
      <c r="AK78" s="55">
        <v>0</v>
      </c>
      <c r="AL78" s="23">
        <f>SUM(AL47,AL23)</f>
        <v>0</v>
      </c>
      <c r="AM78" s="24">
        <f>SUM(AM23,AM47)</f>
        <v>0</v>
      </c>
      <c r="AN78" s="55">
        <v>0</v>
      </c>
      <c r="AO78" s="23">
        <f>SUM(AO47,AO23)</f>
        <v>0</v>
      </c>
      <c r="AP78" s="24">
        <f>SUM(AP23,AP47)</f>
        <v>0</v>
      </c>
      <c r="AQ78" s="55">
        <v>0</v>
      </c>
      <c r="AR78" s="195"/>
      <c r="AS78" s="195"/>
    </row>
    <row r="79" spans="1:45" ht="22.5" hidden="1" x14ac:dyDescent="0.25">
      <c r="A79" s="179"/>
      <c r="B79" s="196"/>
      <c r="C79" s="188"/>
      <c r="D79" s="32" t="s">
        <v>24</v>
      </c>
      <c r="E79" s="23">
        <f t="shared" si="54"/>
        <v>0</v>
      </c>
      <c r="F79" s="24">
        <f t="shared" si="54"/>
        <v>0</v>
      </c>
      <c r="G79" s="25">
        <v>0</v>
      </c>
      <c r="H79" s="23">
        <f>SUM(H48,H24)</f>
        <v>0</v>
      </c>
      <c r="I79" s="24">
        <f>SUM(I24,I48)</f>
        <v>0</v>
      </c>
      <c r="J79" s="55">
        <f>SUM(J24)</f>
        <v>0</v>
      </c>
      <c r="K79" s="23">
        <f>SUM(K48,K24)</f>
        <v>0</v>
      </c>
      <c r="L79" s="24">
        <f>SUM(L24,L48)</f>
        <v>0</v>
      </c>
      <c r="M79" s="55">
        <f>SUM(M24)</f>
        <v>0</v>
      </c>
      <c r="N79" s="23">
        <f>SUM(N48,N24)</f>
        <v>0</v>
      </c>
      <c r="O79" s="24">
        <f>SUM(O24,O48)</f>
        <v>0</v>
      </c>
      <c r="P79" s="55">
        <f>SUM(P24)</f>
        <v>0</v>
      </c>
      <c r="Q79" s="23">
        <f>SUM(Q48,Q24)</f>
        <v>0</v>
      </c>
      <c r="R79" s="24">
        <f>SUM(R24,R48)</f>
        <v>0</v>
      </c>
      <c r="S79" s="55">
        <f>SUM(S24)</f>
        <v>0</v>
      </c>
      <c r="T79" s="23">
        <f>SUM(T48,T24)</f>
        <v>0</v>
      </c>
      <c r="U79" s="24">
        <f>SUM(U24,U48)</f>
        <v>0</v>
      </c>
      <c r="V79" s="55">
        <f>SUM(V24)</f>
        <v>0</v>
      </c>
      <c r="W79" s="23">
        <f>SUM(W48,W24)</f>
        <v>0</v>
      </c>
      <c r="X79" s="24">
        <f>SUM(X24,X48)</f>
        <v>0</v>
      </c>
      <c r="Y79" s="55">
        <f>SUM(Y24)</f>
        <v>0</v>
      </c>
      <c r="Z79" s="23">
        <f>SUM(Z48,Z24)</f>
        <v>0</v>
      </c>
      <c r="AA79" s="24">
        <f>SUM(AA24,AA48)</f>
        <v>0</v>
      </c>
      <c r="AB79" s="55">
        <f>SUM(AB24)</f>
        <v>0</v>
      </c>
      <c r="AC79" s="23">
        <f>SUM(AC48,AC24)</f>
        <v>0</v>
      </c>
      <c r="AD79" s="24">
        <f>SUM(AD24,AD48)</f>
        <v>0</v>
      </c>
      <c r="AE79" s="55">
        <f>SUM(AE24)</f>
        <v>0</v>
      </c>
      <c r="AF79" s="23">
        <f>SUM(AF48,AF24)</f>
        <v>0</v>
      </c>
      <c r="AG79" s="24">
        <f>SUM(AG24,AG48)</f>
        <v>0</v>
      </c>
      <c r="AH79" s="55">
        <f>SUM(AH24)</f>
        <v>0</v>
      </c>
      <c r="AI79" s="23">
        <f>SUM(AI48,AI24)</f>
        <v>0</v>
      </c>
      <c r="AJ79" s="24">
        <f>SUM(AJ24,AJ48)</f>
        <v>0</v>
      </c>
      <c r="AK79" s="55">
        <f>SUM(AK24)</f>
        <v>0</v>
      </c>
      <c r="AL79" s="23">
        <f>SUM(AL48,AL24)</f>
        <v>0</v>
      </c>
      <c r="AM79" s="24">
        <f>SUM(AM24,AM48)</f>
        <v>0</v>
      </c>
      <c r="AN79" s="55">
        <f>SUM(AN24)</f>
        <v>0</v>
      </c>
      <c r="AO79" s="23">
        <f>SUM(AO48,AO24)</f>
        <v>0</v>
      </c>
      <c r="AP79" s="24">
        <f>SUM(AP24,AP48)</f>
        <v>0</v>
      </c>
      <c r="AQ79" s="55">
        <f>SUM(AQ24)</f>
        <v>0</v>
      </c>
      <c r="AR79" s="195"/>
      <c r="AS79" s="195"/>
    </row>
    <row r="80" spans="1:45" hidden="1" x14ac:dyDescent="0.25">
      <c r="A80" s="179"/>
      <c r="B80" s="196"/>
      <c r="C80" s="188"/>
      <c r="D80" s="32" t="s">
        <v>51</v>
      </c>
      <c r="E80" s="23">
        <f t="shared" si="54"/>
        <v>0</v>
      </c>
      <c r="F80" s="24">
        <f t="shared" si="54"/>
        <v>0</v>
      </c>
      <c r="G80" s="55" t="e">
        <f>F80/E80*100</f>
        <v>#DIV/0!</v>
      </c>
      <c r="H80" s="23">
        <f>SUM(H49,H25)</f>
        <v>0</v>
      </c>
      <c r="I80" s="24">
        <f>SUM(I25,I49)</f>
        <v>0</v>
      </c>
      <c r="J80" s="55" t="e">
        <f>I80/H80*100</f>
        <v>#DIV/0!</v>
      </c>
      <c r="K80" s="23">
        <f>SUM(K49,K25)</f>
        <v>0</v>
      </c>
      <c r="L80" s="24">
        <f>SUM(L25,L49)</f>
        <v>0</v>
      </c>
      <c r="M80" s="55">
        <f>SUM(M25)</f>
        <v>0</v>
      </c>
      <c r="N80" s="23">
        <f>SUM(N49,N25)</f>
        <v>0</v>
      </c>
      <c r="O80" s="24">
        <f>SUM(O25,O49)</f>
        <v>0</v>
      </c>
      <c r="P80" s="55">
        <f>SUM(P25)</f>
        <v>0</v>
      </c>
      <c r="Q80" s="23">
        <f>SUM(Q49,Q25)</f>
        <v>0</v>
      </c>
      <c r="R80" s="24">
        <f>SUM(R25,R49)</f>
        <v>0</v>
      </c>
      <c r="S80" s="55">
        <f>SUM(S25)</f>
        <v>0</v>
      </c>
      <c r="T80" s="23">
        <f>SUM(T49,T25)</f>
        <v>0</v>
      </c>
      <c r="U80" s="24">
        <f>SUM(U25,U49)</f>
        <v>0</v>
      </c>
      <c r="V80" s="55">
        <f>SUM(V25)</f>
        <v>0</v>
      </c>
      <c r="W80" s="23">
        <f>SUM(W25)</f>
        <v>0</v>
      </c>
      <c r="X80" s="24">
        <f>SUM(X25,X49)</f>
        <v>0</v>
      </c>
      <c r="Y80" s="55">
        <f>SUM(Y25)</f>
        <v>0</v>
      </c>
      <c r="Z80" s="23">
        <f>SUM(Z49,Z25)</f>
        <v>0</v>
      </c>
      <c r="AA80" s="24">
        <f>SUM(AA25,AA49)</f>
        <v>0</v>
      </c>
      <c r="AB80" s="55">
        <f>SUM(AB25)</f>
        <v>0</v>
      </c>
      <c r="AC80" s="23">
        <f>SUM(AC49,AC25)</f>
        <v>0</v>
      </c>
      <c r="AD80" s="24">
        <f>SUM(AD25,AD49)</f>
        <v>0</v>
      </c>
      <c r="AE80" s="55">
        <f>SUM(AE25)</f>
        <v>0</v>
      </c>
      <c r="AF80" s="23">
        <f>SUM(AF49,AF25)</f>
        <v>0</v>
      </c>
      <c r="AG80" s="24">
        <f>SUM(AG25,AG49)</f>
        <v>0</v>
      </c>
      <c r="AH80" s="55">
        <f>SUM(AH25)</f>
        <v>0</v>
      </c>
      <c r="AI80" s="23">
        <f>SUM(AI25,AI33)</f>
        <v>0</v>
      </c>
      <c r="AJ80" s="24">
        <f>SUM(AJ25,AJ49)</f>
        <v>0</v>
      </c>
      <c r="AK80" s="55">
        <f>SUM(AK25)</f>
        <v>0</v>
      </c>
      <c r="AL80" s="23">
        <f>SUM(AL49,AL25)</f>
        <v>0</v>
      </c>
      <c r="AM80" s="24">
        <f>SUM(AM25,AM49)</f>
        <v>0</v>
      </c>
      <c r="AN80" s="55">
        <f>SUM(AN25)</f>
        <v>0</v>
      </c>
      <c r="AO80" s="23">
        <f>SUM(AO49,AO25)</f>
        <v>0</v>
      </c>
      <c r="AP80" s="24">
        <f>SUM(AP25,AP49)</f>
        <v>0</v>
      </c>
      <c r="AQ80" s="55">
        <f>SUM(AQ25)</f>
        <v>0</v>
      </c>
      <c r="AR80" s="195"/>
      <c r="AS80" s="195"/>
    </row>
    <row r="81" spans="1:45" ht="0.75" hidden="1" customHeight="1" x14ac:dyDescent="0.25">
      <c r="A81" s="179"/>
      <c r="B81" s="196"/>
      <c r="C81" s="188"/>
      <c r="D81" s="32" t="s">
        <v>46</v>
      </c>
      <c r="E81" s="23">
        <v>0</v>
      </c>
      <c r="F81" s="24">
        <f t="shared" si="54"/>
        <v>0</v>
      </c>
      <c r="G81" s="25">
        <v>0</v>
      </c>
      <c r="H81" s="23">
        <f>SUM(H50,H26)</f>
        <v>0</v>
      </c>
      <c r="I81" s="24">
        <f>SUM(I26,I50)</f>
        <v>0</v>
      </c>
      <c r="J81" s="55">
        <v>0</v>
      </c>
      <c r="K81" s="23">
        <f>SUM(K50,K26)</f>
        <v>0</v>
      </c>
      <c r="L81" s="24">
        <f>SUM(L26,L50)</f>
        <v>0</v>
      </c>
      <c r="M81" s="55">
        <v>0</v>
      </c>
      <c r="N81" s="23">
        <f>SUM(N50,N26)</f>
        <v>0</v>
      </c>
      <c r="O81" s="24">
        <f>SUM(O26,O50)</f>
        <v>0</v>
      </c>
      <c r="P81" s="55">
        <v>0</v>
      </c>
      <c r="Q81" s="23">
        <f>Q51</f>
        <v>0</v>
      </c>
      <c r="R81" s="24">
        <f>SUM(R26,R50)</f>
        <v>0</v>
      </c>
      <c r="S81" s="55">
        <v>0</v>
      </c>
      <c r="T81" s="23">
        <f>SUM(T50,T26)</f>
        <v>0</v>
      </c>
      <c r="U81" s="24">
        <f>SUM(U26,U50)</f>
        <v>0</v>
      </c>
      <c r="V81" s="55">
        <v>0</v>
      </c>
      <c r="W81" s="23">
        <f>SUM(W50,W26)</f>
        <v>0</v>
      </c>
      <c r="X81" s="24">
        <f>SUM(X26,X50)</f>
        <v>0</v>
      </c>
      <c r="Y81" s="55">
        <v>0</v>
      </c>
      <c r="Z81" s="23">
        <v>0</v>
      </c>
      <c r="AA81" s="24">
        <f>SUM(AA26,AA50)</f>
        <v>0</v>
      </c>
      <c r="AB81" s="55">
        <v>0</v>
      </c>
      <c r="AC81" s="23">
        <f>SUM(AC50,AC26)</f>
        <v>0</v>
      </c>
      <c r="AD81" s="24">
        <f>SUM(AD26,AD50)</f>
        <v>0</v>
      </c>
      <c r="AE81" s="55">
        <v>0</v>
      </c>
      <c r="AF81" s="23">
        <f>SUM(AF50,AF26)</f>
        <v>0</v>
      </c>
      <c r="AG81" s="24">
        <f>SUM(AG26,AG50)</f>
        <v>0</v>
      </c>
      <c r="AH81" s="55">
        <v>0</v>
      </c>
      <c r="AI81" s="23">
        <f>SUM(AI50,AI26)</f>
        <v>0</v>
      </c>
      <c r="AJ81" s="24">
        <f>SUM(AJ26,AJ50)</f>
        <v>0</v>
      </c>
      <c r="AK81" s="55">
        <v>0</v>
      </c>
      <c r="AL81" s="23">
        <f>SUM(AL50,AL26)</f>
        <v>0</v>
      </c>
      <c r="AM81" s="24">
        <f>SUM(AM26,AM50)</f>
        <v>0</v>
      </c>
      <c r="AN81" s="55">
        <v>0</v>
      </c>
      <c r="AO81" s="23">
        <f>SUM(AO50,AO26)</f>
        <v>0</v>
      </c>
      <c r="AP81" s="24">
        <f>SUM(AP26,AP50)</f>
        <v>0</v>
      </c>
      <c r="AQ81" s="55">
        <v>0</v>
      </c>
      <c r="AR81" s="195"/>
      <c r="AS81" s="195"/>
    </row>
    <row r="82" spans="1:45" ht="90" hidden="1" x14ac:dyDescent="0.25">
      <c r="A82" s="179"/>
      <c r="B82" s="196"/>
      <c r="C82" s="188"/>
      <c r="D82" s="32" t="s">
        <v>33</v>
      </c>
      <c r="E82" s="23">
        <f t="shared" si="54"/>
        <v>0</v>
      </c>
      <c r="F82" s="24">
        <f t="shared" si="54"/>
        <v>0</v>
      </c>
      <c r="G82" s="25" t="e">
        <f t="shared" ref="G82:AQ82" si="55">G57</f>
        <v>#DIV/0!</v>
      </c>
      <c r="H82" s="23">
        <f t="shared" si="55"/>
        <v>0</v>
      </c>
      <c r="I82" s="24">
        <f t="shared" si="55"/>
        <v>0</v>
      </c>
      <c r="J82" s="55">
        <f t="shared" si="55"/>
        <v>0</v>
      </c>
      <c r="K82" s="23">
        <f t="shared" si="55"/>
        <v>0</v>
      </c>
      <c r="L82" s="24">
        <v>0</v>
      </c>
      <c r="M82" s="55">
        <f t="shared" si="55"/>
        <v>0</v>
      </c>
      <c r="N82" s="23">
        <f t="shared" si="55"/>
        <v>0</v>
      </c>
      <c r="O82" s="24">
        <v>0</v>
      </c>
      <c r="P82" s="55" t="e">
        <f t="shared" si="55"/>
        <v>#DIV/0!</v>
      </c>
      <c r="Q82" s="23">
        <f t="shared" si="55"/>
        <v>0</v>
      </c>
      <c r="R82" s="24">
        <v>0</v>
      </c>
      <c r="S82" s="55">
        <f t="shared" si="55"/>
        <v>0</v>
      </c>
      <c r="T82" s="23">
        <f t="shared" si="55"/>
        <v>0</v>
      </c>
      <c r="U82" s="24">
        <f t="shared" si="55"/>
        <v>0</v>
      </c>
      <c r="V82" s="55">
        <f t="shared" si="55"/>
        <v>0</v>
      </c>
      <c r="W82" s="23">
        <f t="shared" si="55"/>
        <v>0</v>
      </c>
      <c r="X82" s="24">
        <v>0</v>
      </c>
      <c r="Y82" s="55">
        <f t="shared" si="55"/>
        <v>0</v>
      </c>
      <c r="Z82" s="23">
        <f t="shared" si="55"/>
        <v>0</v>
      </c>
      <c r="AA82" s="24">
        <v>0</v>
      </c>
      <c r="AB82" s="55">
        <f t="shared" si="55"/>
        <v>0</v>
      </c>
      <c r="AC82" s="23">
        <f t="shared" si="55"/>
        <v>0</v>
      </c>
      <c r="AD82" s="24">
        <v>0</v>
      </c>
      <c r="AE82" s="55">
        <f t="shared" si="55"/>
        <v>0</v>
      </c>
      <c r="AF82" s="23">
        <f t="shared" si="55"/>
        <v>0</v>
      </c>
      <c r="AG82" s="24">
        <f t="shared" si="55"/>
        <v>0</v>
      </c>
      <c r="AH82" s="55">
        <f t="shared" si="55"/>
        <v>0</v>
      </c>
      <c r="AI82" s="23">
        <f t="shared" si="55"/>
        <v>0</v>
      </c>
      <c r="AJ82" s="24">
        <v>0</v>
      </c>
      <c r="AK82" s="55">
        <f t="shared" si="55"/>
        <v>0</v>
      </c>
      <c r="AL82" s="23">
        <f t="shared" si="55"/>
        <v>0</v>
      </c>
      <c r="AM82" s="24">
        <f t="shared" si="55"/>
        <v>0</v>
      </c>
      <c r="AN82" s="55">
        <f t="shared" si="55"/>
        <v>0</v>
      </c>
      <c r="AO82" s="23">
        <f t="shared" si="55"/>
        <v>0</v>
      </c>
      <c r="AP82" s="24">
        <v>0</v>
      </c>
      <c r="AQ82" s="55">
        <f t="shared" si="55"/>
        <v>0</v>
      </c>
      <c r="AR82" s="195"/>
      <c r="AS82" s="195"/>
    </row>
    <row r="83" spans="1:45" s="15" customFormat="1" ht="15" hidden="1" customHeight="1" x14ac:dyDescent="0.25">
      <c r="A83" s="176"/>
      <c r="B83" s="182" t="s">
        <v>49</v>
      </c>
      <c r="C83" s="182"/>
      <c r="D83" s="32" t="s">
        <v>23</v>
      </c>
      <c r="E83" s="23">
        <f>H83+K83+N83+Q83+T83+W83+Z83+AC83+AF83+AI83+AL83+AO83</f>
        <v>0</v>
      </c>
      <c r="F83" s="24">
        <f>I83+L83+O83+R83+U83+X83+AA83+AD83+AG83+AJ83+AM83+AP83</f>
        <v>0</v>
      </c>
      <c r="G83" s="25">
        <v>0</v>
      </c>
      <c r="H83" s="23">
        <v>0</v>
      </c>
      <c r="I83" s="24">
        <v>0</v>
      </c>
      <c r="J83" s="25">
        <v>0</v>
      </c>
      <c r="K83" s="23">
        <v>0</v>
      </c>
      <c r="L83" s="24">
        <v>0</v>
      </c>
      <c r="M83" s="25">
        <v>0</v>
      </c>
      <c r="N83" s="23">
        <v>0</v>
      </c>
      <c r="O83" s="24">
        <v>0</v>
      </c>
      <c r="P83" s="25">
        <v>0</v>
      </c>
      <c r="Q83" s="23">
        <v>0</v>
      </c>
      <c r="R83" s="24">
        <v>0</v>
      </c>
      <c r="S83" s="25">
        <v>0</v>
      </c>
      <c r="T83" s="23">
        <v>0</v>
      </c>
      <c r="U83" s="24">
        <v>0</v>
      </c>
      <c r="V83" s="25">
        <v>0</v>
      </c>
      <c r="W83" s="23">
        <v>0</v>
      </c>
      <c r="X83" s="24">
        <v>0</v>
      </c>
      <c r="Y83" s="25">
        <v>0</v>
      </c>
      <c r="Z83" s="23">
        <v>0</v>
      </c>
      <c r="AA83" s="24">
        <v>0</v>
      </c>
      <c r="AB83" s="25">
        <v>0</v>
      </c>
      <c r="AC83" s="23">
        <v>0</v>
      </c>
      <c r="AD83" s="24">
        <v>0</v>
      </c>
      <c r="AE83" s="25">
        <v>0</v>
      </c>
      <c r="AF83" s="23">
        <v>0</v>
      </c>
      <c r="AG83" s="24">
        <v>0</v>
      </c>
      <c r="AH83" s="25">
        <v>0</v>
      </c>
      <c r="AI83" s="23">
        <v>0</v>
      </c>
      <c r="AJ83" s="24">
        <v>0</v>
      </c>
      <c r="AK83" s="25">
        <v>0</v>
      </c>
      <c r="AL83" s="23">
        <v>0</v>
      </c>
      <c r="AM83" s="24">
        <v>0</v>
      </c>
      <c r="AN83" s="25">
        <v>0</v>
      </c>
      <c r="AO83" s="23">
        <v>0</v>
      </c>
      <c r="AP83" s="24">
        <v>0</v>
      </c>
      <c r="AQ83" s="25">
        <v>0</v>
      </c>
      <c r="AR83" s="114"/>
      <c r="AS83" s="114"/>
    </row>
    <row r="84" spans="1:45" s="15" customFormat="1" ht="22.5" hidden="1" customHeight="1" x14ac:dyDescent="0.25">
      <c r="A84" s="177"/>
      <c r="B84" s="183"/>
      <c r="C84" s="183"/>
      <c r="D84" s="32" t="s">
        <v>45</v>
      </c>
      <c r="E84" s="23">
        <f>H84+K84+N84+Q84+T84+W84+Z84+AC84+AF84+AI84+AL84+AO84</f>
        <v>0</v>
      </c>
      <c r="F84" s="24">
        <f>I84+L84+O84+R84+U84+X84+AA84+AD84+AG84+AJ84+AM84+AP84</f>
        <v>0</v>
      </c>
      <c r="G84" s="25">
        <v>0</v>
      </c>
      <c r="H84" s="23">
        <v>0</v>
      </c>
      <c r="I84" s="24">
        <v>0</v>
      </c>
      <c r="J84" s="25">
        <v>0</v>
      </c>
      <c r="K84" s="23">
        <v>0</v>
      </c>
      <c r="L84" s="24">
        <v>0</v>
      </c>
      <c r="M84" s="25">
        <v>0</v>
      </c>
      <c r="N84" s="23">
        <v>0</v>
      </c>
      <c r="O84" s="24">
        <v>0</v>
      </c>
      <c r="P84" s="25">
        <v>0</v>
      </c>
      <c r="Q84" s="23">
        <v>0</v>
      </c>
      <c r="R84" s="24">
        <v>0</v>
      </c>
      <c r="S84" s="25">
        <v>0</v>
      </c>
      <c r="T84" s="23">
        <v>0</v>
      </c>
      <c r="U84" s="24">
        <v>0</v>
      </c>
      <c r="V84" s="25">
        <v>0</v>
      </c>
      <c r="W84" s="23">
        <v>0</v>
      </c>
      <c r="X84" s="24">
        <v>0</v>
      </c>
      <c r="Y84" s="25">
        <v>0</v>
      </c>
      <c r="Z84" s="23">
        <v>0</v>
      </c>
      <c r="AA84" s="24">
        <v>0</v>
      </c>
      <c r="AB84" s="25">
        <v>0</v>
      </c>
      <c r="AC84" s="23">
        <v>0</v>
      </c>
      <c r="AD84" s="24">
        <v>0</v>
      </c>
      <c r="AE84" s="25">
        <v>0</v>
      </c>
      <c r="AF84" s="23">
        <v>0</v>
      </c>
      <c r="AG84" s="24">
        <v>0</v>
      </c>
      <c r="AH84" s="25">
        <v>0</v>
      </c>
      <c r="AI84" s="23">
        <v>0</v>
      </c>
      <c r="AJ84" s="24">
        <v>0</v>
      </c>
      <c r="AK84" s="25">
        <v>0</v>
      </c>
      <c r="AL84" s="23">
        <v>0</v>
      </c>
      <c r="AM84" s="24">
        <v>0</v>
      </c>
      <c r="AN84" s="25">
        <v>0</v>
      </c>
      <c r="AO84" s="23">
        <v>0</v>
      </c>
      <c r="AP84" s="24">
        <v>0</v>
      </c>
      <c r="AQ84" s="25">
        <v>0</v>
      </c>
      <c r="AR84" s="115"/>
      <c r="AS84" s="115"/>
    </row>
    <row r="85" spans="1:45" s="15" customFormat="1" ht="22.5" hidden="1" customHeight="1" x14ac:dyDescent="0.25">
      <c r="A85" s="177"/>
      <c r="B85" s="183"/>
      <c r="C85" s="183"/>
      <c r="D85" s="32" t="s">
        <v>24</v>
      </c>
      <c r="E85" s="23">
        <f>E84</f>
        <v>0</v>
      </c>
      <c r="F85" s="24">
        <f t="shared" ref="F85:AQ85" si="56">F84</f>
        <v>0</v>
      </c>
      <c r="G85" s="25">
        <f t="shared" si="56"/>
        <v>0</v>
      </c>
      <c r="H85" s="23">
        <f t="shared" si="56"/>
        <v>0</v>
      </c>
      <c r="I85" s="24">
        <f t="shared" si="56"/>
        <v>0</v>
      </c>
      <c r="J85" s="25">
        <f t="shared" si="56"/>
        <v>0</v>
      </c>
      <c r="K85" s="23">
        <f t="shared" si="56"/>
        <v>0</v>
      </c>
      <c r="L85" s="24">
        <f t="shared" si="56"/>
        <v>0</v>
      </c>
      <c r="M85" s="25">
        <f t="shared" si="56"/>
        <v>0</v>
      </c>
      <c r="N85" s="23">
        <f t="shared" si="56"/>
        <v>0</v>
      </c>
      <c r="O85" s="24">
        <f t="shared" si="56"/>
        <v>0</v>
      </c>
      <c r="P85" s="25">
        <f t="shared" si="56"/>
        <v>0</v>
      </c>
      <c r="Q85" s="23">
        <f t="shared" si="56"/>
        <v>0</v>
      </c>
      <c r="R85" s="24">
        <f t="shared" si="56"/>
        <v>0</v>
      </c>
      <c r="S85" s="25">
        <f t="shared" si="56"/>
        <v>0</v>
      </c>
      <c r="T85" s="23">
        <f t="shared" si="56"/>
        <v>0</v>
      </c>
      <c r="U85" s="24">
        <f t="shared" si="56"/>
        <v>0</v>
      </c>
      <c r="V85" s="25">
        <f t="shared" si="56"/>
        <v>0</v>
      </c>
      <c r="W85" s="23">
        <f t="shared" si="56"/>
        <v>0</v>
      </c>
      <c r="X85" s="24">
        <f t="shared" si="56"/>
        <v>0</v>
      </c>
      <c r="Y85" s="25">
        <f t="shared" si="56"/>
        <v>0</v>
      </c>
      <c r="Z85" s="23">
        <f t="shared" si="56"/>
        <v>0</v>
      </c>
      <c r="AA85" s="24">
        <f t="shared" si="56"/>
        <v>0</v>
      </c>
      <c r="AB85" s="25">
        <f t="shared" si="56"/>
        <v>0</v>
      </c>
      <c r="AC85" s="23">
        <f t="shared" si="56"/>
        <v>0</v>
      </c>
      <c r="AD85" s="24">
        <f t="shared" si="56"/>
        <v>0</v>
      </c>
      <c r="AE85" s="25">
        <f t="shared" si="56"/>
        <v>0</v>
      </c>
      <c r="AF85" s="23">
        <f t="shared" si="56"/>
        <v>0</v>
      </c>
      <c r="AG85" s="24">
        <f t="shared" si="56"/>
        <v>0</v>
      </c>
      <c r="AH85" s="25">
        <f t="shared" si="56"/>
        <v>0</v>
      </c>
      <c r="AI85" s="23">
        <f t="shared" si="56"/>
        <v>0</v>
      </c>
      <c r="AJ85" s="24">
        <f t="shared" si="56"/>
        <v>0</v>
      </c>
      <c r="AK85" s="25">
        <f t="shared" si="56"/>
        <v>0</v>
      </c>
      <c r="AL85" s="23">
        <f t="shared" si="56"/>
        <v>0</v>
      </c>
      <c r="AM85" s="24">
        <f t="shared" si="56"/>
        <v>0</v>
      </c>
      <c r="AN85" s="25">
        <f t="shared" si="56"/>
        <v>0</v>
      </c>
      <c r="AO85" s="23">
        <f t="shared" si="56"/>
        <v>0</v>
      </c>
      <c r="AP85" s="24">
        <f t="shared" si="56"/>
        <v>0</v>
      </c>
      <c r="AQ85" s="25">
        <f t="shared" si="56"/>
        <v>0</v>
      </c>
      <c r="AR85" s="115"/>
      <c r="AS85" s="115"/>
    </row>
    <row r="86" spans="1:45" s="15" customFormat="1" ht="15" hidden="1" customHeight="1" x14ac:dyDescent="0.25">
      <c r="A86" s="177"/>
      <c r="B86" s="183"/>
      <c r="C86" s="183"/>
      <c r="D86" s="32" t="s">
        <v>51</v>
      </c>
      <c r="E86" s="23">
        <f>E83</f>
        <v>0</v>
      </c>
      <c r="F86" s="24">
        <f t="shared" ref="F86:AQ86" si="57">F83</f>
        <v>0</v>
      </c>
      <c r="G86" s="25">
        <f t="shared" si="57"/>
        <v>0</v>
      </c>
      <c r="H86" s="23">
        <f t="shared" si="57"/>
        <v>0</v>
      </c>
      <c r="I86" s="24">
        <f t="shared" si="57"/>
        <v>0</v>
      </c>
      <c r="J86" s="25">
        <f t="shared" si="57"/>
        <v>0</v>
      </c>
      <c r="K86" s="23">
        <f t="shared" si="57"/>
        <v>0</v>
      </c>
      <c r="L86" s="24">
        <f t="shared" si="57"/>
        <v>0</v>
      </c>
      <c r="M86" s="25">
        <f t="shared" si="57"/>
        <v>0</v>
      </c>
      <c r="N86" s="23">
        <f t="shared" si="57"/>
        <v>0</v>
      </c>
      <c r="O86" s="24">
        <f t="shared" si="57"/>
        <v>0</v>
      </c>
      <c r="P86" s="25">
        <f t="shared" si="57"/>
        <v>0</v>
      </c>
      <c r="Q86" s="23">
        <f t="shared" si="57"/>
        <v>0</v>
      </c>
      <c r="R86" s="24">
        <f t="shared" si="57"/>
        <v>0</v>
      </c>
      <c r="S86" s="25">
        <f t="shared" si="57"/>
        <v>0</v>
      </c>
      <c r="T86" s="23">
        <f t="shared" si="57"/>
        <v>0</v>
      </c>
      <c r="U86" s="24">
        <f t="shared" si="57"/>
        <v>0</v>
      </c>
      <c r="V86" s="25">
        <f t="shared" si="57"/>
        <v>0</v>
      </c>
      <c r="W86" s="23">
        <f t="shared" si="57"/>
        <v>0</v>
      </c>
      <c r="X86" s="24">
        <f t="shared" si="57"/>
        <v>0</v>
      </c>
      <c r="Y86" s="25">
        <f t="shared" si="57"/>
        <v>0</v>
      </c>
      <c r="Z86" s="23">
        <f t="shared" si="57"/>
        <v>0</v>
      </c>
      <c r="AA86" s="24">
        <f t="shared" si="57"/>
        <v>0</v>
      </c>
      <c r="AB86" s="25">
        <f t="shared" si="57"/>
        <v>0</v>
      </c>
      <c r="AC86" s="23">
        <f t="shared" si="57"/>
        <v>0</v>
      </c>
      <c r="AD86" s="24">
        <f t="shared" si="57"/>
        <v>0</v>
      </c>
      <c r="AE86" s="25">
        <f t="shared" si="57"/>
        <v>0</v>
      </c>
      <c r="AF86" s="23">
        <f t="shared" si="57"/>
        <v>0</v>
      </c>
      <c r="AG86" s="24">
        <f t="shared" si="57"/>
        <v>0</v>
      </c>
      <c r="AH86" s="25">
        <f t="shared" si="57"/>
        <v>0</v>
      </c>
      <c r="AI86" s="23">
        <f t="shared" si="57"/>
        <v>0</v>
      </c>
      <c r="AJ86" s="24">
        <f t="shared" si="57"/>
        <v>0</v>
      </c>
      <c r="AK86" s="25">
        <f t="shared" si="57"/>
        <v>0</v>
      </c>
      <c r="AL86" s="23">
        <f t="shared" si="57"/>
        <v>0</v>
      </c>
      <c r="AM86" s="24">
        <f t="shared" si="57"/>
        <v>0</v>
      </c>
      <c r="AN86" s="25">
        <f t="shared" si="57"/>
        <v>0</v>
      </c>
      <c r="AO86" s="23">
        <f t="shared" si="57"/>
        <v>0</v>
      </c>
      <c r="AP86" s="24">
        <f t="shared" si="57"/>
        <v>0</v>
      </c>
      <c r="AQ86" s="25">
        <f t="shared" si="57"/>
        <v>0</v>
      </c>
      <c r="AR86" s="115"/>
      <c r="AS86" s="115"/>
    </row>
    <row r="87" spans="1:45" s="15" customFormat="1" ht="22.5" hidden="1" customHeight="1" x14ac:dyDescent="0.25">
      <c r="A87" s="177"/>
      <c r="B87" s="183"/>
      <c r="C87" s="183"/>
      <c r="D87" s="32" t="s">
        <v>46</v>
      </c>
      <c r="E87" s="23">
        <f>E83</f>
        <v>0</v>
      </c>
      <c r="F87" s="24">
        <f t="shared" ref="F87:AQ87" si="58">F83</f>
        <v>0</v>
      </c>
      <c r="G87" s="25">
        <f t="shared" si="58"/>
        <v>0</v>
      </c>
      <c r="H87" s="23">
        <f t="shared" si="58"/>
        <v>0</v>
      </c>
      <c r="I87" s="24">
        <f t="shared" si="58"/>
        <v>0</v>
      </c>
      <c r="J87" s="25">
        <f t="shared" si="58"/>
        <v>0</v>
      </c>
      <c r="K87" s="23">
        <f t="shared" si="58"/>
        <v>0</v>
      </c>
      <c r="L87" s="24">
        <f t="shared" si="58"/>
        <v>0</v>
      </c>
      <c r="M87" s="25">
        <f t="shared" si="58"/>
        <v>0</v>
      </c>
      <c r="N87" s="23">
        <f t="shared" si="58"/>
        <v>0</v>
      </c>
      <c r="O87" s="24">
        <f t="shared" si="58"/>
        <v>0</v>
      </c>
      <c r="P87" s="25">
        <f t="shared" si="58"/>
        <v>0</v>
      </c>
      <c r="Q87" s="23">
        <f t="shared" si="58"/>
        <v>0</v>
      </c>
      <c r="R87" s="24">
        <f t="shared" si="58"/>
        <v>0</v>
      </c>
      <c r="S87" s="25">
        <f t="shared" si="58"/>
        <v>0</v>
      </c>
      <c r="T87" s="23">
        <f t="shared" si="58"/>
        <v>0</v>
      </c>
      <c r="U87" s="24">
        <f t="shared" si="58"/>
        <v>0</v>
      </c>
      <c r="V87" s="25">
        <f t="shared" si="58"/>
        <v>0</v>
      </c>
      <c r="W87" s="23">
        <f t="shared" si="58"/>
        <v>0</v>
      </c>
      <c r="X87" s="24">
        <f t="shared" si="58"/>
        <v>0</v>
      </c>
      <c r="Y87" s="25">
        <f t="shared" si="58"/>
        <v>0</v>
      </c>
      <c r="Z87" s="23">
        <f t="shared" si="58"/>
        <v>0</v>
      </c>
      <c r="AA87" s="24">
        <f t="shared" si="58"/>
        <v>0</v>
      </c>
      <c r="AB87" s="25">
        <f t="shared" si="58"/>
        <v>0</v>
      </c>
      <c r="AC87" s="23">
        <f t="shared" si="58"/>
        <v>0</v>
      </c>
      <c r="AD87" s="24">
        <f t="shared" si="58"/>
        <v>0</v>
      </c>
      <c r="AE87" s="25">
        <f t="shared" si="58"/>
        <v>0</v>
      </c>
      <c r="AF87" s="23">
        <f t="shared" si="58"/>
        <v>0</v>
      </c>
      <c r="AG87" s="24">
        <f t="shared" si="58"/>
        <v>0</v>
      </c>
      <c r="AH87" s="25">
        <f t="shared" si="58"/>
        <v>0</v>
      </c>
      <c r="AI87" s="23">
        <f t="shared" si="58"/>
        <v>0</v>
      </c>
      <c r="AJ87" s="24">
        <f t="shared" si="58"/>
        <v>0</v>
      </c>
      <c r="AK87" s="25">
        <f t="shared" si="58"/>
        <v>0</v>
      </c>
      <c r="AL87" s="23">
        <f t="shared" si="58"/>
        <v>0</v>
      </c>
      <c r="AM87" s="24">
        <f t="shared" si="58"/>
        <v>0</v>
      </c>
      <c r="AN87" s="25">
        <f t="shared" si="58"/>
        <v>0</v>
      </c>
      <c r="AO87" s="23">
        <f t="shared" si="58"/>
        <v>0</v>
      </c>
      <c r="AP87" s="24">
        <f t="shared" si="58"/>
        <v>0</v>
      </c>
      <c r="AQ87" s="25">
        <f t="shared" si="58"/>
        <v>0</v>
      </c>
      <c r="AR87" s="115"/>
      <c r="AS87" s="115"/>
    </row>
    <row r="88" spans="1:45" s="15" customFormat="1" ht="90" hidden="1" customHeight="1" x14ac:dyDescent="0.25">
      <c r="A88" s="178"/>
      <c r="B88" s="187"/>
      <c r="C88" s="184"/>
      <c r="D88" s="61" t="s">
        <v>33</v>
      </c>
      <c r="E88" s="17">
        <v>0</v>
      </c>
      <c r="F88" s="18">
        <v>0</v>
      </c>
      <c r="G88" s="19">
        <v>0</v>
      </c>
      <c r="H88" s="17">
        <v>0</v>
      </c>
      <c r="I88" s="18">
        <v>0</v>
      </c>
      <c r="J88" s="19">
        <v>0</v>
      </c>
      <c r="K88" s="17">
        <v>0</v>
      </c>
      <c r="L88" s="18">
        <v>0</v>
      </c>
      <c r="M88" s="19">
        <v>0</v>
      </c>
      <c r="N88" s="17">
        <v>0</v>
      </c>
      <c r="O88" s="18">
        <v>0</v>
      </c>
      <c r="P88" s="19">
        <v>0</v>
      </c>
      <c r="Q88" s="17">
        <v>0</v>
      </c>
      <c r="R88" s="18">
        <v>0</v>
      </c>
      <c r="S88" s="19">
        <v>0</v>
      </c>
      <c r="T88" s="17">
        <v>0</v>
      </c>
      <c r="U88" s="18">
        <v>0</v>
      </c>
      <c r="V88" s="19">
        <v>0</v>
      </c>
      <c r="W88" s="17">
        <v>0</v>
      </c>
      <c r="X88" s="18">
        <v>0</v>
      </c>
      <c r="Y88" s="19">
        <v>0</v>
      </c>
      <c r="Z88" s="17">
        <v>0</v>
      </c>
      <c r="AA88" s="18">
        <v>0</v>
      </c>
      <c r="AB88" s="19">
        <v>0</v>
      </c>
      <c r="AC88" s="17">
        <v>0</v>
      </c>
      <c r="AD88" s="18">
        <v>0</v>
      </c>
      <c r="AE88" s="19">
        <v>0</v>
      </c>
      <c r="AF88" s="17">
        <v>0</v>
      </c>
      <c r="AG88" s="18">
        <v>0</v>
      </c>
      <c r="AH88" s="19">
        <v>0</v>
      </c>
      <c r="AI88" s="17">
        <v>0</v>
      </c>
      <c r="AJ88" s="18">
        <v>0</v>
      </c>
      <c r="AK88" s="19">
        <v>0</v>
      </c>
      <c r="AL88" s="17">
        <v>0</v>
      </c>
      <c r="AM88" s="18">
        <v>0</v>
      </c>
      <c r="AN88" s="19">
        <v>0</v>
      </c>
      <c r="AO88" s="17">
        <v>0</v>
      </c>
      <c r="AP88" s="18">
        <v>0</v>
      </c>
      <c r="AQ88" s="19">
        <v>0</v>
      </c>
      <c r="AR88" s="115"/>
      <c r="AS88" s="115"/>
    </row>
    <row r="89" spans="1:45" s="15" customFormat="1" ht="15" hidden="1" customHeight="1" x14ac:dyDescent="0.25">
      <c r="A89" s="119"/>
      <c r="B89" s="111"/>
      <c r="C89" s="111"/>
      <c r="D89" s="32" t="s">
        <v>23</v>
      </c>
      <c r="E89" s="23">
        <f>E83</f>
        <v>0</v>
      </c>
      <c r="F89" s="24">
        <f t="shared" ref="F89:AQ89" si="59">F83</f>
        <v>0</v>
      </c>
      <c r="G89" s="25">
        <f t="shared" si="59"/>
        <v>0</v>
      </c>
      <c r="H89" s="23">
        <f t="shared" si="59"/>
        <v>0</v>
      </c>
      <c r="I89" s="24">
        <f t="shared" si="59"/>
        <v>0</v>
      </c>
      <c r="J89" s="25">
        <f t="shared" si="59"/>
        <v>0</v>
      </c>
      <c r="K89" s="23">
        <f t="shared" si="59"/>
        <v>0</v>
      </c>
      <c r="L89" s="24">
        <f t="shared" si="59"/>
        <v>0</v>
      </c>
      <c r="M89" s="25">
        <f t="shared" si="59"/>
        <v>0</v>
      </c>
      <c r="N89" s="23">
        <f t="shared" si="59"/>
        <v>0</v>
      </c>
      <c r="O89" s="24">
        <f t="shared" si="59"/>
        <v>0</v>
      </c>
      <c r="P89" s="25">
        <f t="shared" si="59"/>
        <v>0</v>
      </c>
      <c r="Q89" s="23">
        <f t="shared" si="59"/>
        <v>0</v>
      </c>
      <c r="R89" s="24">
        <f t="shared" si="59"/>
        <v>0</v>
      </c>
      <c r="S89" s="25">
        <f t="shared" si="59"/>
        <v>0</v>
      </c>
      <c r="T89" s="23">
        <f t="shared" si="59"/>
        <v>0</v>
      </c>
      <c r="U89" s="24">
        <f t="shared" si="59"/>
        <v>0</v>
      </c>
      <c r="V89" s="25">
        <f t="shared" si="59"/>
        <v>0</v>
      </c>
      <c r="W89" s="23">
        <f t="shared" si="59"/>
        <v>0</v>
      </c>
      <c r="X89" s="24">
        <f t="shared" si="59"/>
        <v>0</v>
      </c>
      <c r="Y89" s="25">
        <f t="shared" si="59"/>
        <v>0</v>
      </c>
      <c r="Z89" s="23">
        <f t="shared" si="59"/>
        <v>0</v>
      </c>
      <c r="AA89" s="24">
        <f t="shared" si="59"/>
        <v>0</v>
      </c>
      <c r="AB89" s="25">
        <f t="shared" si="59"/>
        <v>0</v>
      </c>
      <c r="AC89" s="23">
        <f t="shared" si="59"/>
        <v>0</v>
      </c>
      <c r="AD89" s="24">
        <f t="shared" si="59"/>
        <v>0</v>
      </c>
      <c r="AE89" s="25">
        <f t="shared" si="59"/>
        <v>0</v>
      </c>
      <c r="AF89" s="23">
        <f t="shared" si="59"/>
        <v>0</v>
      </c>
      <c r="AG89" s="24">
        <f t="shared" si="59"/>
        <v>0</v>
      </c>
      <c r="AH89" s="25">
        <f t="shared" si="59"/>
        <v>0</v>
      </c>
      <c r="AI89" s="23">
        <f t="shared" si="59"/>
        <v>0</v>
      </c>
      <c r="AJ89" s="24">
        <f t="shared" si="59"/>
        <v>0</v>
      </c>
      <c r="AK89" s="25">
        <f t="shared" si="59"/>
        <v>0</v>
      </c>
      <c r="AL89" s="23">
        <f t="shared" si="59"/>
        <v>0</v>
      </c>
      <c r="AM89" s="24">
        <f t="shared" si="59"/>
        <v>0</v>
      </c>
      <c r="AN89" s="25">
        <f t="shared" si="59"/>
        <v>0</v>
      </c>
      <c r="AO89" s="23">
        <f t="shared" si="59"/>
        <v>0</v>
      </c>
      <c r="AP89" s="24">
        <f t="shared" si="59"/>
        <v>0</v>
      </c>
      <c r="AQ89" s="25">
        <f t="shared" si="59"/>
        <v>0</v>
      </c>
      <c r="AR89" s="115"/>
      <c r="AS89" s="115"/>
    </row>
    <row r="90" spans="1:45" s="15" customFormat="1" ht="22.5" hidden="1" customHeight="1" x14ac:dyDescent="0.25">
      <c r="A90" s="119"/>
      <c r="B90" s="112"/>
      <c r="C90" s="112"/>
      <c r="D90" s="32" t="s">
        <v>45</v>
      </c>
      <c r="E90" s="23">
        <f>E89</f>
        <v>0</v>
      </c>
      <c r="F90" s="24">
        <f t="shared" ref="F90:AQ93" si="60">F89</f>
        <v>0</v>
      </c>
      <c r="G90" s="25">
        <f t="shared" si="60"/>
        <v>0</v>
      </c>
      <c r="H90" s="23">
        <f t="shared" si="60"/>
        <v>0</v>
      </c>
      <c r="I90" s="24">
        <f t="shared" si="60"/>
        <v>0</v>
      </c>
      <c r="J90" s="25">
        <f t="shared" si="60"/>
        <v>0</v>
      </c>
      <c r="K90" s="23">
        <f t="shared" si="60"/>
        <v>0</v>
      </c>
      <c r="L90" s="24">
        <f t="shared" si="60"/>
        <v>0</v>
      </c>
      <c r="M90" s="25">
        <f t="shared" si="60"/>
        <v>0</v>
      </c>
      <c r="N90" s="23">
        <f t="shared" si="60"/>
        <v>0</v>
      </c>
      <c r="O90" s="24">
        <f t="shared" si="60"/>
        <v>0</v>
      </c>
      <c r="P90" s="25">
        <f t="shared" si="60"/>
        <v>0</v>
      </c>
      <c r="Q90" s="23">
        <f t="shared" si="60"/>
        <v>0</v>
      </c>
      <c r="R90" s="24">
        <f t="shared" si="60"/>
        <v>0</v>
      </c>
      <c r="S90" s="25">
        <f t="shared" si="60"/>
        <v>0</v>
      </c>
      <c r="T90" s="23">
        <f t="shared" si="60"/>
        <v>0</v>
      </c>
      <c r="U90" s="24">
        <f t="shared" si="60"/>
        <v>0</v>
      </c>
      <c r="V90" s="25">
        <f t="shared" si="60"/>
        <v>0</v>
      </c>
      <c r="W90" s="23">
        <f t="shared" si="60"/>
        <v>0</v>
      </c>
      <c r="X90" s="24">
        <f t="shared" si="60"/>
        <v>0</v>
      </c>
      <c r="Y90" s="25">
        <f t="shared" si="60"/>
        <v>0</v>
      </c>
      <c r="Z90" s="23">
        <f t="shared" si="60"/>
        <v>0</v>
      </c>
      <c r="AA90" s="24">
        <f t="shared" si="60"/>
        <v>0</v>
      </c>
      <c r="AB90" s="25">
        <f t="shared" si="60"/>
        <v>0</v>
      </c>
      <c r="AC90" s="23">
        <f t="shared" si="60"/>
        <v>0</v>
      </c>
      <c r="AD90" s="24">
        <f t="shared" si="60"/>
        <v>0</v>
      </c>
      <c r="AE90" s="25">
        <f t="shared" si="60"/>
        <v>0</v>
      </c>
      <c r="AF90" s="23">
        <f t="shared" si="60"/>
        <v>0</v>
      </c>
      <c r="AG90" s="24">
        <f t="shared" si="60"/>
        <v>0</v>
      </c>
      <c r="AH90" s="25">
        <f t="shared" si="60"/>
        <v>0</v>
      </c>
      <c r="AI90" s="23">
        <f t="shared" si="60"/>
        <v>0</v>
      </c>
      <c r="AJ90" s="24">
        <f t="shared" si="60"/>
        <v>0</v>
      </c>
      <c r="AK90" s="25">
        <f t="shared" si="60"/>
        <v>0</v>
      </c>
      <c r="AL90" s="23">
        <f t="shared" si="60"/>
        <v>0</v>
      </c>
      <c r="AM90" s="24">
        <f t="shared" si="60"/>
        <v>0</v>
      </c>
      <c r="AN90" s="25">
        <f t="shared" si="60"/>
        <v>0</v>
      </c>
      <c r="AO90" s="23">
        <f t="shared" si="60"/>
        <v>0</v>
      </c>
      <c r="AP90" s="24">
        <f t="shared" si="60"/>
        <v>0</v>
      </c>
      <c r="AQ90" s="25">
        <f t="shared" si="60"/>
        <v>0</v>
      </c>
      <c r="AR90" s="115"/>
      <c r="AS90" s="115"/>
    </row>
    <row r="91" spans="1:45" s="15" customFormat="1" ht="22.5" hidden="1" customHeight="1" x14ac:dyDescent="0.25">
      <c r="A91" s="119"/>
      <c r="B91" s="112"/>
      <c r="C91" s="112"/>
      <c r="D91" s="32" t="s">
        <v>24</v>
      </c>
      <c r="E91" s="23">
        <f>E90</f>
        <v>0</v>
      </c>
      <c r="F91" s="24">
        <f t="shared" si="60"/>
        <v>0</v>
      </c>
      <c r="G91" s="25">
        <f t="shared" si="60"/>
        <v>0</v>
      </c>
      <c r="H91" s="23">
        <f t="shared" si="60"/>
        <v>0</v>
      </c>
      <c r="I91" s="24">
        <f t="shared" si="60"/>
        <v>0</v>
      </c>
      <c r="J91" s="25">
        <f t="shared" si="60"/>
        <v>0</v>
      </c>
      <c r="K91" s="23">
        <f t="shared" si="60"/>
        <v>0</v>
      </c>
      <c r="L91" s="24">
        <f t="shared" si="60"/>
        <v>0</v>
      </c>
      <c r="M91" s="25">
        <f t="shared" si="60"/>
        <v>0</v>
      </c>
      <c r="N91" s="23">
        <f t="shared" si="60"/>
        <v>0</v>
      </c>
      <c r="O91" s="24">
        <f t="shared" si="60"/>
        <v>0</v>
      </c>
      <c r="P91" s="25">
        <f t="shared" si="60"/>
        <v>0</v>
      </c>
      <c r="Q91" s="23">
        <f t="shared" si="60"/>
        <v>0</v>
      </c>
      <c r="R91" s="24">
        <f t="shared" si="60"/>
        <v>0</v>
      </c>
      <c r="S91" s="25">
        <f t="shared" si="60"/>
        <v>0</v>
      </c>
      <c r="T91" s="23">
        <f t="shared" si="60"/>
        <v>0</v>
      </c>
      <c r="U91" s="24">
        <f t="shared" si="60"/>
        <v>0</v>
      </c>
      <c r="V91" s="25">
        <f t="shared" si="60"/>
        <v>0</v>
      </c>
      <c r="W91" s="23">
        <f t="shared" si="60"/>
        <v>0</v>
      </c>
      <c r="X91" s="24">
        <f t="shared" si="60"/>
        <v>0</v>
      </c>
      <c r="Y91" s="25">
        <f t="shared" si="60"/>
        <v>0</v>
      </c>
      <c r="Z91" s="23">
        <f t="shared" si="60"/>
        <v>0</v>
      </c>
      <c r="AA91" s="24">
        <f t="shared" si="60"/>
        <v>0</v>
      </c>
      <c r="AB91" s="25">
        <f t="shared" si="60"/>
        <v>0</v>
      </c>
      <c r="AC91" s="23">
        <f t="shared" si="60"/>
        <v>0</v>
      </c>
      <c r="AD91" s="24">
        <f t="shared" si="60"/>
        <v>0</v>
      </c>
      <c r="AE91" s="25">
        <f t="shared" si="60"/>
        <v>0</v>
      </c>
      <c r="AF91" s="23">
        <f t="shared" si="60"/>
        <v>0</v>
      </c>
      <c r="AG91" s="24">
        <f t="shared" si="60"/>
        <v>0</v>
      </c>
      <c r="AH91" s="25">
        <f t="shared" si="60"/>
        <v>0</v>
      </c>
      <c r="AI91" s="23">
        <f t="shared" si="60"/>
        <v>0</v>
      </c>
      <c r="AJ91" s="24">
        <f t="shared" si="60"/>
        <v>0</v>
      </c>
      <c r="AK91" s="25">
        <f t="shared" si="60"/>
        <v>0</v>
      </c>
      <c r="AL91" s="23">
        <f t="shared" si="60"/>
        <v>0</v>
      </c>
      <c r="AM91" s="24">
        <f t="shared" si="60"/>
        <v>0</v>
      </c>
      <c r="AN91" s="25">
        <f t="shared" si="60"/>
        <v>0</v>
      </c>
      <c r="AO91" s="23">
        <f t="shared" si="60"/>
        <v>0</v>
      </c>
      <c r="AP91" s="24">
        <f t="shared" si="60"/>
        <v>0</v>
      </c>
      <c r="AQ91" s="25">
        <f t="shared" si="60"/>
        <v>0</v>
      </c>
      <c r="AR91" s="115"/>
      <c r="AS91" s="115"/>
    </row>
    <row r="92" spans="1:45" s="15" customFormat="1" ht="72" customHeight="1" x14ac:dyDescent="0.25">
      <c r="A92" s="181" t="s">
        <v>98</v>
      </c>
      <c r="B92" s="168"/>
      <c r="C92" s="113"/>
      <c r="D92" s="32" t="s">
        <v>51</v>
      </c>
      <c r="E92" s="23">
        <f>H92+K92+N92+Q92+T92+W92+Z92+AC92+AF92+AI92+AL92+AO92</f>
        <v>105.2</v>
      </c>
      <c r="F92" s="24">
        <f>I92+L92+O92+R92+U92+X92+AA92+AD92+AG92+AJ92+AM92+AP92</f>
        <v>105.2</v>
      </c>
      <c r="G92" s="25">
        <v>100</v>
      </c>
      <c r="H92" s="23">
        <f t="shared" si="60"/>
        <v>0</v>
      </c>
      <c r="I92" s="24">
        <f t="shared" si="60"/>
        <v>0</v>
      </c>
      <c r="J92" s="25">
        <f t="shared" si="60"/>
        <v>0</v>
      </c>
      <c r="K92" s="23">
        <v>105.2</v>
      </c>
      <c r="L92" s="24">
        <v>105.2</v>
      </c>
      <c r="M92" s="25">
        <v>100</v>
      </c>
      <c r="N92" s="23">
        <f t="shared" si="60"/>
        <v>0</v>
      </c>
      <c r="O92" s="24">
        <f t="shared" si="60"/>
        <v>0</v>
      </c>
      <c r="P92" s="25">
        <f t="shared" si="60"/>
        <v>0</v>
      </c>
      <c r="Q92" s="23">
        <f t="shared" si="60"/>
        <v>0</v>
      </c>
      <c r="R92" s="24">
        <f t="shared" si="60"/>
        <v>0</v>
      </c>
      <c r="S92" s="25">
        <f t="shared" si="60"/>
        <v>0</v>
      </c>
      <c r="T92" s="23">
        <f t="shared" si="60"/>
        <v>0</v>
      </c>
      <c r="U92" s="24">
        <f t="shared" si="60"/>
        <v>0</v>
      </c>
      <c r="V92" s="25">
        <f t="shared" si="60"/>
        <v>0</v>
      </c>
      <c r="W92" s="23">
        <f t="shared" si="60"/>
        <v>0</v>
      </c>
      <c r="X92" s="24">
        <f t="shared" si="60"/>
        <v>0</v>
      </c>
      <c r="Y92" s="25">
        <f t="shared" si="60"/>
        <v>0</v>
      </c>
      <c r="Z92" s="23">
        <f t="shared" si="60"/>
        <v>0</v>
      </c>
      <c r="AA92" s="24">
        <f t="shared" si="60"/>
        <v>0</v>
      </c>
      <c r="AB92" s="25">
        <f t="shared" si="60"/>
        <v>0</v>
      </c>
      <c r="AC92" s="23">
        <f t="shared" si="60"/>
        <v>0</v>
      </c>
      <c r="AD92" s="24">
        <f t="shared" si="60"/>
        <v>0</v>
      </c>
      <c r="AE92" s="25">
        <f t="shared" si="60"/>
        <v>0</v>
      </c>
      <c r="AF92" s="23">
        <f t="shared" si="60"/>
        <v>0</v>
      </c>
      <c r="AG92" s="24">
        <f t="shared" si="60"/>
        <v>0</v>
      </c>
      <c r="AH92" s="25">
        <f t="shared" si="60"/>
        <v>0</v>
      </c>
      <c r="AI92" s="23">
        <f t="shared" si="60"/>
        <v>0</v>
      </c>
      <c r="AJ92" s="24">
        <f t="shared" si="60"/>
        <v>0</v>
      </c>
      <c r="AK92" s="25">
        <f t="shared" si="60"/>
        <v>0</v>
      </c>
      <c r="AL92" s="23">
        <f t="shared" si="60"/>
        <v>0</v>
      </c>
      <c r="AM92" s="24">
        <f t="shared" si="60"/>
        <v>0</v>
      </c>
      <c r="AN92" s="25">
        <f t="shared" si="60"/>
        <v>0</v>
      </c>
      <c r="AO92" s="23">
        <f t="shared" si="60"/>
        <v>0</v>
      </c>
      <c r="AP92" s="24">
        <f t="shared" si="60"/>
        <v>0</v>
      </c>
      <c r="AQ92" s="25">
        <f t="shared" si="60"/>
        <v>0</v>
      </c>
      <c r="AR92" s="117" t="s">
        <v>101</v>
      </c>
      <c r="AS92" s="110"/>
    </row>
    <row r="93" spans="1:45" s="15" customFormat="1" ht="207" customHeight="1" x14ac:dyDescent="0.25">
      <c r="A93" s="167" t="s">
        <v>99</v>
      </c>
      <c r="B93" s="168"/>
      <c r="C93" s="113"/>
      <c r="D93" s="32" t="s">
        <v>51</v>
      </c>
      <c r="E93" s="23">
        <f>H93+K93+N93+Q93+T93+W93+Z93+AC93+AF93+AI93+AL93+AO93</f>
        <v>150.19999999999999</v>
      </c>
      <c r="F93" s="24">
        <f>I93+L93+O93+R93+U93+X93+AA93+AD93+AG93+AJ93+AM93+AP93</f>
        <v>56.8</v>
      </c>
      <c r="G93" s="25">
        <f t="shared" si="60"/>
        <v>100</v>
      </c>
      <c r="H93" s="23">
        <f t="shared" si="60"/>
        <v>0</v>
      </c>
      <c r="I93" s="24">
        <f t="shared" si="60"/>
        <v>0</v>
      </c>
      <c r="J93" s="25">
        <f t="shared" si="60"/>
        <v>0</v>
      </c>
      <c r="K93" s="23">
        <v>56.8</v>
      </c>
      <c r="L93" s="24">
        <v>56.8</v>
      </c>
      <c r="M93" s="25">
        <v>100</v>
      </c>
      <c r="N93" s="23">
        <v>93.4</v>
      </c>
      <c r="O93" s="24">
        <f t="shared" si="60"/>
        <v>0</v>
      </c>
      <c r="P93" s="25">
        <f t="shared" si="60"/>
        <v>0</v>
      </c>
      <c r="Q93" s="23">
        <f t="shared" si="60"/>
        <v>0</v>
      </c>
      <c r="R93" s="24">
        <f t="shared" si="60"/>
        <v>0</v>
      </c>
      <c r="S93" s="25">
        <f t="shared" si="60"/>
        <v>0</v>
      </c>
      <c r="T93" s="23">
        <f t="shared" si="60"/>
        <v>0</v>
      </c>
      <c r="U93" s="24">
        <f t="shared" si="60"/>
        <v>0</v>
      </c>
      <c r="V93" s="25">
        <f t="shared" si="60"/>
        <v>0</v>
      </c>
      <c r="W93" s="23">
        <f t="shared" si="60"/>
        <v>0</v>
      </c>
      <c r="X93" s="24">
        <f t="shared" si="60"/>
        <v>0</v>
      </c>
      <c r="Y93" s="25">
        <f t="shared" si="60"/>
        <v>0</v>
      </c>
      <c r="Z93" s="23">
        <f t="shared" si="60"/>
        <v>0</v>
      </c>
      <c r="AA93" s="24">
        <f t="shared" si="60"/>
        <v>0</v>
      </c>
      <c r="AB93" s="25">
        <f t="shared" si="60"/>
        <v>0</v>
      </c>
      <c r="AC93" s="23">
        <f t="shared" si="60"/>
        <v>0</v>
      </c>
      <c r="AD93" s="24">
        <f t="shared" si="60"/>
        <v>0</v>
      </c>
      <c r="AE93" s="25">
        <f t="shared" si="60"/>
        <v>0</v>
      </c>
      <c r="AF93" s="23">
        <f t="shared" si="60"/>
        <v>0</v>
      </c>
      <c r="AG93" s="24">
        <f t="shared" si="60"/>
        <v>0</v>
      </c>
      <c r="AH93" s="25">
        <f t="shared" si="60"/>
        <v>0</v>
      </c>
      <c r="AI93" s="23">
        <f t="shared" si="60"/>
        <v>0</v>
      </c>
      <c r="AJ93" s="24">
        <f t="shared" si="60"/>
        <v>0</v>
      </c>
      <c r="AK93" s="25">
        <f t="shared" si="60"/>
        <v>0</v>
      </c>
      <c r="AL93" s="23">
        <f t="shared" si="60"/>
        <v>0</v>
      </c>
      <c r="AM93" s="24">
        <f t="shared" si="60"/>
        <v>0</v>
      </c>
      <c r="AN93" s="25">
        <f t="shared" si="60"/>
        <v>0</v>
      </c>
      <c r="AO93" s="23">
        <f t="shared" si="60"/>
        <v>0</v>
      </c>
      <c r="AP93" s="24">
        <f t="shared" si="60"/>
        <v>0</v>
      </c>
      <c r="AQ93" s="25">
        <f t="shared" si="60"/>
        <v>0</v>
      </c>
      <c r="AR93" s="116" t="s">
        <v>102</v>
      </c>
      <c r="AS93" s="118" t="s">
        <v>103</v>
      </c>
    </row>
    <row r="94" spans="1:45" ht="30" hidden="1" customHeight="1" x14ac:dyDescent="0.25">
      <c r="A94" s="119"/>
      <c r="B94" s="108"/>
      <c r="C94" s="108"/>
      <c r="D94" s="32"/>
      <c r="E94" s="23">
        <f>SUM(H94,K94,N94,Q94,T94,W94,Z94,AC94,AF94,AI94,AL94,AO94)</f>
        <v>0</v>
      </c>
      <c r="F94" s="24">
        <f>SUM(I94,L94,O94,R94,U94,X94,AA94,AD94,AG94,AJ94,AM94,AP94)</f>
        <v>0</v>
      </c>
      <c r="G94" s="55">
        <v>0</v>
      </c>
      <c r="H94" s="23">
        <f>H51</f>
        <v>0</v>
      </c>
      <c r="I94" s="24">
        <f>I51</f>
        <v>0</v>
      </c>
      <c r="J94" s="55">
        <v>0</v>
      </c>
      <c r="K94" s="23">
        <f>K51</f>
        <v>0</v>
      </c>
      <c r="L94" s="24">
        <f>L51</f>
        <v>0</v>
      </c>
      <c r="M94" s="55">
        <v>0</v>
      </c>
      <c r="N94" s="23">
        <f>N51</f>
        <v>0</v>
      </c>
      <c r="O94" s="24">
        <f>O51</f>
        <v>0</v>
      </c>
      <c r="P94" s="55">
        <v>0</v>
      </c>
      <c r="Q94" s="23">
        <f>Q51</f>
        <v>0</v>
      </c>
      <c r="R94" s="24">
        <f>R51</f>
        <v>0</v>
      </c>
      <c r="S94" s="55">
        <v>0</v>
      </c>
      <c r="T94" s="23">
        <f>T51</f>
        <v>0</v>
      </c>
      <c r="U94" s="24">
        <f>U51</f>
        <v>0</v>
      </c>
      <c r="V94" s="55">
        <v>0</v>
      </c>
      <c r="W94" s="23">
        <f>W51</f>
        <v>0</v>
      </c>
      <c r="X94" s="24">
        <f>X51</f>
        <v>0</v>
      </c>
      <c r="Y94" s="55">
        <v>0</v>
      </c>
      <c r="Z94" s="23">
        <f>Z51</f>
        <v>0</v>
      </c>
      <c r="AA94" s="24">
        <f>AA51</f>
        <v>0</v>
      </c>
      <c r="AB94" s="55">
        <v>0</v>
      </c>
      <c r="AC94" s="23">
        <f>AC51</f>
        <v>0</v>
      </c>
      <c r="AD94" s="24">
        <f>AD51</f>
        <v>0</v>
      </c>
      <c r="AE94" s="55">
        <v>0</v>
      </c>
      <c r="AF94" s="23">
        <f>AF51</f>
        <v>0</v>
      </c>
      <c r="AG94" s="24">
        <f>AG51</f>
        <v>0</v>
      </c>
      <c r="AH94" s="55">
        <v>0</v>
      </c>
      <c r="AI94" s="23">
        <f>AI51</f>
        <v>0</v>
      </c>
      <c r="AJ94" s="24">
        <f>AJ51</f>
        <v>0</v>
      </c>
      <c r="AK94" s="55">
        <v>0</v>
      </c>
      <c r="AL94" s="23">
        <f>AL51</f>
        <v>0</v>
      </c>
      <c r="AM94" s="24">
        <f>AM51</f>
        <v>0</v>
      </c>
      <c r="AN94" s="55">
        <v>0</v>
      </c>
      <c r="AO94" s="23">
        <f>AO51</f>
        <v>0</v>
      </c>
      <c r="AP94" s="24">
        <f>AP51</f>
        <v>0</v>
      </c>
      <c r="AQ94" s="55">
        <v>0</v>
      </c>
      <c r="AR94" s="109" t="s">
        <v>94</v>
      </c>
      <c r="AS94" s="36"/>
    </row>
    <row r="95" spans="1:45" s="15" customFormat="1" ht="16.5" customHeight="1" x14ac:dyDescent="0.25">
      <c r="A95" s="14"/>
      <c r="B95" s="16"/>
      <c r="C95" s="27"/>
      <c r="D95" s="28"/>
      <c r="E95" s="26"/>
      <c r="F95" s="26"/>
      <c r="G95" s="26"/>
      <c r="H95" s="26"/>
      <c r="I95" s="26"/>
      <c r="J95" s="26"/>
      <c r="K95" s="26"/>
      <c r="L95" s="26"/>
      <c r="M95" s="26"/>
      <c r="N95" s="260"/>
      <c r="O95" s="260"/>
      <c r="P95" s="260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7"/>
      <c r="AS95" s="7"/>
    </row>
    <row r="96" spans="1:45" s="15" customFormat="1" ht="12.75" customHeight="1" x14ac:dyDescent="0.25">
      <c r="A96" s="14"/>
      <c r="B96" s="16"/>
      <c r="C96" s="27"/>
      <c r="D96" s="28"/>
      <c r="E96" s="26"/>
      <c r="F96" s="26"/>
      <c r="G96" s="26"/>
      <c r="H96" s="26"/>
      <c r="I96" s="26"/>
      <c r="J96" s="26"/>
      <c r="K96" s="26"/>
      <c r="L96" s="26"/>
      <c r="M96" s="26"/>
      <c r="N96" s="72"/>
      <c r="O96" s="72"/>
      <c r="P96" s="72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7"/>
      <c r="AS96" s="7"/>
    </row>
    <row r="97" spans="1:27" ht="19.5" customHeight="1" x14ac:dyDescent="0.25">
      <c r="A97" s="249" t="s">
        <v>53</v>
      </c>
      <c r="B97" s="249"/>
      <c r="C97" s="249"/>
      <c r="D97" s="249"/>
      <c r="E97" s="249"/>
      <c r="F97" s="249"/>
      <c r="G97" s="75"/>
      <c r="H97" s="33"/>
      <c r="I97" s="33"/>
      <c r="J97" s="175"/>
      <c r="K97" s="175"/>
      <c r="L97" s="175"/>
      <c r="M97" s="175"/>
      <c r="N97" s="175"/>
      <c r="O97" s="175"/>
      <c r="P97" s="175"/>
      <c r="Q97" s="175"/>
      <c r="R97" s="175"/>
      <c r="S97" s="8"/>
      <c r="T97" s="8"/>
      <c r="U97" s="8"/>
    </row>
    <row r="98" spans="1:27" ht="18.75" hidden="1" customHeight="1" x14ac:dyDescent="0.25">
      <c r="A98" s="258"/>
      <c r="B98" s="259"/>
      <c r="C98" s="259"/>
      <c r="D98" s="259"/>
      <c r="E98" s="76"/>
      <c r="F98" s="76"/>
      <c r="G98" s="77"/>
      <c r="H98" s="33"/>
      <c r="I98" s="33"/>
      <c r="J98" s="185"/>
      <c r="K98" s="186"/>
      <c r="L98" s="186"/>
      <c r="M98" s="186"/>
      <c r="N98" s="186"/>
      <c r="O98" s="186"/>
      <c r="P98" s="186"/>
      <c r="Q98" s="186"/>
      <c r="R98" s="186"/>
      <c r="S98" s="5"/>
      <c r="T98" s="5"/>
      <c r="U98" s="5"/>
      <c r="V98" s="5"/>
      <c r="W98" s="5"/>
      <c r="X98" s="5"/>
      <c r="Y98" s="5"/>
    </row>
    <row r="99" spans="1:27" ht="16.5" customHeight="1" x14ac:dyDescent="0.25">
      <c r="A99" s="255" t="s">
        <v>88</v>
      </c>
      <c r="B99" s="185"/>
      <c r="C99" s="185"/>
      <c r="D99" s="185"/>
      <c r="E99" s="185"/>
      <c r="F99" s="76"/>
      <c r="G99" s="77"/>
      <c r="H99" s="33"/>
      <c r="I99" s="33"/>
      <c r="J99" s="256"/>
      <c r="K99" s="257"/>
      <c r="L99" s="257"/>
      <c r="M99" s="257"/>
      <c r="N99" s="257"/>
      <c r="O99" s="257"/>
      <c r="P99" s="257"/>
      <c r="Q99" s="257"/>
      <c r="R99" s="257"/>
      <c r="S99" s="5"/>
      <c r="T99" s="5"/>
      <c r="U99" s="5"/>
      <c r="V99" s="8"/>
      <c r="W99" s="8"/>
      <c r="X99" s="8"/>
      <c r="Y99" s="8"/>
      <c r="Z99" s="8"/>
      <c r="AA99" s="8"/>
    </row>
    <row r="100" spans="1:27" ht="17.25" customHeight="1" x14ac:dyDescent="0.25">
      <c r="A100" s="1"/>
      <c r="B100" s="253" t="s">
        <v>32</v>
      </c>
      <c r="C100" s="253"/>
      <c r="D100" s="253"/>
      <c r="E100" s="76"/>
      <c r="F100" s="76"/>
      <c r="G100" s="75"/>
      <c r="H100" s="13"/>
      <c r="I100" s="33"/>
      <c r="J100" s="33"/>
      <c r="K100" s="33"/>
      <c r="L100" s="254"/>
      <c r="M100" s="254"/>
      <c r="N100" s="254"/>
      <c r="O100" s="254"/>
      <c r="P100" s="254"/>
      <c r="Q100" s="254"/>
      <c r="R100" s="254"/>
      <c r="S100" s="8"/>
      <c r="T100" s="8"/>
      <c r="U100" s="8"/>
      <c r="V100" s="5"/>
      <c r="W100" s="5"/>
      <c r="X100" s="5"/>
      <c r="Y100" s="5"/>
      <c r="Z100" s="5"/>
    </row>
    <row r="101" spans="1:27" ht="15.75" hidden="1" customHeight="1" x14ac:dyDescent="0.25">
      <c r="A101" s="1"/>
      <c r="B101" s="9"/>
      <c r="C101" s="9"/>
      <c r="D101" s="9"/>
      <c r="E101" s="76"/>
      <c r="F101" s="76"/>
      <c r="G101" s="76"/>
      <c r="H101" s="3"/>
      <c r="I101" s="3"/>
      <c r="J101" s="3"/>
      <c r="K101" s="3"/>
      <c r="L101" s="10"/>
      <c r="M101" s="10"/>
      <c r="N101" s="10"/>
      <c r="O101" s="10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7" ht="8.25" customHeight="1" x14ac:dyDescent="0.25">
      <c r="I102" s="33"/>
      <c r="J102" s="33"/>
      <c r="K102" s="33"/>
      <c r="L102" s="33"/>
      <c r="M102" s="33"/>
      <c r="N102" s="33"/>
      <c r="O102" s="33"/>
      <c r="P102" s="6"/>
      <c r="Q102" s="8"/>
      <c r="R102" s="8"/>
      <c r="S102" s="8"/>
      <c r="T102" s="8"/>
      <c r="U102" s="8"/>
      <c r="V102" s="8"/>
      <c r="W102" s="8"/>
      <c r="X102" s="8"/>
      <c r="Y102" s="8"/>
    </row>
    <row r="103" spans="1:27" x14ac:dyDescent="0.25">
      <c r="A103" s="250"/>
      <c r="B103" s="251"/>
      <c r="C103" s="251"/>
      <c r="D103" s="251"/>
      <c r="E103" s="251"/>
      <c r="F103" s="251"/>
      <c r="G103" s="252"/>
      <c r="H103" s="252"/>
      <c r="I103" s="33"/>
      <c r="J103" s="33"/>
      <c r="K103" s="33"/>
      <c r="L103" s="33"/>
      <c r="M103" s="33"/>
      <c r="N103" s="33"/>
      <c r="O103" s="33"/>
      <c r="V103" s="60"/>
      <c r="W103" s="60"/>
    </row>
    <row r="104" spans="1:27" x14ac:dyDescent="0.25">
      <c r="A104" s="104" t="s">
        <v>90</v>
      </c>
      <c r="B104" s="248" t="s">
        <v>85</v>
      </c>
      <c r="C104" s="248"/>
      <c r="D104" s="248"/>
      <c r="E104" s="248"/>
      <c r="F104" s="248"/>
      <c r="G104" s="248"/>
      <c r="H104" s="248"/>
    </row>
    <row r="105" spans="1:27" ht="15.75" x14ac:dyDescent="0.25">
      <c r="A105" s="2"/>
      <c r="E105" s="78"/>
      <c r="F105" s="78"/>
    </row>
    <row r="106" spans="1:27" x14ac:dyDescent="0.25">
      <c r="A106" s="3"/>
    </row>
  </sheetData>
  <mergeCells count="139">
    <mergeCell ref="C3:C6"/>
    <mergeCell ref="H5:H6"/>
    <mergeCell ref="B104:H104"/>
    <mergeCell ref="A97:F97"/>
    <mergeCell ref="C52:C57"/>
    <mergeCell ref="A10:A15"/>
    <mergeCell ref="B10:B15"/>
    <mergeCell ref="A103:H103"/>
    <mergeCell ref="B100:D100"/>
    <mergeCell ref="A38:A43"/>
    <mergeCell ref="C8:W8"/>
    <mergeCell ref="C9:W9"/>
    <mergeCell ref="C44:W44"/>
    <mergeCell ref="L100:R100"/>
    <mergeCell ref="A46:A51"/>
    <mergeCell ref="C46:C51"/>
    <mergeCell ref="A99:E99"/>
    <mergeCell ref="B30:B35"/>
    <mergeCell ref="J99:R99"/>
    <mergeCell ref="A98:D98"/>
    <mergeCell ref="N95:P95"/>
    <mergeCell ref="Z5:Z6"/>
    <mergeCell ref="T4:V4"/>
    <mergeCell ref="J5:J6"/>
    <mergeCell ref="N5:N6"/>
    <mergeCell ref="K4:M4"/>
    <mergeCell ref="D3:D6"/>
    <mergeCell ref="H4:J4"/>
    <mergeCell ref="E3:G4"/>
    <mergeCell ref="P5:P6"/>
    <mergeCell ref="Q4:S4"/>
    <mergeCell ref="Q5:Q6"/>
    <mergeCell ref="U5:U6"/>
    <mergeCell ref="S5:S6"/>
    <mergeCell ref="B16:B21"/>
    <mergeCell ref="AS3:AS6"/>
    <mergeCell ref="AQ5:AQ6"/>
    <mergeCell ref="AJ5:AJ6"/>
    <mergeCell ref="AF4:AH4"/>
    <mergeCell ref="V5:V6"/>
    <mergeCell ref="AN5:AN6"/>
    <mergeCell ref="AC4:AE4"/>
    <mergeCell ref="H3:AQ3"/>
    <mergeCell ref="AB5:AB6"/>
    <mergeCell ref="AF5:AF6"/>
    <mergeCell ref="AO4:AQ4"/>
    <mergeCell ref="R5:R6"/>
    <mergeCell ref="O5:O6"/>
    <mergeCell ref="AI4:AK4"/>
    <mergeCell ref="Y5:Y6"/>
    <mergeCell ref="AG5:AG6"/>
    <mergeCell ref="AK5:AK6"/>
    <mergeCell ref="Z4:AB4"/>
    <mergeCell ref="N4:P4"/>
    <mergeCell ref="W4:Y4"/>
    <mergeCell ref="AM5:AM6"/>
    <mergeCell ref="AD5:AD6"/>
    <mergeCell ref="W5:W6"/>
    <mergeCell ref="A1:R1"/>
    <mergeCell ref="A3:A6"/>
    <mergeCell ref="B3:B6"/>
    <mergeCell ref="G5:G6"/>
    <mergeCell ref="A2:AH2"/>
    <mergeCell ref="B38:B43"/>
    <mergeCell ref="C38:C43"/>
    <mergeCell ref="C29:W29"/>
    <mergeCell ref="T5:T6"/>
    <mergeCell ref="M5:M6"/>
    <mergeCell ref="C16:C21"/>
    <mergeCell ref="C10:C15"/>
    <mergeCell ref="C28:W28"/>
    <mergeCell ref="X5:X6"/>
    <mergeCell ref="AE5:AE6"/>
    <mergeCell ref="AC5:AC6"/>
    <mergeCell ref="AA5:AA6"/>
    <mergeCell ref="AH5:AH6"/>
    <mergeCell ref="A16:A21"/>
    <mergeCell ref="E5:E6"/>
    <mergeCell ref="K5:K6"/>
    <mergeCell ref="I5:I6"/>
    <mergeCell ref="F5:F6"/>
    <mergeCell ref="L5:L6"/>
    <mergeCell ref="AR3:AR6"/>
    <mergeCell ref="AI5:AI6"/>
    <mergeCell ref="AS22:AS26"/>
    <mergeCell ref="AR22:AR26"/>
    <mergeCell ref="AP5:AP6"/>
    <mergeCell ref="AS10:AS14"/>
    <mergeCell ref="AS16:AS20"/>
    <mergeCell ref="AR10:AR14"/>
    <mergeCell ref="AO5:AO6"/>
    <mergeCell ref="AR16:AR20"/>
    <mergeCell ref="AL5:AL6"/>
    <mergeCell ref="AL4:AN4"/>
    <mergeCell ref="J97:R97"/>
    <mergeCell ref="A83:A88"/>
    <mergeCell ref="A77:A82"/>
    <mergeCell ref="C30:C35"/>
    <mergeCell ref="A92:B92"/>
    <mergeCell ref="A93:B93"/>
    <mergeCell ref="C83:C88"/>
    <mergeCell ref="J98:R98"/>
    <mergeCell ref="B83:B88"/>
    <mergeCell ref="C64:C69"/>
    <mergeCell ref="D70:AS70"/>
    <mergeCell ref="A76:B76"/>
    <mergeCell ref="A30:A35"/>
    <mergeCell ref="B46:B51"/>
    <mergeCell ref="C45:W45"/>
    <mergeCell ref="C37:W37"/>
    <mergeCell ref="AS77:AS82"/>
    <mergeCell ref="AR64:AR69"/>
    <mergeCell ref="C77:C82"/>
    <mergeCell ref="AR77:AR82"/>
    <mergeCell ref="B77:B82"/>
    <mergeCell ref="A71:B75"/>
    <mergeCell ref="AS38:AS42"/>
    <mergeCell ref="AS30:AS34"/>
    <mergeCell ref="AS71:AS75"/>
    <mergeCell ref="A22:A27"/>
    <mergeCell ref="B22:B27"/>
    <mergeCell ref="C22:C27"/>
    <mergeCell ref="C36:W36"/>
    <mergeCell ref="A52:B57"/>
    <mergeCell ref="A58:B63"/>
    <mergeCell ref="AR38:AR42"/>
    <mergeCell ref="A64:B69"/>
    <mergeCell ref="AR52:AR57"/>
    <mergeCell ref="AS52:AS57"/>
    <mergeCell ref="AS64:AS69"/>
    <mergeCell ref="AS46:AS50"/>
    <mergeCell ref="AR46:AR50"/>
    <mergeCell ref="AR58:AR63"/>
    <mergeCell ref="A70:B70"/>
    <mergeCell ref="C58:C63"/>
    <mergeCell ref="AS58:AS63"/>
    <mergeCell ref="AR71:AR75"/>
    <mergeCell ref="AR30:AR34"/>
    <mergeCell ref="C71:C75"/>
  </mergeCells>
  <printOptions horizontalCentered="1"/>
  <pageMargins left="0" right="0" top="0" bottom="0" header="0" footer="0"/>
  <pageSetup paperSize="9" scale="47" fitToWidth="0" orientation="portrait" r:id="rId1"/>
  <colBreaks count="1" manualBreakCount="1">
    <brk id="25" max="10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106"/>
  <sheetViews>
    <sheetView topLeftCell="A70" workbookViewId="0">
      <selection activeCell="P88" sqref="P88"/>
    </sheetView>
  </sheetViews>
  <sheetFormatPr defaultRowHeight="15" x14ac:dyDescent="0.25"/>
  <cols>
    <col min="1" max="1" width="3.28515625" customWidth="1"/>
    <col min="2" max="2" width="18.140625" customWidth="1"/>
    <col min="3" max="3" width="11.28515625" customWidth="1"/>
    <col min="4" max="4" width="12.42578125" customWidth="1"/>
    <col min="5" max="5" width="7.85546875" style="73" customWidth="1"/>
    <col min="6" max="6" width="7.42578125" style="73" customWidth="1"/>
    <col min="7" max="7" width="7.7109375" style="73" customWidth="1"/>
    <col min="8" max="8" width="9" bestFit="1" customWidth="1"/>
    <col min="9" max="24" width="7.7109375" customWidth="1"/>
    <col min="25" max="25" width="7.5703125" customWidth="1"/>
    <col min="26" max="26" width="7.7109375" customWidth="1"/>
    <col min="27" max="27" width="6" customWidth="1"/>
    <col min="28" max="28" width="6.42578125" customWidth="1"/>
    <col min="29" max="29" width="7.140625" customWidth="1"/>
    <col min="30" max="30" width="6.140625" customWidth="1"/>
    <col min="31" max="31" width="5.42578125" customWidth="1"/>
    <col min="32" max="32" width="6.7109375" customWidth="1"/>
    <col min="33" max="33" width="6.5703125" customWidth="1"/>
    <col min="34" max="34" width="7.5703125" customWidth="1"/>
    <col min="35" max="35" width="8" customWidth="1"/>
    <col min="36" max="36" width="7.7109375" customWidth="1"/>
    <col min="37" max="37" width="5.42578125" customWidth="1"/>
    <col min="38" max="38" width="7.7109375" customWidth="1"/>
    <col min="39" max="39" width="6.28515625" customWidth="1"/>
    <col min="40" max="40" width="5.28515625" customWidth="1"/>
    <col min="41" max="42" width="6.5703125" customWidth="1"/>
    <col min="43" max="43" width="6.85546875" customWidth="1"/>
    <col min="44" max="44" width="44.7109375" customWidth="1"/>
    <col min="45" max="45" width="37" customWidth="1"/>
  </cols>
  <sheetData>
    <row r="1" spans="1:45" ht="15.75" x14ac:dyDescent="0.25">
      <c r="A1" s="93" t="s">
        <v>74</v>
      </c>
      <c r="S1" s="84"/>
      <c r="T1" s="84"/>
      <c r="U1" s="84"/>
      <c r="V1" s="84"/>
      <c r="W1" s="84"/>
      <c r="AK1" s="94"/>
      <c r="AL1" s="94"/>
      <c r="AM1" s="94"/>
      <c r="AN1" s="94"/>
      <c r="AO1" s="94"/>
      <c r="AP1" s="94"/>
      <c r="AQ1" s="94"/>
      <c r="AR1" s="261" t="s">
        <v>75</v>
      </c>
      <c r="AS1" s="261"/>
    </row>
    <row r="2" spans="1:45" ht="15.75" x14ac:dyDescent="0.25">
      <c r="A2" s="95"/>
      <c r="B2" s="5"/>
      <c r="C2" s="5"/>
      <c r="D2" s="5"/>
      <c r="E2" s="96"/>
      <c r="F2" s="96"/>
      <c r="G2" s="96"/>
      <c r="H2" s="5"/>
      <c r="S2" s="84"/>
      <c r="T2" s="84"/>
      <c r="U2" s="84"/>
      <c r="V2" s="84"/>
      <c r="W2" s="84"/>
      <c r="X2" s="5"/>
      <c r="Y2" s="5"/>
      <c r="Z2" s="5"/>
      <c r="AA2" s="5"/>
      <c r="AB2" s="5"/>
      <c r="AC2" s="5"/>
      <c r="AD2" s="5"/>
      <c r="AE2" s="5"/>
      <c r="AF2" s="97"/>
      <c r="AG2" s="5"/>
      <c r="AH2" s="5"/>
      <c r="AI2" s="5"/>
      <c r="AJ2" s="94"/>
      <c r="AK2" s="94"/>
      <c r="AL2" s="94"/>
      <c r="AM2" s="94"/>
      <c r="AN2" s="94"/>
      <c r="AO2" s="94"/>
      <c r="AP2" s="94"/>
      <c r="AQ2" s="94"/>
      <c r="AR2" s="261"/>
      <c r="AS2" s="261"/>
    </row>
    <row r="3" spans="1:45" x14ac:dyDescent="0.25">
      <c r="A3" s="210"/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5"/>
      <c r="T3" s="5"/>
      <c r="U3" s="4"/>
    </row>
    <row r="4" spans="1:45" ht="16.5" thickBot="1" x14ac:dyDescent="0.3">
      <c r="A4" s="219" t="s">
        <v>106</v>
      </c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19"/>
      <c r="Y4" s="219"/>
      <c r="Z4" s="219"/>
      <c r="AA4" s="219"/>
      <c r="AB4" s="219"/>
      <c r="AC4" s="219"/>
      <c r="AD4" s="219"/>
      <c r="AE4" s="219"/>
      <c r="AF4" s="219"/>
      <c r="AG4" s="219"/>
      <c r="AH4" s="219"/>
      <c r="AI4" s="219"/>
      <c r="AJ4" s="219"/>
      <c r="AK4" s="219"/>
      <c r="AL4" s="219"/>
      <c r="AM4" s="219"/>
      <c r="AN4" s="219"/>
      <c r="AO4" s="219"/>
      <c r="AP4" s="219"/>
      <c r="AQ4" s="219"/>
      <c r="AR4" s="219"/>
      <c r="AS4" s="5"/>
    </row>
    <row r="5" spans="1:45" ht="15.75" thickBot="1" x14ac:dyDescent="0.3">
      <c r="A5" s="211" t="s">
        <v>0</v>
      </c>
      <c r="B5" s="214" t="s">
        <v>40</v>
      </c>
      <c r="C5" s="211" t="s">
        <v>50</v>
      </c>
      <c r="D5" s="211" t="s">
        <v>10</v>
      </c>
      <c r="E5" s="242" t="s">
        <v>41</v>
      </c>
      <c r="F5" s="243"/>
      <c r="G5" s="244"/>
      <c r="H5" s="225" t="s">
        <v>1</v>
      </c>
      <c r="I5" s="226"/>
      <c r="J5" s="226"/>
      <c r="K5" s="226"/>
      <c r="L5" s="226"/>
      <c r="M5" s="226"/>
      <c r="N5" s="226"/>
      <c r="O5" s="226"/>
      <c r="P5" s="226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9"/>
      <c r="AR5" s="197" t="s">
        <v>2</v>
      </c>
      <c r="AS5" s="235" t="s">
        <v>3</v>
      </c>
    </row>
    <row r="6" spans="1:45" ht="15.75" thickBot="1" x14ac:dyDescent="0.3">
      <c r="A6" s="212"/>
      <c r="B6" s="215"/>
      <c r="C6" s="212"/>
      <c r="D6" s="240"/>
      <c r="E6" s="245"/>
      <c r="F6" s="246"/>
      <c r="G6" s="247"/>
      <c r="H6" s="225" t="s">
        <v>4</v>
      </c>
      <c r="I6" s="226"/>
      <c r="J6" s="227"/>
      <c r="K6" s="225" t="s">
        <v>11</v>
      </c>
      <c r="L6" s="226"/>
      <c r="M6" s="227"/>
      <c r="N6" s="225" t="s">
        <v>12</v>
      </c>
      <c r="O6" s="226"/>
      <c r="P6" s="227"/>
      <c r="Q6" s="225" t="s">
        <v>13</v>
      </c>
      <c r="R6" s="226"/>
      <c r="S6" s="227"/>
      <c r="T6" s="225" t="s">
        <v>14</v>
      </c>
      <c r="U6" s="226"/>
      <c r="V6" s="227"/>
      <c r="W6" s="225" t="s">
        <v>15</v>
      </c>
      <c r="X6" s="226"/>
      <c r="Y6" s="227"/>
      <c r="Z6" s="225" t="s">
        <v>16</v>
      </c>
      <c r="AA6" s="226"/>
      <c r="AB6" s="227"/>
      <c r="AC6" s="225" t="s">
        <v>17</v>
      </c>
      <c r="AD6" s="226"/>
      <c r="AE6" s="227"/>
      <c r="AF6" s="225" t="s">
        <v>18</v>
      </c>
      <c r="AG6" s="226"/>
      <c r="AH6" s="227"/>
      <c r="AI6" s="225" t="s">
        <v>19</v>
      </c>
      <c r="AJ6" s="226"/>
      <c r="AK6" s="227"/>
      <c r="AL6" s="225" t="s">
        <v>20</v>
      </c>
      <c r="AM6" s="226"/>
      <c r="AN6" s="227"/>
      <c r="AO6" s="225" t="s">
        <v>5</v>
      </c>
      <c r="AP6" s="226"/>
      <c r="AQ6" s="227"/>
      <c r="AR6" s="198"/>
      <c r="AS6" s="236"/>
    </row>
    <row r="7" spans="1:45" x14ac:dyDescent="0.25">
      <c r="A7" s="212"/>
      <c r="B7" s="215"/>
      <c r="C7" s="212"/>
      <c r="D7" s="240"/>
      <c r="E7" s="231" t="s">
        <v>6</v>
      </c>
      <c r="F7" s="233" t="s">
        <v>7</v>
      </c>
      <c r="G7" s="217" t="s">
        <v>8</v>
      </c>
      <c r="H7" s="200" t="s">
        <v>6</v>
      </c>
      <c r="I7" s="203" t="s">
        <v>7</v>
      </c>
      <c r="J7" s="220" t="s">
        <v>8</v>
      </c>
      <c r="K7" s="200" t="s">
        <v>6</v>
      </c>
      <c r="L7" s="203" t="s">
        <v>7</v>
      </c>
      <c r="M7" s="220" t="s">
        <v>8</v>
      </c>
      <c r="N7" s="200" t="s">
        <v>6</v>
      </c>
      <c r="O7" s="203" t="s">
        <v>7</v>
      </c>
      <c r="P7" s="220" t="s">
        <v>8</v>
      </c>
      <c r="Q7" s="200" t="s">
        <v>6</v>
      </c>
      <c r="R7" s="203" t="s">
        <v>7</v>
      </c>
      <c r="S7" s="220" t="s">
        <v>8</v>
      </c>
      <c r="T7" s="200" t="s">
        <v>6</v>
      </c>
      <c r="U7" s="203" t="s">
        <v>7</v>
      </c>
      <c r="V7" s="220" t="s">
        <v>8</v>
      </c>
      <c r="W7" s="200" t="s">
        <v>6</v>
      </c>
      <c r="X7" s="203" t="s">
        <v>7</v>
      </c>
      <c r="Y7" s="220" t="s">
        <v>8</v>
      </c>
      <c r="Z7" s="200" t="s">
        <v>6</v>
      </c>
      <c r="AA7" s="203" t="s">
        <v>7</v>
      </c>
      <c r="AB7" s="220" t="s">
        <v>8</v>
      </c>
      <c r="AC7" s="200" t="s">
        <v>6</v>
      </c>
      <c r="AD7" s="203" t="s">
        <v>7</v>
      </c>
      <c r="AE7" s="220" t="s">
        <v>8</v>
      </c>
      <c r="AF7" s="200" t="s">
        <v>6</v>
      </c>
      <c r="AG7" s="203" t="s">
        <v>7</v>
      </c>
      <c r="AH7" s="220" t="s">
        <v>8</v>
      </c>
      <c r="AI7" s="200" t="s">
        <v>6</v>
      </c>
      <c r="AJ7" s="203" t="s">
        <v>7</v>
      </c>
      <c r="AK7" s="220" t="s">
        <v>8</v>
      </c>
      <c r="AL7" s="200" t="s">
        <v>6</v>
      </c>
      <c r="AM7" s="203" t="s">
        <v>7</v>
      </c>
      <c r="AN7" s="220" t="s">
        <v>8</v>
      </c>
      <c r="AO7" s="200" t="s">
        <v>6</v>
      </c>
      <c r="AP7" s="203" t="s">
        <v>7</v>
      </c>
      <c r="AQ7" s="220" t="s">
        <v>8</v>
      </c>
      <c r="AR7" s="198"/>
      <c r="AS7" s="236"/>
    </row>
    <row r="8" spans="1:45" ht="15.75" thickBot="1" x14ac:dyDescent="0.3">
      <c r="A8" s="213"/>
      <c r="B8" s="216"/>
      <c r="C8" s="213"/>
      <c r="D8" s="241"/>
      <c r="E8" s="232"/>
      <c r="F8" s="234"/>
      <c r="G8" s="218"/>
      <c r="H8" s="201"/>
      <c r="I8" s="204"/>
      <c r="J8" s="221"/>
      <c r="K8" s="201"/>
      <c r="L8" s="204"/>
      <c r="M8" s="221"/>
      <c r="N8" s="201"/>
      <c r="O8" s="204"/>
      <c r="P8" s="221"/>
      <c r="Q8" s="201"/>
      <c r="R8" s="204"/>
      <c r="S8" s="221"/>
      <c r="T8" s="201"/>
      <c r="U8" s="204"/>
      <c r="V8" s="221"/>
      <c r="W8" s="201"/>
      <c r="X8" s="204"/>
      <c r="Y8" s="221"/>
      <c r="Z8" s="201"/>
      <c r="AA8" s="204"/>
      <c r="AB8" s="221"/>
      <c r="AC8" s="201"/>
      <c r="AD8" s="204"/>
      <c r="AE8" s="221"/>
      <c r="AF8" s="201"/>
      <c r="AG8" s="204"/>
      <c r="AH8" s="221"/>
      <c r="AI8" s="201"/>
      <c r="AJ8" s="204"/>
      <c r="AK8" s="221"/>
      <c r="AL8" s="201"/>
      <c r="AM8" s="204"/>
      <c r="AN8" s="221"/>
      <c r="AO8" s="201"/>
      <c r="AP8" s="204"/>
      <c r="AQ8" s="221"/>
      <c r="AR8" s="199"/>
      <c r="AS8" s="237"/>
    </row>
    <row r="9" spans="1:45" ht="14.25" customHeight="1" x14ac:dyDescent="0.25">
      <c r="A9" s="41">
        <v>1</v>
      </c>
      <c r="B9" s="42">
        <v>2</v>
      </c>
      <c r="C9" s="42">
        <v>3</v>
      </c>
      <c r="D9" s="42">
        <v>4</v>
      </c>
      <c r="E9" s="74">
        <v>5</v>
      </c>
      <c r="F9" s="74">
        <v>6</v>
      </c>
      <c r="G9" s="74" t="s">
        <v>36</v>
      </c>
      <c r="H9" s="43">
        <v>8</v>
      </c>
      <c r="I9" s="43">
        <v>9</v>
      </c>
      <c r="J9" s="43">
        <v>10</v>
      </c>
      <c r="K9" s="43">
        <v>11</v>
      </c>
      <c r="L9" s="43">
        <v>12</v>
      </c>
      <c r="M9" s="43">
        <v>13</v>
      </c>
      <c r="N9" s="43">
        <v>14</v>
      </c>
      <c r="O9" s="43">
        <v>15</v>
      </c>
      <c r="P9" s="43">
        <v>16</v>
      </c>
      <c r="Q9" s="43">
        <v>17</v>
      </c>
      <c r="R9" s="43">
        <v>18</v>
      </c>
      <c r="S9" s="43">
        <v>19</v>
      </c>
      <c r="T9" s="43">
        <v>20</v>
      </c>
      <c r="U9" s="43">
        <v>21</v>
      </c>
      <c r="V9" s="43">
        <v>22</v>
      </c>
      <c r="W9" s="43">
        <v>23</v>
      </c>
      <c r="X9" s="43">
        <v>24</v>
      </c>
      <c r="Y9" s="43">
        <v>25</v>
      </c>
      <c r="Z9" s="43">
        <v>26</v>
      </c>
      <c r="AA9" s="43">
        <v>27</v>
      </c>
      <c r="AB9" s="43">
        <v>28</v>
      </c>
      <c r="AC9" s="43">
        <v>29</v>
      </c>
      <c r="AD9" s="43">
        <v>30</v>
      </c>
      <c r="AE9" s="43">
        <v>31</v>
      </c>
      <c r="AF9" s="43">
        <v>32</v>
      </c>
      <c r="AG9" s="43">
        <v>33</v>
      </c>
      <c r="AH9" s="43">
        <v>34</v>
      </c>
      <c r="AI9" s="43">
        <v>35</v>
      </c>
      <c r="AJ9" s="43">
        <v>36</v>
      </c>
      <c r="AK9" s="43">
        <v>37</v>
      </c>
      <c r="AL9" s="43">
        <v>38</v>
      </c>
      <c r="AM9" s="43">
        <v>39</v>
      </c>
      <c r="AN9" s="43">
        <v>40</v>
      </c>
      <c r="AO9" s="43">
        <v>41</v>
      </c>
      <c r="AP9" s="56">
        <v>42</v>
      </c>
      <c r="AQ9" s="43">
        <v>43</v>
      </c>
      <c r="AR9" s="42">
        <v>44</v>
      </c>
      <c r="AS9" s="44">
        <v>45</v>
      </c>
    </row>
    <row r="10" spans="1:45" hidden="1" x14ac:dyDescent="0.25">
      <c r="A10" s="45">
        <v>1</v>
      </c>
      <c r="B10" s="85" t="s">
        <v>25</v>
      </c>
      <c r="C10" s="194" t="s">
        <v>30</v>
      </c>
      <c r="D10" s="194"/>
      <c r="E10" s="194"/>
      <c r="F10" s="194"/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47"/>
      <c r="AQ10" s="39"/>
      <c r="AR10" s="48"/>
      <c r="AS10" s="48"/>
    </row>
    <row r="11" spans="1:45" ht="22.5" hidden="1" x14ac:dyDescent="0.25">
      <c r="A11" s="49" t="s">
        <v>9</v>
      </c>
      <c r="B11" s="85" t="s">
        <v>26</v>
      </c>
      <c r="C11" s="194" t="s">
        <v>31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1"/>
      <c r="AQ11" s="50"/>
      <c r="AR11" s="48"/>
      <c r="AS11" s="48"/>
    </row>
    <row r="12" spans="1:45" ht="20.25" customHeight="1" x14ac:dyDescent="0.25">
      <c r="A12" s="222" t="s">
        <v>34</v>
      </c>
      <c r="B12" s="196" t="s">
        <v>37</v>
      </c>
      <c r="C12" s="188" t="s">
        <v>54</v>
      </c>
      <c r="D12" s="87" t="s">
        <v>23</v>
      </c>
      <c r="E12" s="23">
        <f>SUM(H12,K12,N12,Q12,T12,W12,Z12,AC12,AF12,AI12,AL12,AO12)</f>
        <v>0</v>
      </c>
      <c r="F12" s="24">
        <f>SUM(F13:F16)</f>
        <v>0</v>
      </c>
      <c r="G12" s="55">
        <v>0</v>
      </c>
      <c r="H12" s="23">
        <f t="shared" ref="H12:AQ12" si="0">SUM(H13:H16)</f>
        <v>0</v>
      </c>
      <c r="I12" s="24">
        <f t="shared" si="0"/>
        <v>0</v>
      </c>
      <c r="J12" s="55">
        <f t="shared" si="0"/>
        <v>0</v>
      </c>
      <c r="K12" s="23">
        <f t="shared" si="0"/>
        <v>0</v>
      </c>
      <c r="L12" s="24">
        <f t="shared" si="0"/>
        <v>0</v>
      </c>
      <c r="M12" s="25">
        <f t="shared" si="0"/>
        <v>0</v>
      </c>
      <c r="N12" s="23">
        <f t="shared" si="0"/>
        <v>0</v>
      </c>
      <c r="O12" s="24">
        <v>0</v>
      </c>
      <c r="P12" s="55">
        <v>0</v>
      </c>
      <c r="Q12" s="23">
        <f t="shared" si="0"/>
        <v>0</v>
      </c>
      <c r="R12" s="24">
        <f t="shared" si="0"/>
        <v>0</v>
      </c>
      <c r="S12" s="25">
        <f t="shared" si="0"/>
        <v>0</v>
      </c>
      <c r="T12" s="23">
        <f t="shared" si="0"/>
        <v>0</v>
      </c>
      <c r="U12" s="24">
        <f t="shared" si="0"/>
        <v>0</v>
      </c>
      <c r="V12" s="55">
        <f t="shared" si="0"/>
        <v>0</v>
      </c>
      <c r="W12" s="23">
        <f t="shared" si="0"/>
        <v>0</v>
      </c>
      <c r="X12" s="24">
        <f t="shared" si="0"/>
        <v>0</v>
      </c>
      <c r="Y12" s="55">
        <f t="shared" si="0"/>
        <v>0</v>
      </c>
      <c r="Z12" s="23">
        <v>0</v>
      </c>
      <c r="AA12" s="24">
        <v>0</v>
      </c>
      <c r="AB12" s="55">
        <v>0</v>
      </c>
      <c r="AC12" s="23">
        <v>0</v>
      </c>
      <c r="AD12" s="24"/>
      <c r="AE12" s="55">
        <v>0</v>
      </c>
      <c r="AF12" s="23">
        <v>0</v>
      </c>
      <c r="AG12" s="24">
        <v>0</v>
      </c>
      <c r="AH12" s="55">
        <v>0</v>
      </c>
      <c r="AI12" s="23">
        <f t="shared" si="0"/>
        <v>0</v>
      </c>
      <c r="AJ12" s="24">
        <f t="shared" si="0"/>
        <v>0</v>
      </c>
      <c r="AK12" s="55">
        <f t="shared" si="0"/>
        <v>0</v>
      </c>
      <c r="AL12" s="23">
        <f t="shared" si="0"/>
        <v>0</v>
      </c>
      <c r="AM12" s="24">
        <f t="shared" si="0"/>
        <v>0</v>
      </c>
      <c r="AN12" s="55">
        <f t="shared" si="0"/>
        <v>0</v>
      </c>
      <c r="AO12" s="23">
        <v>0</v>
      </c>
      <c r="AP12" s="24">
        <f t="shared" si="0"/>
        <v>0</v>
      </c>
      <c r="AQ12" s="55">
        <f t="shared" si="0"/>
        <v>0</v>
      </c>
      <c r="AR12" s="136"/>
      <c r="AS12" s="269"/>
    </row>
    <row r="13" spans="1:45" ht="22.5" x14ac:dyDescent="0.25">
      <c r="A13" s="223"/>
      <c r="B13" s="196"/>
      <c r="C13" s="188"/>
      <c r="D13" s="87" t="s">
        <v>45</v>
      </c>
      <c r="E13" s="23">
        <f>SUM(H13,K13,N13,Q13,T13,W13,Z13,AC13,AF13,AI13,AL13,AO13)</f>
        <v>0</v>
      </c>
      <c r="F13" s="24">
        <f>I13+L13+O13+R13+U13+X13+AA13+AD13+AG13+AJ13+AM13+AP13</f>
        <v>0</v>
      </c>
      <c r="G13" s="25">
        <v>0</v>
      </c>
      <c r="H13" s="23">
        <v>0</v>
      </c>
      <c r="I13" s="24">
        <v>0</v>
      </c>
      <c r="J13" s="25">
        <v>0</v>
      </c>
      <c r="K13" s="23">
        <v>0</v>
      </c>
      <c r="L13" s="24">
        <v>0</v>
      </c>
      <c r="M13" s="25">
        <v>0</v>
      </c>
      <c r="N13" s="23">
        <v>0</v>
      </c>
      <c r="O13" s="24">
        <v>0</v>
      </c>
      <c r="P13" s="25">
        <v>0</v>
      </c>
      <c r="Q13" s="23">
        <v>0</v>
      </c>
      <c r="R13" s="24">
        <v>0</v>
      </c>
      <c r="S13" s="25">
        <v>0</v>
      </c>
      <c r="T13" s="23">
        <v>0</v>
      </c>
      <c r="U13" s="24">
        <v>0</v>
      </c>
      <c r="V13" s="25">
        <v>0</v>
      </c>
      <c r="W13" s="23">
        <v>0</v>
      </c>
      <c r="X13" s="24">
        <v>0</v>
      </c>
      <c r="Y13" s="25">
        <v>0</v>
      </c>
      <c r="Z13" s="23">
        <v>0</v>
      </c>
      <c r="AA13" s="24">
        <v>0</v>
      </c>
      <c r="AB13" s="25">
        <v>0</v>
      </c>
      <c r="AC13" s="23">
        <v>0</v>
      </c>
      <c r="AD13" s="24">
        <v>0</v>
      </c>
      <c r="AE13" s="25">
        <v>0</v>
      </c>
      <c r="AF13" s="23">
        <v>0</v>
      </c>
      <c r="AG13" s="24">
        <v>0</v>
      </c>
      <c r="AH13" s="25">
        <v>0</v>
      </c>
      <c r="AI13" s="23">
        <v>0</v>
      </c>
      <c r="AJ13" s="24">
        <v>0</v>
      </c>
      <c r="AK13" s="25">
        <v>0</v>
      </c>
      <c r="AL13" s="23">
        <v>0</v>
      </c>
      <c r="AM13" s="24">
        <v>0</v>
      </c>
      <c r="AN13" s="25">
        <v>0</v>
      </c>
      <c r="AO13" s="23">
        <v>0</v>
      </c>
      <c r="AP13" s="24">
        <v>0</v>
      </c>
      <c r="AQ13" s="55">
        <v>0</v>
      </c>
      <c r="AR13" s="137"/>
      <c r="AS13" s="270"/>
    </row>
    <row r="14" spans="1:45" ht="22.5" x14ac:dyDescent="0.25">
      <c r="A14" s="223"/>
      <c r="B14" s="196"/>
      <c r="C14" s="188"/>
      <c r="D14" s="87" t="s">
        <v>24</v>
      </c>
      <c r="E14" s="23">
        <f>SUM(H14,K14,N14,Q14,T14,W14,Z14,AC14,AF14,AI14,AL14,AO14)</f>
        <v>0</v>
      </c>
      <c r="F14" s="24">
        <f>I14+L14+O14+R14+U14+X14+AA14+AD14+AG14+AJ14+AM14+AP14</f>
        <v>0</v>
      </c>
      <c r="G14" s="55">
        <v>0</v>
      </c>
      <c r="H14" s="23">
        <v>0</v>
      </c>
      <c r="I14" s="24">
        <v>0</v>
      </c>
      <c r="J14" s="25">
        <v>0</v>
      </c>
      <c r="K14" s="23">
        <v>0</v>
      </c>
      <c r="L14" s="24">
        <v>0</v>
      </c>
      <c r="M14" s="25">
        <v>0</v>
      </c>
      <c r="N14" s="23">
        <v>0</v>
      </c>
      <c r="O14" s="24">
        <v>0</v>
      </c>
      <c r="P14" s="55">
        <v>0</v>
      </c>
      <c r="Q14" s="23">
        <v>0</v>
      </c>
      <c r="R14" s="24">
        <v>0</v>
      </c>
      <c r="S14" s="25">
        <v>0</v>
      </c>
      <c r="T14" s="23">
        <v>0</v>
      </c>
      <c r="U14" s="24">
        <v>0</v>
      </c>
      <c r="V14" s="25">
        <v>0</v>
      </c>
      <c r="W14" s="23">
        <v>0</v>
      </c>
      <c r="X14" s="24">
        <v>0</v>
      </c>
      <c r="Y14" s="25">
        <v>0</v>
      </c>
      <c r="Z14" s="23">
        <v>0</v>
      </c>
      <c r="AA14" s="24">
        <v>0</v>
      </c>
      <c r="AB14" s="55">
        <v>0</v>
      </c>
      <c r="AC14" s="23">
        <v>0</v>
      </c>
      <c r="AD14" s="24">
        <v>0</v>
      </c>
      <c r="AE14" s="55">
        <v>0</v>
      </c>
      <c r="AF14" s="23">
        <v>0</v>
      </c>
      <c r="AG14" s="24">
        <v>0</v>
      </c>
      <c r="AH14" s="55">
        <v>0</v>
      </c>
      <c r="AI14" s="23">
        <v>0</v>
      </c>
      <c r="AJ14" s="24">
        <v>0</v>
      </c>
      <c r="AK14" s="25">
        <v>0</v>
      </c>
      <c r="AL14" s="23">
        <v>0</v>
      </c>
      <c r="AM14" s="24">
        <v>0</v>
      </c>
      <c r="AN14" s="25">
        <v>0</v>
      </c>
      <c r="AO14" s="23">
        <v>0</v>
      </c>
      <c r="AP14" s="24">
        <v>0</v>
      </c>
      <c r="AQ14" s="55">
        <v>0</v>
      </c>
      <c r="AR14" s="137"/>
      <c r="AS14" s="270"/>
    </row>
    <row r="15" spans="1:45" x14ac:dyDescent="0.25">
      <c r="A15" s="223"/>
      <c r="B15" s="196"/>
      <c r="C15" s="188"/>
      <c r="D15" s="87" t="s">
        <v>51</v>
      </c>
      <c r="E15" s="23">
        <f>SUM(H15,K15,N15,Q15,T15,W15,Z15,AC15,AF15,AI15,AL15,AO15)</f>
        <v>0</v>
      </c>
      <c r="F15" s="24">
        <f>I15+L15+O15+R15+U15+X15+AA15+AD15+AG15+AJ15+AM15+AP15</f>
        <v>0</v>
      </c>
      <c r="G15" s="55">
        <v>0</v>
      </c>
      <c r="H15" s="23">
        <v>0</v>
      </c>
      <c r="I15" s="24">
        <v>0</v>
      </c>
      <c r="J15" s="25">
        <v>0</v>
      </c>
      <c r="K15" s="23">
        <v>0</v>
      </c>
      <c r="L15" s="24">
        <v>0</v>
      </c>
      <c r="M15" s="25">
        <v>0</v>
      </c>
      <c r="N15" s="23">
        <v>0</v>
      </c>
      <c r="O15" s="24">
        <v>0</v>
      </c>
      <c r="P15" s="55">
        <v>0</v>
      </c>
      <c r="Q15" s="23">
        <v>0</v>
      </c>
      <c r="R15" s="24">
        <v>0</v>
      </c>
      <c r="S15" s="25">
        <v>0</v>
      </c>
      <c r="T15" s="23">
        <v>0</v>
      </c>
      <c r="U15" s="24">
        <v>0</v>
      </c>
      <c r="V15" s="25">
        <v>0</v>
      </c>
      <c r="W15" s="23">
        <v>0</v>
      </c>
      <c r="X15" s="24">
        <v>0</v>
      </c>
      <c r="Y15" s="25">
        <v>0</v>
      </c>
      <c r="Z15" s="23">
        <v>0</v>
      </c>
      <c r="AA15" s="24">
        <v>0</v>
      </c>
      <c r="AB15" s="55">
        <v>0</v>
      </c>
      <c r="AC15" s="23">
        <v>0</v>
      </c>
      <c r="AD15" s="24">
        <v>0</v>
      </c>
      <c r="AE15" s="55">
        <v>0</v>
      </c>
      <c r="AF15" s="23">
        <v>0</v>
      </c>
      <c r="AG15" s="24">
        <v>0</v>
      </c>
      <c r="AH15" s="55">
        <v>0</v>
      </c>
      <c r="AI15" s="23">
        <v>0</v>
      </c>
      <c r="AJ15" s="24">
        <v>0</v>
      </c>
      <c r="AK15" s="25">
        <v>0</v>
      </c>
      <c r="AL15" s="23">
        <v>0</v>
      </c>
      <c r="AM15" s="24">
        <v>0</v>
      </c>
      <c r="AN15" s="25">
        <v>0</v>
      </c>
      <c r="AO15" s="23">
        <v>0</v>
      </c>
      <c r="AP15" s="24">
        <v>0</v>
      </c>
      <c r="AQ15" s="55">
        <v>0</v>
      </c>
      <c r="AR15" s="137"/>
      <c r="AS15" s="270"/>
    </row>
    <row r="16" spans="1:45" ht="126" customHeight="1" x14ac:dyDescent="0.25">
      <c r="A16" s="223"/>
      <c r="B16" s="196"/>
      <c r="C16" s="188"/>
      <c r="D16" s="87" t="s">
        <v>46</v>
      </c>
      <c r="E16" s="23">
        <f>H16+K16+N16+Q16+T16+W16+Z16+AC16+AF16+AI16+AL16+AO16</f>
        <v>0</v>
      </c>
      <c r="F16" s="24">
        <f>I16+L16+O16+R16+U16+X16+AA16+AD16+AG16+AJ16+AM16+AP16</f>
        <v>0</v>
      </c>
      <c r="G16" s="55">
        <v>0</v>
      </c>
      <c r="H16" s="23">
        <v>0</v>
      </c>
      <c r="I16" s="24">
        <v>0</v>
      </c>
      <c r="J16" s="55">
        <v>0</v>
      </c>
      <c r="K16" s="23">
        <v>0</v>
      </c>
      <c r="L16" s="24">
        <v>0</v>
      </c>
      <c r="M16" s="55">
        <v>0</v>
      </c>
      <c r="N16" s="23">
        <v>0</v>
      </c>
      <c r="O16" s="24">
        <v>0</v>
      </c>
      <c r="P16" s="55">
        <v>0</v>
      </c>
      <c r="Q16" s="23">
        <v>0</v>
      </c>
      <c r="R16" s="24">
        <v>0</v>
      </c>
      <c r="S16" s="55">
        <v>0</v>
      </c>
      <c r="T16" s="23">
        <v>0</v>
      </c>
      <c r="U16" s="24">
        <v>0</v>
      </c>
      <c r="V16" s="55">
        <v>0</v>
      </c>
      <c r="W16" s="23">
        <v>0</v>
      </c>
      <c r="X16" s="24">
        <v>0</v>
      </c>
      <c r="Y16" s="55">
        <v>0</v>
      </c>
      <c r="Z16" s="23">
        <v>0</v>
      </c>
      <c r="AA16" s="24">
        <v>0</v>
      </c>
      <c r="AB16" s="55">
        <v>0</v>
      </c>
      <c r="AC16" s="23">
        <v>0</v>
      </c>
      <c r="AD16" s="24">
        <v>0</v>
      </c>
      <c r="AE16" s="25">
        <v>0</v>
      </c>
      <c r="AF16" s="23">
        <v>0</v>
      </c>
      <c r="AG16" s="24">
        <v>0</v>
      </c>
      <c r="AH16" s="25">
        <v>0</v>
      </c>
      <c r="AI16" s="23">
        <v>0</v>
      </c>
      <c r="AJ16" s="24">
        <v>0</v>
      </c>
      <c r="AK16" s="25">
        <v>0</v>
      </c>
      <c r="AL16" s="23">
        <v>0</v>
      </c>
      <c r="AM16" s="24">
        <v>0</v>
      </c>
      <c r="AN16" s="25">
        <v>0</v>
      </c>
      <c r="AO16" s="23">
        <v>0</v>
      </c>
      <c r="AP16" s="24">
        <v>0</v>
      </c>
      <c r="AQ16" s="55">
        <v>0</v>
      </c>
      <c r="AR16" s="138"/>
      <c r="AS16" s="271"/>
    </row>
    <row r="17" spans="1:46" hidden="1" x14ac:dyDescent="0.25">
      <c r="A17" s="224"/>
      <c r="B17" s="196"/>
      <c r="C17" s="188"/>
      <c r="D17" s="87"/>
      <c r="E17" s="23">
        <f>H17+K17+N17+Q17+T17+W17+Z17+AC17+AF17+AI17+AL17+AO17</f>
        <v>0</v>
      </c>
      <c r="F17" s="24">
        <f>I17+L17+O17+R17+U17+X17+AA17+AD17+AG17+AJ17+AM17+AP17</f>
        <v>0</v>
      </c>
      <c r="G17" s="55">
        <v>0</v>
      </c>
      <c r="H17" s="23">
        <v>0</v>
      </c>
      <c r="I17" s="24">
        <v>0</v>
      </c>
      <c r="J17" s="55">
        <v>0</v>
      </c>
      <c r="K17" s="23">
        <v>0</v>
      </c>
      <c r="L17" s="24">
        <v>0</v>
      </c>
      <c r="M17" s="55">
        <v>0</v>
      </c>
      <c r="N17" s="23">
        <v>0</v>
      </c>
      <c r="O17" s="24">
        <v>0</v>
      </c>
      <c r="P17" s="55">
        <v>0</v>
      </c>
      <c r="Q17" s="23">
        <v>0</v>
      </c>
      <c r="R17" s="24">
        <v>0</v>
      </c>
      <c r="S17" s="55">
        <v>0</v>
      </c>
      <c r="T17" s="23">
        <v>0</v>
      </c>
      <c r="U17" s="24">
        <v>0</v>
      </c>
      <c r="V17" s="55">
        <v>0</v>
      </c>
      <c r="W17" s="23">
        <v>0</v>
      </c>
      <c r="X17" s="24">
        <v>0</v>
      </c>
      <c r="Y17" s="55">
        <v>0</v>
      </c>
      <c r="Z17" s="23">
        <v>0</v>
      </c>
      <c r="AA17" s="24">
        <v>0</v>
      </c>
      <c r="AB17" s="55">
        <v>0</v>
      </c>
      <c r="AC17" s="23">
        <v>0</v>
      </c>
      <c r="AD17" s="24">
        <v>0</v>
      </c>
      <c r="AE17" s="25">
        <v>0</v>
      </c>
      <c r="AF17" s="23">
        <v>0</v>
      </c>
      <c r="AG17" s="24">
        <v>0</v>
      </c>
      <c r="AH17" s="25">
        <v>0</v>
      </c>
      <c r="AI17" s="23">
        <v>0</v>
      </c>
      <c r="AJ17" s="24">
        <v>0</v>
      </c>
      <c r="AK17" s="25">
        <v>0</v>
      </c>
      <c r="AL17" s="23">
        <v>0</v>
      </c>
      <c r="AM17" s="24">
        <v>0</v>
      </c>
      <c r="AN17" s="25">
        <v>0</v>
      </c>
      <c r="AO17" s="23">
        <v>0</v>
      </c>
      <c r="AP17" s="24">
        <v>0</v>
      </c>
      <c r="AQ17" s="25">
        <v>0</v>
      </c>
      <c r="AR17" s="90"/>
      <c r="AS17" s="90"/>
    </row>
    <row r="18" spans="1:46" x14ac:dyDescent="0.25">
      <c r="A18" s="228" t="s">
        <v>22</v>
      </c>
      <c r="B18" s="206" t="s">
        <v>38</v>
      </c>
      <c r="C18" s="222" t="s">
        <v>54</v>
      </c>
      <c r="D18" s="98" t="s">
        <v>23</v>
      </c>
      <c r="E18" s="23">
        <f>H18+K18+N18+Q18+T18+W18+Z18+AC18+AF18+AI18+AL18+AO18</f>
        <v>0</v>
      </c>
      <c r="F18" s="24">
        <f>SUM(F19:F22)</f>
        <v>0</v>
      </c>
      <c r="G18" s="55">
        <f t="shared" ref="G18:AQ18" si="1">SUM(G19:G22)</f>
        <v>0</v>
      </c>
      <c r="H18" s="23">
        <f t="shared" si="1"/>
        <v>0</v>
      </c>
      <c r="I18" s="24">
        <f t="shared" si="1"/>
        <v>0</v>
      </c>
      <c r="J18" s="55">
        <v>0</v>
      </c>
      <c r="K18" s="23">
        <f t="shared" si="1"/>
        <v>0</v>
      </c>
      <c r="L18" s="24">
        <f t="shared" si="1"/>
        <v>0</v>
      </c>
      <c r="M18" s="55">
        <f t="shared" si="1"/>
        <v>0</v>
      </c>
      <c r="N18" s="23">
        <f t="shared" si="1"/>
        <v>0</v>
      </c>
      <c r="O18" s="24">
        <f t="shared" si="1"/>
        <v>0</v>
      </c>
      <c r="P18" s="55">
        <f t="shared" si="1"/>
        <v>0</v>
      </c>
      <c r="Q18" s="23">
        <f t="shared" si="1"/>
        <v>0</v>
      </c>
      <c r="R18" s="24">
        <f t="shared" si="1"/>
        <v>0</v>
      </c>
      <c r="S18" s="55">
        <f t="shared" si="1"/>
        <v>0</v>
      </c>
      <c r="T18" s="23">
        <f t="shared" si="1"/>
        <v>0</v>
      </c>
      <c r="U18" s="24">
        <f t="shared" si="1"/>
        <v>0</v>
      </c>
      <c r="V18" s="55">
        <f t="shared" si="1"/>
        <v>0</v>
      </c>
      <c r="W18" s="23">
        <f t="shared" si="1"/>
        <v>0</v>
      </c>
      <c r="X18" s="24">
        <f t="shared" si="1"/>
        <v>0</v>
      </c>
      <c r="Y18" s="55">
        <f t="shared" si="1"/>
        <v>0</v>
      </c>
      <c r="Z18" s="23">
        <f t="shared" si="1"/>
        <v>0</v>
      </c>
      <c r="AA18" s="24">
        <f t="shared" si="1"/>
        <v>0</v>
      </c>
      <c r="AB18" s="55">
        <f t="shared" si="1"/>
        <v>0</v>
      </c>
      <c r="AC18" s="23">
        <f t="shared" si="1"/>
        <v>0</v>
      </c>
      <c r="AD18" s="24">
        <f t="shared" si="1"/>
        <v>0</v>
      </c>
      <c r="AE18" s="55">
        <f t="shared" si="1"/>
        <v>0</v>
      </c>
      <c r="AF18" s="23">
        <f t="shared" si="1"/>
        <v>0</v>
      </c>
      <c r="AG18" s="24">
        <f t="shared" si="1"/>
        <v>0</v>
      </c>
      <c r="AH18" s="55">
        <f t="shared" si="1"/>
        <v>0</v>
      </c>
      <c r="AI18" s="23">
        <f t="shared" si="1"/>
        <v>0</v>
      </c>
      <c r="AJ18" s="24">
        <f t="shared" si="1"/>
        <v>0</v>
      </c>
      <c r="AK18" s="55">
        <f t="shared" si="1"/>
        <v>0</v>
      </c>
      <c r="AL18" s="23">
        <f t="shared" si="1"/>
        <v>0</v>
      </c>
      <c r="AM18" s="24">
        <f t="shared" si="1"/>
        <v>0</v>
      </c>
      <c r="AN18" s="55">
        <f t="shared" si="1"/>
        <v>0</v>
      </c>
      <c r="AO18" s="23">
        <f t="shared" si="1"/>
        <v>0</v>
      </c>
      <c r="AP18" s="24">
        <f t="shared" si="1"/>
        <v>0</v>
      </c>
      <c r="AQ18" s="55">
        <f t="shared" si="1"/>
        <v>0</v>
      </c>
      <c r="AR18" s="209"/>
      <c r="AS18" s="209"/>
      <c r="AT18" s="58"/>
    </row>
    <row r="19" spans="1:46" ht="22.5" x14ac:dyDescent="0.25">
      <c r="A19" s="229"/>
      <c r="B19" s="207"/>
      <c r="C19" s="223"/>
      <c r="D19" s="98" t="s">
        <v>45</v>
      </c>
      <c r="E19" s="23">
        <f>H19+K19+N19+Q19+T19+W19+Z19+AC19+AF19+AI19+AL19+AO19</f>
        <v>0</v>
      </c>
      <c r="F19" s="24">
        <f>I19+L19+O19+R19+U19+X19+AA19+AD19+AG19+AJ19+AM19+AP19</f>
        <v>0</v>
      </c>
      <c r="G19" s="55">
        <v>0</v>
      </c>
      <c r="H19" s="23">
        <v>0</v>
      </c>
      <c r="I19" s="24">
        <v>0</v>
      </c>
      <c r="J19" s="55">
        <v>0</v>
      </c>
      <c r="K19" s="23">
        <v>0</v>
      </c>
      <c r="L19" s="24">
        <v>0</v>
      </c>
      <c r="M19" s="55">
        <v>0</v>
      </c>
      <c r="N19" s="23">
        <v>0</v>
      </c>
      <c r="O19" s="24">
        <v>0</v>
      </c>
      <c r="P19" s="55">
        <v>0</v>
      </c>
      <c r="Q19" s="23">
        <v>0</v>
      </c>
      <c r="R19" s="24">
        <v>0</v>
      </c>
      <c r="S19" s="55">
        <v>0</v>
      </c>
      <c r="T19" s="23">
        <v>0</v>
      </c>
      <c r="U19" s="24">
        <v>0</v>
      </c>
      <c r="V19" s="55">
        <v>0</v>
      </c>
      <c r="W19" s="23">
        <v>0</v>
      </c>
      <c r="X19" s="24">
        <v>0</v>
      </c>
      <c r="Y19" s="55">
        <v>0</v>
      </c>
      <c r="Z19" s="23">
        <v>0</v>
      </c>
      <c r="AA19" s="24">
        <v>0</v>
      </c>
      <c r="AB19" s="55">
        <v>0</v>
      </c>
      <c r="AC19" s="23">
        <v>0</v>
      </c>
      <c r="AD19" s="24">
        <v>0</v>
      </c>
      <c r="AE19" s="55">
        <v>0</v>
      </c>
      <c r="AF19" s="23">
        <v>0</v>
      </c>
      <c r="AG19" s="24">
        <v>0</v>
      </c>
      <c r="AH19" s="55">
        <v>0</v>
      </c>
      <c r="AI19" s="23">
        <v>0</v>
      </c>
      <c r="AJ19" s="24">
        <v>0</v>
      </c>
      <c r="AK19" s="55">
        <v>0</v>
      </c>
      <c r="AL19" s="23">
        <v>0</v>
      </c>
      <c r="AM19" s="24">
        <v>0</v>
      </c>
      <c r="AN19" s="55">
        <v>0</v>
      </c>
      <c r="AO19" s="23">
        <v>0</v>
      </c>
      <c r="AP19" s="24">
        <v>0</v>
      </c>
      <c r="AQ19" s="55">
        <v>0</v>
      </c>
      <c r="AR19" s="209"/>
      <c r="AS19" s="209"/>
      <c r="AT19" s="58"/>
    </row>
    <row r="20" spans="1:46" ht="22.5" x14ac:dyDescent="0.25">
      <c r="A20" s="229"/>
      <c r="B20" s="207"/>
      <c r="C20" s="223"/>
      <c r="D20" s="83" t="s">
        <v>24</v>
      </c>
      <c r="E20" s="23">
        <f>H20+K20+N20+Q20+T20+W20+Z20+AC20+AF20+AI20+AL20+AO20</f>
        <v>0</v>
      </c>
      <c r="F20" s="24">
        <f>I20+L20+O20+R20+U20+X20+AA20+AD20+AG20+AJ20+AM20+AP20</f>
        <v>0</v>
      </c>
      <c r="G20" s="55">
        <v>0</v>
      </c>
      <c r="H20" s="23">
        <v>0</v>
      </c>
      <c r="I20" s="24">
        <v>0</v>
      </c>
      <c r="J20" s="55">
        <v>0</v>
      </c>
      <c r="K20" s="23">
        <v>0</v>
      </c>
      <c r="L20" s="24">
        <v>0</v>
      </c>
      <c r="M20" s="55">
        <v>0</v>
      </c>
      <c r="N20" s="23">
        <v>0</v>
      </c>
      <c r="O20" s="24">
        <v>0</v>
      </c>
      <c r="P20" s="55">
        <v>0</v>
      </c>
      <c r="Q20" s="23">
        <v>0</v>
      </c>
      <c r="R20" s="24">
        <v>0</v>
      </c>
      <c r="S20" s="55">
        <v>0</v>
      </c>
      <c r="T20" s="23">
        <v>0</v>
      </c>
      <c r="U20" s="24">
        <v>0</v>
      </c>
      <c r="V20" s="55">
        <v>0</v>
      </c>
      <c r="W20" s="23">
        <v>0</v>
      </c>
      <c r="X20" s="24">
        <v>0</v>
      </c>
      <c r="Y20" s="55">
        <v>0</v>
      </c>
      <c r="Z20" s="23">
        <v>0</v>
      </c>
      <c r="AA20" s="24">
        <v>0</v>
      </c>
      <c r="AB20" s="55">
        <v>0</v>
      </c>
      <c r="AC20" s="23">
        <v>0</v>
      </c>
      <c r="AD20" s="24">
        <v>0</v>
      </c>
      <c r="AE20" s="55">
        <v>0</v>
      </c>
      <c r="AF20" s="23">
        <v>0</v>
      </c>
      <c r="AG20" s="24">
        <v>0</v>
      </c>
      <c r="AH20" s="55">
        <v>0</v>
      </c>
      <c r="AI20" s="23">
        <v>0</v>
      </c>
      <c r="AJ20" s="24">
        <v>0</v>
      </c>
      <c r="AK20" s="55">
        <v>0</v>
      </c>
      <c r="AL20" s="23">
        <v>0</v>
      </c>
      <c r="AM20" s="24">
        <v>0</v>
      </c>
      <c r="AN20" s="55">
        <v>0</v>
      </c>
      <c r="AO20" s="23">
        <v>0</v>
      </c>
      <c r="AP20" s="24">
        <v>0</v>
      </c>
      <c r="AQ20" s="55">
        <v>0</v>
      </c>
      <c r="AR20" s="209"/>
      <c r="AS20" s="209"/>
      <c r="AT20" s="58"/>
    </row>
    <row r="21" spans="1:46" x14ac:dyDescent="0.25">
      <c r="A21" s="229"/>
      <c r="B21" s="207"/>
      <c r="C21" s="223"/>
      <c r="D21" s="83" t="s">
        <v>51</v>
      </c>
      <c r="E21" s="23">
        <f t="shared" ref="E21:F34" si="2">H21+K21+N21+Q21+T21+W21+Z21+AC21+AF21+AI21+AL21+AO21</f>
        <v>0</v>
      </c>
      <c r="F21" s="24">
        <f>I21+L21+O21+R21+U21+X21+AA21+AD21+AG21+AJ21+AM21+AP21</f>
        <v>0</v>
      </c>
      <c r="G21" s="55">
        <v>0</v>
      </c>
      <c r="H21" s="23">
        <v>0</v>
      </c>
      <c r="I21" s="24">
        <v>0</v>
      </c>
      <c r="J21" s="55">
        <v>0</v>
      </c>
      <c r="K21" s="23">
        <v>0</v>
      </c>
      <c r="L21" s="24">
        <v>0</v>
      </c>
      <c r="M21" s="55">
        <v>0</v>
      </c>
      <c r="N21" s="23">
        <v>0</v>
      </c>
      <c r="O21" s="24">
        <v>0</v>
      </c>
      <c r="P21" s="55">
        <v>0</v>
      </c>
      <c r="Q21" s="23">
        <v>0</v>
      </c>
      <c r="R21" s="24">
        <v>0</v>
      </c>
      <c r="S21" s="55">
        <v>0</v>
      </c>
      <c r="T21" s="23">
        <v>0</v>
      </c>
      <c r="U21" s="24">
        <v>0</v>
      </c>
      <c r="V21" s="55">
        <v>0</v>
      </c>
      <c r="W21" s="23">
        <v>0</v>
      </c>
      <c r="X21" s="24">
        <v>0</v>
      </c>
      <c r="Y21" s="55">
        <v>0</v>
      </c>
      <c r="Z21" s="23">
        <v>0</v>
      </c>
      <c r="AA21" s="24">
        <v>0</v>
      </c>
      <c r="AB21" s="55">
        <v>0</v>
      </c>
      <c r="AC21" s="23">
        <v>0</v>
      </c>
      <c r="AD21" s="24">
        <v>0</v>
      </c>
      <c r="AE21" s="55">
        <v>0</v>
      </c>
      <c r="AF21" s="23">
        <v>0</v>
      </c>
      <c r="AG21" s="24">
        <v>0</v>
      </c>
      <c r="AH21" s="55">
        <v>0</v>
      </c>
      <c r="AI21" s="23">
        <v>0</v>
      </c>
      <c r="AJ21" s="24">
        <v>0</v>
      </c>
      <c r="AK21" s="55">
        <v>0</v>
      </c>
      <c r="AL21" s="23">
        <v>0</v>
      </c>
      <c r="AM21" s="24">
        <v>0</v>
      </c>
      <c r="AN21" s="55">
        <v>0</v>
      </c>
      <c r="AO21" s="23">
        <v>0</v>
      </c>
      <c r="AP21" s="24">
        <v>0</v>
      </c>
      <c r="AQ21" s="55">
        <v>0</v>
      </c>
      <c r="AR21" s="209"/>
      <c r="AS21" s="209"/>
      <c r="AT21" s="58"/>
    </row>
    <row r="22" spans="1:46" ht="21" customHeight="1" x14ac:dyDescent="0.25">
      <c r="A22" s="229"/>
      <c r="B22" s="207"/>
      <c r="C22" s="223"/>
      <c r="D22" s="98" t="s">
        <v>46</v>
      </c>
      <c r="E22" s="23">
        <f t="shared" si="2"/>
        <v>0</v>
      </c>
      <c r="F22" s="24">
        <f>I22+L22+O22+R22+U22+X22+AA22+AD22+AG22+AJ22+AM22+AP22</f>
        <v>0</v>
      </c>
      <c r="G22" s="55">
        <v>0</v>
      </c>
      <c r="H22" s="23">
        <v>0</v>
      </c>
      <c r="I22" s="24">
        <v>0</v>
      </c>
      <c r="J22" s="55">
        <v>0</v>
      </c>
      <c r="K22" s="23">
        <v>0</v>
      </c>
      <c r="L22" s="24">
        <v>0</v>
      </c>
      <c r="M22" s="55">
        <v>0</v>
      </c>
      <c r="N22" s="23">
        <v>0</v>
      </c>
      <c r="O22" s="24">
        <v>0</v>
      </c>
      <c r="P22" s="55">
        <v>0</v>
      </c>
      <c r="Q22" s="23">
        <v>0</v>
      </c>
      <c r="R22" s="24">
        <v>0</v>
      </c>
      <c r="S22" s="55">
        <v>0</v>
      </c>
      <c r="T22" s="23">
        <v>0</v>
      </c>
      <c r="U22" s="24">
        <v>0</v>
      </c>
      <c r="V22" s="55">
        <v>0</v>
      </c>
      <c r="W22" s="23">
        <v>0</v>
      </c>
      <c r="X22" s="24">
        <v>0</v>
      </c>
      <c r="Y22" s="55">
        <v>0</v>
      </c>
      <c r="Z22" s="23">
        <v>0</v>
      </c>
      <c r="AA22" s="24">
        <v>0</v>
      </c>
      <c r="AB22" s="55">
        <v>0</v>
      </c>
      <c r="AC22" s="23">
        <v>0</v>
      </c>
      <c r="AD22" s="24">
        <v>0</v>
      </c>
      <c r="AE22" s="55">
        <v>0</v>
      </c>
      <c r="AF22" s="23">
        <v>0</v>
      </c>
      <c r="AG22" s="24">
        <v>0</v>
      </c>
      <c r="AH22" s="55">
        <v>0</v>
      </c>
      <c r="AI22" s="23">
        <v>0</v>
      </c>
      <c r="AJ22" s="24">
        <v>0</v>
      </c>
      <c r="AK22" s="55">
        <v>0</v>
      </c>
      <c r="AL22" s="23">
        <v>0</v>
      </c>
      <c r="AM22" s="24">
        <v>0</v>
      </c>
      <c r="AN22" s="55">
        <v>0</v>
      </c>
      <c r="AO22" s="23">
        <v>0</v>
      </c>
      <c r="AP22" s="24">
        <v>0</v>
      </c>
      <c r="AQ22" s="55">
        <v>0</v>
      </c>
      <c r="AR22" s="209"/>
      <c r="AS22" s="209"/>
      <c r="AT22" s="58"/>
    </row>
    <row r="23" spans="1:46" hidden="1" x14ac:dyDescent="0.25">
      <c r="A23" s="230"/>
      <c r="B23" s="208"/>
      <c r="C23" s="224"/>
      <c r="D23" s="87"/>
      <c r="E23" s="23">
        <f t="shared" si="2"/>
        <v>0</v>
      </c>
      <c r="F23" s="24">
        <f>I23+L23+O23+R23+U23+X23+AA23+AD23+AG23+AJ23+AM23+AP23</f>
        <v>0</v>
      </c>
      <c r="G23" s="55">
        <v>0</v>
      </c>
      <c r="H23" s="23">
        <v>0</v>
      </c>
      <c r="I23" s="24">
        <v>0</v>
      </c>
      <c r="J23" s="55">
        <v>0</v>
      </c>
      <c r="K23" s="23">
        <v>0</v>
      </c>
      <c r="L23" s="24">
        <v>0</v>
      </c>
      <c r="M23" s="55">
        <v>0</v>
      </c>
      <c r="N23" s="23">
        <v>0</v>
      </c>
      <c r="O23" s="24">
        <v>0</v>
      </c>
      <c r="P23" s="55">
        <v>0</v>
      </c>
      <c r="Q23" s="23">
        <v>0</v>
      </c>
      <c r="R23" s="24">
        <v>0</v>
      </c>
      <c r="S23" s="55">
        <v>0</v>
      </c>
      <c r="T23" s="23">
        <v>0</v>
      </c>
      <c r="U23" s="24">
        <v>0</v>
      </c>
      <c r="V23" s="55">
        <v>0</v>
      </c>
      <c r="W23" s="23">
        <v>0</v>
      </c>
      <c r="X23" s="24">
        <v>0</v>
      </c>
      <c r="Y23" s="55">
        <v>0</v>
      </c>
      <c r="Z23" s="23">
        <v>0</v>
      </c>
      <c r="AA23" s="24">
        <v>0</v>
      </c>
      <c r="AB23" s="55">
        <v>0</v>
      </c>
      <c r="AC23" s="23">
        <v>0</v>
      </c>
      <c r="AD23" s="24">
        <v>0</v>
      </c>
      <c r="AE23" s="25">
        <v>0</v>
      </c>
      <c r="AF23" s="23">
        <v>0</v>
      </c>
      <c r="AG23" s="24">
        <v>0</v>
      </c>
      <c r="AH23" s="25">
        <v>0</v>
      </c>
      <c r="AI23" s="23">
        <v>0</v>
      </c>
      <c r="AJ23" s="24">
        <v>0</v>
      </c>
      <c r="AK23" s="25">
        <v>0</v>
      </c>
      <c r="AL23" s="23">
        <v>0</v>
      </c>
      <c r="AM23" s="24">
        <v>0</v>
      </c>
      <c r="AN23" s="25">
        <v>0</v>
      </c>
      <c r="AO23" s="23">
        <v>0</v>
      </c>
      <c r="AP23" s="24">
        <v>0</v>
      </c>
      <c r="AQ23" s="25">
        <v>0</v>
      </c>
      <c r="AR23" s="88"/>
      <c r="AS23" s="88"/>
      <c r="AT23" s="58"/>
    </row>
    <row r="24" spans="1:46" ht="15" customHeight="1" x14ac:dyDescent="0.25">
      <c r="A24" s="136" t="s">
        <v>28</v>
      </c>
      <c r="B24" s="266" t="s">
        <v>76</v>
      </c>
      <c r="C24" s="153" t="s">
        <v>21</v>
      </c>
      <c r="D24" s="99" t="s">
        <v>23</v>
      </c>
      <c r="E24" s="23">
        <f t="shared" si="2"/>
        <v>23444.3</v>
      </c>
      <c r="F24" s="24">
        <f>SUM(F26:F27)</f>
        <v>5534.1</v>
      </c>
      <c r="G24" s="55">
        <f t="shared" ref="G24:AO24" si="3">SUM(G26:G27)</f>
        <v>23.605311312344583</v>
      </c>
      <c r="H24" s="54">
        <f t="shared" si="3"/>
        <v>1101.8</v>
      </c>
      <c r="I24" s="53">
        <f t="shared" si="3"/>
        <v>1101.8</v>
      </c>
      <c r="J24" s="59">
        <f t="shared" si="3"/>
        <v>100</v>
      </c>
      <c r="K24" s="54">
        <f t="shared" si="3"/>
        <v>2656.2</v>
      </c>
      <c r="L24" s="53">
        <f t="shared" si="3"/>
        <v>2656.2</v>
      </c>
      <c r="M24" s="59">
        <f t="shared" si="3"/>
        <v>100</v>
      </c>
      <c r="N24" s="54">
        <v>2006.5</v>
      </c>
      <c r="O24" s="53">
        <v>1776.2</v>
      </c>
      <c r="P24" s="59">
        <v>88.5</v>
      </c>
      <c r="Q24" s="54">
        <f>Q27</f>
        <v>1987.4</v>
      </c>
      <c r="R24" s="53">
        <f t="shared" si="3"/>
        <v>0</v>
      </c>
      <c r="S24" s="59">
        <f t="shared" si="3"/>
        <v>0</v>
      </c>
      <c r="T24" s="54">
        <f t="shared" si="3"/>
        <v>1775.4</v>
      </c>
      <c r="U24" s="53">
        <f t="shared" si="3"/>
        <v>0</v>
      </c>
      <c r="V24" s="59">
        <f t="shared" si="3"/>
        <v>0</v>
      </c>
      <c r="W24" s="54">
        <f t="shared" si="3"/>
        <v>1805.1</v>
      </c>
      <c r="X24" s="53">
        <f t="shared" si="3"/>
        <v>0</v>
      </c>
      <c r="Y24" s="59">
        <f t="shared" si="3"/>
        <v>0</v>
      </c>
      <c r="Z24" s="54">
        <f t="shared" si="3"/>
        <v>1951</v>
      </c>
      <c r="AA24" s="53">
        <f t="shared" si="3"/>
        <v>0</v>
      </c>
      <c r="AB24" s="59">
        <f t="shared" si="3"/>
        <v>0</v>
      </c>
      <c r="AC24" s="54">
        <f t="shared" si="3"/>
        <v>2032.1</v>
      </c>
      <c r="AD24" s="53">
        <f t="shared" si="3"/>
        <v>0</v>
      </c>
      <c r="AE24" s="59">
        <f t="shared" si="3"/>
        <v>0</v>
      </c>
      <c r="AF24" s="54">
        <f t="shared" si="3"/>
        <v>1958</v>
      </c>
      <c r="AG24" s="53">
        <f t="shared" si="3"/>
        <v>0</v>
      </c>
      <c r="AH24" s="59">
        <f t="shared" si="3"/>
        <v>0</v>
      </c>
      <c r="AI24" s="54">
        <f t="shared" si="3"/>
        <v>1759.2</v>
      </c>
      <c r="AJ24" s="53">
        <v>0</v>
      </c>
      <c r="AK24" s="59">
        <f>AJ24/AI24*100</f>
        <v>0</v>
      </c>
      <c r="AL24" s="54">
        <f>AL26+AL27</f>
        <v>1629.8</v>
      </c>
      <c r="AM24" s="53">
        <v>0</v>
      </c>
      <c r="AN24" s="59">
        <f>AM24/AL24*100</f>
        <v>0</v>
      </c>
      <c r="AO24" s="54">
        <f t="shared" si="3"/>
        <v>2781.8</v>
      </c>
      <c r="AP24" s="53">
        <v>0</v>
      </c>
      <c r="AQ24" s="59">
        <f>AP24/AO24*100</f>
        <v>0</v>
      </c>
      <c r="AR24" s="136" t="s">
        <v>109</v>
      </c>
      <c r="AS24" s="269" t="s">
        <v>110</v>
      </c>
      <c r="AT24" s="58"/>
    </row>
    <row r="25" spans="1:46" ht="22.5" x14ac:dyDescent="0.25">
      <c r="A25" s="137"/>
      <c r="B25" s="267"/>
      <c r="C25" s="154"/>
      <c r="D25" s="87" t="s">
        <v>45</v>
      </c>
      <c r="E25" s="23">
        <f t="shared" si="2"/>
        <v>0</v>
      </c>
      <c r="F25" s="24">
        <f>I25+L25+O25+R25+U25+X25+AA25+AD25+AG25+AJ25+AM25+AP25</f>
        <v>0</v>
      </c>
      <c r="G25" s="55">
        <v>0</v>
      </c>
      <c r="H25" s="54">
        <v>0</v>
      </c>
      <c r="I25" s="53">
        <v>0</v>
      </c>
      <c r="J25" s="59">
        <v>0</v>
      </c>
      <c r="K25" s="54">
        <v>0</v>
      </c>
      <c r="L25" s="53">
        <v>0</v>
      </c>
      <c r="M25" s="59">
        <v>0</v>
      </c>
      <c r="N25" s="54">
        <v>0</v>
      </c>
      <c r="O25" s="53">
        <v>0</v>
      </c>
      <c r="P25" s="59">
        <v>0</v>
      </c>
      <c r="Q25" s="54">
        <v>0</v>
      </c>
      <c r="R25" s="53">
        <v>0</v>
      </c>
      <c r="S25" s="59">
        <v>0</v>
      </c>
      <c r="T25" s="54">
        <v>0</v>
      </c>
      <c r="U25" s="53">
        <v>0</v>
      </c>
      <c r="V25" s="59">
        <v>0</v>
      </c>
      <c r="W25" s="54">
        <v>0</v>
      </c>
      <c r="X25" s="53">
        <v>0</v>
      </c>
      <c r="Y25" s="59">
        <v>0</v>
      </c>
      <c r="Z25" s="54">
        <v>0</v>
      </c>
      <c r="AA25" s="53">
        <v>0</v>
      </c>
      <c r="AB25" s="59">
        <v>0</v>
      </c>
      <c r="AC25" s="54">
        <v>0</v>
      </c>
      <c r="AD25" s="53">
        <v>0</v>
      </c>
      <c r="AE25" s="59">
        <v>0</v>
      </c>
      <c r="AF25" s="54">
        <v>0</v>
      </c>
      <c r="AG25" s="53">
        <v>0</v>
      </c>
      <c r="AH25" s="59">
        <v>0</v>
      </c>
      <c r="AI25" s="54">
        <v>0</v>
      </c>
      <c r="AJ25" s="53">
        <v>0</v>
      </c>
      <c r="AK25" s="59">
        <v>0</v>
      </c>
      <c r="AL25" s="54">
        <v>0</v>
      </c>
      <c r="AM25" s="53">
        <v>0</v>
      </c>
      <c r="AN25" s="59">
        <v>0</v>
      </c>
      <c r="AO25" s="54">
        <v>0</v>
      </c>
      <c r="AP25" s="53">
        <v>0</v>
      </c>
      <c r="AQ25" s="59">
        <v>0</v>
      </c>
      <c r="AR25" s="137"/>
      <c r="AS25" s="270"/>
      <c r="AT25" s="58"/>
    </row>
    <row r="26" spans="1:46" ht="22.5" x14ac:dyDescent="0.25">
      <c r="A26" s="137"/>
      <c r="B26" s="267"/>
      <c r="C26" s="154"/>
      <c r="D26" s="92" t="s">
        <v>24</v>
      </c>
      <c r="E26" s="23">
        <f t="shared" si="2"/>
        <v>0</v>
      </c>
      <c r="F26" s="24">
        <f>I26+L26+O26+R26+U26+X26+AA26+AD26+AG26+AJ26+AM26+AP26</f>
        <v>0</v>
      </c>
      <c r="G26" s="55">
        <v>0</v>
      </c>
      <c r="H26" s="54">
        <v>0</v>
      </c>
      <c r="I26" s="53">
        <v>0</v>
      </c>
      <c r="J26" s="59">
        <v>0</v>
      </c>
      <c r="K26" s="54">
        <v>0</v>
      </c>
      <c r="L26" s="53">
        <v>0</v>
      </c>
      <c r="M26" s="59">
        <v>0</v>
      </c>
      <c r="N26" s="54">
        <v>0</v>
      </c>
      <c r="O26" s="53">
        <v>0</v>
      </c>
      <c r="P26" s="59">
        <v>0</v>
      </c>
      <c r="Q26" s="54">
        <v>0</v>
      </c>
      <c r="R26" s="53">
        <v>0</v>
      </c>
      <c r="S26" s="59">
        <v>0</v>
      </c>
      <c r="T26" s="54">
        <v>0</v>
      </c>
      <c r="U26" s="53">
        <v>0</v>
      </c>
      <c r="V26" s="59">
        <v>0</v>
      </c>
      <c r="W26" s="54">
        <v>0</v>
      </c>
      <c r="X26" s="53">
        <v>0</v>
      </c>
      <c r="Y26" s="59">
        <v>0</v>
      </c>
      <c r="Z26" s="54">
        <v>0</v>
      </c>
      <c r="AA26" s="53">
        <v>0</v>
      </c>
      <c r="AB26" s="59">
        <v>0</v>
      </c>
      <c r="AC26" s="54">
        <v>0</v>
      </c>
      <c r="AD26" s="53">
        <v>0</v>
      </c>
      <c r="AE26" s="59">
        <v>0</v>
      </c>
      <c r="AF26" s="54">
        <v>0</v>
      </c>
      <c r="AG26" s="53">
        <v>0</v>
      </c>
      <c r="AH26" s="59">
        <v>0</v>
      </c>
      <c r="AI26" s="54">
        <v>0</v>
      </c>
      <c r="AJ26" s="53">
        <v>0</v>
      </c>
      <c r="AK26" s="59">
        <v>0</v>
      </c>
      <c r="AL26" s="54">
        <v>0</v>
      </c>
      <c r="AM26" s="53">
        <v>0</v>
      </c>
      <c r="AN26" s="59">
        <v>0</v>
      </c>
      <c r="AO26" s="54">
        <v>0</v>
      </c>
      <c r="AP26" s="53">
        <v>0</v>
      </c>
      <c r="AQ26" s="59">
        <v>0</v>
      </c>
      <c r="AR26" s="137"/>
      <c r="AS26" s="270"/>
      <c r="AT26" s="58"/>
    </row>
    <row r="27" spans="1:46" ht="30.75" customHeight="1" x14ac:dyDescent="0.25">
      <c r="A27" s="137"/>
      <c r="B27" s="267"/>
      <c r="C27" s="154"/>
      <c r="D27" s="99" t="s">
        <v>51</v>
      </c>
      <c r="E27" s="23">
        <f t="shared" si="2"/>
        <v>23444.3</v>
      </c>
      <c r="F27" s="24">
        <f t="shared" si="2"/>
        <v>5534.1</v>
      </c>
      <c r="G27" s="55">
        <f>F27/E27*100</f>
        <v>23.605311312344583</v>
      </c>
      <c r="H27" s="54">
        <v>1101.8</v>
      </c>
      <c r="I27" s="53">
        <v>1101.8</v>
      </c>
      <c r="J27" s="55">
        <f>I27/H27*100</f>
        <v>100</v>
      </c>
      <c r="K27" s="54">
        <v>2656.2</v>
      </c>
      <c r="L27" s="53">
        <v>2656.2</v>
      </c>
      <c r="M27" s="55">
        <f>L27/K27*100</f>
        <v>100</v>
      </c>
      <c r="N27" s="54">
        <v>2006.5</v>
      </c>
      <c r="O27" s="53">
        <v>1776.1</v>
      </c>
      <c r="P27" s="55">
        <f>O27/N27*100</f>
        <v>88.517318714178913</v>
      </c>
      <c r="Q27" s="54">
        <v>1987.4</v>
      </c>
      <c r="R27" s="53"/>
      <c r="S27" s="55">
        <f>R27/Q27*100</f>
        <v>0</v>
      </c>
      <c r="T27" s="54">
        <v>1775.4</v>
      </c>
      <c r="U27" s="53"/>
      <c r="V27" s="55">
        <f>U27/T27*100</f>
        <v>0</v>
      </c>
      <c r="W27" s="54">
        <v>1805.1</v>
      </c>
      <c r="X27" s="53"/>
      <c r="Y27" s="55">
        <f>X27/W27*100</f>
        <v>0</v>
      </c>
      <c r="Z27" s="54">
        <v>1951</v>
      </c>
      <c r="AA27" s="53"/>
      <c r="AB27" s="55">
        <f>AA27/Z27*100</f>
        <v>0</v>
      </c>
      <c r="AC27" s="54">
        <v>2032.1</v>
      </c>
      <c r="AD27" s="53"/>
      <c r="AE27" s="55">
        <f>AD27/AC27*100</f>
        <v>0</v>
      </c>
      <c r="AF27" s="54">
        <v>1958</v>
      </c>
      <c r="AG27" s="53"/>
      <c r="AH27" s="55">
        <f>AG27/AF27*100</f>
        <v>0</v>
      </c>
      <c r="AI27" s="54">
        <v>1759.2</v>
      </c>
      <c r="AJ27" s="53"/>
      <c r="AK27" s="59">
        <f>AJ27/AI27*100</f>
        <v>0</v>
      </c>
      <c r="AL27" s="54">
        <v>1629.8</v>
      </c>
      <c r="AM27" s="100"/>
      <c r="AN27" s="59">
        <f>AM27/AL27*100</f>
        <v>0</v>
      </c>
      <c r="AO27" s="54">
        <v>2781.8</v>
      </c>
      <c r="AP27" s="53"/>
      <c r="AQ27" s="59">
        <f>AP27/AO27*100</f>
        <v>0</v>
      </c>
      <c r="AR27" s="137"/>
      <c r="AS27" s="270"/>
      <c r="AT27" s="58"/>
    </row>
    <row r="28" spans="1:46" ht="114" customHeight="1" x14ac:dyDescent="0.25">
      <c r="A28" s="137"/>
      <c r="B28" s="267"/>
      <c r="C28" s="154"/>
      <c r="D28" s="87" t="s">
        <v>46</v>
      </c>
      <c r="E28" s="23">
        <f t="shared" si="2"/>
        <v>0</v>
      </c>
      <c r="F28" s="24">
        <f>I28+L28+O28+R28+U28+X28+AA28+AD28+AG28+AJ28+AM28+AP28</f>
        <v>0</v>
      </c>
      <c r="G28" s="55">
        <v>0</v>
      </c>
      <c r="H28" s="54">
        <v>0</v>
      </c>
      <c r="I28" s="53">
        <v>0</v>
      </c>
      <c r="J28" s="59">
        <v>0</v>
      </c>
      <c r="K28" s="54">
        <v>0</v>
      </c>
      <c r="L28" s="53">
        <v>0</v>
      </c>
      <c r="M28" s="59">
        <v>0</v>
      </c>
      <c r="N28" s="54">
        <v>0</v>
      </c>
      <c r="O28" s="53">
        <v>0</v>
      </c>
      <c r="P28" s="59">
        <v>0</v>
      </c>
      <c r="Q28" s="54">
        <v>0</v>
      </c>
      <c r="R28" s="53">
        <v>0</v>
      </c>
      <c r="S28" s="59">
        <v>0</v>
      </c>
      <c r="T28" s="54">
        <v>0</v>
      </c>
      <c r="U28" s="53">
        <v>0</v>
      </c>
      <c r="V28" s="59">
        <v>0</v>
      </c>
      <c r="W28" s="54">
        <v>0</v>
      </c>
      <c r="X28" s="53">
        <v>0</v>
      </c>
      <c r="Y28" s="59">
        <v>0</v>
      </c>
      <c r="Z28" s="54">
        <v>0</v>
      </c>
      <c r="AA28" s="53">
        <v>0</v>
      </c>
      <c r="AB28" s="59">
        <v>0</v>
      </c>
      <c r="AC28" s="54">
        <v>0</v>
      </c>
      <c r="AD28" s="53">
        <v>0</v>
      </c>
      <c r="AE28" s="59">
        <v>0</v>
      </c>
      <c r="AF28" s="54">
        <v>0</v>
      </c>
      <c r="AG28" s="53">
        <v>0</v>
      </c>
      <c r="AH28" s="59">
        <v>0</v>
      </c>
      <c r="AI28" s="54">
        <v>0</v>
      </c>
      <c r="AJ28" s="53">
        <v>0</v>
      </c>
      <c r="AK28" s="59">
        <v>0</v>
      </c>
      <c r="AL28" s="54">
        <v>0</v>
      </c>
      <c r="AM28" s="53">
        <v>0</v>
      </c>
      <c r="AN28" s="59">
        <v>0</v>
      </c>
      <c r="AO28" s="54">
        <v>0</v>
      </c>
      <c r="AP28" s="53">
        <v>0</v>
      </c>
      <c r="AQ28" s="59">
        <v>0</v>
      </c>
      <c r="AR28" s="138"/>
      <c r="AS28" s="271"/>
      <c r="AT28" s="58"/>
    </row>
    <row r="29" spans="1:46" ht="78.75" hidden="1" x14ac:dyDescent="0.25">
      <c r="A29" s="138"/>
      <c r="B29" s="268"/>
      <c r="C29" s="155"/>
      <c r="D29" s="87"/>
      <c r="E29" s="23">
        <f t="shared" si="2"/>
        <v>0</v>
      </c>
      <c r="F29" s="24">
        <f>I29+L29+O29+R29+U29+X29+AA29+AD29+AG29+AJ29+AM29+AP29</f>
        <v>0</v>
      </c>
      <c r="G29" s="55" t="e">
        <f>F29/E29*100</f>
        <v>#DIV/0!</v>
      </c>
      <c r="H29" s="23">
        <v>0</v>
      </c>
      <c r="I29" s="24">
        <v>0</v>
      </c>
      <c r="J29" s="55" t="e">
        <f>I29/H29*100</f>
        <v>#DIV/0!</v>
      </c>
      <c r="K29" s="23">
        <v>0</v>
      </c>
      <c r="L29" s="24">
        <v>0</v>
      </c>
      <c r="M29" s="55">
        <v>0</v>
      </c>
      <c r="N29" s="23">
        <v>0</v>
      </c>
      <c r="O29" s="24">
        <v>0</v>
      </c>
      <c r="P29" s="55">
        <v>0</v>
      </c>
      <c r="Q29" s="23">
        <v>0</v>
      </c>
      <c r="R29" s="24">
        <v>0</v>
      </c>
      <c r="S29" s="55">
        <v>0</v>
      </c>
      <c r="T29" s="23">
        <v>0</v>
      </c>
      <c r="U29" s="24">
        <v>0</v>
      </c>
      <c r="V29" s="55">
        <v>0</v>
      </c>
      <c r="W29" s="23">
        <v>0</v>
      </c>
      <c r="X29" s="24">
        <v>0</v>
      </c>
      <c r="Y29" s="55">
        <v>0</v>
      </c>
      <c r="Z29" s="23">
        <v>0</v>
      </c>
      <c r="AA29" s="24">
        <v>0</v>
      </c>
      <c r="AB29" s="55">
        <v>0</v>
      </c>
      <c r="AC29" s="23">
        <v>0</v>
      </c>
      <c r="AD29" s="24">
        <v>0</v>
      </c>
      <c r="AE29" s="25">
        <v>0</v>
      </c>
      <c r="AF29" s="23">
        <v>0</v>
      </c>
      <c r="AG29" s="24">
        <v>0</v>
      </c>
      <c r="AH29" s="25">
        <v>0</v>
      </c>
      <c r="AI29" s="23">
        <v>0</v>
      </c>
      <c r="AJ29" s="24">
        <v>0</v>
      </c>
      <c r="AK29" s="25">
        <v>0</v>
      </c>
      <c r="AL29" s="23">
        <v>0</v>
      </c>
      <c r="AM29" s="24">
        <v>0</v>
      </c>
      <c r="AN29" s="25">
        <v>0</v>
      </c>
      <c r="AO29" s="23">
        <v>0</v>
      </c>
      <c r="AP29" s="24">
        <v>0</v>
      </c>
      <c r="AQ29" s="25">
        <v>0</v>
      </c>
      <c r="AR29" s="101" t="s">
        <v>77</v>
      </c>
      <c r="AS29" s="62"/>
      <c r="AT29" s="58"/>
    </row>
    <row r="30" spans="1:46" ht="15" customHeight="1" x14ac:dyDescent="0.25">
      <c r="A30" s="190" t="s">
        <v>52</v>
      </c>
      <c r="B30" s="265" t="s">
        <v>78</v>
      </c>
      <c r="C30" s="180" t="s">
        <v>79</v>
      </c>
      <c r="D30" s="20" t="s">
        <v>23</v>
      </c>
      <c r="E30" s="23">
        <f t="shared" si="2"/>
        <v>1735</v>
      </c>
      <c r="F30" s="24">
        <f>SUM(F31:F34)</f>
        <v>0</v>
      </c>
      <c r="G30" s="55">
        <f t="shared" ref="G30:AQ30" si="4">SUM(G31:G34)</f>
        <v>0</v>
      </c>
      <c r="H30" s="23">
        <f t="shared" si="4"/>
        <v>0</v>
      </c>
      <c r="I30" s="24">
        <f t="shared" si="4"/>
        <v>0</v>
      </c>
      <c r="J30" s="55">
        <f t="shared" si="4"/>
        <v>0</v>
      </c>
      <c r="K30" s="23">
        <f t="shared" si="4"/>
        <v>0</v>
      </c>
      <c r="L30" s="24">
        <f t="shared" si="4"/>
        <v>0</v>
      </c>
      <c r="M30" s="55">
        <f t="shared" si="4"/>
        <v>0</v>
      </c>
      <c r="N30" s="23">
        <f t="shared" si="4"/>
        <v>0</v>
      </c>
      <c r="O30" s="24">
        <f t="shared" si="4"/>
        <v>0</v>
      </c>
      <c r="P30" s="55">
        <f t="shared" si="4"/>
        <v>0</v>
      </c>
      <c r="Q30" s="23">
        <f t="shared" si="4"/>
        <v>0</v>
      </c>
      <c r="R30" s="24">
        <f t="shared" si="4"/>
        <v>0</v>
      </c>
      <c r="S30" s="55">
        <f t="shared" si="4"/>
        <v>0</v>
      </c>
      <c r="T30" s="23">
        <f t="shared" si="4"/>
        <v>0</v>
      </c>
      <c r="U30" s="24">
        <f t="shared" si="4"/>
        <v>0</v>
      </c>
      <c r="V30" s="55">
        <f t="shared" si="4"/>
        <v>0</v>
      </c>
      <c r="W30" s="23">
        <f t="shared" si="4"/>
        <v>0</v>
      </c>
      <c r="X30" s="24">
        <f t="shared" si="4"/>
        <v>0</v>
      </c>
      <c r="Y30" s="55">
        <f t="shared" si="4"/>
        <v>0</v>
      </c>
      <c r="Z30" s="23">
        <f t="shared" si="4"/>
        <v>0</v>
      </c>
      <c r="AA30" s="24">
        <f t="shared" si="4"/>
        <v>0</v>
      </c>
      <c r="AB30" s="55">
        <f t="shared" si="4"/>
        <v>0</v>
      </c>
      <c r="AC30" s="23">
        <f t="shared" si="4"/>
        <v>0</v>
      </c>
      <c r="AD30" s="24">
        <f t="shared" si="4"/>
        <v>0</v>
      </c>
      <c r="AE30" s="55">
        <f t="shared" si="4"/>
        <v>0</v>
      </c>
      <c r="AF30" s="23">
        <f t="shared" si="4"/>
        <v>0</v>
      </c>
      <c r="AG30" s="24">
        <f t="shared" si="4"/>
        <v>0</v>
      </c>
      <c r="AH30" s="55">
        <f t="shared" si="4"/>
        <v>0</v>
      </c>
      <c r="AI30" s="23">
        <f t="shared" si="4"/>
        <v>1735</v>
      </c>
      <c r="AJ30" s="24">
        <f t="shared" si="4"/>
        <v>0</v>
      </c>
      <c r="AK30" s="55">
        <f t="shared" si="4"/>
        <v>0</v>
      </c>
      <c r="AL30" s="23">
        <f t="shared" si="4"/>
        <v>0</v>
      </c>
      <c r="AM30" s="24">
        <f t="shared" si="4"/>
        <v>0</v>
      </c>
      <c r="AN30" s="55">
        <f t="shared" si="4"/>
        <v>0</v>
      </c>
      <c r="AO30" s="23">
        <f t="shared" si="4"/>
        <v>0</v>
      </c>
      <c r="AP30" s="24">
        <f t="shared" si="4"/>
        <v>0</v>
      </c>
      <c r="AQ30" s="55">
        <f t="shared" si="4"/>
        <v>0</v>
      </c>
      <c r="AR30" s="191" t="s">
        <v>112</v>
      </c>
      <c r="AS30" s="191"/>
      <c r="AT30" s="58"/>
    </row>
    <row r="31" spans="1:46" ht="22.5" x14ac:dyDescent="0.25">
      <c r="A31" s="190"/>
      <c r="B31" s="265"/>
      <c r="C31" s="180"/>
      <c r="D31" s="20" t="s">
        <v>45</v>
      </c>
      <c r="E31" s="23">
        <f t="shared" si="2"/>
        <v>0</v>
      </c>
      <c r="F31" s="24">
        <f t="shared" si="2"/>
        <v>0</v>
      </c>
      <c r="G31" s="55">
        <v>0</v>
      </c>
      <c r="H31" s="23">
        <v>0</v>
      </c>
      <c r="I31" s="24">
        <v>0</v>
      </c>
      <c r="J31" s="55">
        <v>0</v>
      </c>
      <c r="K31" s="23">
        <v>0</v>
      </c>
      <c r="L31" s="24">
        <v>0</v>
      </c>
      <c r="M31" s="55">
        <v>0</v>
      </c>
      <c r="N31" s="23">
        <v>0</v>
      </c>
      <c r="O31" s="24">
        <v>0</v>
      </c>
      <c r="P31" s="55">
        <v>0</v>
      </c>
      <c r="Q31" s="23">
        <v>0</v>
      </c>
      <c r="R31" s="24">
        <v>0</v>
      </c>
      <c r="S31" s="55">
        <v>0</v>
      </c>
      <c r="T31" s="68">
        <v>0</v>
      </c>
      <c r="U31" s="69">
        <v>0</v>
      </c>
      <c r="V31" s="70">
        <v>0</v>
      </c>
      <c r="W31" s="68">
        <v>0</v>
      </c>
      <c r="X31" s="69">
        <v>0</v>
      </c>
      <c r="Y31" s="70">
        <v>0</v>
      </c>
      <c r="Z31" s="68">
        <v>0</v>
      </c>
      <c r="AA31" s="69">
        <v>0</v>
      </c>
      <c r="AB31" s="70">
        <v>0</v>
      </c>
      <c r="AC31" s="23">
        <v>0</v>
      </c>
      <c r="AD31" s="24">
        <v>0</v>
      </c>
      <c r="AE31" s="55">
        <v>0</v>
      </c>
      <c r="AF31" s="23">
        <v>0</v>
      </c>
      <c r="AG31" s="24">
        <v>0</v>
      </c>
      <c r="AH31" s="55">
        <v>0</v>
      </c>
      <c r="AI31" s="23">
        <v>0</v>
      </c>
      <c r="AJ31" s="24">
        <v>0</v>
      </c>
      <c r="AK31" s="55">
        <v>0</v>
      </c>
      <c r="AL31" s="23">
        <v>0</v>
      </c>
      <c r="AM31" s="24">
        <v>0</v>
      </c>
      <c r="AN31" s="55">
        <v>0</v>
      </c>
      <c r="AO31" s="23">
        <v>0</v>
      </c>
      <c r="AP31" s="24">
        <v>0</v>
      </c>
      <c r="AQ31" s="55">
        <v>0</v>
      </c>
      <c r="AR31" s="192"/>
      <c r="AS31" s="192"/>
    </row>
    <row r="32" spans="1:46" ht="22.5" x14ac:dyDescent="0.25">
      <c r="A32" s="190"/>
      <c r="B32" s="265"/>
      <c r="C32" s="180"/>
      <c r="D32" s="87" t="s">
        <v>24</v>
      </c>
      <c r="E32" s="23">
        <f t="shared" si="2"/>
        <v>0</v>
      </c>
      <c r="F32" s="24">
        <f t="shared" si="2"/>
        <v>0</v>
      </c>
      <c r="G32" s="55">
        <v>0</v>
      </c>
      <c r="H32" s="23">
        <v>0</v>
      </c>
      <c r="I32" s="24">
        <v>0</v>
      </c>
      <c r="J32" s="25">
        <v>0</v>
      </c>
      <c r="K32" s="23">
        <v>0</v>
      </c>
      <c r="L32" s="24">
        <v>0</v>
      </c>
      <c r="M32" s="55">
        <v>0</v>
      </c>
      <c r="N32" s="23">
        <v>0</v>
      </c>
      <c r="O32" s="24">
        <v>0</v>
      </c>
      <c r="P32" s="55">
        <v>0</v>
      </c>
      <c r="Q32" s="23">
        <v>0</v>
      </c>
      <c r="R32" s="24">
        <v>0</v>
      </c>
      <c r="S32" s="55">
        <v>0</v>
      </c>
      <c r="T32" s="68">
        <v>0</v>
      </c>
      <c r="U32" s="69">
        <v>0</v>
      </c>
      <c r="V32" s="71">
        <v>0</v>
      </c>
      <c r="W32" s="68">
        <v>0</v>
      </c>
      <c r="X32" s="69">
        <v>0</v>
      </c>
      <c r="Y32" s="70">
        <v>0</v>
      </c>
      <c r="Z32" s="68">
        <v>0</v>
      </c>
      <c r="AA32" s="69">
        <v>0</v>
      </c>
      <c r="AB32" s="71">
        <v>0</v>
      </c>
      <c r="AC32" s="23">
        <v>0</v>
      </c>
      <c r="AD32" s="24">
        <v>0</v>
      </c>
      <c r="AE32" s="25">
        <v>0</v>
      </c>
      <c r="AF32" s="23">
        <v>0</v>
      </c>
      <c r="AG32" s="24">
        <v>0</v>
      </c>
      <c r="AH32" s="25">
        <v>0</v>
      </c>
      <c r="AI32" s="23">
        <v>0</v>
      </c>
      <c r="AJ32" s="24">
        <v>0</v>
      </c>
      <c r="AK32" s="25">
        <v>0</v>
      </c>
      <c r="AL32" s="23">
        <v>0</v>
      </c>
      <c r="AM32" s="24">
        <v>0</v>
      </c>
      <c r="AN32" s="25">
        <v>0</v>
      </c>
      <c r="AO32" s="23">
        <v>0</v>
      </c>
      <c r="AP32" s="24">
        <v>0</v>
      </c>
      <c r="AQ32" s="25">
        <v>0</v>
      </c>
      <c r="AR32" s="192"/>
      <c r="AS32" s="192"/>
    </row>
    <row r="33" spans="1:45" x14ac:dyDescent="0.25">
      <c r="A33" s="190"/>
      <c r="B33" s="265"/>
      <c r="C33" s="180"/>
      <c r="D33" s="87" t="s">
        <v>51</v>
      </c>
      <c r="E33" s="23">
        <f>H33+K33+N33+Q33+T33+W33+Z33+AC33+AF33+AI33+AL33+AO33</f>
        <v>1735</v>
      </c>
      <c r="F33" s="24">
        <f t="shared" si="2"/>
        <v>0</v>
      </c>
      <c r="G33" s="21">
        <f>F33/E33*100</f>
        <v>0</v>
      </c>
      <c r="H33" s="23">
        <v>0</v>
      </c>
      <c r="I33" s="24">
        <v>0</v>
      </c>
      <c r="J33" s="25">
        <v>0</v>
      </c>
      <c r="K33" s="23">
        <v>0</v>
      </c>
      <c r="L33" s="24">
        <v>0</v>
      </c>
      <c r="M33" s="25">
        <v>0</v>
      </c>
      <c r="N33" s="23">
        <v>0</v>
      </c>
      <c r="O33" s="24">
        <v>0</v>
      </c>
      <c r="P33" s="25">
        <v>0</v>
      </c>
      <c r="Q33" s="23">
        <v>0</v>
      </c>
      <c r="R33" s="24">
        <v>0</v>
      </c>
      <c r="S33" s="25">
        <v>0</v>
      </c>
      <c r="T33" s="68">
        <v>0</v>
      </c>
      <c r="U33" s="69">
        <v>0</v>
      </c>
      <c r="V33" s="55">
        <v>0</v>
      </c>
      <c r="W33" s="68">
        <v>0</v>
      </c>
      <c r="X33" s="69">
        <v>0</v>
      </c>
      <c r="Y33" s="55">
        <v>0</v>
      </c>
      <c r="Z33" s="68">
        <v>0</v>
      </c>
      <c r="AA33" s="69">
        <v>0</v>
      </c>
      <c r="AB33" s="55">
        <v>0</v>
      </c>
      <c r="AC33" s="23"/>
      <c r="AD33" s="24">
        <v>0</v>
      </c>
      <c r="AE33" s="25">
        <v>0</v>
      </c>
      <c r="AF33" s="23">
        <v>0</v>
      </c>
      <c r="AG33" s="24">
        <v>0</v>
      </c>
      <c r="AH33" s="25">
        <v>0</v>
      </c>
      <c r="AI33" s="23">
        <v>1735</v>
      </c>
      <c r="AJ33" s="24">
        <v>0</v>
      </c>
      <c r="AK33" s="25">
        <v>0</v>
      </c>
      <c r="AL33" s="23">
        <v>0</v>
      </c>
      <c r="AM33" s="24">
        <v>0</v>
      </c>
      <c r="AN33" s="25">
        <v>0</v>
      </c>
      <c r="AO33" s="23">
        <v>0</v>
      </c>
      <c r="AP33" s="24">
        <v>0</v>
      </c>
      <c r="AQ33" s="25">
        <v>0</v>
      </c>
      <c r="AR33" s="192"/>
      <c r="AS33" s="192"/>
    </row>
    <row r="34" spans="1:45" ht="22.5" x14ac:dyDescent="0.25">
      <c r="A34" s="190"/>
      <c r="B34" s="265"/>
      <c r="C34" s="180"/>
      <c r="D34" s="20" t="s">
        <v>46</v>
      </c>
      <c r="E34" s="23">
        <f t="shared" si="2"/>
        <v>0</v>
      </c>
      <c r="F34" s="24">
        <f t="shared" si="2"/>
        <v>0</v>
      </c>
      <c r="G34" s="21">
        <v>0</v>
      </c>
      <c r="H34" s="23">
        <v>0</v>
      </c>
      <c r="I34" s="24">
        <v>0</v>
      </c>
      <c r="J34" s="25">
        <v>0</v>
      </c>
      <c r="K34" s="23">
        <v>0</v>
      </c>
      <c r="L34" s="24">
        <v>0</v>
      </c>
      <c r="M34" s="25">
        <v>0</v>
      </c>
      <c r="N34" s="23">
        <v>0</v>
      </c>
      <c r="O34" s="24">
        <v>0</v>
      </c>
      <c r="P34" s="25">
        <v>0</v>
      </c>
      <c r="Q34" s="23">
        <v>0</v>
      </c>
      <c r="R34" s="24">
        <v>0</v>
      </c>
      <c r="S34" s="25">
        <v>0</v>
      </c>
      <c r="T34" s="68">
        <v>0</v>
      </c>
      <c r="U34" s="69">
        <v>0</v>
      </c>
      <c r="V34" s="71">
        <v>0</v>
      </c>
      <c r="W34" s="68">
        <v>0</v>
      </c>
      <c r="X34" s="69">
        <v>0</v>
      </c>
      <c r="Y34" s="71">
        <v>0</v>
      </c>
      <c r="Z34" s="68">
        <v>0</v>
      </c>
      <c r="AA34" s="69">
        <v>0</v>
      </c>
      <c r="AB34" s="71">
        <v>0</v>
      </c>
      <c r="AC34" s="23">
        <v>0</v>
      </c>
      <c r="AD34" s="24">
        <v>0</v>
      </c>
      <c r="AE34" s="25">
        <v>0</v>
      </c>
      <c r="AF34" s="23">
        <v>0</v>
      </c>
      <c r="AG34" s="24">
        <v>0</v>
      </c>
      <c r="AH34" s="25">
        <v>0</v>
      </c>
      <c r="AI34" s="23">
        <v>0</v>
      </c>
      <c r="AJ34" s="24">
        <v>0</v>
      </c>
      <c r="AK34" s="25">
        <v>0</v>
      </c>
      <c r="AL34" s="23">
        <v>0</v>
      </c>
      <c r="AM34" s="24">
        <v>0</v>
      </c>
      <c r="AN34" s="25">
        <v>0</v>
      </c>
      <c r="AO34" s="23">
        <v>0</v>
      </c>
      <c r="AP34" s="24">
        <v>0</v>
      </c>
      <c r="AQ34" s="25">
        <v>0</v>
      </c>
      <c r="AR34" s="193"/>
      <c r="AS34" s="193"/>
    </row>
    <row r="35" spans="1:45" hidden="1" x14ac:dyDescent="0.25">
      <c r="A35" s="190"/>
      <c r="B35" s="265"/>
      <c r="C35" s="180"/>
      <c r="D35" s="20"/>
      <c r="E35" s="23">
        <f>H35+K35+N35+Q35+T35+W35+Z35+AC35+AF35+AI35+AL35+AO35</f>
        <v>0</v>
      </c>
      <c r="F35" s="18">
        <f>I35+L35+O35+R35+U35+X35+AA35+AD35+AG35+AJ35+AM35+AP35</f>
        <v>0</v>
      </c>
      <c r="G35" s="19">
        <v>0</v>
      </c>
      <c r="H35" s="17">
        <v>0</v>
      </c>
      <c r="I35" s="18">
        <v>0</v>
      </c>
      <c r="J35" s="19">
        <v>0</v>
      </c>
      <c r="K35" s="17">
        <v>0</v>
      </c>
      <c r="L35" s="18">
        <v>0</v>
      </c>
      <c r="M35" s="19">
        <v>0</v>
      </c>
      <c r="N35" s="17">
        <v>0</v>
      </c>
      <c r="O35" s="18">
        <v>0</v>
      </c>
      <c r="P35" s="19">
        <v>0</v>
      </c>
      <c r="Q35" s="17">
        <v>0</v>
      </c>
      <c r="R35" s="18">
        <v>0</v>
      </c>
      <c r="S35" s="19">
        <v>0</v>
      </c>
      <c r="T35" s="23">
        <v>0</v>
      </c>
      <c r="U35" s="24">
        <v>0</v>
      </c>
      <c r="V35" s="19">
        <v>0</v>
      </c>
      <c r="W35" s="17">
        <v>0</v>
      </c>
      <c r="X35" s="18">
        <v>0</v>
      </c>
      <c r="Y35" s="19">
        <v>0</v>
      </c>
      <c r="Z35" s="17">
        <v>0</v>
      </c>
      <c r="AA35" s="18">
        <v>0</v>
      </c>
      <c r="AB35" s="19">
        <v>0</v>
      </c>
      <c r="AC35" s="17">
        <v>0</v>
      </c>
      <c r="AD35" s="18">
        <v>0</v>
      </c>
      <c r="AE35" s="19">
        <v>0</v>
      </c>
      <c r="AF35" s="17">
        <v>0</v>
      </c>
      <c r="AG35" s="18">
        <v>0</v>
      </c>
      <c r="AH35" s="19">
        <v>0</v>
      </c>
      <c r="AI35" s="17">
        <v>0</v>
      </c>
      <c r="AJ35" s="18">
        <v>0</v>
      </c>
      <c r="AK35" s="19">
        <v>0</v>
      </c>
      <c r="AL35" s="17">
        <v>0</v>
      </c>
      <c r="AM35" s="18">
        <v>0</v>
      </c>
      <c r="AN35" s="19">
        <v>0</v>
      </c>
      <c r="AO35" s="17">
        <v>0</v>
      </c>
      <c r="AP35" s="18">
        <v>0</v>
      </c>
      <c r="AQ35" s="19">
        <v>0</v>
      </c>
      <c r="AR35" s="102"/>
      <c r="AS35" s="102"/>
    </row>
    <row r="36" spans="1:45" hidden="1" x14ac:dyDescent="0.25">
      <c r="A36" s="49" t="s">
        <v>28</v>
      </c>
      <c r="B36" s="85" t="s">
        <v>61</v>
      </c>
      <c r="C36" s="145" t="s">
        <v>63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39"/>
      <c r="AS36" s="52"/>
    </row>
    <row r="37" spans="1:45" ht="22.5" hidden="1" x14ac:dyDescent="0.25">
      <c r="A37" s="49" t="s">
        <v>29</v>
      </c>
      <c r="B37" s="85" t="s">
        <v>62</v>
      </c>
      <c r="C37" s="145" t="s">
        <v>64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9"/>
      <c r="AS37" s="52"/>
    </row>
    <row r="38" spans="1:45" x14ac:dyDescent="0.25">
      <c r="A38" s="172" t="s">
        <v>35</v>
      </c>
      <c r="B38" s="272" t="s">
        <v>72</v>
      </c>
      <c r="C38" s="169" t="s">
        <v>80</v>
      </c>
      <c r="D38" s="20" t="s">
        <v>23</v>
      </c>
      <c r="E38" s="23">
        <f>H38+K38+N38+Q38+T38+W38+Z38+AC38+AF38+AI38+AL38+AO38</f>
        <v>0</v>
      </c>
      <c r="F38" s="24">
        <f>SUM(F39:F42)</f>
        <v>0</v>
      </c>
      <c r="G38" s="55">
        <f t="shared" ref="G38:AQ38" si="5">SUM(G39:G42)</f>
        <v>0</v>
      </c>
      <c r="H38" s="23">
        <f t="shared" si="5"/>
        <v>0</v>
      </c>
      <c r="I38" s="24">
        <f t="shared" si="5"/>
        <v>0</v>
      </c>
      <c r="J38" s="55">
        <f t="shared" si="5"/>
        <v>0</v>
      </c>
      <c r="K38" s="23">
        <f t="shared" si="5"/>
        <v>0</v>
      </c>
      <c r="L38" s="24">
        <f t="shared" si="5"/>
        <v>0</v>
      </c>
      <c r="M38" s="55">
        <f t="shared" si="5"/>
        <v>0</v>
      </c>
      <c r="N38" s="23">
        <f t="shared" si="5"/>
        <v>0</v>
      </c>
      <c r="O38" s="24">
        <f t="shared" si="5"/>
        <v>0</v>
      </c>
      <c r="P38" s="55">
        <f t="shared" si="5"/>
        <v>0</v>
      </c>
      <c r="Q38" s="23">
        <f t="shared" si="5"/>
        <v>0</v>
      </c>
      <c r="R38" s="24">
        <f t="shared" si="5"/>
        <v>0</v>
      </c>
      <c r="S38" s="55">
        <f t="shared" si="5"/>
        <v>0</v>
      </c>
      <c r="T38" s="23">
        <f t="shared" si="5"/>
        <v>0</v>
      </c>
      <c r="U38" s="24">
        <f t="shared" si="5"/>
        <v>0</v>
      </c>
      <c r="V38" s="55">
        <f t="shared" si="5"/>
        <v>0</v>
      </c>
      <c r="W38" s="23">
        <f t="shared" si="5"/>
        <v>0</v>
      </c>
      <c r="X38" s="24">
        <f t="shared" si="5"/>
        <v>0</v>
      </c>
      <c r="Y38" s="55">
        <f t="shared" si="5"/>
        <v>0</v>
      </c>
      <c r="Z38" s="23">
        <f t="shared" si="5"/>
        <v>0</v>
      </c>
      <c r="AA38" s="24">
        <f t="shared" si="5"/>
        <v>0</v>
      </c>
      <c r="AB38" s="55">
        <f t="shared" si="5"/>
        <v>0</v>
      </c>
      <c r="AC38" s="23">
        <f t="shared" si="5"/>
        <v>0</v>
      </c>
      <c r="AD38" s="24">
        <f t="shared" si="5"/>
        <v>0</v>
      </c>
      <c r="AE38" s="55">
        <f t="shared" si="5"/>
        <v>0</v>
      </c>
      <c r="AF38" s="23">
        <f t="shared" si="5"/>
        <v>0</v>
      </c>
      <c r="AG38" s="24">
        <f t="shared" si="5"/>
        <v>0</v>
      </c>
      <c r="AH38" s="55">
        <f t="shared" si="5"/>
        <v>0</v>
      </c>
      <c r="AI38" s="23">
        <f t="shared" si="5"/>
        <v>0</v>
      </c>
      <c r="AJ38" s="24">
        <f t="shared" si="5"/>
        <v>0</v>
      </c>
      <c r="AK38" s="55">
        <f t="shared" si="5"/>
        <v>0</v>
      </c>
      <c r="AL38" s="23">
        <f t="shared" si="5"/>
        <v>0</v>
      </c>
      <c r="AM38" s="24">
        <f t="shared" si="5"/>
        <v>0</v>
      </c>
      <c r="AN38" s="55">
        <f t="shared" si="5"/>
        <v>0</v>
      </c>
      <c r="AO38" s="23">
        <f t="shared" si="5"/>
        <v>0</v>
      </c>
      <c r="AP38" s="24">
        <f t="shared" si="5"/>
        <v>0</v>
      </c>
      <c r="AQ38" s="55">
        <f t="shared" si="5"/>
        <v>0</v>
      </c>
      <c r="AR38" s="152"/>
      <c r="AS38" s="152"/>
    </row>
    <row r="39" spans="1:45" ht="22.5" x14ac:dyDescent="0.25">
      <c r="A39" s="173"/>
      <c r="B39" s="273"/>
      <c r="C39" s="170"/>
      <c r="D39" s="20" t="s">
        <v>45</v>
      </c>
      <c r="E39" s="23">
        <f>H39+K39+N39+Q39+T39+W39+Z39+AC39+AF39+AI39+AL39+AO39</f>
        <v>0</v>
      </c>
      <c r="F39" s="24">
        <f>I39+L39+O39+R39+U39+X39+AA39+AD39+AG39+AJ39+AM39+AP39</f>
        <v>0</v>
      </c>
      <c r="G39" s="21">
        <v>0</v>
      </c>
      <c r="H39" s="23">
        <v>0</v>
      </c>
      <c r="I39" s="24">
        <v>0</v>
      </c>
      <c r="J39" s="25">
        <v>0</v>
      </c>
      <c r="K39" s="23">
        <v>0</v>
      </c>
      <c r="L39" s="24">
        <v>0</v>
      </c>
      <c r="M39" s="25">
        <v>0</v>
      </c>
      <c r="N39" s="23">
        <v>0</v>
      </c>
      <c r="O39" s="24">
        <v>0</v>
      </c>
      <c r="P39" s="25">
        <v>0</v>
      </c>
      <c r="Q39" s="23">
        <v>0</v>
      </c>
      <c r="R39" s="24">
        <v>0</v>
      </c>
      <c r="S39" s="25">
        <v>0</v>
      </c>
      <c r="T39" s="23">
        <v>0</v>
      </c>
      <c r="U39" s="24">
        <v>0</v>
      </c>
      <c r="V39" s="25">
        <v>0</v>
      </c>
      <c r="W39" s="23">
        <v>0</v>
      </c>
      <c r="X39" s="24">
        <v>0</v>
      </c>
      <c r="Y39" s="25">
        <v>0</v>
      </c>
      <c r="Z39" s="23">
        <v>0</v>
      </c>
      <c r="AA39" s="24">
        <v>0</v>
      </c>
      <c r="AB39" s="25">
        <v>0</v>
      </c>
      <c r="AC39" s="23">
        <v>0</v>
      </c>
      <c r="AD39" s="24">
        <v>0</v>
      </c>
      <c r="AE39" s="25">
        <v>0</v>
      </c>
      <c r="AF39" s="23">
        <v>0</v>
      </c>
      <c r="AG39" s="24">
        <v>0</v>
      </c>
      <c r="AH39" s="25">
        <v>0</v>
      </c>
      <c r="AI39" s="23">
        <v>0</v>
      </c>
      <c r="AJ39" s="24">
        <v>0</v>
      </c>
      <c r="AK39" s="25">
        <v>0</v>
      </c>
      <c r="AL39" s="23">
        <v>0</v>
      </c>
      <c r="AM39" s="24">
        <v>0</v>
      </c>
      <c r="AN39" s="25">
        <v>0</v>
      </c>
      <c r="AO39" s="23">
        <v>0</v>
      </c>
      <c r="AP39" s="24">
        <v>0</v>
      </c>
      <c r="AQ39" s="25">
        <v>0</v>
      </c>
      <c r="AR39" s="152"/>
      <c r="AS39" s="152"/>
    </row>
    <row r="40" spans="1:45" ht="22.5" x14ac:dyDescent="0.25">
      <c r="A40" s="173"/>
      <c r="B40" s="273"/>
      <c r="C40" s="170"/>
      <c r="D40" s="87" t="s">
        <v>24</v>
      </c>
      <c r="E40" s="23">
        <v>0</v>
      </c>
      <c r="F40" s="24">
        <v>0</v>
      </c>
      <c r="G40" s="21">
        <v>0</v>
      </c>
      <c r="H40" s="23">
        <v>0</v>
      </c>
      <c r="I40" s="24">
        <v>0</v>
      </c>
      <c r="J40" s="25">
        <v>0</v>
      </c>
      <c r="K40" s="23">
        <v>0</v>
      </c>
      <c r="L40" s="24">
        <v>0</v>
      </c>
      <c r="M40" s="25">
        <v>0</v>
      </c>
      <c r="N40" s="23">
        <v>0</v>
      </c>
      <c r="O40" s="24">
        <v>0</v>
      </c>
      <c r="P40" s="25">
        <v>0</v>
      </c>
      <c r="Q40" s="23">
        <v>0</v>
      </c>
      <c r="R40" s="24">
        <v>0</v>
      </c>
      <c r="S40" s="25">
        <v>0</v>
      </c>
      <c r="T40" s="23">
        <v>0</v>
      </c>
      <c r="U40" s="24">
        <v>0</v>
      </c>
      <c r="V40" s="25">
        <v>0</v>
      </c>
      <c r="W40" s="23">
        <v>0</v>
      </c>
      <c r="X40" s="24">
        <v>0</v>
      </c>
      <c r="Y40" s="25">
        <v>0</v>
      </c>
      <c r="Z40" s="23">
        <v>0</v>
      </c>
      <c r="AA40" s="24">
        <v>0</v>
      </c>
      <c r="AB40" s="25">
        <v>0</v>
      </c>
      <c r="AC40" s="23">
        <v>0</v>
      </c>
      <c r="AD40" s="24">
        <v>0</v>
      </c>
      <c r="AE40" s="25">
        <v>0</v>
      </c>
      <c r="AF40" s="23">
        <v>0</v>
      </c>
      <c r="AG40" s="24">
        <v>0</v>
      </c>
      <c r="AH40" s="25">
        <v>0</v>
      </c>
      <c r="AI40" s="23">
        <v>0</v>
      </c>
      <c r="AJ40" s="24">
        <v>0</v>
      </c>
      <c r="AK40" s="25">
        <v>0</v>
      </c>
      <c r="AL40" s="23">
        <v>0</v>
      </c>
      <c r="AM40" s="24">
        <v>0</v>
      </c>
      <c r="AN40" s="25">
        <v>0</v>
      </c>
      <c r="AO40" s="23">
        <v>0</v>
      </c>
      <c r="AP40" s="24">
        <v>0</v>
      </c>
      <c r="AQ40" s="25">
        <v>0</v>
      </c>
      <c r="AR40" s="152"/>
      <c r="AS40" s="152"/>
    </row>
    <row r="41" spans="1:45" x14ac:dyDescent="0.25">
      <c r="A41" s="173"/>
      <c r="B41" s="273"/>
      <c r="C41" s="170"/>
      <c r="D41" s="87" t="s">
        <v>51</v>
      </c>
      <c r="E41" s="23">
        <f>H41+K41+N41+Q41+T41+W41+Z41+AC41+AF41+AI41+AL41+AO41</f>
        <v>0</v>
      </c>
      <c r="F41" s="24">
        <f>O41+R41+U41+X41+AA41+AD41+AG41+AJ41+AM41+AP41</f>
        <v>0</v>
      </c>
      <c r="G41" s="21">
        <v>0</v>
      </c>
      <c r="H41" s="23">
        <v>0</v>
      </c>
      <c r="I41" s="24">
        <v>0</v>
      </c>
      <c r="J41" s="25">
        <v>0</v>
      </c>
      <c r="K41" s="23">
        <v>0</v>
      </c>
      <c r="L41" s="24">
        <v>0</v>
      </c>
      <c r="M41" s="25">
        <v>0</v>
      </c>
      <c r="N41" s="23">
        <v>0</v>
      </c>
      <c r="O41" s="24">
        <v>0</v>
      </c>
      <c r="P41" s="25">
        <v>0</v>
      </c>
      <c r="Q41" s="23">
        <v>0</v>
      </c>
      <c r="R41" s="24">
        <v>0</v>
      </c>
      <c r="S41" s="25">
        <v>0</v>
      </c>
      <c r="T41" s="23">
        <v>0</v>
      </c>
      <c r="U41" s="24">
        <v>0</v>
      </c>
      <c r="V41" s="25">
        <v>0</v>
      </c>
      <c r="W41" s="23">
        <v>0</v>
      </c>
      <c r="X41" s="24">
        <v>0</v>
      </c>
      <c r="Y41" s="25">
        <v>0</v>
      </c>
      <c r="Z41" s="23">
        <v>0</v>
      </c>
      <c r="AA41" s="24">
        <v>0</v>
      </c>
      <c r="AB41" s="25">
        <v>0</v>
      </c>
      <c r="AC41" s="23">
        <v>0</v>
      </c>
      <c r="AD41" s="24">
        <v>0</v>
      </c>
      <c r="AE41" s="25">
        <v>0</v>
      </c>
      <c r="AF41" s="23">
        <v>0</v>
      </c>
      <c r="AG41" s="24">
        <v>0</v>
      </c>
      <c r="AH41" s="25">
        <v>0</v>
      </c>
      <c r="AI41" s="23">
        <v>0</v>
      </c>
      <c r="AJ41" s="24">
        <v>0</v>
      </c>
      <c r="AK41" s="25">
        <v>0</v>
      </c>
      <c r="AL41" s="23">
        <v>0</v>
      </c>
      <c r="AM41" s="24">
        <v>0</v>
      </c>
      <c r="AN41" s="25">
        <v>0</v>
      </c>
      <c r="AO41" s="23">
        <v>0</v>
      </c>
      <c r="AP41" s="24">
        <v>0</v>
      </c>
      <c r="AQ41" s="25">
        <v>0</v>
      </c>
      <c r="AR41" s="152"/>
      <c r="AS41" s="152"/>
    </row>
    <row r="42" spans="1:45" ht="22.5" x14ac:dyDescent="0.25">
      <c r="A42" s="173"/>
      <c r="B42" s="273"/>
      <c r="C42" s="170"/>
      <c r="D42" s="20" t="s">
        <v>46</v>
      </c>
      <c r="E42" s="23">
        <f>H42+K42+N42+Q42+T42+W42+Z42+AC42+AF42+AI42+AL42+AO42</f>
        <v>0</v>
      </c>
      <c r="F42" s="24">
        <f>I42+L42+O42+R42+U42+X42+AA42+AD42+AG42+AJ42+AM42+AP42</f>
        <v>0</v>
      </c>
      <c r="G42" s="21">
        <v>0</v>
      </c>
      <c r="H42" s="23">
        <v>0</v>
      </c>
      <c r="I42" s="24">
        <v>0</v>
      </c>
      <c r="J42" s="25">
        <v>0</v>
      </c>
      <c r="K42" s="23">
        <v>0</v>
      </c>
      <c r="L42" s="24">
        <v>0</v>
      </c>
      <c r="M42" s="25">
        <v>0</v>
      </c>
      <c r="N42" s="23">
        <v>0</v>
      </c>
      <c r="O42" s="24">
        <v>0</v>
      </c>
      <c r="P42" s="25">
        <v>0</v>
      </c>
      <c r="Q42" s="23">
        <v>0</v>
      </c>
      <c r="R42" s="24">
        <v>0</v>
      </c>
      <c r="S42" s="25">
        <v>0</v>
      </c>
      <c r="T42" s="23">
        <v>0</v>
      </c>
      <c r="U42" s="24">
        <v>0</v>
      </c>
      <c r="V42" s="25">
        <v>0</v>
      </c>
      <c r="W42" s="23">
        <v>0</v>
      </c>
      <c r="X42" s="24">
        <v>0</v>
      </c>
      <c r="Y42" s="25">
        <v>0</v>
      </c>
      <c r="Z42" s="23">
        <v>0</v>
      </c>
      <c r="AA42" s="24">
        <v>0</v>
      </c>
      <c r="AB42" s="25">
        <v>0</v>
      </c>
      <c r="AC42" s="23">
        <v>0</v>
      </c>
      <c r="AD42" s="24">
        <v>0</v>
      </c>
      <c r="AE42" s="25">
        <v>0</v>
      </c>
      <c r="AF42" s="23">
        <v>0</v>
      </c>
      <c r="AG42" s="24">
        <v>0</v>
      </c>
      <c r="AH42" s="25">
        <v>0</v>
      </c>
      <c r="AI42" s="23">
        <v>0</v>
      </c>
      <c r="AJ42" s="24">
        <v>0</v>
      </c>
      <c r="AK42" s="25">
        <v>0</v>
      </c>
      <c r="AL42" s="23">
        <v>0</v>
      </c>
      <c r="AM42" s="24">
        <v>0</v>
      </c>
      <c r="AN42" s="25">
        <v>0</v>
      </c>
      <c r="AO42" s="23">
        <v>0</v>
      </c>
      <c r="AP42" s="24">
        <v>0</v>
      </c>
      <c r="AQ42" s="25">
        <v>0</v>
      </c>
      <c r="AR42" s="152"/>
      <c r="AS42" s="152"/>
    </row>
    <row r="43" spans="1:45" hidden="1" x14ac:dyDescent="0.25">
      <c r="A43" s="174"/>
      <c r="B43" s="274"/>
      <c r="C43" s="171"/>
      <c r="D43" s="20"/>
      <c r="E43" s="17">
        <f>H43+K43+N43+Q43+T43+W43+Z43+AC43+AF43+AI43+AL43+AO43</f>
        <v>0</v>
      </c>
      <c r="F43" s="18">
        <f>I43+L43+O43+R43+U43+X43+AA43+AD43+AG43+AJ43+AM43+AP43</f>
        <v>0</v>
      </c>
      <c r="G43" s="21">
        <v>0</v>
      </c>
      <c r="H43" s="17">
        <v>0</v>
      </c>
      <c r="I43" s="18">
        <v>0</v>
      </c>
      <c r="J43" s="19">
        <v>0</v>
      </c>
      <c r="K43" s="17">
        <v>0</v>
      </c>
      <c r="L43" s="18">
        <v>0</v>
      </c>
      <c r="M43" s="19">
        <v>0</v>
      </c>
      <c r="N43" s="17">
        <v>0</v>
      </c>
      <c r="O43" s="18">
        <v>0</v>
      </c>
      <c r="P43" s="19">
        <v>0</v>
      </c>
      <c r="Q43" s="17">
        <v>0</v>
      </c>
      <c r="R43" s="18">
        <v>0</v>
      </c>
      <c r="S43" s="19">
        <v>0</v>
      </c>
      <c r="T43" s="22">
        <v>0</v>
      </c>
      <c r="U43" s="38">
        <v>0</v>
      </c>
      <c r="V43" s="19">
        <v>0</v>
      </c>
      <c r="W43" s="17">
        <v>0</v>
      </c>
      <c r="X43" s="18">
        <v>0</v>
      </c>
      <c r="Y43" s="19">
        <v>0</v>
      </c>
      <c r="Z43" s="17"/>
      <c r="AA43" s="18">
        <v>0</v>
      </c>
      <c r="AB43" s="19">
        <v>0</v>
      </c>
      <c r="AC43" s="17">
        <v>0</v>
      </c>
      <c r="AD43" s="18">
        <v>0</v>
      </c>
      <c r="AE43" s="19">
        <v>0</v>
      </c>
      <c r="AF43" s="17">
        <v>0</v>
      </c>
      <c r="AG43" s="18">
        <v>0</v>
      </c>
      <c r="AH43" s="19">
        <v>0</v>
      </c>
      <c r="AI43" s="17">
        <v>0</v>
      </c>
      <c r="AJ43" s="18">
        <v>0</v>
      </c>
      <c r="AK43" s="19">
        <v>0</v>
      </c>
      <c r="AL43" s="17">
        <v>0</v>
      </c>
      <c r="AM43" s="18">
        <v>0</v>
      </c>
      <c r="AN43" s="19">
        <v>0</v>
      </c>
      <c r="AO43" s="17">
        <v>0</v>
      </c>
      <c r="AP43" s="18">
        <v>0</v>
      </c>
      <c r="AQ43" s="19">
        <v>0</v>
      </c>
      <c r="AR43" s="92"/>
      <c r="AS43" s="92"/>
    </row>
    <row r="44" spans="1:45" hidden="1" x14ac:dyDescent="0.25">
      <c r="A44" s="45">
        <v>4</v>
      </c>
      <c r="B44" s="85" t="s">
        <v>67</v>
      </c>
      <c r="C44" s="194" t="s">
        <v>65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7"/>
      <c r="AQ44" s="39"/>
      <c r="AR44" s="48"/>
      <c r="AS44" s="48"/>
    </row>
    <row r="45" spans="1:45" ht="22.5" hidden="1" x14ac:dyDescent="0.25">
      <c r="A45" s="49" t="s">
        <v>69</v>
      </c>
      <c r="B45" s="85" t="s">
        <v>68</v>
      </c>
      <c r="C45" s="194" t="s">
        <v>66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1"/>
      <c r="AQ45" s="50"/>
      <c r="AR45" s="48"/>
      <c r="AS45" s="48"/>
    </row>
    <row r="46" spans="1:45" ht="101.25" customHeight="1" x14ac:dyDescent="0.25">
      <c r="A46" s="136" t="s">
        <v>71</v>
      </c>
      <c r="B46" s="266" t="s">
        <v>70</v>
      </c>
      <c r="C46" s="153" t="s">
        <v>21</v>
      </c>
      <c r="D46" s="99" t="s">
        <v>23</v>
      </c>
      <c r="E46" s="23">
        <f t="shared" ref="E46:F59" si="6">H46+K46+N46+Q46+T46+W46+Z46+AC46+AF46+AI46+AL46+AO46</f>
        <v>18430.599999999999</v>
      </c>
      <c r="F46" s="24">
        <f t="shared" ref="F46:AQ46" si="7">SUM(F47:F50)</f>
        <v>0</v>
      </c>
      <c r="G46" s="55">
        <f t="shared" si="7"/>
        <v>0</v>
      </c>
      <c r="H46" s="23">
        <f t="shared" si="7"/>
        <v>0</v>
      </c>
      <c r="I46" s="24">
        <f t="shared" si="7"/>
        <v>0</v>
      </c>
      <c r="J46" s="55">
        <f t="shared" si="7"/>
        <v>0</v>
      </c>
      <c r="K46" s="23">
        <f t="shared" si="7"/>
        <v>0</v>
      </c>
      <c r="L46" s="24">
        <f t="shared" si="7"/>
        <v>0</v>
      </c>
      <c r="M46" s="55">
        <f t="shared" si="7"/>
        <v>0</v>
      </c>
      <c r="N46" s="23">
        <f t="shared" si="7"/>
        <v>0</v>
      </c>
      <c r="O46" s="24">
        <f t="shared" si="7"/>
        <v>0</v>
      </c>
      <c r="P46" s="55">
        <f t="shared" si="7"/>
        <v>0</v>
      </c>
      <c r="Q46" s="23">
        <f t="shared" si="7"/>
        <v>0</v>
      </c>
      <c r="R46" s="24">
        <f t="shared" si="7"/>
        <v>0</v>
      </c>
      <c r="S46" s="55">
        <f t="shared" si="7"/>
        <v>0</v>
      </c>
      <c r="T46" s="23">
        <f t="shared" si="7"/>
        <v>0</v>
      </c>
      <c r="U46" s="24">
        <f t="shared" si="7"/>
        <v>0</v>
      </c>
      <c r="V46" s="55">
        <f t="shared" si="7"/>
        <v>0</v>
      </c>
      <c r="W46" s="23">
        <f t="shared" si="7"/>
        <v>576.29999999999995</v>
      </c>
      <c r="X46" s="24">
        <f t="shared" si="7"/>
        <v>0</v>
      </c>
      <c r="Y46" s="55">
        <f t="shared" si="7"/>
        <v>0</v>
      </c>
      <c r="Z46" s="23">
        <f t="shared" si="7"/>
        <v>0</v>
      </c>
      <c r="AA46" s="24">
        <f t="shared" si="7"/>
        <v>0</v>
      </c>
      <c r="AB46" s="55">
        <f t="shared" si="7"/>
        <v>0</v>
      </c>
      <c r="AC46" s="23">
        <f t="shared" si="7"/>
        <v>0</v>
      </c>
      <c r="AD46" s="24">
        <f t="shared" si="7"/>
        <v>0</v>
      </c>
      <c r="AE46" s="55">
        <f t="shared" si="7"/>
        <v>0</v>
      </c>
      <c r="AF46" s="23">
        <f t="shared" si="7"/>
        <v>0</v>
      </c>
      <c r="AG46" s="24">
        <f t="shared" si="7"/>
        <v>0</v>
      </c>
      <c r="AH46" s="55">
        <f t="shared" si="7"/>
        <v>0</v>
      </c>
      <c r="AI46" s="23">
        <f t="shared" si="7"/>
        <v>17854.3</v>
      </c>
      <c r="AJ46" s="24">
        <f t="shared" si="7"/>
        <v>0</v>
      </c>
      <c r="AK46" s="55">
        <f t="shared" si="7"/>
        <v>0</v>
      </c>
      <c r="AL46" s="23">
        <f t="shared" si="7"/>
        <v>0</v>
      </c>
      <c r="AM46" s="24">
        <f t="shared" si="7"/>
        <v>0</v>
      </c>
      <c r="AN46" s="55">
        <f t="shared" si="7"/>
        <v>0</v>
      </c>
      <c r="AO46" s="23">
        <f t="shared" si="7"/>
        <v>0</v>
      </c>
      <c r="AP46" s="24">
        <f t="shared" si="7"/>
        <v>0</v>
      </c>
      <c r="AQ46" s="55">
        <f t="shared" si="7"/>
        <v>0</v>
      </c>
      <c r="AR46" s="262" t="s">
        <v>113</v>
      </c>
      <c r="AS46" s="162"/>
    </row>
    <row r="47" spans="1:45" ht="22.5" x14ac:dyDescent="0.25">
      <c r="A47" s="137"/>
      <c r="B47" s="267"/>
      <c r="C47" s="154"/>
      <c r="D47" s="87" t="s">
        <v>45</v>
      </c>
      <c r="E47" s="23">
        <f t="shared" si="6"/>
        <v>0</v>
      </c>
      <c r="F47" s="24">
        <f t="shared" si="6"/>
        <v>0</v>
      </c>
      <c r="G47" s="55">
        <v>0</v>
      </c>
      <c r="H47" s="54">
        <v>0</v>
      </c>
      <c r="I47" s="53">
        <v>0</v>
      </c>
      <c r="J47" s="59">
        <v>0</v>
      </c>
      <c r="K47" s="54">
        <v>0</v>
      </c>
      <c r="L47" s="53">
        <v>0</v>
      </c>
      <c r="M47" s="59">
        <v>0</v>
      </c>
      <c r="N47" s="54">
        <v>0</v>
      </c>
      <c r="O47" s="53">
        <v>0</v>
      </c>
      <c r="P47" s="59">
        <v>0</v>
      </c>
      <c r="Q47" s="54">
        <v>0</v>
      </c>
      <c r="R47" s="53">
        <v>0</v>
      </c>
      <c r="S47" s="59">
        <v>0</v>
      </c>
      <c r="T47" s="54">
        <v>0</v>
      </c>
      <c r="U47" s="53">
        <v>0</v>
      </c>
      <c r="V47" s="59">
        <v>0</v>
      </c>
      <c r="W47" s="54">
        <v>0</v>
      </c>
      <c r="X47" s="53">
        <v>0</v>
      </c>
      <c r="Y47" s="59">
        <v>0</v>
      </c>
      <c r="Z47" s="54">
        <v>0</v>
      </c>
      <c r="AA47" s="53">
        <v>0</v>
      </c>
      <c r="AB47" s="59">
        <v>0</v>
      </c>
      <c r="AC47" s="54">
        <v>0</v>
      </c>
      <c r="AD47" s="53">
        <v>0</v>
      </c>
      <c r="AE47" s="59">
        <v>0</v>
      </c>
      <c r="AF47" s="54">
        <v>0</v>
      </c>
      <c r="AG47" s="53">
        <v>0</v>
      </c>
      <c r="AH47" s="59">
        <v>0</v>
      </c>
      <c r="AI47" s="54">
        <v>0</v>
      </c>
      <c r="AJ47" s="53">
        <v>0</v>
      </c>
      <c r="AK47" s="59">
        <v>0</v>
      </c>
      <c r="AL47" s="54">
        <v>0</v>
      </c>
      <c r="AM47" s="53">
        <v>0</v>
      </c>
      <c r="AN47" s="59">
        <v>0</v>
      </c>
      <c r="AO47" s="54">
        <v>0</v>
      </c>
      <c r="AP47" s="53">
        <v>0</v>
      </c>
      <c r="AQ47" s="59">
        <v>0</v>
      </c>
      <c r="AR47" s="263"/>
      <c r="AS47" s="162"/>
    </row>
    <row r="48" spans="1:45" ht="22.5" x14ac:dyDescent="0.25">
      <c r="A48" s="137"/>
      <c r="B48" s="267"/>
      <c r="C48" s="154"/>
      <c r="D48" s="92" t="s">
        <v>24</v>
      </c>
      <c r="E48" s="23">
        <f t="shared" si="6"/>
        <v>0</v>
      </c>
      <c r="F48" s="24">
        <f t="shared" si="6"/>
        <v>0</v>
      </c>
      <c r="G48" s="55">
        <v>0</v>
      </c>
      <c r="H48" s="54">
        <v>0</v>
      </c>
      <c r="I48" s="53">
        <v>0</v>
      </c>
      <c r="J48" s="59">
        <v>0</v>
      </c>
      <c r="K48" s="54">
        <v>0</v>
      </c>
      <c r="L48" s="53">
        <v>0</v>
      </c>
      <c r="M48" s="59">
        <v>0</v>
      </c>
      <c r="N48" s="54">
        <v>0</v>
      </c>
      <c r="O48" s="53">
        <v>0</v>
      </c>
      <c r="P48" s="59">
        <v>0</v>
      </c>
      <c r="Q48" s="54">
        <v>0</v>
      </c>
      <c r="R48" s="53">
        <v>0</v>
      </c>
      <c r="S48" s="59">
        <v>0</v>
      </c>
      <c r="T48" s="54">
        <v>0</v>
      </c>
      <c r="U48" s="53">
        <v>0</v>
      </c>
      <c r="V48" s="59">
        <v>0</v>
      </c>
      <c r="W48" s="54">
        <v>0</v>
      </c>
      <c r="X48" s="53">
        <v>0</v>
      </c>
      <c r="Y48" s="59">
        <v>0</v>
      </c>
      <c r="Z48" s="54">
        <v>0</v>
      </c>
      <c r="AA48" s="53">
        <v>0</v>
      </c>
      <c r="AB48" s="59">
        <v>0</v>
      </c>
      <c r="AC48" s="54">
        <v>0</v>
      </c>
      <c r="AD48" s="53">
        <v>0</v>
      </c>
      <c r="AE48" s="59">
        <v>0</v>
      </c>
      <c r="AF48" s="54">
        <v>0</v>
      </c>
      <c r="AG48" s="53">
        <v>0</v>
      </c>
      <c r="AH48" s="59">
        <v>0</v>
      </c>
      <c r="AI48" s="54">
        <v>0</v>
      </c>
      <c r="AJ48" s="53">
        <v>0</v>
      </c>
      <c r="AK48" s="59">
        <v>0</v>
      </c>
      <c r="AL48" s="54">
        <v>0</v>
      </c>
      <c r="AM48" s="53">
        <v>0</v>
      </c>
      <c r="AN48" s="59">
        <v>0</v>
      </c>
      <c r="AO48" s="54">
        <v>0</v>
      </c>
      <c r="AP48" s="53">
        <v>0</v>
      </c>
      <c r="AQ48" s="59">
        <v>0</v>
      </c>
      <c r="AR48" s="263"/>
      <c r="AS48" s="162"/>
    </row>
    <row r="49" spans="1:46" x14ac:dyDescent="0.25">
      <c r="A49" s="137"/>
      <c r="B49" s="267"/>
      <c r="C49" s="154"/>
      <c r="D49" s="99" t="s">
        <v>51</v>
      </c>
      <c r="E49" s="23">
        <f t="shared" si="6"/>
        <v>18430.599999999999</v>
      </c>
      <c r="F49" s="24">
        <f t="shared" si="6"/>
        <v>0</v>
      </c>
      <c r="G49" s="21">
        <v>0</v>
      </c>
      <c r="H49" s="54">
        <v>0</v>
      </c>
      <c r="I49" s="53">
        <v>0</v>
      </c>
      <c r="J49" s="55">
        <v>0</v>
      </c>
      <c r="K49" s="54">
        <v>0</v>
      </c>
      <c r="L49" s="53">
        <v>0</v>
      </c>
      <c r="M49" s="55">
        <v>0</v>
      </c>
      <c r="N49" s="54">
        <v>0</v>
      </c>
      <c r="O49" s="53">
        <v>0</v>
      </c>
      <c r="P49" s="55">
        <v>0</v>
      </c>
      <c r="Q49" s="54">
        <v>0</v>
      </c>
      <c r="R49" s="53">
        <v>0</v>
      </c>
      <c r="S49" s="59">
        <v>0</v>
      </c>
      <c r="T49" s="54">
        <v>0</v>
      </c>
      <c r="U49" s="53">
        <v>0</v>
      </c>
      <c r="V49" s="55">
        <v>0</v>
      </c>
      <c r="W49" s="54">
        <v>576.29999999999995</v>
      </c>
      <c r="X49" s="53">
        <v>0</v>
      </c>
      <c r="Y49" s="55">
        <v>0</v>
      </c>
      <c r="Z49" s="54">
        <v>0</v>
      </c>
      <c r="AA49" s="53">
        <v>0</v>
      </c>
      <c r="AB49" s="55">
        <v>0</v>
      </c>
      <c r="AC49" s="54">
        <v>0</v>
      </c>
      <c r="AD49" s="53">
        <v>0</v>
      </c>
      <c r="AE49" s="55">
        <v>0</v>
      </c>
      <c r="AF49" s="54">
        <v>0</v>
      </c>
      <c r="AG49" s="53">
        <v>0</v>
      </c>
      <c r="AH49" s="55">
        <v>0</v>
      </c>
      <c r="AI49" s="54">
        <v>17854.3</v>
      </c>
      <c r="AJ49" s="53">
        <v>0</v>
      </c>
      <c r="AK49" s="55">
        <v>0</v>
      </c>
      <c r="AL49" s="54">
        <v>0</v>
      </c>
      <c r="AM49" s="53">
        <v>0</v>
      </c>
      <c r="AN49" s="55">
        <v>0</v>
      </c>
      <c r="AO49" s="54">
        <v>0</v>
      </c>
      <c r="AP49" s="53">
        <v>0</v>
      </c>
      <c r="AQ49" s="55">
        <v>0</v>
      </c>
      <c r="AR49" s="264"/>
      <c r="AS49" s="162"/>
    </row>
    <row r="50" spans="1:46" ht="22.5" x14ac:dyDescent="0.25">
      <c r="A50" s="137"/>
      <c r="B50" s="267"/>
      <c r="C50" s="154"/>
      <c r="D50" s="87" t="s">
        <v>46</v>
      </c>
      <c r="E50" s="23">
        <f t="shared" si="6"/>
        <v>0</v>
      </c>
      <c r="F50" s="24">
        <f t="shared" si="6"/>
        <v>0</v>
      </c>
      <c r="G50" s="55">
        <v>0</v>
      </c>
      <c r="H50" s="54">
        <v>0</v>
      </c>
      <c r="I50" s="53">
        <v>0</v>
      </c>
      <c r="J50" s="59">
        <v>0</v>
      </c>
      <c r="K50" s="54">
        <v>0</v>
      </c>
      <c r="L50" s="53">
        <v>0</v>
      </c>
      <c r="M50" s="59">
        <v>0</v>
      </c>
      <c r="N50" s="54">
        <v>0</v>
      </c>
      <c r="O50" s="53">
        <v>0</v>
      </c>
      <c r="P50" s="59">
        <v>0</v>
      </c>
      <c r="Q50" s="54">
        <v>0</v>
      </c>
      <c r="R50" s="53">
        <v>0</v>
      </c>
      <c r="S50" s="59">
        <v>0</v>
      </c>
      <c r="T50" s="54">
        <v>0</v>
      </c>
      <c r="U50" s="53">
        <v>0</v>
      </c>
      <c r="V50" s="59">
        <v>0</v>
      </c>
      <c r="W50" s="54">
        <v>0</v>
      </c>
      <c r="X50" s="53">
        <v>0</v>
      </c>
      <c r="Y50" s="59">
        <v>0</v>
      </c>
      <c r="Z50" s="54">
        <v>0</v>
      </c>
      <c r="AA50" s="53">
        <v>0</v>
      </c>
      <c r="AB50" s="59">
        <v>0</v>
      </c>
      <c r="AC50" s="54">
        <v>0</v>
      </c>
      <c r="AD50" s="53">
        <v>0</v>
      </c>
      <c r="AE50" s="59">
        <v>0</v>
      </c>
      <c r="AF50" s="54">
        <v>0</v>
      </c>
      <c r="AG50" s="53">
        <v>0</v>
      </c>
      <c r="AH50" s="59">
        <v>0</v>
      </c>
      <c r="AI50" s="54">
        <v>0</v>
      </c>
      <c r="AJ50" s="53">
        <v>0</v>
      </c>
      <c r="AK50" s="59">
        <v>0</v>
      </c>
      <c r="AL50" s="54">
        <v>0</v>
      </c>
      <c r="AM50" s="53">
        <v>0</v>
      </c>
      <c r="AN50" s="59">
        <v>0</v>
      </c>
      <c r="AO50" s="54">
        <v>0</v>
      </c>
      <c r="AP50" s="53">
        <v>0</v>
      </c>
      <c r="AQ50" s="59">
        <v>0</v>
      </c>
      <c r="AR50" s="123"/>
      <c r="AS50" s="162"/>
    </row>
    <row r="51" spans="1:46" ht="65.25" hidden="1" x14ac:dyDescent="0.25">
      <c r="A51" s="138"/>
      <c r="B51" s="268"/>
      <c r="C51" s="155"/>
      <c r="D51" s="20"/>
      <c r="E51" s="23">
        <f t="shared" si="6"/>
        <v>0</v>
      </c>
      <c r="F51" s="24">
        <f t="shared" si="6"/>
        <v>0</v>
      </c>
      <c r="G51" s="55">
        <v>0</v>
      </c>
      <c r="H51" s="54">
        <v>0</v>
      </c>
      <c r="I51" s="53">
        <v>0</v>
      </c>
      <c r="J51" s="59">
        <v>0</v>
      </c>
      <c r="K51" s="54">
        <v>0</v>
      </c>
      <c r="L51" s="53">
        <v>0</v>
      </c>
      <c r="M51" s="59">
        <v>0</v>
      </c>
      <c r="N51" s="54">
        <v>0</v>
      </c>
      <c r="O51" s="53">
        <v>0</v>
      </c>
      <c r="P51" s="59">
        <v>0</v>
      </c>
      <c r="Q51" s="54">
        <v>0</v>
      </c>
      <c r="R51" s="53">
        <v>0</v>
      </c>
      <c r="S51" s="59">
        <v>0</v>
      </c>
      <c r="T51" s="54">
        <v>0</v>
      </c>
      <c r="U51" s="53">
        <v>0</v>
      </c>
      <c r="V51" s="59">
        <v>0</v>
      </c>
      <c r="W51" s="54">
        <v>0</v>
      </c>
      <c r="X51" s="53">
        <v>0</v>
      </c>
      <c r="Y51" s="55">
        <v>0</v>
      </c>
      <c r="Z51" s="54">
        <v>0</v>
      </c>
      <c r="AA51" s="53">
        <v>0</v>
      </c>
      <c r="AB51" s="59">
        <v>0</v>
      </c>
      <c r="AC51" s="54">
        <v>0</v>
      </c>
      <c r="AD51" s="53">
        <v>0</v>
      </c>
      <c r="AE51" s="59">
        <v>0</v>
      </c>
      <c r="AF51" s="54">
        <v>0</v>
      </c>
      <c r="AG51" s="53">
        <v>0</v>
      </c>
      <c r="AH51" s="59">
        <v>0</v>
      </c>
      <c r="AI51" s="54">
        <v>0</v>
      </c>
      <c r="AJ51" s="53">
        <v>0</v>
      </c>
      <c r="AK51" s="59">
        <v>0</v>
      </c>
      <c r="AL51" s="54">
        <v>0</v>
      </c>
      <c r="AM51" s="53">
        <v>0</v>
      </c>
      <c r="AN51" s="59">
        <v>0</v>
      </c>
      <c r="AO51" s="54">
        <v>0</v>
      </c>
      <c r="AP51" s="53">
        <v>0</v>
      </c>
      <c r="AQ51" s="59">
        <v>0</v>
      </c>
      <c r="AR51" s="79" t="s">
        <v>81</v>
      </c>
      <c r="AS51" s="80"/>
    </row>
    <row r="52" spans="1:46" x14ac:dyDescent="0.25">
      <c r="A52" s="179"/>
      <c r="B52" s="196" t="s">
        <v>96</v>
      </c>
      <c r="C52" s="188"/>
      <c r="D52" s="87" t="s">
        <v>23</v>
      </c>
      <c r="E52" s="23">
        <f>H52+K52+N52+Q52+T52+W52+Z52+AC52+AF52+AI52+AL52+AO52</f>
        <v>43609.900000000009</v>
      </c>
      <c r="F52" s="24">
        <f t="shared" si="6"/>
        <v>5534.1</v>
      </c>
      <c r="G52" s="55">
        <f>F52/E52*100</f>
        <v>12.690008461381474</v>
      </c>
      <c r="H52" s="23">
        <f>SUM(H53:H55)</f>
        <v>1101.8</v>
      </c>
      <c r="I52" s="24">
        <f>SUM(I53:I56)</f>
        <v>1101.8</v>
      </c>
      <c r="J52" s="55">
        <f>SUM(J53:J57)</f>
        <v>100</v>
      </c>
      <c r="K52" s="23">
        <f>SUM(K53:K55)</f>
        <v>2656.2</v>
      </c>
      <c r="L52" s="24">
        <f>SUM(L53:L56)</f>
        <v>2656.2</v>
      </c>
      <c r="M52" s="55">
        <f>SUM(M53:M57)</f>
        <v>100</v>
      </c>
      <c r="N52" s="23">
        <f>SUM(N53:N55)</f>
        <v>2006.5</v>
      </c>
      <c r="O52" s="24">
        <f>SUM(O53:O56)</f>
        <v>1776.1</v>
      </c>
      <c r="P52" s="55">
        <f>SUM(P53:P57)</f>
        <v>88.517318714178913</v>
      </c>
      <c r="Q52" s="23">
        <f>SUM(Q53:Q55)</f>
        <v>1987.4</v>
      </c>
      <c r="R52" s="24">
        <f>SUM(R53:R56)</f>
        <v>0</v>
      </c>
      <c r="S52" s="55">
        <f>SUM(S53:S57)</f>
        <v>0</v>
      </c>
      <c r="T52" s="23">
        <f>SUM(T53:T55)</f>
        <v>1775.4</v>
      </c>
      <c r="U52" s="24">
        <f>SUM(U53:U56)</f>
        <v>0</v>
      </c>
      <c r="V52" s="55">
        <f>SUM(V53:V57)</f>
        <v>0</v>
      </c>
      <c r="W52" s="23">
        <f>SUM(W53:W55)</f>
        <v>2381.3999999999996</v>
      </c>
      <c r="X52" s="24">
        <f>SUM(X53:X56)</f>
        <v>0</v>
      </c>
      <c r="Y52" s="55">
        <f>SUM(Y53:Y57)</f>
        <v>0</v>
      </c>
      <c r="Z52" s="23">
        <f>SUM(Z53:Z55)</f>
        <v>1951</v>
      </c>
      <c r="AA52" s="24">
        <f>SUM(AA53:AA56)</f>
        <v>0</v>
      </c>
      <c r="AB52" s="55">
        <f>SUM(AB53:AB57)</f>
        <v>0</v>
      </c>
      <c r="AC52" s="23">
        <f>SUM(AC53:AC55)</f>
        <v>2032.1</v>
      </c>
      <c r="AD52" s="24">
        <f>SUM(AD53:AD56)</f>
        <v>0</v>
      </c>
      <c r="AE52" s="55">
        <f>SUM(AE53:AE57)</f>
        <v>0</v>
      </c>
      <c r="AF52" s="23">
        <f>SUM(AF53:AF55)</f>
        <v>1958</v>
      </c>
      <c r="AG52" s="24">
        <f>SUM(AG53:AG56)</f>
        <v>0</v>
      </c>
      <c r="AH52" s="55">
        <f>SUM(AH53:AH57)</f>
        <v>0</v>
      </c>
      <c r="AI52" s="23">
        <f>SUM(AI53:AI55)</f>
        <v>21348.5</v>
      </c>
      <c r="AJ52" s="24">
        <f>SUM(AJ53:AJ56)</f>
        <v>0</v>
      </c>
      <c r="AK52" s="55">
        <f>SUM(AK53:AK57)</f>
        <v>0</v>
      </c>
      <c r="AL52" s="23">
        <f>SUM(AL53:AL55)</f>
        <v>1629.8</v>
      </c>
      <c r="AM52" s="24">
        <f>SUM(AM53:AM56)</f>
        <v>0</v>
      </c>
      <c r="AN52" s="55">
        <f>SUM(AN53:AN57)</f>
        <v>0</v>
      </c>
      <c r="AO52" s="23">
        <f>SUM(AO53:AO55)</f>
        <v>2781.8</v>
      </c>
      <c r="AP52" s="24">
        <f>SUM(AP53:AP56)</f>
        <v>0</v>
      </c>
      <c r="AQ52" s="55">
        <f>SUM(AQ53:AQ57)</f>
        <v>0</v>
      </c>
      <c r="AR52" s="153"/>
      <c r="AS52" s="156"/>
    </row>
    <row r="53" spans="1:46" ht="22.5" x14ac:dyDescent="0.25">
      <c r="A53" s="179"/>
      <c r="B53" s="196"/>
      <c r="C53" s="188"/>
      <c r="D53" s="87" t="s">
        <v>45</v>
      </c>
      <c r="E53" s="23">
        <f t="shared" si="6"/>
        <v>0</v>
      </c>
      <c r="F53" s="24">
        <f>SUM(F13,F19,F31,F39)</f>
        <v>0</v>
      </c>
      <c r="G53" s="55">
        <v>0</v>
      </c>
      <c r="H53" s="23">
        <f t="shared" ref="H53:I55" si="8">SUM(H59,H65)</f>
        <v>0</v>
      </c>
      <c r="I53" s="24">
        <f t="shared" si="8"/>
        <v>0</v>
      </c>
      <c r="J53" s="55">
        <f>SUM(J13,J19,J31,J39)</f>
        <v>0</v>
      </c>
      <c r="K53" s="23">
        <f t="shared" ref="K53:L55" si="9">SUM(K59,K65)</f>
        <v>0</v>
      </c>
      <c r="L53" s="24">
        <f t="shared" si="9"/>
        <v>0</v>
      </c>
      <c r="M53" s="55">
        <f>SUM(M13,M19,M31,M39)</f>
        <v>0</v>
      </c>
      <c r="N53" s="23">
        <f t="shared" ref="N53:O55" si="10">SUM(N59,N65)</f>
        <v>0</v>
      </c>
      <c r="O53" s="24">
        <f t="shared" si="10"/>
        <v>0</v>
      </c>
      <c r="P53" s="55">
        <f>SUM(P13,P19,P31,P39)</f>
        <v>0</v>
      </c>
      <c r="Q53" s="23">
        <f t="shared" ref="Q53:R55" si="11">SUM(Q59,Q65)</f>
        <v>0</v>
      </c>
      <c r="R53" s="24">
        <f t="shared" si="11"/>
        <v>0</v>
      </c>
      <c r="S53" s="55">
        <f>SUM(S13,S19,S31,S39)</f>
        <v>0</v>
      </c>
      <c r="T53" s="23">
        <f t="shared" ref="T53:U55" si="12">SUM(T59,T65)</f>
        <v>0</v>
      </c>
      <c r="U53" s="24">
        <f t="shared" si="12"/>
        <v>0</v>
      </c>
      <c r="V53" s="55">
        <f>SUM(V13,V19,V31,V39)</f>
        <v>0</v>
      </c>
      <c r="W53" s="23">
        <f t="shared" ref="W53:X55" si="13">SUM(W59,W65)</f>
        <v>0</v>
      </c>
      <c r="X53" s="24">
        <f t="shared" si="13"/>
        <v>0</v>
      </c>
      <c r="Y53" s="55">
        <f>SUM(Y13,Y19,Y31,Y39)</f>
        <v>0</v>
      </c>
      <c r="Z53" s="23">
        <f t="shared" ref="Z53:AA55" si="14">SUM(Z59,Z65)</f>
        <v>0</v>
      </c>
      <c r="AA53" s="24">
        <f t="shared" si="14"/>
        <v>0</v>
      </c>
      <c r="AB53" s="55">
        <f>SUM(AB13,AB19,AB31,AB39)</f>
        <v>0</v>
      </c>
      <c r="AC53" s="23">
        <f t="shared" ref="AC53:AD55" si="15">SUM(AC59,AC65)</f>
        <v>0</v>
      </c>
      <c r="AD53" s="24">
        <f t="shared" si="15"/>
        <v>0</v>
      </c>
      <c r="AE53" s="55">
        <f>SUM(AE13,AE19,AE31,AE39)</f>
        <v>0</v>
      </c>
      <c r="AF53" s="23">
        <f t="shared" ref="AF53:AG55" si="16">SUM(AF59,AF65)</f>
        <v>0</v>
      </c>
      <c r="AG53" s="24">
        <f t="shared" si="16"/>
        <v>0</v>
      </c>
      <c r="AH53" s="55">
        <f>SUM(AH13,AH19,AH31,AH39)</f>
        <v>0</v>
      </c>
      <c r="AI53" s="23">
        <f t="shared" ref="AI53:AJ55" si="17">SUM(AI59,AI65)</f>
        <v>0</v>
      </c>
      <c r="AJ53" s="24">
        <f t="shared" si="17"/>
        <v>0</v>
      </c>
      <c r="AK53" s="55">
        <f>SUM(AK13,AK19,AK31,AK39)</f>
        <v>0</v>
      </c>
      <c r="AL53" s="23">
        <f t="shared" ref="AL53:AM55" si="18">SUM(AL59,AL65)</f>
        <v>0</v>
      </c>
      <c r="AM53" s="24">
        <f t="shared" si="18"/>
        <v>0</v>
      </c>
      <c r="AN53" s="55">
        <f>SUM(AN13,AN19,AN31,AN39)</f>
        <v>0</v>
      </c>
      <c r="AO53" s="23">
        <f t="shared" ref="AO53:AP55" si="19">SUM(AO59,AO65)</f>
        <v>0</v>
      </c>
      <c r="AP53" s="24">
        <f t="shared" si="19"/>
        <v>0</v>
      </c>
      <c r="AQ53" s="55">
        <f>SUM(AQ13,AQ19,AQ31,AQ39)</f>
        <v>0</v>
      </c>
      <c r="AR53" s="154"/>
      <c r="AS53" s="157"/>
    </row>
    <row r="54" spans="1:46" ht="22.5" x14ac:dyDescent="0.25">
      <c r="A54" s="179"/>
      <c r="B54" s="196"/>
      <c r="C54" s="188"/>
      <c r="D54" s="87" t="s">
        <v>24</v>
      </c>
      <c r="E54" s="23">
        <f t="shared" si="6"/>
        <v>0</v>
      </c>
      <c r="F54" s="24">
        <f>SUM(F14,F20,F26,F32,F40)</f>
        <v>0</v>
      </c>
      <c r="G54" s="55">
        <v>0</v>
      </c>
      <c r="H54" s="23">
        <f t="shared" si="8"/>
        <v>0</v>
      </c>
      <c r="I54" s="24">
        <f t="shared" si="8"/>
        <v>0</v>
      </c>
      <c r="J54" s="55">
        <f>SUM(J14,J20,J26,J32,J40)</f>
        <v>0</v>
      </c>
      <c r="K54" s="23">
        <f t="shared" si="9"/>
        <v>0</v>
      </c>
      <c r="L54" s="24">
        <f t="shared" si="9"/>
        <v>0</v>
      </c>
      <c r="M54" s="55">
        <f>SUM(M14,M20,M26,M32,M40)</f>
        <v>0</v>
      </c>
      <c r="N54" s="23">
        <f t="shared" si="10"/>
        <v>0</v>
      </c>
      <c r="O54" s="24">
        <f t="shared" si="10"/>
        <v>0</v>
      </c>
      <c r="P54" s="55">
        <f>SUM(P14,P20,P26,P32,P40)</f>
        <v>0</v>
      </c>
      <c r="Q54" s="23">
        <f t="shared" si="11"/>
        <v>0</v>
      </c>
      <c r="R54" s="24">
        <f t="shared" si="11"/>
        <v>0</v>
      </c>
      <c r="S54" s="55">
        <f>SUM(S14,S20,S26,S32,S40)</f>
        <v>0</v>
      </c>
      <c r="T54" s="23">
        <f t="shared" si="12"/>
        <v>0</v>
      </c>
      <c r="U54" s="24">
        <f t="shared" si="12"/>
        <v>0</v>
      </c>
      <c r="V54" s="55">
        <f>SUM(V14,V20,V26,V32,V40)</f>
        <v>0</v>
      </c>
      <c r="W54" s="23">
        <f t="shared" si="13"/>
        <v>0</v>
      </c>
      <c r="X54" s="24">
        <f t="shared" si="13"/>
        <v>0</v>
      </c>
      <c r="Y54" s="55">
        <f>SUM(Y14,Y20,Y26,Y32,Y40)</f>
        <v>0</v>
      </c>
      <c r="Z54" s="23">
        <f t="shared" si="14"/>
        <v>0</v>
      </c>
      <c r="AA54" s="24">
        <f t="shared" si="14"/>
        <v>0</v>
      </c>
      <c r="AB54" s="55">
        <f>SUM(AB14,AB20,AB26,AB32,AB40)</f>
        <v>0</v>
      </c>
      <c r="AC54" s="23">
        <f t="shared" si="15"/>
        <v>0</v>
      </c>
      <c r="AD54" s="24">
        <f t="shared" si="15"/>
        <v>0</v>
      </c>
      <c r="AE54" s="55">
        <f>SUM(AE14,AE20,AE26,AE32,AE40)</f>
        <v>0</v>
      </c>
      <c r="AF54" s="23">
        <f t="shared" si="16"/>
        <v>0</v>
      </c>
      <c r="AG54" s="24">
        <f t="shared" si="16"/>
        <v>0</v>
      </c>
      <c r="AH54" s="55">
        <f>SUM(AH14,AH20,AH26,AH32,AH40)</f>
        <v>0</v>
      </c>
      <c r="AI54" s="23">
        <f t="shared" si="17"/>
        <v>0</v>
      </c>
      <c r="AJ54" s="24">
        <f t="shared" si="17"/>
        <v>0</v>
      </c>
      <c r="AK54" s="55">
        <f>SUM(AK14,AK20,AK26,AK32,AK40)</f>
        <v>0</v>
      </c>
      <c r="AL54" s="23">
        <f t="shared" si="18"/>
        <v>0</v>
      </c>
      <c r="AM54" s="24">
        <f t="shared" si="18"/>
        <v>0</v>
      </c>
      <c r="AN54" s="55">
        <f>SUM(AN14,AN20,AN26,AN32,AN40)</f>
        <v>0</v>
      </c>
      <c r="AO54" s="23">
        <f t="shared" si="19"/>
        <v>0</v>
      </c>
      <c r="AP54" s="24">
        <f t="shared" si="19"/>
        <v>0</v>
      </c>
      <c r="AQ54" s="55">
        <f>SUM(AQ14,AQ20,AQ26,AQ32,AQ40)</f>
        <v>0</v>
      </c>
      <c r="AR54" s="154"/>
      <c r="AS54" s="157"/>
    </row>
    <row r="55" spans="1:46" x14ac:dyDescent="0.25">
      <c r="A55" s="179"/>
      <c r="B55" s="196"/>
      <c r="C55" s="188"/>
      <c r="D55" s="87" t="s">
        <v>51</v>
      </c>
      <c r="E55" s="23">
        <f t="shared" si="6"/>
        <v>43609.900000000009</v>
      </c>
      <c r="F55" s="24">
        <f>I55+L55+O55+R55+U55+X55+AA55+AD55+AG55+AJ55+AM55+AP55</f>
        <v>5534.1</v>
      </c>
      <c r="G55" s="55">
        <f>F55/E55*100</f>
        <v>12.690008461381474</v>
      </c>
      <c r="H55" s="23">
        <f t="shared" si="8"/>
        <v>1101.8</v>
      </c>
      <c r="I55" s="24">
        <f t="shared" si="8"/>
        <v>1101.8</v>
      </c>
      <c r="J55" s="55">
        <f>I55/H55*100</f>
        <v>100</v>
      </c>
      <c r="K55" s="23">
        <f t="shared" si="9"/>
        <v>2656.2</v>
      </c>
      <c r="L55" s="24">
        <f t="shared" si="9"/>
        <v>2656.2</v>
      </c>
      <c r="M55" s="55">
        <f>L55/K55*100</f>
        <v>100</v>
      </c>
      <c r="N55" s="23">
        <f t="shared" si="10"/>
        <v>2006.5</v>
      </c>
      <c r="O55" s="24">
        <f t="shared" si="10"/>
        <v>1776.1</v>
      </c>
      <c r="P55" s="55">
        <f>O55/N55*100</f>
        <v>88.517318714178913</v>
      </c>
      <c r="Q55" s="23">
        <f t="shared" si="11"/>
        <v>1987.4</v>
      </c>
      <c r="R55" s="24">
        <f t="shared" si="11"/>
        <v>0</v>
      </c>
      <c r="S55" s="55">
        <f>R55/Q55*100</f>
        <v>0</v>
      </c>
      <c r="T55" s="23">
        <f t="shared" si="12"/>
        <v>1775.4</v>
      </c>
      <c r="U55" s="24">
        <f t="shared" si="12"/>
        <v>0</v>
      </c>
      <c r="V55" s="55">
        <f>U55/T55*100</f>
        <v>0</v>
      </c>
      <c r="W55" s="23">
        <f t="shared" si="13"/>
        <v>2381.3999999999996</v>
      </c>
      <c r="X55" s="24">
        <f t="shared" si="13"/>
        <v>0</v>
      </c>
      <c r="Y55" s="55">
        <f>X55/W55*100</f>
        <v>0</v>
      </c>
      <c r="Z55" s="23">
        <f t="shared" si="14"/>
        <v>1951</v>
      </c>
      <c r="AA55" s="24">
        <f t="shared" si="14"/>
        <v>0</v>
      </c>
      <c r="AB55" s="55">
        <f>AA55/Z55*100</f>
        <v>0</v>
      </c>
      <c r="AC55" s="23">
        <f t="shared" si="15"/>
        <v>2032.1</v>
      </c>
      <c r="AD55" s="24">
        <f t="shared" si="15"/>
        <v>0</v>
      </c>
      <c r="AE55" s="55">
        <f>AD55/AC55*100</f>
        <v>0</v>
      </c>
      <c r="AF55" s="23">
        <f t="shared" si="16"/>
        <v>1958</v>
      </c>
      <c r="AG55" s="24">
        <f t="shared" si="16"/>
        <v>0</v>
      </c>
      <c r="AH55" s="55">
        <f>AG55/AF55*100</f>
        <v>0</v>
      </c>
      <c r="AI55" s="23">
        <f t="shared" si="17"/>
        <v>21348.5</v>
      </c>
      <c r="AJ55" s="24">
        <f t="shared" si="17"/>
        <v>0</v>
      </c>
      <c r="AK55" s="55">
        <f>AJ55/AI55*100</f>
        <v>0</v>
      </c>
      <c r="AL55" s="23">
        <f t="shared" si="18"/>
        <v>1629.8</v>
      </c>
      <c r="AM55" s="24">
        <f t="shared" si="18"/>
        <v>0</v>
      </c>
      <c r="AN55" s="55">
        <f>AM55/AL55*100</f>
        <v>0</v>
      </c>
      <c r="AO55" s="23">
        <f t="shared" si="19"/>
        <v>2781.8</v>
      </c>
      <c r="AP55" s="24">
        <f t="shared" si="19"/>
        <v>0</v>
      </c>
      <c r="AQ55" s="55">
        <f>AP55/AO55*100</f>
        <v>0</v>
      </c>
      <c r="AR55" s="154"/>
      <c r="AS55" s="157"/>
    </row>
    <row r="56" spans="1:46" ht="22.5" x14ac:dyDescent="0.25">
      <c r="A56" s="179"/>
      <c r="B56" s="196"/>
      <c r="C56" s="188"/>
      <c r="D56" s="87" t="s">
        <v>46</v>
      </c>
      <c r="E56" s="23">
        <f>H56+K56+N56+Q56+T56+W56+Z56+AC56+AF56+AI56+AL56+AO56</f>
        <v>0</v>
      </c>
      <c r="F56" s="24">
        <f>I56+L56+O56+R56+U56+X56+AA56+AD56+AG56+AJ56+AM56+AP56</f>
        <v>0</v>
      </c>
      <c r="G56" s="55">
        <v>0</v>
      </c>
      <c r="H56" s="54">
        <v>0</v>
      </c>
      <c r="I56" s="53">
        <v>0</v>
      </c>
      <c r="J56" s="59">
        <v>0</v>
      </c>
      <c r="K56" s="54">
        <v>0</v>
      </c>
      <c r="L56" s="53">
        <v>0</v>
      </c>
      <c r="M56" s="59">
        <v>0</v>
      </c>
      <c r="N56" s="54">
        <v>0</v>
      </c>
      <c r="O56" s="53">
        <v>0</v>
      </c>
      <c r="P56" s="59">
        <v>0</v>
      </c>
      <c r="Q56" s="54">
        <v>0</v>
      </c>
      <c r="R56" s="53">
        <v>0</v>
      </c>
      <c r="S56" s="59">
        <v>0</v>
      </c>
      <c r="T56" s="54">
        <v>0</v>
      </c>
      <c r="U56" s="53">
        <v>0</v>
      </c>
      <c r="V56" s="59">
        <v>0</v>
      </c>
      <c r="W56" s="54">
        <v>0</v>
      </c>
      <c r="X56" s="53">
        <v>0</v>
      </c>
      <c r="Y56" s="59">
        <v>0</v>
      </c>
      <c r="Z56" s="54">
        <v>0</v>
      </c>
      <c r="AA56" s="53">
        <v>0</v>
      </c>
      <c r="AB56" s="59">
        <v>0</v>
      </c>
      <c r="AC56" s="54">
        <v>0</v>
      </c>
      <c r="AD56" s="53">
        <v>0</v>
      </c>
      <c r="AE56" s="59">
        <v>0</v>
      </c>
      <c r="AF56" s="54">
        <v>0</v>
      </c>
      <c r="AG56" s="53">
        <v>0</v>
      </c>
      <c r="AH56" s="59">
        <v>0</v>
      </c>
      <c r="AI56" s="54">
        <v>0</v>
      </c>
      <c r="AJ56" s="53">
        <v>0</v>
      </c>
      <c r="AK56" s="59">
        <v>0</v>
      </c>
      <c r="AL56" s="54">
        <v>0</v>
      </c>
      <c r="AM56" s="53">
        <v>0</v>
      </c>
      <c r="AN56" s="59">
        <v>0</v>
      </c>
      <c r="AO56" s="54">
        <v>0</v>
      </c>
      <c r="AP56" s="53">
        <v>0</v>
      </c>
      <c r="AQ56" s="59">
        <v>0</v>
      </c>
      <c r="AR56" s="154"/>
      <c r="AS56" s="157"/>
    </row>
    <row r="57" spans="1:46" hidden="1" x14ac:dyDescent="0.25">
      <c r="A57" s="179"/>
      <c r="B57" s="196"/>
      <c r="C57" s="188"/>
      <c r="D57" s="87"/>
      <c r="E57" s="23">
        <f>SUM(H57,K57,N57,Q57,T57,W57,Z57,AC57,AF57,AI57,AL57,AO57)</f>
        <v>0</v>
      </c>
      <c r="F57" s="24">
        <f>SUM(I57,L57,O57,R57,U57,X57,AA57,AD57,AG57,AJ57,AM57,AP57)</f>
        <v>0</v>
      </c>
      <c r="G57" s="55" t="e">
        <f>F57/E57*100</f>
        <v>#DIV/0!</v>
      </c>
      <c r="H57" s="23">
        <v>0</v>
      </c>
      <c r="I57" s="24">
        <v>0</v>
      </c>
      <c r="J57" s="55">
        <v>0</v>
      </c>
      <c r="K57" s="23">
        <f>SUM(K76,K94)</f>
        <v>0</v>
      </c>
      <c r="L57" s="24">
        <f>SUM(L76,L94)</f>
        <v>0</v>
      </c>
      <c r="M57" s="55">
        <f>SUM(M16,M22,M34,M42)</f>
        <v>0</v>
      </c>
      <c r="N57" s="23">
        <f>SUM(N76,N94)</f>
        <v>0</v>
      </c>
      <c r="O57" s="24">
        <f>SUM(O76,O94)</f>
        <v>0</v>
      </c>
      <c r="P57" s="55">
        <v>0</v>
      </c>
      <c r="Q57" s="23">
        <f>SUM(Q76,Q94)</f>
        <v>0</v>
      </c>
      <c r="R57" s="24">
        <f>SUM(R76,R94)</f>
        <v>0</v>
      </c>
      <c r="S57" s="55">
        <f>SUM(S16,S22,S34,S42)</f>
        <v>0</v>
      </c>
      <c r="T57" s="23">
        <f>SUM(T76,T94)</f>
        <v>0</v>
      </c>
      <c r="U57" s="24">
        <f>SUM(U76,U94)</f>
        <v>0</v>
      </c>
      <c r="V57" s="55">
        <f>SUM(V16,V22,V34,V42)</f>
        <v>0</v>
      </c>
      <c r="W57" s="23">
        <f>SUM(W76,W94)</f>
        <v>0</v>
      </c>
      <c r="X57" s="24">
        <f>SUM(X76,X94)</f>
        <v>0</v>
      </c>
      <c r="Y57" s="55">
        <v>0</v>
      </c>
      <c r="Z57" s="23">
        <f>SUM(Z76,Z94)</f>
        <v>0</v>
      </c>
      <c r="AA57" s="24">
        <f>SUM(AA76,AA94)</f>
        <v>0</v>
      </c>
      <c r="AB57" s="55">
        <f>SUM(AB16,AB22,AB34,AB42)</f>
        <v>0</v>
      </c>
      <c r="AC57" s="23">
        <f>SUM(AC76,AC94)</f>
        <v>0</v>
      </c>
      <c r="AD57" s="24">
        <f>SUM(AD76,AD94)</f>
        <v>0</v>
      </c>
      <c r="AE57" s="55">
        <f>SUM(AE16,AE22,AE34,AE42)</f>
        <v>0</v>
      </c>
      <c r="AF57" s="23">
        <f>SUM(AF76,AF94)</f>
        <v>0</v>
      </c>
      <c r="AG57" s="24">
        <f>SUM(AG76,AG94)</f>
        <v>0</v>
      </c>
      <c r="AH57" s="55">
        <f>SUM(AH16,AH22,AH34,AH42)</f>
        <v>0</v>
      </c>
      <c r="AI57" s="23">
        <f>SUM(AI76,AI94)</f>
        <v>0</v>
      </c>
      <c r="AJ57" s="24">
        <f>SUM(AJ76,AJ94)</f>
        <v>0</v>
      </c>
      <c r="AK57" s="55">
        <f>SUM(AK16,AK22,AK34,AK42)</f>
        <v>0</v>
      </c>
      <c r="AL57" s="23">
        <f>SUM(AL76,AL94)</f>
        <v>0</v>
      </c>
      <c r="AM57" s="24">
        <f>SUM(AM76,AM94)</f>
        <v>0</v>
      </c>
      <c r="AN57" s="55">
        <f>SUM(AN16,AN22,AN34,AN42)</f>
        <v>0</v>
      </c>
      <c r="AO57" s="23">
        <f>SUM(AO76,AO94)</f>
        <v>0</v>
      </c>
      <c r="AP57" s="24">
        <f>SUM(AP76,AP94)</f>
        <v>0</v>
      </c>
      <c r="AQ57" s="55">
        <f>SUM(AQ16,AQ22,AQ34,AQ42)</f>
        <v>0</v>
      </c>
      <c r="AR57" s="155"/>
      <c r="AS57" s="158"/>
    </row>
    <row r="58" spans="1:46" x14ac:dyDescent="0.25">
      <c r="A58" s="172"/>
      <c r="B58" s="182" t="s">
        <v>42</v>
      </c>
      <c r="C58" s="169"/>
      <c r="D58" s="87" t="s">
        <v>23</v>
      </c>
      <c r="E58" s="23">
        <f t="shared" si="6"/>
        <v>18430.599999999999</v>
      </c>
      <c r="F58" s="24">
        <f>SUM(F59:F61)</f>
        <v>0</v>
      </c>
      <c r="G58" s="55">
        <f>SUM(G59:G62)</f>
        <v>0</v>
      </c>
      <c r="H58" s="23">
        <f>SUM(H59:H62)</f>
        <v>0</v>
      </c>
      <c r="I58" s="24">
        <f>SUM(I59:I61)</f>
        <v>0</v>
      </c>
      <c r="J58" s="25">
        <f>J60</f>
        <v>0</v>
      </c>
      <c r="K58" s="23">
        <f>SUM(K59:K62)</f>
        <v>0</v>
      </c>
      <c r="L58" s="24">
        <f>SUM(L59:L61)</f>
        <v>0</v>
      </c>
      <c r="M58" s="25">
        <f>M60</f>
        <v>0</v>
      </c>
      <c r="N58" s="23">
        <f>SUM(N59:N62)</f>
        <v>0</v>
      </c>
      <c r="O58" s="24">
        <f>SUM(O59:O61)</f>
        <v>0</v>
      </c>
      <c r="P58" s="25">
        <f>P60</f>
        <v>0</v>
      </c>
      <c r="Q58" s="23">
        <f>SUM(Q59:Q62)</f>
        <v>0</v>
      </c>
      <c r="R58" s="24">
        <f>SUM(R59:R61)</f>
        <v>0</v>
      </c>
      <c r="S58" s="25">
        <f>S60</f>
        <v>0</v>
      </c>
      <c r="T58" s="23">
        <f>SUM(T59:T62)</f>
        <v>0</v>
      </c>
      <c r="U58" s="24">
        <f>SUM(U59:U61)</f>
        <v>0</v>
      </c>
      <c r="V58" s="25">
        <f>V60</f>
        <v>0</v>
      </c>
      <c r="W58" s="23">
        <f>SUM(W59:W62)</f>
        <v>576.29999999999995</v>
      </c>
      <c r="X58" s="24">
        <f>SUM(X59:X61)</f>
        <v>0</v>
      </c>
      <c r="Y58" s="25">
        <f>Y60</f>
        <v>0</v>
      </c>
      <c r="Z58" s="23">
        <f>SUM(Z59:Z62)</f>
        <v>0</v>
      </c>
      <c r="AA58" s="24">
        <f>SUM(AA59:AA61)</f>
        <v>0</v>
      </c>
      <c r="AB58" s="25">
        <f>AB60</f>
        <v>0</v>
      </c>
      <c r="AC58" s="23">
        <f>SUM(AC59:AC62)</f>
        <v>0</v>
      </c>
      <c r="AD58" s="24">
        <f>SUM(AD59:AD61)</f>
        <v>0</v>
      </c>
      <c r="AE58" s="55">
        <v>0</v>
      </c>
      <c r="AF58" s="23">
        <f>SUM(AF59:AF62)</f>
        <v>0</v>
      </c>
      <c r="AG58" s="24">
        <f>SUM(AG59:AG61)</f>
        <v>0</v>
      </c>
      <c r="AH58" s="55">
        <v>0</v>
      </c>
      <c r="AI58" s="23">
        <f>SUM(AI59:AI62)</f>
        <v>17854.3</v>
      </c>
      <c r="AJ58" s="24">
        <f>SUM(AJ59:AJ61)</f>
        <v>0</v>
      </c>
      <c r="AK58" s="25">
        <f>AK60</f>
        <v>0</v>
      </c>
      <c r="AL58" s="23">
        <f>SUM(AL59:AL62)</f>
        <v>0</v>
      </c>
      <c r="AM58" s="24">
        <f>SUM(AM59:AM61)</f>
        <v>0</v>
      </c>
      <c r="AN58" s="25">
        <f>AN60</f>
        <v>0</v>
      </c>
      <c r="AO58" s="23">
        <f>SUM(AO59:AO62)</f>
        <v>0</v>
      </c>
      <c r="AP58" s="24">
        <f>SUM(AP59:AP61)</f>
        <v>0</v>
      </c>
      <c r="AQ58" s="25">
        <f>AQ60</f>
        <v>0</v>
      </c>
      <c r="AR58" s="164"/>
      <c r="AS58" s="164"/>
    </row>
    <row r="59" spans="1:46" ht="22.5" x14ac:dyDescent="0.25">
      <c r="A59" s="173"/>
      <c r="B59" s="183"/>
      <c r="C59" s="170"/>
      <c r="D59" s="87" t="s">
        <v>45</v>
      </c>
      <c r="E59" s="23">
        <f t="shared" si="6"/>
        <v>0</v>
      </c>
      <c r="F59" s="24">
        <f>SUM(I59,L59,O59,R59,U59,X59,AA59,AD59,AG59,AJ59,AM59,AP59)</f>
        <v>0</v>
      </c>
      <c r="G59" s="55">
        <v>0</v>
      </c>
      <c r="H59" s="23">
        <f t="shared" ref="H59:I62" si="20">H47</f>
        <v>0</v>
      </c>
      <c r="I59" s="24">
        <f t="shared" si="20"/>
        <v>0</v>
      </c>
      <c r="J59" s="25">
        <v>0</v>
      </c>
      <c r="K59" s="23">
        <f t="shared" ref="K59:L63" si="21">K47</f>
        <v>0</v>
      </c>
      <c r="L59" s="24">
        <f t="shared" si="21"/>
        <v>0</v>
      </c>
      <c r="M59" s="25">
        <v>0</v>
      </c>
      <c r="N59" s="23">
        <f t="shared" ref="N59:O63" si="22">N47</f>
        <v>0</v>
      </c>
      <c r="O59" s="24">
        <f t="shared" si="22"/>
        <v>0</v>
      </c>
      <c r="P59" s="25">
        <v>0</v>
      </c>
      <c r="Q59" s="23">
        <f t="shared" ref="Q59:R63" si="23">Q47</f>
        <v>0</v>
      </c>
      <c r="R59" s="24">
        <f t="shared" si="23"/>
        <v>0</v>
      </c>
      <c r="S59" s="25">
        <v>0</v>
      </c>
      <c r="T59" s="23">
        <f t="shared" ref="T59:U63" si="24">T47</f>
        <v>0</v>
      </c>
      <c r="U59" s="24">
        <f t="shared" si="24"/>
        <v>0</v>
      </c>
      <c r="V59" s="25">
        <v>0</v>
      </c>
      <c r="W59" s="23">
        <f t="shared" ref="W59:X63" si="25">W47</f>
        <v>0</v>
      </c>
      <c r="X59" s="24">
        <f t="shared" si="25"/>
        <v>0</v>
      </c>
      <c r="Y59" s="25">
        <v>0</v>
      </c>
      <c r="Z59" s="23">
        <f t="shared" ref="Z59:AA63" si="26">Z47</f>
        <v>0</v>
      </c>
      <c r="AA59" s="24">
        <f t="shared" si="26"/>
        <v>0</v>
      </c>
      <c r="AB59" s="25">
        <v>0</v>
      </c>
      <c r="AC59" s="23">
        <f t="shared" ref="AC59:AD63" si="27">AC47</f>
        <v>0</v>
      </c>
      <c r="AD59" s="24">
        <f t="shared" si="27"/>
        <v>0</v>
      </c>
      <c r="AE59" s="25">
        <v>0</v>
      </c>
      <c r="AF59" s="23">
        <f t="shared" ref="AF59:AG63" si="28">AF47</f>
        <v>0</v>
      </c>
      <c r="AG59" s="24">
        <f t="shared" si="28"/>
        <v>0</v>
      </c>
      <c r="AH59" s="25">
        <v>0</v>
      </c>
      <c r="AI59" s="23">
        <f t="shared" ref="AI59:AJ63" si="29">AI47</f>
        <v>0</v>
      </c>
      <c r="AJ59" s="24">
        <f t="shared" si="29"/>
        <v>0</v>
      </c>
      <c r="AK59" s="25">
        <v>0</v>
      </c>
      <c r="AL59" s="23">
        <f t="shared" ref="AL59:AM63" si="30">AL47</f>
        <v>0</v>
      </c>
      <c r="AM59" s="24">
        <f t="shared" si="30"/>
        <v>0</v>
      </c>
      <c r="AN59" s="25">
        <v>0</v>
      </c>
      <c r="AO59" s="23">
        <f t="shared" ref="AO59:AP63" si="31">AO47</f>
        <v>0</v>
      </c>
      <c r="AP59" s="24">
        <f t="shared" si="31"/>
        <v>0</v>
      </c>
      <c r="AQ59" s="25">
        <v>0</v>
      </c>
      <c r="AR59" s="165"/>
      <c r="AS59" s="165"/>
    </row>
    <row r="60" spans="1:46" ht="22.5" x14ac:dyDescent="0.25">
      <c r="A60" s="173"/>
      <c r="B60" s="183"/>
      <c r="C60" s="170"/>
      <c r="D60" s="87" t="s">
        <v>24</v>
      </c>
      <c r="E60" s="23">
        <f>E40</f>
        <v>0</v>
      </c>
      <c r="F60" s="24">
        <f>SUM(I60,L60,O60,R60,U60,X60,AA60,AD60,AG60,AJ60,AM60,AP60)</f>
        <v>0</v>
      </c>
      <c r="G60" s="55">
        <v>0</v>
      </c>
      <c r="H60" s="23">
        <f t="shared" si="20"/>
        <v>0</v>
      </c>
      <c r="I60" s="24">
        <f t="shared" si="20"/>
        <v>0</v>
      </c>
      <c r="J60" s="25">
        <f>J40</f>
        <v>0</v>
      </c>
      <c r="K60" s="23">
        <f t="shared" si="21"/>
        <v>0</v>
      </c>
      <c r="L60" s="24">
        <f t="shared" si="21"/>
        <v>0</v>
      </c>
      <c r="M60" s="25">
        <f>M40</f>
        <v>0</v>
      </c>
      <c r="N60" s="23">
        <f t="shared" si="22"/>
        <v>0</v>
      </c>
      <c r="O60" s="24">
        <f t="shared" si="22"/>
        <v>0</v>
      </c>
      <c r="P60" s="25">
        <f>P40</f>
        <v>0</v>
      </c>
      <c r="Q60" s="23">
        <f t="shared" si="23"/>
        <v>0</v>
      </c>
      <c r="R60" s="24">
        <f t="shared" si="23"/>
        <v>0</v>
      </c>
      <c r="S60" s="25">
        <f>S40</f>
        <v>0</v>
      </c>
      <c r="T60" s="23">
        <f t="shared" si="24"/>
        <v>0</v>
      </c>
      <c r="U60" s="24">
        <f t="shared" si="24"/>
        <v>0</v>
      </c>
      <c r="V60" s="25">
        <f>V40</f>
        <v>0</v>
      </c>
      <c r="W60" s="23">
        <f t="shared" si="25"/>
        <v>0</v>
      </c>
      <c r="X60" s="24">
        <f t="shared" si="25"/>
        <v>0</v>
      </c>
      <c r="Y60" s="25">
        <f>Y40</f>
        <v>0</v>
      </c>
      <c r="Z60" s="23">
        <f t="shared" si="26"/>
        <v>0</v>
      </c>
      <c r="AA60" s="24">
        <f t="shared" si="26"/>
        <v>0</v>
      </c>
      <c r="AB60" s="25">
        <f>AB40</f>
        <v>0</v>
      </c>
      <c r="AC60" s="23">
        <f t="shared" si="27"/>
        <v>0</v>
      </c>
      <c r="AD60" s="24">
        <f t="shared" si="27"/>
        <v>0</v>
      </c>
      <c r="AE60" s="25">
        <f>AE40</f>
        <v>0</v>
      </c>
      <c r="AF60" s="23">
        <f t="shared" si="28"/>
        <v>0</v>
      </c>
      <c r="AG60" s="24">
        <f t="shared" si="28"/>
        <v>0</v>
      </c>
      <c r="AH60" s="25">
        <f>AH40</f>
        <v>0</v>
      </c>
      <c r="AI60" s="23">
        <f t="shared" si="29"/>
        <v>0</v>
      </c>
      <c r="AJ60" s="24">
        <f t="shared" si="29"/>
        <v>0</v>
      </c>
      <c r="AK60" s="25">
        <f>AK40</f>
        <v>0</v>
      </c>
      <c r="AL60" s="23">
        <f t="shared" si="30"/>
        <v>0</v>
      </c>
      <c r="AM60" s="24">
        <f t="shared" si="30"/>
        <v>0</v>
      </c>
      <c r="AN60" s="25">
        <f>AN40</f>
        <v>0</v>
      </c>
      <c r="AO60" s="23">
        <f t="shared" si="31"/>
        <v>0</v>
      </c>
      <c r="AP60" s="24">
        <f t="shared" si="31"/>
        <v>0</v>
      </c>
      <c r="AQ60" s="25">
        <f>AQ40</f>
        <v>0</v>
      </c>
      <c r="AR60" s="165"/>
      <c r="AS60" s="165"/>
    </row>
    <row r="61" spans="1:46" x14ac:dyDescent="0.25">
      <c r="A61" s="173"/>
      <c r="B61" s="183"/>
      <c r="C61" s="170"/>
      <c r="D61" s="87" t="s">
        <v>51</v>
      </c>
      <c r="E61" s="23">
        <f>H61+K61+N61+Q61+T61+W61+Z61+AC61+AF61+AI61+AL61+AO61</f>
        <v>18430.599999999999</v>
      </c>
      <c r="F61" s="24">
        <f>SUM(I61,L61,O61,R61,U61,X61,AA61,AD61,AG61,AJ61,AM61,AP61)</f>
        <v>0</v>
      </c>
      <c r="G61" s="55">
        <f>F61/E61*100</f>
        <v>0</v>
      </c>
      <c r="H61" s="23">
        <f t="shared" si="20"/>
        <v>0</v>
      </c>
      <c r="I61" s="24">
        <f t="shared" si="20"/>
        <v>0</v>
      </c>
      <c r="J61" s="25">
        <f>J62</f>
        <v>0</v>
      </c>
      <c r="K61" s="23">
        <f t="shared" si="21"/>
        <v>0</v>
      </c>
      <c r="L61" s="24">
        <f t="shared" si="21"/>
        <v>0</v>
      </c>
      <c r="M61" s="25">
        <f>M62</f>
        <v>0</v>
      </c>
      <c r="N61" s="23">
        <f t="shared" si="22"/>
        <v>0</v>
      </c>
      <c r="O61" s="24">
        <f t="shared" si="22"/>
        <v>0</v>
      </c>
      <c r="P61" s="25">
        <f>P62</f>
        <v>0</v>
      </c>
      <c r="Q61" s="23">
        <f t="shared" si="23"/>
        <v>0</v>
      </c>
      <c r="R61" s="24">
        <f t="shared" si="23"/>
        <v>0</v>
      </c>
      <c r="S61" s="25">
        <f>S62</f>
        <v>0</v>
      </c>
      <c r="T61" s="23">
        <f t="shared" si="24"/>
        <v>0</v>
      </c>
      <c r="U61" s="24">
        <f t="shared" si="24"/>
        <v>0</v>
      </c>
      <c r="V61" s="25">
        <f>V62</f>
        <v>0</v>
      </c>
      <c r="W61" s="23">
        <f t="shared" si="25"/>
        <v>576.29999999999995</v>
      </c>
      <c r="X61" s="24">
        <f t="shared" si="25"/>
        <v>0</v>
      </c>
      <c r="Y61" s="25">
        <f>Y62</f>
        <v>0</v>
      </c>
      <c r="Z61" s="23">
        <f t="shared" si="26"/>
        <v>0</v>
      </c>
      <c r="AA61" s="24">
        <f t="shared" si="26"/>
        <v>0</v>
      </c>
      <c r="AB61" s="25">
        <f>AB62</f>
        <v>0</v>
      </c>
      <c r="AC61" s="23">
        <f t="shared" si="27"/>
        <v>0</v>
      </c>
      <c r="AD61" s="24">
        <f t="shared" si="27"/>
        <v>0</v>
      </c>
      <c r="AE61" s="55">
        <v>0</v>
      </c>
      <c r="AF61" s="23">
        <f t="shared" si="28"/>
        <v>0</v>
      </c>
      <c r="AG61" s="24">
        <f t="shared" si="28"/>
        <v>0</v>
      </c>
      <c r="AH61" s="25">
        <f>AH62</f>
        <v>0</v>
      </c>
      <c r="AI61" s="23">
        <f t="shared" si="29"/>
        <v>17854.3</v>
      </c>
      <c r="AJ61" s="24">
        <f t="shared" si="29"/>
        <v>0</v>
      </c>
      <c r="AK61" s="25">
        <f>AK62</f>
        <v>0</v>
      </c>
      <c r="AL61" s="23">
        <f t="shared" si="30"/>
        <v>0</v>
      </c>
      <c r="AM61" s="24">
        <f t="shared" si="30"/>
        <v>0</v>
      </c>
      <c r="AN61" s="25">
        <f>AN62</f>
        <v>0</v>
      </c>
      <c r="AO61" s="23">
        <f t="shared" si="31"/>
        <v>0</v>
      </c>
      <c r="AP61" s="24">
        <f t="shared" si="31"/>
        <v>0</v>
      </c>
      <c r="AQ61" s="25">
        <f>AQ62</f>
        <v>0</v>
      </c>
      <c r="AR61" s="165"/>
      <c r="AS61" s="165"/>
    </row>
    <row r="62" spans="1:46" ht="22.5" x14ac:dyDescent="0.25">
      <c r="A62" s="173"/>
      <c r="B62" s="183"/>
      <c r="C62" s="170"/>
      <c r="D62" s="87" t="s">
        <v>46</v>
      </c>
      <c r="E62" s="23">
        <f>H62+K62+N62+Q62+T62+W62+Z62+AC62+AF62+AI62+AL62+AO62</f>
        <v>0</v>
      </c>
      <c r="F62" s="24">
        <f>SUM(I62,L62,O62,R62,U62,X62,AA62,AD62,AG62,AJ62,AM62,AP62)</f>
        <v>0</v>
      </c>
      <c r="G62" s="55">
        <v>0</v>
      </c>
      <c r="H62" s="23">
        <f t="shared" si="20"/>
        <v>0</v>
      </c>
      <c r="I62" s="24">
        <f t="shared" si="20"/>
        <v>0</v>
      </c>
      <c r="J62" s="25">
        <f>J60</f>
        <v>0</v>
      </c>
      <c r="K62" s="23">
        <f t="shared" si="21"/>
        <v>0</v>
      </c>
      <c r="L62" s="24">
        <f t="shared" si="21"/>
        <v>0</v>
      </c>
      <c r="M62" s="25">
        <f>M60</f>
        <v>0</v>
      </c>
      <c r="N62" s="23">
        <f t="shared" si="22"/>
        <v>0</v>
      </c>
      <c r="O62" s="24">
        <f t="shared" si="22"/>
        <v>0</v>
      </c>
      <c r="P62" s="25">
        <f>P60</f>
        <v>0</v>
      </c>
      <c r="Q62" s="23">
        <f t="shared" si="23"/>
        <v>0</v>
      </c>
      <c r="R62" s="24">
        <f t="shared" si="23"/>
        <v>0</v>
      </c>
      <c r="S62" s="25">
        <f>S60</f>
        <v>0</v>
      </c>
      <c r="T62" s="23">
        <f t="shared" si="24"/>
        <v>0</v>
      </c>
      <c r="U62" s="24">
        <f t="shared" si="24"/>
        <v>0</v>
      </c>
      <c r="V62" s="25">
        <f>V60</f>
        <v>0</v>
      </c>
      <c r="W62" s="23">
        <f t="shared" si="25"/>
        <v>0</v>
      </c>
      <c r="X62" s="24">
        <f t="shared" si="25"/>
        <v>0</v>
      </c>
      <c r="Y62" s="25">
        <f>Y60</f>
        <v>0</v>
      </c>
      <c r="Z62" s="23">
        <f t="shared" si="26"/>
        <v>0</v>
      </c>
      <c r="AA62" s="24">
        <f t="shared" si="26"/>
        <v>0</v>
      </c>
      <c r="AB62" s="25">
        <f>AB60</f>
        <v>0</v>
      </c>
      <c r="AC62" s="23">
        <f t="shared" si="27"/>
        <v>0</v>
      </c>
      <c r="AD62" s="24">
        <f t="shared" si="27"/>
        <v>0</v>
      </c>
      <c r="AE62" s="25">
        <f>AE60</f>
        <v>0</v>
      </c>
      <c r="AF62" s="23">
        <f t="shared" si="28"/>
        <v>0</v>
      </c>
      <c r="AG62" s="24">
        <f t="shared" si="28"/>
        <v>0</v>
      </c>
      <c r="AH62" s="25">
        <f>AH60</f>
        <v>0</v>
      </c>
      <c r="AI62" s="23">
        <f t="shared" si="29"/>
        <v>0</v>
      </c>
      <c r="AJ62" s="24">
        <f t="shared" si="29"/>
        <v>0</v>
      </c>
      <c r="AK62" s="25">
        <f>AK60</f>
        <v>0</v>
      </c>
      <c r="AL62" s="23">
        <f t="shared" si="30"/>
        <v>0</v>
      </c>
      <c r="AM62" s="24">
        <f t="shared" si="30"/>
        <v>0</v>
      </c>
      <c r="AN62" s="25">
        <f>AN60</f>
        <v>0</v>
      </c>
      <c r="AO62" s="23">
        <f t="shared" si="31"/>
        <v>0</v>
      </c>
      <c r="AP62" s="24">
        <f t="shared" si="31"/>
        <v>0</v>
      </c>
      <c r="AQ62" s="25">
        <f>AQ60</f>
        <v>0</v>
      </c>
      <c r="AR62" s="165"/>
      <c r="AS62" s="165"/>
    </row>
    <row r="63" spans="1:46" hidden="1" x14ac:dyDescent="0.25">
      <c r="A63" s="174"/>
      <c r="B63" s="187"/>
      <c r="C63" s="171"/>
      <c r="D63" s="87"/>
      <c r="E63" s="23">
        <f>H63+K63+N63+Q63+T63+W63+Z63+AC63+AF63+AI63+AL63+AO63</f>
        <v>0</v>
      </c>
      <c r="F63" s="24">
        <f>SUM(I63,L63,O63,R63,U63,X63,AA63,AD63,AG63,AJ63,AM63,AP63)</f>
        <v>0</v>
      </c>
      <c r="G63" s="55" t="e">
        <f>F63/E63*100</f>
        <v>#DIV/0!</v>
      </c>
      <c r="H63" s="23">
        <v>0</v>
      </c>
      <c r="I63" s="24">
        <v>0</v>
      </c>
      <c r="J63" s="55">
        <f>SUM(J22,J28,J40,J48)</f>
        <v>0</v>
      </c>
      <c r="K63" s="23">
        <f t="shared" si="21"/>
        <v>0</v>
      </c>
      <c r="L63" s="24">
        <f t="shared" si="21"/>
        <v>0</v>
      </c>
      <c r="M63" s="55">
        <f>SUM(M22,M28,M40,M48)</f>
        <v>0</v>
      </c>
      <c r="N63" s="23">
        <f t="shared" si="22"/>
        <v>0</v>
      </c>
      <c r="O63" s="24">
        <f t="shared" si="22"/>
        <v>0</v>
      </c>
      <c r="P63" s="55">
        <f>SUM(P22,P28,P40,P48)</f>
        <v>0</v>
      </c>
      <c r="Q63" s="23">
        <f t="shared" si="23"/>
        <v>0</v>
      </c>
      <c r="R63" s="24">
        <f t="shared" si="23"/>
        <v>0</v>
      </c>
      <c r="S63" s="55">
        <f>SUM(S22,S28,S40,S48)</f>
        <v>0</v>
      </c>
      <c r="T63" s="23">
        <f t="shared" si="24"/>
        <v>0</v>
      </c>
      <c r="U63" s="24">
        <f t="shared" si="24"/>
        <v>0</v>
      </c>
      <c r="V63" s="55">
        <f>SUM(V22,V28,V40,V48)</f>
        <v>0</v>
      </c>
      <c r="W63" s="23">
        <f t="shared" si="25"/>
        <v>0</v>
      </c>
      <c r="X63" s="24">
        <f t="shared" si="25"/>
        <v>0</v>
      </c>
      <c r="Y63" s="55">
        <v>0</v>
      </c>
      <c r="Z63" s="23">
        <f t="shared" si="26"/>
        <v>0</v>
      </c>
      <c r="AA63" s="24">
        <f t="shared" si="26"/>
        <v>0</v>
      </c>
      <c r="AB63" s="55">
        <f>SUM(AB22,AB28,AB40,AB48)</f>
        <v>0</v>
      </c>
      <c r="AC63" s="23">
        <f t="shared" si="27"/>
        <v>0</v>
      </c>
      <c r="AD63" s="24">
        <f t="shared" si="27"/>
        <v>0</v>
      </c>
      <c r="AE63" s="55">
        <f>SUM(AE22,AE28,AE40,AE48)</f>
        <v>0</v>
      </c>
      <c r="AF63" s="23">
        <f t="shared" si="28"/>
        <v>0</v>
      </c>
      <c r="AG63" s="24">
        <f t="shared" si="28"/>
        <v>0</v>
      </c>
      <c r="AH63" s="55">
        <f>SUM(AH22,AH28,AH40,AH48)</f>
        <v>0</v>
      </c>
      <c r="AI63" s="23">
        <f t="shared" si="29"/>
        <v>0</v>
      </c>
      <c r="AJ63" s="24">
        <f t="shared" si="29"/>
        <v>0</v>
      </c>
      <c r="AK63" s="55">
        <f>SUM(AK22,AK28,AK40,AK48)</f>
        <v>0</v>
      </c>
      <c r="AL63" s="23">
        <f t="shared" si="30"/>
        <v>0</v>
      </c>
      <c r="AM63" s="24">
        <f t="shared" si="30"/>
        <v>0</v>
      </c>
      <c r="AN63" s="55">
        <f>SUM(AN22,AN28,AN40,AN48)</f>
        <v>0</v>
      </c>
      <c r="AO63" s="23">
        <f t="shared" si="31"/>
        <v>0</v>
      </c>
      <c r="AP63" s="24">
        <f t="shared" si="31"/>
        <v>0</v>
      </c>
      <c r="AQ63" s="55">
        <f>SUM(AQ22,AQ28,AQ40,AQ48)</f>
        <v>0</v>
      </c>
      <c r="AR63" s="166"/>
      <c r="AS63" s="166"/>
    </row>
    <row r="64" spans="1:46" x14ac:dyDescent="0.25">
      <c r="A64" s="179"/>
      <c r="B64" s="196" t="s">
        <v>43</v>
      </c>
      <c r="C64" s="188"/>
      <c r="D64" s="87" t="s">
        <v>23</v>
      </c>
      <c r="E64" s="23">
        <f>SUM(E65:E68)</f>
        <v>25179.3</v>
      </c>
      <c r="F64" s="24">
        <f>SUM(F65:F68)</f>
        <v>5534.1</v>
      </c>
      <c r="G64" s="25">
        <f>F64/E64*100</f>
        <v>21.978768273939309</v>
      </c>
      <c r="H64" s="23">
        <f>SUM(H65:H68)</f>
        <v>1101.8</v>
      </c>
      <c r="I64" s="24">
        <f>I52</f>
        <v>1101.8</v>
      </c>
      <c r="J64" s="25">
        <f>I64/H64*100</f>
        <v>100</v>
      </c>
      <c r="K64" s="23">
        <f>SUM(K65:K68)</f>
        <v>2656.2</v>
      </c>
      <c r="L64" s="24">
        <f>L52</f>
        <v>2656.2</v>
      </c>
      <c r="M64" s="25">
        <f>L64/K64*100</f>
        <v>100</v>
      </c>
      <c r="N64" s="23">
        <f>SUM(N65:N68)</f>
        <v>2006.5</v>
      </c>
      <c r="O64" s="24">
        <f>O52</f>
        <v>1776.1</v>
      </c>
      <c r="P64" s="25">
        <f>O64/N64*100</f>
        <v>88.517318714178913</v>
      </c>
      <c r="Q64" s="23">
        <f>SUM(Q65:Q68)</f>
        <v>1987.4</v>
      </c>
      <c r="R64" s="24">
        <f>R52</f>
        <v>0</v>
      </c>
      <c r="S64" s="25">
        <f>R64/Q64*100</f>
        <v>0</v>
      </c>
      <c r="T64" s="23">
        <f>SUM(T65:T68)</f>
        <v>1775.4</v>
      </c>
      <c r="U64" s="24">
        <f>U52</f>
        <v>0</v>
      </c>
      <c r="V64" s="25">
        <v>0</v>
      </c>
      <c r="W64" s="23">
        <f>SUM(W65:W68)</f>
        <v>1805.1</v>
      </c>
      <c r="X64" s="24">
        <f>X52</f>
        <v>0</v>
      </c>
      <c r="Y64" s="25">
        <f>X64/W64*100</f>
        <v>0</v>
      </c>
      <c r="Z64" s="23">
        <f>SUM(Z65:Z68)</f>
        <v>1951</v>
      </c>
      <c r="AA64" s="24">
        <f>AA52</f>
        <v>0</v>
      </c>
      <c r="AB64" s="25">
        <f>AA64/Z64*100</f>
        <v>0</v>
      </c>
      <c r="AC64" s="23">
        <f>SUM(AC65:AC68)</f>
        <v>2032.1</v>
      </c>
      <c r="AD64" s="24">
        <f>AD52</f>
        <v>0</v>
      </c>
      <c r="AE64" s="25">
        <f>AD64/AC64*100</f>
        <v>0</v>
      </c>
      <c r="AF64" s="23">
        <f>SUM(AF65:AF68)</f>
        <v>1958</v>
      </c>
      <c r="AG64" s="24">
        <f>AG52</f>
        <v>0</v>
      </c>
      <c r="AH64" s="25">
        <f>AG64/AF64*100</f>
        <v>0</v>
      </c>
      <c r="AI64" s="23">
        <f>SUM(AI65:AI68)</f>
        <v>3494.2</v>
      </c>
      <c r="AJ64" s="24">
        <v>0</v>
      </c>
      <c r="AK64" s="25">
        <f>AJ64/AI64*100</f>
        <v>0</v>
      </c>
      <c r="AL64" s="23">
        <f>SUM(AL65:AL68)</f>
        <v>1629.8</v>
      </c>
      <c r="AM64" s="24">
        <f>AM52</f>
        <v>0</v>
      </c>
      <c r="AN64" s="25">
        <f>AM64/AL64*100</f>
        <v>0</v>
      </c>
      <c r="AO64" s="23">
        <f>SUM(AO65:AO68)</f>
        <v>2781.8</v>
      </c>
      <c r="AP64" s="24">
        <f>AP52</f>
        <v>0</v>
      </c>
      <c r="AQ64" s="25">
        <v>0</v>
      </c>
      <c r="AR64" s="159"/>
      <c r="AS64" s="159"/>
      <c r="AT64" s="15"/>
    </row>
    <row r="65" spans="1:46" ht="22.5" x14ac:dyDescent="0.25">
      <c r="A65" s="179"/>
      <c r="B65" s="196"/>
      <c r="C65" s="188"/>
      <c r="D65" s="87" t="s">
        <v>45</v>
      </c>
      <c r="E65" s="23">
        <f t="shared" ref="E65:F68" si="32">H65+K65+N65+Q65+T65+W65+Z65+AC65+AF65+AI65+AL65+AO65</f>
        <v>0</v>
      </c>
      <c r="F65" s="24">
        <f t="shared" si="32"/>
        <v>0</v>
      </c>
      <c r="G65" s="25">
        <v>0</v>
      </c>
      <c r="H65" s="23">
        <f t="shared" ref="H65:I68" si="33">SUM(H13,H19,H25,H31,H39)</f>
        <v>0</v>
      </c>
      <c r="I65" s="24">
        <f t="shared" si="33"/>
        <v>0</v>
      </c>
      <c r="J65" s="25">
        <v>0</v>
      </c>
      <c r="K65" s="23">
        <f t="shared" ref="K65:L68" si="34">SUM(K13,K19,K25,K31,K39)</f>
        <v>0</v>
      </c>
      <c r="L65" s="24">
        <f t="shared" si="34"/>
        <v>0</v>
      </c>
      <c r="M65" s="25">
        <v>0</v>
      </c>
      <c r="N65" s="23">
        <f t="shared" ref="N65:O68" si="35">SUM(N13,N19,N25,N31,N39)</f>
        <v>0</v>
      </c>
      <c r="O65" s="24">
        <f t="shared" si="35"/>
        <v>0</v>
      </c>
      <c r="P65" s="25">
        <v>0</v>
      </c>
      <c r="Q65" s="23">
        <f t="shared" ref="Q65:R68" si="36">SUM(Q13,Q19,Q25,Q31,Q39)</f>
        <v>0</v>
      </c>
      <c r="R65" s="24">
        <f t="shared" si="36"/>
        <v>0</v>
      </c>
      <c r="S65" s="25">
        <v>0</v>
      </c>
      <c r="T65" s="23">
        <f t="shared" ref="T65:U68" si="37">SUM(T13,T19,T25,T31,T39)</f>
        <v>0</v>
      </c>
      <c r="U65" s="24">
        <f t="shared" si="37"/>
        <v>0</v>
      </c>
      <c r="V65" s="25">
        <v>0</v>
      </c>
      <c r="W65" s="23">
        <f t="shared" ref="W65:X68" si="38">SUM(W13,W19,W25,W31,W39)</f>
        <v>0</v>
      </c>
      <c r="X65" s="24">
        <f t="shared" si="38"/>
        <v>0</v>
      </c>
      <c r="Y65" s="25">
        <v>0</v>
      </c>
      <c r="Z65" s="23">
        <f t="shared" ref="Z65:AA68" si="39">SUM(Z13,Z19,Z25,Z31,Z39)</f>
        <v>0</v>
      </c>
      <c r="AA65" s="24">
        <f t="shared" si="39"/>
        <v>0</v>
      </c>
      <c r="AB65" s="25">
        <v>0</v>
      </c>
      <c r="AC65" s="23">
        <f t="shared" ref="AC65:AD68" si="40">SUM(AC13,AC19,AC25,AC31,AC39)</f>
        <v>0</v>
      </c>
      <c r="AD65" s="24">
        <f t="shared" si="40"/>
        <v>0</v>
      </c>
      <c r="AE65" s="25">
        <v>0</v>
      </c>
      <c r="AF65" s="23">
        <f t="shared" ref="AF65:AG68" si="41">SUM(AF13,AF19,AF25,AF31,AF39)</f>
        <v>0</v>
      </c>
      <c r="AG65" s="24">
        <f t="shared" si="41"/>
        <v>0</v>
      </c>
      <c r="AH65" s="25">
        <v>0</v>
      </c>
      <c r="AI65" s="23">
        <f t="shared" ref="AI65:AJ68" si="42">SUM(AI13,AI19,AI25,AI31,AI39)</f>
        <v>0</v>
      </c>
      <c r="AJ65" s="24">
        <f t="shared" si="42"/>
        <v>0</v>
      </c>
      <c r="AK65" s="25">
        <v>0</v>
      </c>
      <c r="AL65" s="23">
        <f t="shared" ref="AL65:AM68" si="43">SUM(AL13,AL19,AL25,AL31,AL39)</f>
        <v>0</v>
      </c>
      <c r="AM65" s="24">
        <f t="shared" si="43"/>
        <v>0</v>
      </c>
      <c r="AN65" s="25">
        <v>0</v>
      </c>
      <c r="AO65" s="23">
        <f t="shared" ref="AO65:AP68" si="44">SUM(AO13,AO19,AO25,AO31,AO39)</f>
        <v>0</v>
      </c>
      <c r="AP65" s="24">
        <f t="shared" si="44"/>
        <v>0</v>
      </c>
      <c r="AQ65" s="25">
        <v>0</v>
      </c>
      <c r="AR65" s="160"/>
      <c r="AS65" s="160"/>
      <c r="AT65" s="15"/>
    </row>
    <row r="66" spans="1:46" ht="22.5" x14ac:dyDescent="0.25">
      <c r="A66" s="179"/>
      <c r="B66" s="196"/>
      <c r="C66" s="188"/>
      <c r="D66" s="87" t="s">
        <v>24</v>
      </c>
      <c r="E66" s="23">
        <f t="shared" si="32"/>
        <v>0</v>
      </c>
      <c r="F66" s="24">
        <f t="shared" si="32"/>
        <v>0</v>
      </c>
      <c r="G66" s="25">
        <v>0</v>
      </c>
      <c r="H66" s="23">
        <f t="shared" si="33"/>
        <v>0</v>
      </c>
      <c r="I66" s="24">
        <f t="shared" si="33"/>
        <v>0</v>
      </c>
      <c r="J66" s="25">
        <f>J54</f>
        <v>0</v>
      </c>
      <c r="K66" s="23">
        <f t="shared" si="34"/>
        <v>0</v>
      </c>
      <c r="L66" s="24">
        <f t="shared" si="34"/>
        <v>0</v>
      </c>
      <c r="M66" s="25">
        <f>M54</f>
        <v>0</v>
      </c>
      <c r="N66" s="23">
        <f t="shared" si="35"/>
        <v>0</v>
      </c>
      <c r="O66" s="24">
        <f t="shared" si="35"/>
        <v>0</v>
      </c>
      <c r="P66" s="25">
        <f>P54</f>
        <v>0</v>
      </c>
      <c r="Q66" s="23">
        <f t="shared" si="36"/>
        <v>0</v>
      </c>
      <c r="R66" s="24">
        <f t="shared" si="36"/>
        <v>0</v>
      </c>
      <c r="S66" s="25">
        <f>S54</f>
        <v>0</v>
      </c>
      <c r="T66" s="23">
        <f t="shared" si="37"/>
        <v>0</v>
      </c>
      <c r="U66" s="24">
        <f t="shared" si="37"/>
        <v>0</v>
      </c>
      <c r="V66" s="25">
        <f>V54</f>
        <v>0</v>
      </c>
      <c r="W66" s="23">
        <f t="shared" si="38"/>
        <v>0</v>
      </c>
      <c r="X66" s="24">
        <f t="shared" si="38"/>
        <v>0</v>
      </c>
      <c r="Y66" s="25">
        <v>0</v>
      </c>
      <c r="Z66" s="23">
        <f t="shared" si="39"/>
        <v>0</v>
      </c>
      <c r="AA66" s="24">
        <f t="shared" si="39"/>
        <v>0</v>
      </c>
      <c r="AB66" s="25">
        <f>AB54</f>
        <v>0</v>
      </c>
      <c r="AC66" s="23">
        <f t="shared" si="40"/>
        <v>0</v>
      </c>
      <c r="AD66" s="24">
        <f t="shared" si="40"/>
        <v>0</v>
      </c>
      <c r="AE66" s="25">
        <f>AE54</f>
        <v>0</v>
      </c>
      <c r="AF66" s="23">
        <f t="shared" si="41"/>
        <v>0</v>
      </c>
      <c r="AG66" s="24">
        <f t="shared" si="41"/>
        <v>0</v>
      </c>
      <c r="AH66" s="25">
        <v>0</v>
      </c>
      <c r="AI66" s="23">
        <f t="shared" si="42"/>
        <v>0</v>
      </c>
      <c r="AJ66" s="24">
        <f t="shared" si="42"/>
        <v>0</v>
      </c>
      <c r="AK66" s="25">
        <f>AK54</f>
        <v>0</v>
      </c>
      <c r="AL66" s="23">
        <f t="shared" si="43"/>
        <v>0</v>
      </c>
      <c r="AM66" s="24">
        <f t="shared" si="43"/>
        <v>0</v>
      </c>
      <c r="AN66" s="25">
        <f>AN54</f>
        <v>0</v>
      </c>
      <c r="AO66" s="23">
        <f t="shared" si="44"/>
        <v>0</v>
      </c>
      <c r="AP66" s="24">
        <f t="shared" si="44"/>
        <v>0</v>
      </c>
      <c r="AQ66" s="25">
        <f>AQ54</f>
        <v>0</v>
      </c>
      <c r="AR66" s="160"/>
      <c r="AS66" s="160"/>
      <c r="AT66" s="15"/>
    </row>
    <row r="67" spans="1:46" x14ac:dyDescent="0.25">
      <c r="A67" s="179"/>
      <c r="B67" s="196"/>
      <c r="C67" s="188"/>
      <c r="D67" s="87" t="s">
        <v>51</v>
      </c>
      <c r="E67" s="23">
        <f t="shared" si="32"/>
        <v>25179.3</v>
      </c>
      <c r="F67" s="24">
        <f t="shared" si="32"/>
        <v>5534.1</v>
      </c>
      <c r="G67" s="25">
        <f>F67/E67*100</f>
        <v>21.978768273939309</v>
      </c>
      <c r="H67" s="23">
        <f t="shared" si="33"/>
        <v>1101.8</v>
      </c>
      <c r="I67" s="24">
        <f t="shared" si="33"/>
        <v>1101.8</v>
      </c>
      <c r="J67" s="25">
        <f>I67/H67*100</f>
        <v>100</v>
      </c>
      <c r="K67" s="23">
        <f t="shared" si="34"/>
        <v>2656.2</v>
      </c>
      <c r="L67" s="24">
        <f t="shared" si="34"/>
        <v>2656.2</v>
      </c>
      <c r="M67" s="25">
        <f>L67/K67*100</f>
        <v>100</v>
      </c>
      <c r="N67" s="23">
        <f t="shared" si="35"/>
        <v>2006.5</v>
      </c>
      <c r="O67" s="24">
        <f t="shared" si="35"/>
        <v>1776.1</v>
      </c>
      <c r="P67" s="25">
        <f>O67/N67*100</f>
        <v>88.517318714178913</v>
      </c>
      <c r="Q67" s="23">
        <f t="shared" si="36"/>
        <v>1987.4</v>
      </c>
      <c r="R67" s="24">
        <f t="shared" si="36"/>
        <v>0</v>
      </c>
      <c r="S67" s="25">
        <f>R67/Q67*100</f>
        <v>0</v>
      </c>
      <c r="T67" s="23">
        <f t="shared" si="37"/>
        <v>1775.4</v>
      </c>
      <c r="U67" s="24">
        <f t="shared" si="37"/>
        <v>0</v>
      </c>
      <c r="V67" s="25">
        <v>0</v>
      </c>
      <c r="W67" s="23">
        <f t="shared" si="38"/>
        <v>1805.1</v>
      </c>
      <c r="X67" s="24">
        <f t="shared" si="38"/>
        <v>0</v>
      </c>
      <c r="Y67" s="25">
        <f>X67/W67*100</f>
        <v>0</v>
      </c>
      <c r="Z67" s="23">
        <f t="shared" si="39"/>
        <v>1951</v>
      </c>
      <c r="AA67" s="24">
        <f t="shared" si="39"/>
        <v>0</v>
      </c>
      <c r="AB67" s="25">
        <f>AA67/Z67*100</f>
        <v>0</v>
      </c>
      <c r="AC67" s="23">
        <f t="shared" si="40"/>
        <v>2032.1</v>
      </c>
      <c r="AD67" s="24">
        <f t="shared" si="40"/>
        <v>0</v>
      </c>
      <c r="AE67" s="25">
        <f>AD67/AC67*100</f>
        <v>0</v>
      </c>
      <c r="AF67" s="23">
        <f t="shared" si="41"/>
        <v>1958</v>
      </c>
      <c r="AG67" s="24">
        <f t="shared" si="41"/>
        <v>0</v>
      </c>
      <c r="AH67" s="25">
        <f>AG67/AF67*100</f>
        <v>0</v>
      </c>
      <c r="AI67" s="23">
        <f t="shared" si="42"/>
        <v>3494.2</v>
      </c>
      <c r="AJ67" s="24">
        <f t="shared" si="42"/>
        <v>0</v>
      </c>
      <c r="AK67" s="25">
        <f>AJ67/AI67*100</f>
        <v>0</v>
      </c>
      <c r="AL67" s="23">
        <f t="shared" si="43"/>
        <v>1629.8</v>
      </c>
      <c r="AM67" s="24">
        <f t="shared" si="43"/>
        <v>0</v>
      </c>
      <c r="AN67" s="25">
        <f>AM67/AL67*100</f>
        <v>0</v>
      </c>
      <c r="AO67" s="23">
        <f t="shared" si="44"/>
        <v>2781.8</v>
      </c>
      <c r="AP67" s="24">
        <f t="shared" si="44"/>
        <v>0</v>
      </c>
      <c r="AQ67" s="25">
        <v>0</v>
      </c>
      <c r="AR67" s="160"/>
      <c r="AS67" s="160"/>
      <c r="AT67" s="15"/>
    </row>
    <row r="68" spans="1:46" ht="22.5" x14ac:dyDescent="0.25">
      <c r="A68" s="179"/>
      <c r="B68" s="196"/>
      <c r="C68" s="188"/>
      <c r="D68" s="87" t="s">
        <v>46</v>
      </c>
      <c r="E68" s="23">
        <f t="shared" si="32"/>
        <v>0</v>
      </c>
      <c r="F68" s="24">
        <f t="shared" si="32"/>
        <v>0</v>
      </c>
      <c r="G68" s="25">
        <v>0</v>
      </c>
      <c r="H68" s="23">
        <f t="shared" si="33"/>
        <v>0</v>
      </c>
      <c r="I68" s="24">
        <f t="shared" si="33"/>
        <v>0</v>
      </c>
      <c r="J68" s="25">
        <v>0</v>
      </c>
      <c r="K68" s="23">
        <f t="shared" si="34"/>
        <v>0</v>
      </c>
      <c r="L68" s="24">
        <f t="shared" si="34"/>
        <v>0</v>
      </c>
      <c r="M68" s="25">
        <v>0</v>
      </c>
      <c r="N68" s="23">
        <f t="shared" si="35"/>
        <v>0</v>
      </c>
      <c r="O68" s="24">
        <f t="shared" si="35"/>
        <v>0</v>
      </c>
      <c r="P68" s="25">
        <v>0</v>
      </c>
      <c r="Q68" s="23">
        <f t="shared" si="36"/>
        <v>0</v>
      </c>
      <c r="R68" s="24">
        <f t="shared" si="36"/>
        <v>0</v>
      </c>
      <c r="S68" s="25">
        <v>0</v>
      </c>
      <c r="T68" s="23">
        <f t="shared" si="37"/>
        <v>0</v>
      </c>
      <c r="U68" s="24">
        <f t="shared" si="37"/>
        <v>0</v>
      </c>
      <c r="V68" s="25">
        <v>0</v>
      </c>
      <c r="W68" s="23">
        <f t="shared" si="38"/>
        <v>0</v>
      </c>
      <c r="X68" s="24">
        <f t="shared" si="38"/>
        <v>0</v>
      </c>
      <c r="Y68" s="25">
        <v>0</v>
      </c>
      <c r="Z68" s="23">
        <f t="shared" si="39"/>
        <v>0</v>
      </c>
      <c r="AA68" s="24">
        <f t="shared" si="39"/>
        <v>0</v>
      </c>
      <c r="AB68" s="25">
        <v>0</v>
      </c>
      <c r="AC68" s="23">
        <f t="shared" si="40"/>
        <v>0</v>
      </c>
      <c r="AD68" s="24">
        <f t="shared" si="40"/>
        <v>0</v>
      </c>
      <c r="AE68" s="25">
        <v>0</v>
      </c>
      <c r="AF68" s="23">
        <f t="shared" si="41"/>
        <v>0</v>
      </c>
      <c r="AG68" s="24">
        <f t="shared" si="41"/>
        <v>0</v>
      </c>
      <c r="AH68" s="25">
        <v>0</v>
      </c>
      <c r="AI68" s="23">
        <f t="shared" si="42"/>
        <v>0</v>
      </c>
      <c r="AJ68" s="24">
        <f t="shared" si="42"/>
        <v>0</v>
      </c>
      <c r="AK68" s="25">
        <v>0</v>
      </c>
      <c r="AL68" s="23">
        <f t="shared" si="43"/>
        <v>0</v>
      </c>
      <c r="AM68" s="24">
        <f t="shared" si="43"/>
        <v>0</v>
      </c>
      <c r="AN68" s="25">
        <v>0</v>
      </c>
      <c r="AO68" s="23">
        <f t="shared" si="44"/>
        <v>0</v>
      </c>
      <c r="AP68" s="24">
        <f t="shared" si="44"/>
        <v>0</v>
      </c>
      <c r="AQ68" s="25">
        <v>0</v>
      </c>
      <c r="AR68" s="160"/>
      <c r="AS68" s="160"/>
      <c r="AT68" s="15"/>
    </row>
    <row r="69" spans="1:46" hidden="1" x14ac:dyDescent="0.25">
      <c r="A69" s="179"/>
      <c r="B69" s="196"/>
      <c r="C69" s="188"/>
      <c r="D69" s="87"/>
      <c r="E69" s="23">
        <f>H69+K69+N69+Q69+T69+W69+Z69+AC69+AF69+AI69+AL69+AO69</f>
        <v>0</v>
      </c>
      <c r="F69" s="24">
        <v>0</v>
      </c>
      <c r="G69" s="24">
        <v>0</v>
      </c>
      <c r="H69" s="23">
        <v>0</v>
      </c>
      <c r="I69" s="24">
        <v>0</v>
      </c>
      <c r="J69" s="55">
        <v>0</v>
      </c>
      <c r="K69" s="23">
        <f t="shared" ref="K69:AQ69" si="45">K57</f>
        <v>0</v>
      </c>
      <c r="L69" s="24">
        <f t="shared" si="45"/>
        <v>0</v>
      </c>
      <c r="M69" s="25">
        <f t="shared" si="45"/>
        <v>0</v>
      </c>
      <c r="N69" s="23">
        <f t="shared" si="45"/>
        <v>0</v>
      </c>
      <c r="O69" s="24">
        <f t="shared" si="45"/>
        <v>0</v>
      </c>
      <c r="P69" s="55">
        <f t="shared" si="45"/>
        <v>0</v>
      </c>
      <c r="Q69" s="23">
        <v>0</v>
      </c>
      <c r="R69" s="24">
        <f t="shared" si="45"/>
        <v>0</v>
      </c>
      <c r="S69" s="55">
        <f t="shared" si="45"/>
        <v>0</v>
      </c>
      <c r="T69" s="23">
        <f t="shared" si="45"/>
        <v>0</v>
      </c>
      <c r="U69" s="24">
        <f t="shared" si="45"/>
        <v>0</v>
      </c>
      <c r="V69" s="55">
        <f t="shared" si="45"/>
        <v>0</v>
      </c>
      <c r="W69" s="23">
        <f t="shared" si="45"/>
        <v>0</v>
      </c>
      <c r="X69" s="24">
        <f t="shared" si="45"/>
        <v>0</v>
      </c>
      <c r="Y69" s="55">
        <v>0</v>
      </c>
      <c r="Z69" s="23">
        <v>0</v>
      </c>
      <c r="AA69" s="24">
        <f t="shared" si="45"/>
        <v>0</v>
      </c>
      <c r="AB69" s="55">
        <f t="shared" si="45"/>
        <v>0</v>
      </c>
      <c r="AC69" s="23">
        <f t="shared" si="45"/>
        <v>0</v>
      </c>
      <c r="AD69" s="24">
        <f t="shared" si="45"/>
        <v>0</v>
      </c>
      <c r="AE69" s="55">
        <f t="shared" si="45"/>
        <v>0</v>
      </c>
      <c r="AF69" s="23">
        <f t="shared" si="45"/>
        <v>0</v>
      </c>
      <c r="AG69" s="24">
        <f t="shared" si="45"/>
        <v>0</v>
      </c>
      <c r="AH69" s="55">
        <f t="shared" si="45"/>
        <v>0</v>
      </c>
      <c r="AI69" s="23">
        <f t="shared" si="45"/>
        <v>0</v>
      </c>
      <c r="AJ69" s="24">
        <f t="shared" si="45"/>
        <v>0</v>
      </c>
      <c r="AK69" s="55">
        <f t="shared" si="45"/>
        <v>0</v>
      </c>
      <c r="AL69" s="23">
        <f t="shared" si="45"/>
        <v>0</v>
      </c>
      <c r="AM69" s="24">
        <f t="shared" si="45"/>
        <v>0</v>
      </c>
      <c r="AN69" s="55">
        <f t="shared" si="45"/>
        <v>0</v>
      </c>
      <c r="AO69" s="23">
        <f t="shared" si="45"/>
        <v>0</v>
      </c>
      <c r="AP69" s="24">
        <f t="shared" si="45"/>
        <v>0</v>
      </c>
      <c r="AQ69" s="55">
        <f t="shared" si="45"/>
        <v>0</v>
      </c>
      <c r="AR69" s="161"/>
      <c r="AS69" s="161"/>
    </row>
    <row r="70" spans="1:46" x14ac:dyDescent="0.25">
      <c r="A70" s="89"/>
      <c r="B70" s="87" t="s">
        <v>44</v>
      </c>
      <c r="C70" s="82"/>
      <c r="D70" s="87"/>
      <c r="E70" s="23"/>
      <c r="F70" s="24"/>
      <c r="G70" s="55"/>
      <c r="H70" s="23"/>
      <c r="I70" s="24"/>
      <c r="J70" s="55"/>
      <c r="K70" s="23"/>
      <c r="L70" s="24"/>
      <c r="M70" s="55"/>
      <c r="N70" s="23"/>
      <c r="O70" s="24"/>
      <c r="P70" s="55"/>
      <c r="Q70" s="23"/>
      <c r="R70" s="24"/>
      <c r="S70" s="55"/>
      <c r="T70" s="23"/>
      <c r="U70" s="24"/>
      <c r="V70" s="55"/>
      <c r="W70" s="23"/>
      <c r="X70" s="24"/>
      <c r="Y70" s="55"/>
      <c r="Z70" s="23"/>
      <c r="AA70" s="24"/>
      <c r="AB70" s="55"/>
      <c r="AC70" s="23"/>
      <c r="AD70" s="24"/>
      <c r="AE70" s="55"/>
      <c r="AF70" s="23"/>
      <c r="AG70" s="24"/>
      <c r="AH70" s="55"/>
      <c r="AI70" s="23"/>
      <c r="AJ70" s="24"/>
      <c r="AK70" s="55"/>
      <c r="AL70" s="23"/>
      <c r="AM70" s="24"/>
      <c r="AN70" s="55"/>
      <c r="AO70" s="23"/>
      <c r="AP70" s="24"/>
      <c r="AQ70" s="55"/>
      <c r="AR70" s="11"/>
      <c r="AS70" s="12"/>
    </row>
    <row r="71" spans="1:46" x14ac:dyDescent="0.25">
      <c r="A71" s="179"/>
      <c r="B71" s="196" t="s">
        <v>82</v>
      </c>
      <c r="C71" s="188"/>
      <c r="D71" s="87" t="s">
        <v>23</v>
      </c>
      <c r="E71" s="23">
        <f t="shared" ref="E71:E77" si="46">H71+K71+N71+Q71+T71+W71+Z71+AC71+AF71+AI71+AL71+AO71</f>
        <v>0</v>
      </c>
      <c r="F71" s="24">
        <f>I71+L71+O71+R71+U71+X71+AA71+AD71+AG71+AJ71+AM71+AP71</f>
        <v>0</v>
      </c>
      <c r="G71" s="55">
        <v>0</v>
      </c>
      <c r="H71" s="23">
        <f>SUM(H72:H75)</f>
        <v>0</v>
      </c>
      <c r="I71" s="24">
        <f>SUM(I72:I75)</f>
        <v>0</v>
      </c>
      <c r="J71" s="55">
        <v>0</v>
      </c>
      <c r="K71" s="23">
        <f>SUM(K72:K75)</f>
        <v>0</v>
      </c>
      <c r="L71" s="24">
        <f>SUM(L72:L75)</f>
        <v>0</v>
      </c>
      <c r="M71" s="55">
        <v>0</v>
      </c>
      <c r="N71" s="23">
        <f>SUM(N72:N75)</f>
        <v>0</v>
      </c>
      <c r="O71" s="24">
        <f>SUM(O72:O75)</f>
        <v>0</v>
      </c>
      <c r="P71" s="55">
        <v>0</v>
      </c>
      <c r="Q71" s="23">
        <f>SUM(Q72:Q75)</f>
        <v>0</v>
      </c>
      <c r="R71" s="24">
        <f>SUM(R72:R75)</f>
        <v>0</v>
      </c>
      <c r="S71" s="55">
        <f>SUM(S72:S76)</f>
        <v>0</v>
      </c>
      <c r="T71" s="23">
        <f>SUM(T72:T75)</f>
        <v>0</v>
      </c>
      <c r="U71" s="24">
        <f>SUM(U72:U75)</f>
        <v>0</v>
      </c>
      <c r="V71" s="55">
        <f>SUM(V72:V76)</f>
        <v>0</v>
      </c>
      <c r="W71" s="23">
        <f>SUM(W72:W75)</f>
        <v>0</v>
      </c>
      <c r="X71" s="24">
        <f>SUM(X72:X75)</f>
        <v>0</v>
      </c>
      <c r="Y71" s="55">
        <f>SUM(Y72:Y76)</f>
        <v>0</v>
      </c>
      <c r="Z71" s="23">
        <f>SUM(Z72:Z75)</f>
        <v>0</v>
      </c>
      <c r="AA71" s="24">
        <f>SUM(AA72:AA75)</f>
        <v>0</v>
      </c>
      <c r="AB71" s="55">
        <f>SUM(AB72:AB76)</f>
        <v>0</v>
      </c>
      <c r="AC71" s="23">
        <f>SUM(AC72:AC75)</f>
        <v>0</v>
      </c>
      <c r="AD71" s="24">
        <f>SUM(AD72:AD75)</f>
        <v>0</v>
      </c>
      <c r="AE71" s="55">
        <f>SUM(AE72:AE76)</f>
        <v>0</v>
      </c>
      <c r="AF71" s="23">
        <f>SUM(AF72:AF75)</f>
        <v>0</v>
      </c>
      <c r="AG71" s="24">
        <f>SUM(AG72:AG75)</f>
        <v>0</v>
      </c>
      <c r="AH71" s="55">
        <f>SUM(AH72:AH76)</f>
        <v>0</v>
      </c>
      <c r="AI71" s="23">
        <f>SUM(AI72:AI75)</f>
        <v>0</v>
      </c>
      <c r="AJ71" s="24">
        <f>SUM(AJ72:AJ75)</f>
        <v>0</v>
      </c>
      <c r="AK71" s="55">
        <f>SUM(AK72:AK76)</f>
        <v>0</v>
      </c>
      <c r="AL71" s="23">
        <f>SUM(AL72:AL75)</f>
        <v>0</v>
      </c>
      <c r="AM71" s="24">
        <f>SUM(AM72:AM75)</f>
        <v>0</v>
      </c>
      <c r="AN71" s="55">
        <f>SUM(AN72:AN76)</f>
        <v>0</v>
      </c>
      <c r="AO71" s="23">
        <f>SUM(AO72:AO75)</f>
        <v>0</v>
      </c>
      <c r="AP71" s="24">
        <f>SUM(AP72:AP75)</f>
        <v>0</v>
      </c>
      <c r="AQ71" s="55">
        <f>SUM(AQ72:AQ76)</f>
        <v>0</v>
      </c>
      <c r="AR71" s="172"/>
      <c r="AS71" s="133"/>
    </row>
    <row r="72" spans="1:46" ht="22.5" x14ac:dyDescent="0.25">
      <c r="A72" s="179"/>
      <c r="B72" s="196"/>
      <c r="C72" s="188"/>
      <c r="D72" s="87" t="s">
        <v>45</v>
      </c>
      <c r="E72" s="23">
        <f>H72+K72+N72+Q72+T72+W72+Z72+AC72+AF72+AI72+AL72+AO72</f>
        <v>0</v>
      </c>
      <c r="F72" s="24">
        <f>SUM(F13,F19,F31,F39,F53)</f>
        <v>0</v>
      </c>
      <c r="G72" s="55">
        <v>0</v>
      </c>
      <c r="H72" s="23">
        <f t="shared" ref="H72:AQ76" si="47">SUM(H13,H19,H31,H39)</f>
        <v>0</v>
      </c>
      <c r="I72" s="24">
        <f t="shared" si="47"/>
        <v>0</v>
      </c>
      <c r="J72" s="55">
        <f t="shared" si="47"/>
        <v>0</v>
      </c>
      <c r="K72" s="23">
        <f t="shared" si="47"/>
        <v>0</v>
      </c>
      <c r="L72" s="24">
        <f t="shared" si="47"/>
        <v>0</v>
      </c>
      <c r="M72" s="55">
        <f t="shared" si="47"/>
        <v>0</v>
      </c>
      <c r="N72" s="23">
        <f t="shared" si="47"/>
        <v>0</v>
      </c>
      <c r="O72" s="24">
        <f t="shared" si="47"/>
        <v>0</v>
      </c>
      <c r="P72" s="55">
        <f t="shared" si="47"/>
        <v>0</v>
      </c>
      <c r="Q72" s="23">
        <f t="shared" si="47"/>
        <v>0</v>
      </c>
      <c r="R72" s="24">
        <f t="shared" si="47"/>
        <v>0</v>
      </c>
      <c r="S72" s="55">
        <f t="shared" si="47"/>
        <v>0</v>
      </c>
      <c r="T72" s="23">
        <f t="shared" si="47"/>
        <v>0</v>
      </c>
      <c r="U72" s="24">
        <f t="shared" si="47"/>
        <v>0</v>
      </c>
      <c r="V72" s="55">
        <f t="shared" si="47"/>
        <v>0</v>
      </c>
      <c r="W72" s="23">
        <f t="shared" si="47"/>
        <v>0</v>
      </c>
      <c r="X72" s="24">
        <f t="shared" si="47"/>
        <v>0</v>
      </c>
      <c r="Y72" s="55">
        <f t="shared" si="47"/>
        <v>0</v>
      </c>
      <c r="Z72" s="23">
        <f t="shared" si="47"/>
        <v>0</v>
      </c>
      <c r="AA72" s="24">
        <f t="shared" si="47"/>
        <v>0</v>
      </c>
      <c r="AB72" s="55">
        <f t="shared" si="47"/>
        <v>0</v>
      </c>
      <c r="AC72" s="23">
        <f t="shared" si="47"/>
        <v>0</v>
      </c>
      <c r="AD72" s="24">
        <f t="shared" si="47"/>
        <v>0</v>
      </c>
      <c r="AE72" s="55">
        <f t="shared" si="47"/>
        <v>0</v>
      </c>
      <c r="AF72" s="23">
        <f t="shared" si="47"/>
        <v>0</v>
      </c>
      <c r="AG72" s="24">
        <f t="shared" si="47"/>
        <v>0</v>
      </c>
      <c r="AH72" s="55">
        <f t="shared" si="47"/>
        <v>0</v>
      </c>
      <c r="AI72" s="23">
        <f t="shared" si="47"/>
        <v>0</v>
      </c>
      <c r="AJ72" s="24">
        <f t="shared" si="47"/>
        <v>0</v>
      </c>
      <c r="AK72" s="55">
        <f t="shared" si="47"/>
        <v>0</v>
      </c>
      <c r="AL72" s="23">
        <f t="shared" si="47"/>
        <v>0</v>
      </c>
      <c r="AM72" s="24">
        <f t="shared" si="47"/>
        <v>0</v>
      </c>
      <c r="AN72" s="55">
        <f t="shared" si="47"/>
        <v>0</v>
      </c>
      <c r="AO72" s="23">
        <f t="shared" si="47"/>
        <v>0</v>
      </c>
      <c r="AP72" s="24">
        <f t="shared" si="47"/>
        <v>0</v>
      </c>
      <c r="AQ72" s="55">
        <f t="shared" si="47"/>
        <v>0</v>
      </c>
      <c r="AR72" s="173"/>
      <c r="AS72" s="134"/>
    </row>
    <row r="73" spans="1:46" ht="22.5" x14ac:dyDescent="0.25">
      <c r="A73" s="179"/>
      <c r="B73" s="196"/>
      <c r="C73" s="188"/>
      <c r="D73" s="87" t="s">
        <v>24</v>
      </c>
      <c r="E73" s="23">
        <f t="shared" si="46"/>
        <v>0</v>
      </c>
      <c r="F73" s="24">
        <f>SUM(F14,F20,F26,F32,F40)</f>
        <v>0</v>
      </c>
      <c r="G73" s="55">
        <v>0</v>
      </c>
      <c r="H73" s="23">
        <f t="shared" si="47"/>
        <v>0</v>
      </c>
      <c r="I73" s="24">
        <f t="shared" si="47"/>
        <v>0</v>
      </c>
      <c r="J73" s="55">
        <f t="shared" si="47"/>
        <v>0</v>
      </c>
      <c r="K73" s="23">
        <f t="shared" si="47"/>
        <v>0</v>
      </c>
      <c r="L73" s="24">
        <f t="shared" si="47"/>
        <v>0</v>
      </c>
      <c r="M73" s="55">
        <f t="shared" si="47"/>
        <v>0</v>
      </c>
      <c r="N73" s="23">
        <f t="shared" si="47"/>
        <v>0</v>
      </c>
      <c r="O73" s="24">
        <f t="shared" si="47"/>
        <v>0</v>
      </c>
      <c r="P73" s="55">
        <v>0</v>
      </c>
      <c r="Q73" s="23">
        <f t="shared" si="47"/>
        <v>0</v>
      </c>
      <c r="R73" s="24">
        <f t="shared" si="47"/>
        <v>0</v>
      </c>
      <c r="S73" s="55">
        <f t="shared" si="47"/>
        <v>0</v>
      </c>
      <c r="T73" s="23">
        <f t="shared" si="47"/>
        <v>0</v>
      </c>
      <c r="U73" s="24">
        <f t="shared" si="47"/>
        <v>0</v>
      </c>
      <c r="V73" s="55">
        <f t="shared" si="47"/>
        <v>0</v>
      </c>
      <c r="W73" s="23">
        <f t="shared" si="47"/>
        <v>0</v>
      </c>
      <c r="X73" s="24">
        <f t="shared" si="47"/>
        <v>0</v>
      </c>
      <c r="Y73" s="55">
        <f t="shared" si="47"/>
        <v>0</v>
      </c>
      <c r="Z73" s="23">
        <f t="shared" si="47"/>
        <v>0</v>
      </c>
      <c r="AA73" s="24">
        <f t="shared" si="47"/>
        <v>0</v>
      </c>
      <c r="AB73" s="55">
        <f t="shared" si="47"/>
        <v>0</v>
      </c>
      <c r="AC73" s="23">
        <f t="shared" si="47"/>
        <v>0</v>
      </c>
      <c r="AD73" s="24">
        <f t="shared" si="47"/>
        <v>0</v>
      </c>
      <c r="AE73" s="55">
        <f t="shared" si="47"/>
        <v>0</v>
      </c>
      <c r="AF73" s="23">
        <f t="shared" si="47"/>
        <v>0</v>
      </c>
      <c r="AG73" s="24">
        <f t="shared" si="47"/>
        <v>0</v>
      </c>
      <c r="AH73" s="55">
        <f t="shared" si="47"/>
        <v>0</v>
      </c>
      <c r="AI73" s="23">
        <f t="shared" si="47"/>
        <v>0</v>
      </c>
      <c r="AJ73" s="24">
        <f t="shared" si="47"/>
        <v>0</v>
      </c>
      <c r="AK73" s="55">
        <f t="shared" si="47"/>
        <v>0</v>
      </c>
      <c r="AL73" s="23">
        <f t="shared" si="47"/>
        <v>0</v>
      </c>
      <c r="AM73" s="24">
        <f t="shared" si="47"/>
        <v>0</v>
      </c>
      <c r="AN73" s="55">
        <f t="shared" si="47"/>
        <v>0</v>
      </c>
      <c r="AO73" s="23">
        <f t="shared" si="47"/>
        <v>0</v>
      </c>
      <c r="AP73" s="24">
        <f t="shared" si="47"/>
        <v>0</v>
      </c>
      <c r="AQ73" s="55">
        <f t="shared" si="47"/>
        <v>0</v>
      </c>
      <c r="AR73" s="173"/>
      <c r="AS73" s="134"/>
    </row>
    <row r="74" spans="1:46" x14ac:dyDescent="0.25">
      <c r="A74" s="179"/>
      <c r="B74" s="196"/>
      <c r="C74" s="188"/>
      <c r="D74" s="87" t="s">
        <v>51</v>
      </c>
      <c r="E74" s="23">
        <f t="shared" si="46"/>
        <v>0</v>
      </c>
      <c r="F74" s="24">
        <f>I74+L74+O74+R74+U74+X74+AA74+AD74+AG74+AJ74+AM74+AP74</f>
        <v>0</v>
      </c>
      <c r="G74" s="55">
        <v>0</v>
      </c>
      <c r="H74" s="23">
        <f t="shared" si="47"/>
        <v>0</v>
      </c>
      <c r="I74" s="24">
        <f t="shared" si="47"/>
        <v>0</v>
      </c>
      <c r="J74" s="55">
        <v>0</v>
      </c>
      <c r="K74" s="23">
        <f t="shared" si="47"/>
        <v>0</v>
      </c>
      <c r="L74" s="24">
        <f t="shared" si="47"/>
        <v>0</v>
      </c>
      <c r="M74" s="55">
        <v>0</v>
      </c>
      <c r="N74" s="23">
        <f>SUM(N15,N21,N33,N41)</f>
        <v>0</v>
      </c>
      <c r="O74" s="24">
        <f>SUM(O15,O21,O33,O41)</f>
        <v>0</v>
      </c>
      <c r="P74" s="55">
        <v>0</v>
      </c>
      <c r="Q74" s="23">
        <f t="shared" si="47"/>
        <v>0</v>
      </c>
      <c r="R74" s="24">
        <f t="shared" si="47"/>
        <v>0</v>
      </c>
      <c r="S74" s="55">
        <f t="shared" si="47"/>
        <v>0</v>
      </c>
      <c r="T74" s="23">
        <f t="shared" si="47"/>
        <v>0</v>
      </c>
      <c r="U74" s="24">
        <f t="shared" si="47"/>
        <v>0</v>
      </c>
      <c r="V74" s="55">
        <f t="shared" si="47"/>
        <v>0</v>
      </c>
      <c r="W74" s="23">
        <f t="shared" si="47"/>
        <v>0</v>
      </c>
      <c r="X74" s="24">
        <f t="shared" si="47"/>
        <v>0</v>
      </c>
      <c r="Y74" s="55">
        <f t="shared" si="47"/>
        <v>0</v>
      </c>
      <c r="Z74" s="23">
        <f t="shared" si="47"/>
        <v>0</v>
      </c>
      <c r="AA74" s="24">
        <f t="shared" si="47"/>
        <v>0</v>
      </c>
      <c r="AB74" s="55">
        <f t="shared" si="47"/>
        <v>0</v>
      </c>
      <c r="AC74" s="23">
        <f t="shared" si="47"/>
        <v>0</v>
      </c>
      <c r="AD74" s="24">
        <f t="shared" si="47"/>
        <v>0</v>
      </c>
      <c r="AE74" s="55">
        <f t="shared" si="47"/>
        <v>0</v>
      </c>
      <c r="AF74" s="23">
        <f t="shared" si="47"/>
        <v>0</v>
      </c>
      <c r="AG74" s="24">
        <f t="shared" si="47"/>
        <v>0</v>
      </c>
      <c r="AH74" s="55">
        <f t="shared" si="47"/>
        <v>0</v>
      </c>
      <c r="AI74" s="23">
        <v>0</v>
      </c>
      <c r="AJ74" s="24">
        <f t="shared" si="47"/>
        <v>0</v>
      </c>
      <c r="AK74" s="55">
        <f t="shared" si="47"/>
        <v>0</v>
      </c>
      <c r="AL74" s="23">
        <f t="shared" si="47"/>
        <v>0</v>
      </c>
      <c r="AM74" s="24">
        <f t="shared" si="47"/>
        <v>0</v>
      </c>
      <c r="AN74" s="55">
        <f t="shared" si="47"/>
        <v>0</v>
      </c>
      <c r="AO74" s="23">
        <f t="shared" si="47"/>
        <v>0</v>
      </c>
      <c r="AP74" s="24">
        <f t="shared" si="47"/>
        <v>0</v>
      </c>
      <c r="AQ74" s="55">
        <f t="shared" si="47"/>
        <v>0</v>
      </c>
      <c r="AR74" s="173"/>
      <c r="AS74" s="134"/>
    </row>
    <row r="75" spans="1:46" ht="22.5" x14ac:dyDescent="0.25">
      <c r="A75" s="179"/>
      <c r="B75" s="196"/>
      <c r="C75" s="188"/>
      <c r="D75" s="87" t="s">
        <v>46</v>
      </c>
      <c r="E75" s="23">
        <v>0</v>
      </c>
      <c r="F75" s="24">
        <v>0</v>
      </c>
      <c r="G75" s="55">
        <v>0</v>
      </c>
      <c r="H75" s="23">
        <f t="shared" si="47"/>
        <v>0</v>
      </c>
      <c r="I75" s="24">
        <f t="shared" si="47"/>
        <v>0</v>
      </c>
      <c r="J75" s="55">
        <f>SUM(J16,J22,J34,J42)</f>
        <v>0</v>
      </c>
      <c r="K75" s="23">
        <f t="shared" si="47"/>
        <v>0</v>
      </c>
      <c r="L75" s="24">
        <f t="shared" si="47"/>
        <v>0</v>
      </c>
      <c r="M75" s="55">
        <f>SUM(M16,M22,M34,M42)</f>
        <v>0</v>
      </c>
      <c r="N75" s="23">
        <v>0</v>
      </c>
      <c r="O75" s="24">
        <v>0</v>
      </c>
      <c r="P75" s="55">
        <v>0</v>
      </c>
      <c r="Q75" s="23">
        <f t="shared" si="47"/>
        <v>0</v>
      </c>
      <c r="R75" s="24">
        <f t="shared" si="47"/>
        <v>0</v>
      </c>
      <c r="S75" s="55">
        <f t="shared" si="47"/>
        <v>0</v>
      </c>
      <c r="T75" s="23">
        <f t="shared" si="47"/>
        <v>0</v>
      </c>
      <c r="U75" s="24">
        <f t="shared" si="47"/>
        <v>0</v>
      </c>
      <c r="V75" s="55">
        <f t="shared" si="47"/>
        <v>0</v>
      </c>
      <c r="W75" s="23">
        <f t="shared" si="47"/>
        <v>0</v>
      </c>
      <c r="X75" s="24">
        <f t="shared" si="47"/>
        <v>0</v>
      </c>
      <c r="Y75" s="55">
        <f t="shared" si="47"/>
        <v>0</v>
      </c>
      <c r="Z75" s="23">
        <f t="shared" si="47"/>
        <v>0</v>
      </c>
      <c r="AA75" s="24">
        <f t="shared" si="47"/>
        <v>0</v>
      </c>
      <c r="AB75" s="55">
        <f t="shared" si="47"/>
        <v>0</v>
      </c>
      <c r="AC75" s="23">
        <f t="shared" si="47"/>
        <v>0</v>
      </c>
      <c r="AD75" s="24">
        <f t="shared" si="47"/>
        <v>0</v>
      </c>
      <c r="AE75" s="55">
        <f t="shared" si="47"/>
        <v>0</v>
      </c>
      <c r="AF75" s="23">
        <f t="shared" si="47"/>
        <v>0</v>
      </c>
      <c r="AG75" s="24">
        <f t="shared" si="47"/>
        <v>0</v>
      </c>
      <c r="AH75" s="55">
        <f t="shared" si="47"/>
        <v>0</v>
      </c>
      <c r="AI75" s="23">
        <f>SUM(AI16,AI22,AI34,AI42)</f>
        <v>0</v>
      </c>
      <c r="AJ75" s="24">
        <f t="shared" si="47"/>
        <v>0</v>
      </c>
      <c r="AK75" s="55">
        <f t="shared" si="47"/>
        <v>0</v>
      </c>
      <c r="AL75" s="23">
        <f t="shared" si="47"/>
        <v>0</v>
      </c>
      <c r="AM75" s="24">
        <f t="shared" si="47"/>
        <v>0</v>
      </c>
      <c r="AN75" s="55">
        <f t="shared" si="47"/>
        <v>0</v>
      </c>
      <c r="AO75" s="23">
        <f t="shared" si="47"/>
        <v>0</v>
      </c>
      <c r="AP75" s="24">
        <f t="shared" si="47"/>
        <v>0</v>
      </c>
      <c r="AQ75" s="55">
        <f t="shared" si="47"/>
        <v>0</v>
      </c>
      <c r="AR75" s="173"/>
      <c r="AS75" s="134"/>
    </row>
    <row r="76" spans="1:46" ht="0.75" customHeight="1" x14ac:dyDescent="0.25">
      <c r="A76" s="179"/>
      <c r="B76" s="196"/>
      <c r="C76" s="188"/>
      <c r="D76" s="87"/>
      <c r="E76" s="23">
        <f>H76+K76+N76+Q76+T76+W76+Z76+AC76+AF76+AI76+AL76+AO76</f>
        <v>0</v>
      </c>
      <c r="F76" s="24">
        <f>I76+L76+O76+R76+U76+X76+AA76+AD76+AG76+AJ76+AM76+AP76</f>
        <v>0</v>
      </c>
      <c r="G76" s="55">
        <v>0</v>
      </c>
      <c r="H76" s="23">
        <f t="shared" si="47"/>
        <v>0</v>
      </c>
      <c r="I76" s="24">
        <f t="shared" si="47"/>
        <v>0</v>
      </c>
      <c r="J76" s="55">
        <f>SUM(J17,J23,J35,J43)</f>
        <v>0</v>
      </c>
      <c r="K76" s="23">
        <f t="shared" si="47"/>
        <v>0</v>
      </c>
      <c r="L76" s="24">
        <f t="shared" si="47"/>
        <v>0</v>
      </c>
      <c r="M76" s="55">
        <f>SUM(M17,M23,M35,M43)</f>
        <v>0</v>
      </c>
      <c r="N76" s="23">
        <f>N35</f>
        <v>0</v>
      </c>
      <c r="O76" s="24">
        <f>O35</f>
        <v>0</v>
      </c>
      <c r="P76" s="55">
        <v>0</v>
      </c>
      <c r="Q76" s="23">
        <f t="shared" si="47"/>
        <v>0</v>
      </c>
      <c r="R76" s="24">
        <f t="shared" si="47"/>
        <v>0</v>
      </c>
      <c r="S76" s="55">
        <f t="shared" si="47"/>
        <v>0</v>
      </c>
      <c r="T76" s="23">
        <f t="shared" si="47"/>
        <v>0</v>
      </c>
      <c r="U76" s="24">
        <f t="shared" si="47"/>
        <v>0</v>
      </c>
      <c r="V76" s="55">
        <f t="shared" si="47"/>
        <v>0</v>
      </c>
      <c r="W76" s="23">
        <f t="shared" si="47"/>
        <v>0</v>
      </c>
      <c r="X76" s="24">
        <f t="shared" si="47"/>
        <v>0</v>
      </c>
      <c r="Y76" s="55">
        <f t="shared" si="47"/>
        <v>0</v>
      </c>
      <c r="Z76" s="23">
        <f t="shared" si="47"/>
        <v>0</v>
      </c>
      <c r="AA76" s="24">
        <f t="shared" si="47"/>
        <v>0</v>
      </c>
      <c r="AB76" s="55">
        <f t="shared" si="47"/>
        <v>0</v>
      </c>
      <c r="AC76" s="23">
        <f t="shared" si="47"/>
        <v>0</v>
      </c>
      <c r="AD76" s="24">
        <f t="shared" si="47"/>
        <v>0</v>
      </c>
      <c r="AE76" s="55">
        <f t="shared" si="47"/>
        <v>0</v>
      </c>
      <c r="AF76" s="23">
        <f t="shared" si="47"/>
        <v>0</v>
      </c>
      <c r="AG76" s="24">
        <f t="shared" si="47"/>
        <v>0</v>
      </c>
      <c r="AH76" s="55">
        <f t="shared" si="47"/>
        <v>0</v>
      </c>
      <c r="AI76" s="23">
        <f>SUM(AI17,AI23,AI35,AI43)</f>
        <v>0</v>
      </c>
      <c r="AJ76" s="24">
        <f t="shared" si="47"/>
        <v>0</v>
      </c>
      <c r="AK76" s="55">
        <f t="shared" si="47"/>
        <v>0</v>
      </c>
      <c r="AL76" s="23">
        <f t="shared" si="47"/>
        <v>0</v>
      </c>
      <c r="AM76" s="24">
        <f t="shared" si="47"/>
        <v>0</v>
      </c>
      <c r="AN76" s="55">
        <f t="shared" si="47"/>
        <v>0</v>
      </c>
      <c r="AO76" s="23">
        <f t="shared" si="47"/>
        <v>0</v>
      </c>
      <c r="AP76" s="24">
        <f t="shared" si="47"/>
        <v>0</v>
      </c>
      <c r="AQ76" s="55">
        <f t="shared" si="47"/>
        <v>0</v>
      </c>
      <c r="AR76" s="174"/>
      <c r="AS76" s="135"/>
    </row>
    <row r="77" spans="1:46" x14ac:dyDescent="0.25">
      <c r="A77" s="179"/>
      <c r="B77" s="196" t="s">
        <v>48</v>
      </c>
      <c r="C77" s="169"/>
      <c r="D77" s="87" t="s">
        <v>23</v>
      </c>
      <c r="E77" s="23">
        <f t="shared" si="46"/>
        <v>43609.900000000009</v>
      </c>
      <c r="F77" s="24">
        <f>I77+L77+O77+R77+U77+X77+AA77+AD77+AG77+AJ77+AM77+AP77</f>
        <v>5534.1</v>
      </c>
      <c r="G77" s="55">
        <f>F77/E77*100</f>
        <v>12.690008461381474</v>
      </c>
      <c r="H77" s="23">
        <f>SUM(H78:H80)</f>
        <v>1101.8</v>
      </c>
      <c r="I77" s="24">
        <f t="shared" ref="I77:AQ77" si="48">SUM(I78,I79:I82)</f>
        <v>1101.8</v>
      </c>
      <c r="J77" s="55">
        <f t="shared" si="48"/>
        <v>100</v>
      </c>
      <c r="K77" s="23">
        <f>SUM(K78:K80)</f>
        <v>2656.2</v>
      </c>
      <c r="L77" s="24">
        <f t="shared" si="48"/>
        <v>2656.2</v>
      </c>
      <c r="M77" s="55">
        <f t="shared" si="48"/>
        <v>100</v>
      </c>
      <c r="N77" s="23">
        <f>SUM(N78:N80)</f>
        <v>2006.5</v>
      </c>
      <c r="O77" s="24">
        <f t="shared" si="48"/>
        <v>1776.1</v>
      </c>
      <c r="P77" s="55">
        <f t="shared" si="48"/>
        <v>88.517318714178913</v>
      </c>
      <c r="Q77" s="23">
        <f>SUM(Q78:Q80)</f>
        <v>1987.4</v>
      </c>
      <c r="R77" s="24">
        <f t="shared" si="48"/>
        <v>0</v>
      </c>
      <c r="S77" s="55">
        <f t="shared" si="48"/>
        <v>0</v>
      </c>
      <c r="T77" s="23">
        <f>SUM(T78:T80)</f>
        <v>1775.4</v>
      </c>
      <c r="U77" s="24">
        <f t="shared" si="48"/>
        <v>0</v>
      </c>
      <c r="V77" s="55">
        <f t="shared" si="48"/>
        <v>0</v>
      </c>
      <c r="W77" s="23">
        <f>SUM(W78:W80)</f>
        <v>2381.3999999999996</v>
      </c>
      <c r="X77" s="24">
        <f t="shared" si="48"/>
        <v>0</v>
      </c>
      <c r="Y77" s="55">
        <v>0</v>
      </c>
      <c r="Z77" s="23">
        <f>SUM(Z78:Z80)</f>
        <v>1951</v>
      </c>
      <c r="AA77" s="24">
        <f t="shared" si="48"/>
        <v>0</v>
      </c>
      <c r="AB77" s="55">
        <f t="shared" si="48"/>
        <v>0</v>
      </c>
      <c r="AC77" s="23">
        <f>SUM(AC78:AC80)</f>
        <v>2032.1</v>
      </c>
      <c r="AD77" s="24">
        <f t="shared" si="48"/>
        <v>0</v>
      </c>
      <c r="AE77" s="55">
        <f t="shared" si="48"/>
        <v>0</v>
      </c>
      <c r="AF77" s="23">
        <f>SUM(AF78:AF80)</f>
        <v>1958</v>
      </c>
      <c r="AG77" s="24">
        <f t="shared" si="48"/>
        <v>0</v>
      </c>
      <c r="AH77" s="55">
        <f t="shared" si="48"/>
        <v>0</v>
      </c>
      <c r="AI77" s="23">
        <f>SUM(AI78:AI80)</f>
        <v>21348.5</v>
      </c>
      <c r="AJ77" s="24">
        <f t="shared" si="48"/>
        <v>0</v>
      </c>
      <c r="AK77" s="55">
        <f t="shared" si="48"/>
        <v>0</v>
      </c>
      <c r="AL77" s="23">
        <f>SUM(AL78:AL80)</f>
        <v>1629.8</v>
      </c>
      <c r="AM77" s="24">
        <f t="shared" si="48"/>
        <v>0</v>
      </c>
      <c r="AN77" s="55">
        <f t="shared" si="48"/>
        <v>0</v>
      </c>
      <c r="AO77" s="23">
        <f>SUM(AO78:AO80)</f>
        <v>2781.8</v>
      </c>
      <c r="AP77" s="24">
        <f t="shared" si="48"/>
        <v>0</v>
      </c>
      <c r="AQ77" s="55">
        <f t="shared" si="48"/>
        <v>0</v>
      </c>
      <c r="AR77" s="164"/>
      <c r="AS77" s="195"/>
    </row>
    <row r="78" spans="1:46" ht="22.5" x14ac:dyDescent="0.25">
      <c r="A78" s="179"/>
      <c r="B78" s="196"/>
      <c r="C78" s="170"/>
      <c r="D78" s="87" t="s">
        <v>45</v>
      </c>
      <c r="E78" s="23">
        <f t="shared" ref="E78:F82" si="49">SUM(H78,K78,N78,Q78,T78,W78,Z78,AC78,AF78,AI78,AL78,AO78)</f>
        <v>0</v>
      </c>
      <c r="F78" s="24">
        <f t="shared" si="49"/>
        <v>0</v>
      </c>
      <c r="G78" s="25">
        <v>0</v>
      </c>
      <c r="H78" s="23">
        <f>SUM(H47,H25)</f>
        <v>0</v>
      </c>
      <c r="I78" s="24">
        <f>SUM(I25,I47)</f>
        <v>0</v>
      </c>
      <c r="J78" s="55">
        <v>0</v>
      </c>
      <c r="K78" s="23">
        <f>SUM(K47,K25)</f>
        <v>0</v>
      </c>
      <c r="L78" s="24">
        <f>SUM(L25,L47)</f>
        <v>0</v>
      </c>
      <c r="M78" s="55">
        <v>0</v>
      </c>
      <c r="N78" s="23">
        <f>SUM(N47,N25)</f>
        <v>0</v>
      </c>
      <c r="O78" s="24">
        <f>SUM(O25,O47)</f>
        <v>0</v>
      </c>
      <c r="P78" s="55">
        <v>0</v>
      </c>
      <c r="Q78" s="23">
        <f>SUM(Q47,Q25)</f>
        <v>0</v>
      </c>
      <c r="R78" s="24">
        <f>SUM(R25,R47)</f>
        <v>0</v>
      </c>
      <c r="S78" s="55">
        <v>0</v>
      </c>
      <c r="T78" s="23">
        <f>SUM(T47,T25)</f>
        <v>0</v>
      </c>
      <c r="U78" s="24">
        <f>SUM(U25,U47)</f>
        <v>0</v>
      </c>
      <c r="V78" s="55">
        <v>0</v>
      </c>
      <c r="W78" s="23">
        <f>SUM(W47,W25)</f>
        <v>0</v>
      </c>
      <c r="X78" s="24">
        <f>SUM(X25,X47)</f>
        <v>0</v>
      </c>
      <c r="Y78" s="55">
        <v>0</v>
      </c>
      <c r="Z78" s="23">
        <f>SUM(Z47,Z25)</f>
        <v>0</v>
      </c>
      <c r="AA78" s="24">
        <f>SUM(AA25,AA47)</f>
        <v>0</v>
      </c>
      <c r="AB78" s="55">
        <v>0</v>
      </c>
      <c r="AC78" s="23">
        <f>SUM(AC47,AC25)</f>
        <v>0</v>
      </c>
      <c r="AD78" s="24">
        <f>SUM(AD25,AD47)</f>
        <v>0</v>
      </c>
      <c r="AE78" s="55">
        <v>0</v>
      </c>
      <c r="AF78" s="23">
        <f>SUM(AF47,AF25)</f>
        <v>0</v>
      </c>
      <c r="AG78" s="24">
        <f>SUM(AG25,AG47)</f>
        <v>0</v>
      </c>
      <c r="AH78" s="55">
        <v>0</v>
      </c>
      <c r="AI78" s="23">
        <f>SUM(AI47,AI25)</f>
        <v>0</v>
      </c>
      <c r="AJ78" s="24">
        <f>SUM(AJ25,AJ47)</f>
        <v>0</v>
      </c>
      <c r="AK78" s="55">
        <v>0</v>
      </c>
      <c r="AL78" s="23">
        <f>SUM(AL47,AL25)</f>
        <v>0</v>
      </c>
      <c r="AM78" s="24">
        <f>SUM(AM25,AM47)</f>
        <v>0</v>
      </c>
      <c r="AN78" s="55">
        <v>0</v>
      </c>
      <c r="AO78" s="23">
        <f>SUM(AO47,AO25)</f>
        <v>0</v>
      </c>
      <c r="AP78" s="24">
        <f>SUM(AP25,AP47)</f>
        <v>0</v>
      </c>
      <c r="AQ78" s="55">
        <v>0</v>
      </c>
      <c r="AR78" s="165"/>
      <c r="AS78" s="195"/>
    </row>
    <row r="79" spans="1:46" ht="22.5" x14ac:dyDescent="0.25">
      <c r="A79" s="179"/>
      <c r="B79" s="196"/>
      <c r="C79" s="170"/>
      <c r="D79" s="87" t="s">
        <v>24</v>
      </c>
      <c r="E79" s="23">
        <f t="shared" si="49"/>
        <v>0</v>
      </c>
      <c r="F79" s="24">
        <f t="shared" si="49"/>
        <v>0</v>
      </c>
      <c r="G79" s="25">
        <v>0</v>
      </c>
      <c r="H79" s="23">
        <f>SUM(H48,H26)</f>
        <v>0</v>
      </c>
      <c r="I79" s="24">
        <f>SUM(I26,I48)</f>
        <v>0</v>
      </c>
      <c r="J79" s="55">
        <f>SUM(J26)</f>
        <v>0</v>
      </c>
      <c r="K79" s="23">
        <f>SUM(K48,K26)</f>
        <v>0</v>
      </c>
      <c r="L79" s="24">
        <f>SUM(L26,L48)</f>
        <v>0</v>
      </c>
      <c r="M79" s="55">
        <f>SUM(M26)</f>
        <v>0</v>
      </c>
      <c r="N79" s="23">
        <f>SUM(N48,N26)</f>
        <v>0</v>
      </c>
      <c r="O79" s="24">
        <f>SUM(O26,O48)</f>
        <v>0</v>
      </c>
      <c r="P79" s="55">
        <f>SUM(P26)</f>
        <v>0</v>
      </c>
      <c r="Q79" s="23">
        <f>SUM(Q48,Q26)</f>
        <v>0</v>
      </c>
      <c r="R79" s="24">
        <f>SUM(R26,R48)</f>
        <v>0</v>
      </c>
      <c r="S79" s="55">
        <f>SUM(S26)</f>
        <v>0</v>
      </c>
      <c r="T79" s="23">
        <f>SUM(T48,T26)</f>
        <v>0</v>
      </c>
      <c r="U79" s="24">
        <f>SUM(U26,U48)</f>
        <v>0</v>
      </c>
      <c r="V79" s="55">
        <f>SUM(V26)</f>
        <v>0</v>
      </c>
      <c r="W79" s="23">
        <f>SUM(W48,W26)</f>
        <v>0</v>
      </c>
      <c r="X79" s="24">
        <f>SUM(X26,X48)</f>
        <v>0</v>
      </c>
      <c r="Y79" s="55">
        <f>SUM(Y26)</f>
        <v>0</v>
      </c>
      <c r="Z79" s="23">
        <f>SUM(Z48,Z26)</f>
        <v>0</v>
      </c>
      <c r="AA79" s="24">
        <f>SUM(AA26,AA48)</f>
        <v>0</v>
      </c>
      <c r="AB79" s="55">
        <f>SUM(AB26)</f>
        <v>0</v>
      </c>
      <c r="AC79" s="23">
        <f>SUM(AC48,AC26)</f>
        <v>0</v>
      </c>
      <c r="AD79" s="24">
        <f>SUM(AD26,AD48)</f>
        <v>0</v>
      </c>
      <c r="AE79" s="55">
        <f>SUM(AE26)</f>
        <v>0</v>
      </c>
      <c r="AF79" s="23">
        <f>SUM(AF48,AF26)</f>
        <v>0</v>
      </c>
      <c r="AG79" s="24">
        <f>SUM(AG26,AG48)</f>
        <v>0</v>
      </c>
      <c r="AH79" s="55">
        <f>SUM(AH26)</f>
        <v>0</v>
      </c>
      <c r="AI79" s="23">
        <f>SUM(AI48,AI26)</f>
        <v>0</v>
      </c>
      <c r="AJ79" s="24">
        <f>SUM(AJ26,AJ48)</f>
        <v>0</v>
      </c>
      <c r="AK79" s="55">
        <f>SUM(AK26)</f>
        <v>0</v>
      </c>
      <c r="AL79" s="23">
        <f>SUM(AL48,AL26)</f>
        <v>0</v>
      </c>
      <c r="AM79" s="24">
        <f>SUM(AM26,AM48)</f>
        <v>0</v>
      </c>
      <c r="AN79" s="55">
        <f>SUM(AN26)</f>
        <v>0</v>
      </c>
      <c r="AO79" s="23">
        <f>SUM(AO48,AO26)</f>
        <v>0</v>
      </c>
      <c r="AP79" s="24">
        <f>SUM(AP26,AP48)</f>
        <v>0</v>
      </c>
      <c r="AQ79" s="55">
        <f>SUM(AQ26)</f>
        <v>0</v>
      </c>
      <c r="AR79" s="165"/>
      <c r="AS79" s="195"/>
    </row>
    <row r="80" spans="1:46" x14ac:dyDescent="0.25">
      <c r="A80" s="179"/>
      <c r="B80" s="196"/>
      <c r="C80" s="170"/>
      <c r="D80" s="87" t="s">
        <v>51</v>
      </c>
      <c r="E80" s="23">
        <f t="shared" si="49"/>
        <v>43609.900000000009</v>
      </c>
      <c r="F80" s="24">
        <f t="shared" si="49"/>
        <v>5534.1</v>
      </c>
      <c r="G80" s="55">
        <f>F80/E80*100</f>
        <v>12.690008461381474</v>
      </c>
      <c r="H80" s="23">
        <f>SUM(H49,H27,H33)</f>
        <v>1101.8</v>
      </c>
      <c r="I80" s="23">
        <f>SUM(I49,I27,I33)</f>
        <v>1101.8</v>
      </c>
      <c r="J80" s="55">
        <f>I80/H80*100</f>
        <v>100</v>
      </c>
      <c r="K80" s="23">
        <f>SUM(K49,K27,K33)</f>
        <v>2656.2</v>
      </c>
      <c r="L80" s="23">
        <f t="shared" ref="L80:AQ80" si="50">SUM(L49,L27,L33)</f>
        <v>2656.2</v>
      </c>
      <c r="M80" s="23">
        <f t="shared" si="50"/>
        <v>100</v>
      </c>
      <c r="N80" s="23">
        <f t="shared" si="50"/>
        <v>2006.5</v>
      </c>
      <c r="O80" s="23">
        <f t="shared" si="50"/>
        <v>1776.1</v>
      </c>
      <c r="P80" s="23">
        <f t="shared" si="50"/>
        <v>88.517318714178913</v>
      </c>
      <c r="Q80" s="23">
        <f t="shared" si="50"/>
        <v>1987.4</v>
      </c>
      <c r="R80" s="23">
        <f t="shared" si="50"/>
        <v>0</v>
      </c>
      <c r="S80" s="23">
        <f t="shared" si="50"/>
        <v>0</v>
      </c>
      <c r="T80" s="23">
        <f t="shared" si="50"/>
        <v>1775.4</v>
      </c>
      <c r="U80" s="23">
        <f t="shared" si="50"/>
        <v>0</v>
      </c>
      <c r="V80" s="23">
        <f t="shared" si="50"/>
        <v>0</v>
      </c>
      <c r="W80" s="23">
        <f t="shared" si="50"/>
        <v>2381.3999999999996</v>
      </c>
      <c r="X80" s="23">
        <f t="shared" si="50"/>
        <v>0</v>
      </c>
      <c r="Y80" s="23">
        <f t="shared" si="50"/>
        <v>0</v>
      </c>
      <c r="Z80" s="23">
        <f t="shared" si="50"/>
        <v>1951</v>
      </c>
      <c r="AA80" s="23">
        <f t="shared" si="50"/>
        <v>0</v>
      </c>
      <c r="AB80" s="23">
        <f t="shared" si="50"/>
        <v>0</v>
      </c>
      <c r="AC80" s="23">
        <f t="shared" si="50"/>
        <v>2032.1</v>
      </c>
      <c r="AD80" s="23">
        <f t="shared" si="50"/>
        <v>0</v>
      </c>
      <c r="AE80" s="23">
        <f t="shared" si="50"/>
        <v>0</v>
      </c>
      <c r="AF80" s="23">
        <f t="shared" si="50"/>
        <v>1958</v>
      </c>
      <c r="AG80" s="23">
        <f t="shared" si="50"/>
        <v>0</v>
      </c>
      <c r="AH80" s="23">
        <f t="shared" si="50"/>
        <v>0</v>
      </c>
      <c r="AI80" s="23">
        <f t="shared" si="50"/>
        <v>21348.5</v>
      </c>
      <c r="AJ80" s="23">
        <f t="shared" si="50"/>
        <v>0</v>
      </c>
      <c r="AK80" s="23">
        <f t="shared" si="50"/>
        <v>0</v>
      </c>
      <c r="AL80" s="23">
        <f t="shared" si="50"/>
        <v>1629.8</v>
      </c>
      <c r="AM80" s="23">
        <f t="shared" si="50"/>
        <v>0</v>
      </c>
      <c r="AN80" s="23">
        <f t="shared" si="50"/>
        <v>0</v>
      </c>
      <c r="AO80" s="23">
        <f t="shared" si="50"/>
        <v>2781.8</v>
      </c>
      <c r="AP80" s="23">
        <f t="shared" si="50"/>
        <v>0</v>
      </c>
      <c r="AQ80" s="23">
        <f t="shared" si="50"/>
        <v>0</v>
      </c>
      <c r="AR80" s="165"/>
      <c r="AS80" s="195"/>
    </row>
    <row r="81" spans="1:46" ht="24.75" customHeight="1" x14ac:dyDescent="0.25">
      <c r="A81" s="179"/>
      <c r="B81" s="196"/>
      <c r="C81" s="171"/>
      <c r="D81" s="87" t="s">
        <v>46</v>
      </c>
      <c r="E81" s="23">
        <f>H81+K81+N81+Q81+T81+W81+Z81+AC81+AF81+AI81+AL81+AO81</f>
        <v>0</v>
      </c>
      <c r="F81" s="24">
        <f t="shared" si="49"/>
        <v>0</v>
      </c>
      <c r="G81" s="25">
        <v>0</v>
      </c>
      <c r="H81" s="23">
        <f>SUM(H50,H28)</f>
        <v>0</v>
      </c>
      <c r="I81" s="24">
        <f>SUM(I28,I50)</f>
        <v>0</v>
      </c>
      <c r="J81" s="55">
        <v>0</v>
      </c>
      <c r="K81" s="23">
        <f>SUM(K50,K28)</f>
        <v>0</v>
      </c>
      <c r="L81" s="24">
        <f>SUM(L28,L50)</f>
        <v>0</v>
      </c>
      <c r="M81" s="55">
        <v>0</v>
      </c>
      <c r="N81" s="23">
        <f>SUM(N50,N28)</f>
        <v>0</v>
      </c>
      <c r="O81" s="24">
        <f>SUM(O28,O50)</f>
        <v>0</v>
      </c>
      <c r="P81" s="55">
        <v>0</v>
      </c>
      <c r="Q81" s="23">
        <f>Q51</f>
        <v>0</v>
      </c>
      <c r="R81" s="24">
        <f>SUM(R28,R50)</f>
        <v>0</v>
      </c>
      <c r="S81" s="55">
        <v>0</v>
      </c>
      <c r="T81" s="23">
        <f>SUM(T50,T28)</f>
        <v>0</v>
      </c>
      <c r="U81" s="24">
        <f>SUM(U28,U50)</f>
        <v>0</v>
      </c>
      <c r="V81" s="55">
        <v>0</v>
      </c>
      <c r="W81" s="23">
        <f>SUM(W50,W28)</f>
        <v>0</v>
      </c>
      <c r="X81" s="24">
        <f>SUM(X28,X50)</f>
        <v>0</v>
      </c>
      <c r="Y81" s="55">
        <v>0</v>
      </c>
      <c r="Z81" s="23">
        <v>0</v>
      </c>
      <c r="AA81" s="24">
        <f>SUM(AA28,AA50)</f>
        <v>0</v>
      </c>
      <c r="AB81" s="55">
        <v>0</v>
      </c>
      <c r="AC81" s="23">
        <f>SUM(AC50,AC28)</f>
        <v>0</v>
      </c>
      <c r="AD81" s="24">
        <f>SUM(AD28,AD50)</f>
        <v>0</v>
      </c>
      <c r="AE81" s="55">
        <v>0</v>
      </c>
      <c r="AF81" s="23">
        <f>SUM(AF50,AF28)</f>
        <v>0</v>
      </c>
      <c r="AG81" s="24">
        <f>SUM(AG28,AG50)</f>
        <v>0</v>
      </c>
      <c r="AH81" s="55">
        <v>0</v>
      </c>
      <c r="AI81" s="23">
        <f>SUM(AI50,AI28)</f>
        <v>0</v>
      </c>
      <c r="AJ81" s="24">
        <f>SUM(AJ28,AJ50)</f>
        <v>0</v>
      </c>
      <c r="AK81" s="55">
        <v>0</v>
      </c>
      <c r="AL81" s="23">
        <f>SUM(AL50,AL28)</f>
        <v>0</v>
      </c>
      <c r="AM81" s="24">
        <f>SUM(AM28,AM50)</f>
        <v>0</v>
      </c>
      <c r="AN81" s="55">
        <v>0</v>
      </c>
      <c r="AO81" s="23">
        <f>SUM(AO50,AO28)</f>
        <v>0</v>
      </c>
      <c r="AP81" s="24">
        <f>SUM(AP28,AP50)</f>
        <v>0</v>
      </c>
      <c r="AQ81" s="55">
        <v>0</v>
      </c>
      <c r="AR81" s="166"/>
      <c r="AS81" s="195"/>
    </row>
    <row r="82" spans="1:46" ht="15" hidden="1" customHeight="1" x14ac:dyDescent="0.25">
      <c r="A82" s="179"/>
      <c r="B82" s="196"/>
      <c r="C82" s="108"/>
      <c r="D82" s="87"/>
      <c r="E82" s="23">
        <f t="shared" si="49"/>
        <v>0</v>
      </c>
      <c r="F82" s="24">
        <f t="shared" si="49"/>
        <v>0</v>
      </c>
      <c r="G82" s="25" t="e">
        <f t="shared" ref="G82:AQ82" si="51">G57</f>
        <v>#DIV/0!</v>
      </c>
      <c r="H82" s="23">
        <f t="shared" si="51"/>
        <v>0</v>
      </c>
      <c r="I82" s="24">
        <f t="shared" si="51"/>
        <v>0</v>
      </c>
      <c r="J82" s="55">
        <f t="shared" si="51"/>
        <v>0</v>
      </c>
      <c r="K82" s="23">
        <f t="shared" si="51"/>
        <v>0</v>
      </c>
      <c r="L82" s="24">
        <v>0</v>
      </c>
      <c r="M82" s="55">
        <f t="shared" si="51"/>
        <v>0</v>
      </c>
      <c r="N82" s="23">
        <f t="shared" si="51"/>
        <v>0</v>
      </c>
      <c r="O82" s="24">
        <v>0</v>
      </c>
      <c r="P82" s="55">
        <f t="shared" si="51"/>
        <v>0</v>
      </c>
      <c r="Q82" s="23">
        <f t="shared" si="51"/>
        <v>0</v>
      </c>
      <c r="R82" s="24">
        <v>0</v>
      </c>
      <c r="S82" s="55">
        <f t="shared" si="51"/>
        <v>0</v>
      </c>
      <c r="T82" s="23">
        <f t="shared" si="51"/>
        <v>0</v>
      </c>
      <c r="U82" s="24">
        <f t="shared" si="51"/>
        <v>0</v>
      </c>
      <c r="V82" s="55">
        <f t="shared" si="51"/>
        <v>0</v>
      </c>
      <c r="W82" s="23">
        <f t="shared" si="51"/>
        <v>0</v>
      </c>
      <c r="X82" s="24">
        <v>0</v>
      </c>
      <c r="Y82" s="55">
        <f t="shared" si="51"/>
        <v>0</v>
      </c>
      <c r="Z82" s="23">
        <f t="shared" si="51"/>
        <v>0</v>
      </c>
      <c r="AA82" s="24">
        <v>0</v>
      </c>
      <c r="AB82" s="55">
        <f t="shared" si="51"/>
        <v>0</v>
      </c>
      <c r="AC82" s="23">
        <f t="shared" si="51"/>
        <v>0</v>
      </c>
      <c r="AD82" s="24">
        <v>0</v>
      </c>
      <c r="AE82" s="55">
        <f t="shared" si="51"/>
        <v>0</v>
      </c>
      <c r="AF82" s="23">
        <f t="shared" si="51"/>
        <v>0</v>
      </c>
      <c r="AG82" s="24">
        <f t="shared" si="51"/>
        <v>0</v>
      </c>
      <c r="AH82" s="55">
        <f t="shared" si="51"/>
        <v>0</v>
      </c>
      <c r="AI82" s="23">
        <f t="shared" si="51"/>
        <v>0</v>
      </c>
      <c r="AJ82" s="24">
        <v>0</v>
      </c>
      <c r="AK82" s="55">
        <f t="shared" si="51"/>
        <v>0</v>
      </c>
      <c r="AL82" s="23">
        <f t="shared" si="51"/>
        <v>0</v>
      </c>
      <c r="AM82" s="24">
        <f t="shared" si="51"/>
        <v>0</v>
      </c>
      <c r="AN82" s="55">
        <f t="shared" si="51"/>
        <v>0</v>
      </c>
      <c r="AO82" s="23">
        <f t="shared" si="51"/>
        <v>0</v>
      </c>
      <c r="AP82" s="24">
        <v>0</v>
      </c>
      <c r="AQ82" s="55">
        <f t="shared" si="51"/>
        <v>0</v>
      </c>
      <c r="AR82" s="116"/>
      <c r="AS82" s="195"/>
    </row>
    <row r="83" spans="1:46" ht="15" hidden="1" customHeight="1" x14ac:dyDescent="0.25">
      <c r="A83" s="176"/>
      <c r="B83" s="182" t="s">
        <v>107</v>
      </c>
      <c r="C83" s="111"/>
      <c r="D83" s="87"/>
      <c r="E83" s="23">
        <f>H83+K83+N83+Q83+T83+W83+Z83+AC83+AF83+AI83+AL83+AO83</f>
        <v>0</v>
      </c>
      <c r="F83" s="24">
        <f>I83+L83+O83+R83+U83+X83+AA83+AD83+AG83+AJ83+AM83+AP83</f>
        <v>0</v>
      </c>
      <c r="G83" s="25">
        <v>0</v>
      </c>
      <c r="H83" s="23">
        <v>0</v>
      </c>
      <c r="I83" s="24">
        <v>0</v>
      </c>
      <c r="J83" s="25">
        <v>0</v>
      </c>
      <c r="K83" s="23">
        <v>0</v>
      </c>
      <c r="L83" s="24">
        <v>0</v>
      </c>
      <c r="M83" s="25">
        <v>0</v>
      </c>
      <c r="N83" s="23">
        <v>0</v>
      </c>
      <c r="O83" s="24">
        <v>0</v>
      </c>
      <c r="P83" s="25">
        <v>0</v>
      </c>
      <c r="Q83" s="23">
        <v>0</v>
      </c>
      <c r="R83" s="24">
        <v>0</v>
      </c>
      <c r="S83" s="25">
        <v>0</v>
      </c>
      <c r="T83" s="23">
        <v>0</v>
      </c>
      <c r="U83" s="24">
        <v>0</v>
      </c>
      <c r="V83" s="25">
        <v>0</v>
      </c>
      <c r="W83" s="23">
        <v>0</v>
      </c>
      <c r="X83" s="24">
        <v>0</v>
      </c>
      <c r="Y83" s="25">
        <v>0</v>
      </c>
      <c r="Z83" s="23">
        <v>0</v>
      </c>
      <c r="AA83" s="24">
        <v>0</v>
      </c>
      <c r="AB83" s="25">
        <v>0</v>
      </c>
      <c r="AC83" s="23">
        <v>0</v>
      </c>
      <c r="AD83" s="24">
        <v>0</v>
      </c>
      <c r="AE83" s="25">
        <v>0</v>
      </c>
      <c r="AF83" s="23">
        <v>0</v>
      </c>
      <c r="AG83" s="24">
        <v>0</v>
      </c>
      <c r="AH83" s="25">
        <v>0</v>
      </c>
      <c r="AI83" s="23">
        <v>0</v>
      </c>
      <c r="AJ83" s="24">
        <v>0</v>
      </c>
      <c r="AK83" s="25">
        <v>0</v>
      </c>
      <c r="AL83" s="23">
        <v>0</v>
      </c>
      <c r="AM83" s="24">
        <v>0</v>
      </c>
      <c r="AN83" s="25">
        <v>0</v>
      </c>
      <c r="AO83" s="23">
        <v>0</v>
      </c>
      <c r="AP83" s="24">
        <v>0</v>
      </c>
      <c r="AQ83" s="25">
        <v>0</v>
      </c>
      <c r="AR83" s="114"/>
      <c r="AS83" s="195"/>
      <c r="AT83" s="15"/>
    </row>
    <row r="84" spans="1:46" ht="0.75" hidden="1" customHeight="1" x14ac:dyDescent="0.25">
      <c r="A84" s="177"/>
      <c r="B84" s="183"/>
      <c r="C84" s="112"/>
      <c r="D84" s="87"/>
      <c r="E84" s="23">
        <f>H84+K84+N84+Q84+T84+W84+Z84+AC84+AF84+AI84+AL84+AO84</f>
        <v>0</v>
      </c>
      <c r="F84" s="24">
        <f>I84+L84+O84+R84+U84+X84+AA84+AD84+AG84+AJ84+AM84+AP84</f>
        <v>0</v>
      </c>
      <c r="G84" s="25">
        <v>0</v>
      </c>
      <c r="H84" s="23">
        <v>0</v>
      </c>
      <c r="I84" s="24">
        <v>0</v>
      </c>
      <c r="J84" s="25">
        <v>0</v>
      </c>
      <c r="K84" s="23">
        <v>0</v>
      </c>
      <c r="L84" s="24">
        <v>0</v>
      </c>
      <c r="M84" s="25">
        <v>0</v>
      </c>
      <c r="N84" s="23">
        <v>0</v>
      </c>
      <c r="O84" s="24">
        <v>0</v>
      </c>
      <c r="P84" s="25">
        <v>0</v>
      </c>
      <c r="Q84" s="23">
        <v>0</v>
      </c>
      <c r="R84" s="24">
        <v>0</v>
      </c>
      <c r="S84" s="25">
        <v>0</v>
      </c>
      <c r="T84" s="23">
        <v>0</v>
      </c>
      <c r="U84" s="24">
        <v>0</v>
      </c>
      <c r="V84" s="25">
        <v>0</v>
      </c>
      <c r="W84" s="23">
        <v>0</v>
      </c>
      <c r="X84" s="24">
        <v>0</v>
      </c>
      <c r="Y84" s="25">
        <v>0</v>
      </c>
      <c r="Z84" s="23">
        <v>0</v>
      </c>
      <c r="AA84" s="24">
        <v>0</v>
      </c>
      <c r="AB84" s="25">
        <v>0</v>
      </c>
      <c r="AC84" s="23">
        <v>0</v>
      </c>
      <c r="AD84" s="24">
        <v>0</v>
      </c>
      <c r="AE84" s="25">
        <v>0</v>
      </c>
      <c r="AF84" s="23">
        <v>0</v>
      </c>
      <c r="AG84" s="24">
        <v>0</v>
      </c>
      <c r="AH84" s="25">
        <v>0</v>
      </c>
      <c r="AI84" s="23">
        <v>0</v>
      </c>
      <c r="AJ84" s="24">
        <v>0</v>
      </c>
      <c r="AK84" s="25">
        <v>0</v>
      </c>
      <c r="AL84" s="23">
        <v>0</v>
      </c>
      <c r="AM84" s="24">
        <v>0</v>
      </c>
      <c r="AN84" s="25">
        <v>0</v>
      </c>
      <c r="AO84" s="23">
        <v>0</v>
      </c>
      <c r="AP84" s="24">
        <v>0</v>
      </c>
      <c r="AQ84" s="25">
        <v>0</v>
      </c>
      <c r="AR84" s="115"/>
      <c r="AS84" s="195"/>
      <c r="AT84" s="15"/>
    </row>
    <row r="85" spans="1:46" ht="15" hidden="1" customHeight="1" x14ac:dyDescent="0.25">
      <c r="A85" s="177"/>
      <c r="B85" s="183"/>
      <c r="C85" s="112"/>
      <c r="D85" s="87"/>
      <c r="E85" s="23">
        <f>E84</f>
        <v>0</v>
      </c>
      <c r="F85" s="24">
        <f t="shared" ref="F85:AQ85" si="52">F84</f>
        <v>0</v>
      </c>
      <c r="G85" s="25">
        <f t="shared" si="52"/>
        <v>0</v>
      </c>
      <c r="H85" s="23">
        <f t="shared" si="52"/>
        <v>0</v>
      </c>
      <c r="I85" s="24">
        <f t="shared" si="52"/>
        <v>0</v>
      </c>
      <c r="J85" s="25">
        <f t="shared" si="52"/>
        <v>0</v>
      </c>
      <c r="K85" s="23">
        <f t="shared" si="52"/>
        <v>0</v>
      </c>
      <c r="L85" s="24">
        <f t="shared" si="52"/>
        <v>0</v>
      </c>
      <c r="M85" s="25">
        <f t="shared" si="52"/>
        <v>0</v>
      </c>
      <c r="N85" s="23">
        <f t="shared" si="52"/>
        <v>0</v>
      </c>
      <c r="O85" s="24">
        <f t="shared" si="52"/>
        <v>0</v>
      </c>
      <c r="P85" s="25">
        <f t="shared" si="52"/>
        <v>0</v>
      </c>
      <c r="Q85" s="23">
        <f t="shared" si="52"/>
        <v>0</v>
      </c>
      <c r="R85" s="24">
        <f t="shared" si="52"/>
        <v>0</v>
      </c>
      <c r="S85" s="25">
        <f t="shared" si="52"/>
        <v>0</v>
      </c>
      <c r="T85" s="23">
        <f t="shared" si="52"/>
        <v>0</v>
      </c>
      <c r="U85" s="24">
        <f t="shared" si="52"/>
        <v>0</v>
      </c>
      <c r="V85" s="25">
        <f t="shared" si="52"/>
        <v>0</v>
      </c>
      <c r="W85" s="23">
        <f t="shared" si="52"/>
        <v>0</v>
      </c>
      <c r="X85" s="24">
        <f t="shared" si="52"/>
        <v>0</v>
      </c>
      <c r="Y85" s="25">
        <f t="shared" si="52"/>
        <v>0</v>
      </c>
      <c r="Z85" s="23">
        <f t="shared" si="52"/>
        <v>0</v>
      </c>
      <c r="AA85" s="24">
        <f t="shared" si="52"/>
        <v>0</v>
      </c>
      <c r="AB85" s="25">
        <f t="shared" si="52"/>
        <v>0</v>
      </c>
      <c r="AC85" s="23">
        <f t="shared" si="52"/>
        <v>0</v>
      </c>
      <c r="AD85" s="24">
        <f t="shared" si="52"/>
        <v>0</v>
      </c>
      <c r="AE85" s="25">
        <f t="shared" si="52"/>
        <v>0</v>
      </c>
      <c r="AF85" s="23">
        <f t="shared" si="52"/>
        <v>0</v>
      </c>
      <c r="AG85" s="24">
        <f t="shared" si="52"/>
        <v>0</v>
      </c>
      <c r="AH85" s="25">
        <f t="shared" si="52"/>
        <v>0</v>
      </c>
      <c r="AI85" s="23">
        <f t="shared" si="52"/>
        <v>0</v>
      </c>
      <c r="AJ85" s="24">
        <f t="shared" si="52"/>
        <v>0</v>
      </c>
      <c r="AK85" s="25">
        <f t="shared" si="52"/>
        <v>0</v>
      </c>
      <c r="AL85" s="23">
        <f t="shared" si="52"/>
        <v>0</v>
      </c>
      <c r="AM85" s="24">
        <f t="shared" si="52"/>
        <v>0</v>
      </c>
      <c r="AN85" s="25">
        <f t="shared" si="52"/>
        <v>0</v>
      </c>
      <c r="AO85" s="23">
        <f t="shared" si="52"/>
        <v>0</v>
      </c>
      <c r="AP85" s="24">
        <f t="shared" si="52"/>
        <v>0</v>
      </c>
      <c r="AQ85" s="25">
        <f t="shared" si="52"/>
        <v>0</v>
      </c>
      <c r="AR85" s="115"/>
      <c r="AS85" s="195"/>
      <c r="AT85" s="15"/>
    </row>
    <row r="86" spans="1:46" ht="15" hidden="1" customHeight="1" x14ac:dyDescent="0.25">
      <c r="A86" s="177"/>
      <c r="B86" s="183"/>
      <c r="C86" s="112"/>
      <c r="D86" s="87"/>
      <c r="E86" s="23">
        <f>E83</f>
        <v>0</v>
      </c>
      <c r="F86" s="24">
        <f t="shared" ref="F86:AQ86" si="53">F83</f>
        <v>0</v>
      </c>
      <c r="G86" s="25">
        <f t="shared" si="53"/>
        <v>0</v>
      </c>
      <c r="H86" s="23">
        <f t="shared" si="53"/>
        <v>0</v>
      </c>
      <c r="I86" s="24">
        <f t="shared" si="53"/>
        <v>0</v>
      </c>
      <c r="J86" s="25">
        <f t="shared" si="53"/>
        <v>0</v>
      </c>
      <c r="K86" s="23">
        <f t="shared" si="53"/>
        <v>0</v>
      </c>
      <c r="L86" s="24">
        <f t="shared" si="53"/>
        <v>0</v>
      </c>
      <c r="M86" s="25">
        <f t="shared" si="53"/>
        <v>0</v>
      </c>
      <c r="N86" s="23">
        <f t="shared" si="53"/>
        <v>0</v>
      </c>
      <c r="O86" s="24">
        <f t="shared" si="53"/>
        <v>0</v>
      </c>
      <c r="P86" s="25">
        <f t="shared" si="53"/>
        <v>0</v>
      </c>
      <c r="Q86" s="23">
        <f t="shared" si="53"/>
        <v>0</v>
      </c>
      <c r="R86" s="24">
        <f t="shared" si="53"/>
        <v>0</v>
      </c>
      <c r="S86" s="25">
        <f t="shared" si="53"/>
        <v>0</v>
      </c>
      <c r="T86" s="23">
        <f t="shared" si="53"/>
        <v>0</v>
      </c>
      <c r="U86" s="24">
        <f t="shared" si="53"/>
        <v>0</v>
      </c>
      <c r="V86" s="25">
        <f t="shared" si="53"/>
        <v>0</v>
      </c>
      <c r="W86" s="23">
        <f t="shared" si="53"/>
        <v>0</v>
      </c>
      <c r="X86" s="24">
        <f t="shared" si="53"/>
        <v>0</v>
      </c>
      <c r="Y86" s="25">
        <f t="shared" si="53"/>
        <v>0</v>
      </c>
      <c r="Z86" s="23">
        <f t="shared" si="53"/>
        <v>0</v>
      </c>
      <c r="AA86" s="24">
        <f t="shared" si="53"/>
        <v>0</v>
      </c>
      <c r="AB86" s="25">
        <f t="shared" si="53"/>
        <v>0</v>
      </c>
      <c r="AC86" s="23">
        <f t="shared" si="53"/>
        <v>0</v>
      </c>
      <c r="AD86" s="24">
        <f t="shared" si="53"/>
        <v>0</v>
      </c>
      <c r="AE86" s="25">
        <f t="shared" si="53"/>
        <v>0</v>
      </c>
      <c r="AF86" s="23">
        <f t="shared" si="53"/>
        <v>0</v>
      </c>
      <c r="AG86" s="24">
        <f t="shared" si="53"/>
        <v>0</v>
      </c>
      <c r="AH86" s="25">
        <f t="shared" si="53"/>
        <v>0</v>
      </c>
      <c r="AI86" s="23">
        <f t="shared" si="53"/>
        <v>0</v>
      </c>
      <c r="AJ86" s="24">
        <f t="shared" si="53"/>
        <v>0</v>
      </c>
      <c r="AK86" s="25">
        <f t="shared" si="53"/>
        <v>0</v>
      </c>
      <c r="AL86" s="23">
        <f t="shared" si="53"/>
        <v>0</v>
      </c>
      <c r="AM86" s="24">
        <f t="shared" si="53"/>
        <v>0</v>
      </c>
      <c r="AN86" s="25">
        <f t="shared" si="53"/>
        <v>0</v>
      </c>
      <c r="AO86" s="23">
        <f t="shared" si="53"/>
        <v>0</v>
      </c>
      <c r="AP86" s="24">
        <f t="shared" si="53"/>
        <v>0</v>
      </c>
      <c r="AQ86" s="25">
        <f t="shared" si="53"/>
        <v>0</v>
      </c>
      <c r="AR86" s="115"/>
      <c r="AS86" s="195"/>
      <c r="AT86" s="15"/>
    </row>
    <row r="87" spans="1:46" ht="0.75" customHeight="1" x14ac:dyDescent="0.25">
      <c r="A87" s="177"/>
      <c r="B87" s="183"/>
      <c r="C87" s="112"/>
      <c r="D87" s="87"/>
      <c r="E87" s="23">
        <f>E83</f>
        <v>0</v>
      </c>
      <c r="F87" s="24">
        <f t="shared" ref="F87:AQ87" si="54">F83</f>
        <v>0</v>
      </c>
      <c r="G87" s="25">
        <f t="shared" si="54"/>
        <v>0</v>
      </c>
      <c r="H87" s="23">
        <f t="shared" si="54"/>
        <v>0</v>
      </c>
      <c r="I87" s="24">
        <f t="shared" si="54"/>
        <v>0</v>
      </c>
      <c r="J87" s="25">
        <f t="shared" si="54"/>
        <v>0</v>
      </c>
      <c r="K87" s="23">
        <f t="shared" si="54"/>
        <v>0</v>
      </c>
      <c r="L87" s="24">
        <f t="shared" si="54"/>
        <v>0</v>
      </c>
      <c r="M87" s="25">
        <f t="shared" si="54"/>
        <v>0</v>
      </c>
      <c r="N87" s="23">
        <f t="shared" si="54"/>
        <v>0</v>
      </c>
      <c r="O87" s="24">
        <f t="shared" si="54"/>
        <v>0</v>
      </c>
      <c r="P87" s="25">
        <f t="shared" si="54"/>
        <v>0</v>
      </c>
      <c r="Q87" s="23">
        <f t="shared" si="54"/>
        <v>0</v>
      </c>
      <c r="R87" s="24">
        <f t="shared" si="54"/>
        <v>0</v>
      </c>
      <c r="S87" s="25">
        <f t="shared" si="54"/>
        <v>0</v>
      </c>
      <c r="T87" s="23">
        <f t="shared" si="54"/>
        <v>0</v>
      </c>
      <c r="U87" s="24">
        <f t="shared" si="54"/>
        <v>0</v>
      </c>
      <c r="V87" s="25">
        <f t="shared" si="54"/>
        <v>0</v>
      </c>
      <c r="W87" s="23">
        <f t="shared" si="54"/>
        <v>0</v>
      </c>
      <c r="X87" s="24">
        <f t="shared" si="54"/>
        <v>0</v>
      </c>
      <c r="Y87" s="25">
        <f t="shared" si="54"/>
        <v>0</v>
      </c>
      <c r="Z87" s="23">
        <f t="shared" si="54"/>
        <v>0</v>
      </c>
      <c r="AA87" s="24">
        <f t="shared" si="54"/>
        <v>0</v>
      </c>
      <c r="AB87" s="25">
        <f t="shared" si="54"/>
        <v>0</v>
      </c>
      <c r="AC87" s="23">
        <f t="shared" si="54"/>
        <v>0</v>
      </c>
      <c r="AD87" s="24">
        <f t="shared" si="54"/>
        <v>0</v>
      </c>
      <c r="AE87" s="25">
        <f t="shared" si="54"/>
        <v>0</v>
      </c>
      <c r="AF87" s="23">
        <f t="shared" si="54"/>
        <v>0</v>
      </c>
      <c r="AG87" s="24">
        <f t="shared" si="54"/>
        <v>0</v>
      </c>
      <c r="AH87" s="25">
        <f t="shared" si="54"/>
        <v>0</v>
      </c>
      <c r="AI87" s="23">
        <f t="shared" si="54"/>
        <v>0</v>
      </c>
      <c r="AJ87" s="24">
        <f t="shared" si="54"/>
        <v>0</v>
      </c>
      <c r="AK87" s="25">
        <f t="shared" si="54"/>
        <v>0</v>
      </c>
      <c r="AL87" s="23">
        <f t="shared" si="54"/>
        <v>0</v>
      </c>
      <c r="AM87" s="24">
        <f t="shared" si="54"/>
        <v>0</v>
      </c>
      <c r="AN87" s="25">
        <f t="shared" si="54"/>
        <v>0</v>
      </c>
      <c r="AO87" s="23">
        <f t="shared" si="54"/>
        <v>0</v>
      </c>
      <c r="AP87" s="24">
        <f t="shared" si="54"/>
        <v>0</v>
      </c>
      <c r="AQ87" s="25">
        <f t="shared" si="54"/>
        <v>0</v>
      </c>
      <c r="AR87" s="115"/>
      <c r="AS87" s="195"/>
      <c r="AT87" s="15"/>
    </row>
    <row r="88" spans="1:46" ht="146.25" customHeight="1" x14ac:dyDescent="0.25">
      <c r="A88" s="178"/>
      <c r="B88" s="187"/>
      <c r="C88" s="122"/>
      <c r="D88" s="87" t="s">
        <v>51</v>
      </c>
      <c r="E88" s="17">
        <f>H88+K88+N88+Q88+T88+W88+Z88+AC88+AF88+AI88+AL88+AO88</f>
        <v>109.3</v>
      </c>
      <c r="F88" s="18">
        <f>I88+L88+O88+R88+U88+X88+AA88+AD88+AG88+AJ88+AM88+AP88</f>
        <v>109.3</v>
      </c>
      <c r="G88" s="19">
        <v>100</v>
      </c>
      <c r="H88" s="17">
        <v>78.099999999999994</v>
      </c>
      <c r="I88" s="18">
        <v>78.099999999999994</v>
      </c>
      <c r="J88" s="55">
        <f>I88/H88*100</f>
        <v>100</v>
      </c>
      <c r="K88" s="17">
        <v>0</v>
      </c>
      <c r="L88" s="18">
        <v>0</v>
      </c>
      <c r="M88" s="19">
        <v>0</v>
      </c>
      <c r="N88" s="17">
        <v>31.2</v>
      </c>
      <c r="O88" s="18">
        <v>31.2</v>
      </c>
      <c r="P88" s="55">
        <f>O88/N88*100</f>
        <v>100</v>
      </c>
      <c r="Q88" s="17">
        <v>0</v>
      </c>
      <c r="R88" s="18">
        <v>0</v>
      </c>
      <c r="S88" s="19">
        <v>0</v>
      </c>
      <c r="T88" s="17">
        <v>0</v>
      </c>
      <c r="U88" s="18">
        <v>0</v>
      </c>
      <c r="V88" s="19">
        <v>0</v>
      </c>
      <c r="W88" s="17">
        <v>0</v>
      </c>
      <c r="X88" s="18">
        <v>0</v>
      </c>
      <c r="Y88" s="19">
        <v>0</v>
      </c>
      <c r="Z88" s="17">
        <v>0</v>
      </c>
      <c r="AA88" s="18">
        <v>0</v>
      </c>
      <c r="AB88" s="19">
        <v>0</v>
      </c>
      <c r="AC88" s="17">
        <v>0</v>
      </c>
      <c r="AD88" s="18">
        <v>0</v>
      </c>
      <c r="AE88" s="19">
        <v>0</v>
      </c>
      <c r="AF88" s="17">
        <v>0</v>
      </c>
      <c r="AG88" s="18">
        <v>0</v>
      </c>
      <c r="AH88" s="19">
        <v>0</v>
      </c>
      <c r="AI88" s="17">
        <v>0</v>
      </c>
      <c r="AJ88" s="18">
        <v>0</v>
      </c>
      <c r="AK88" s="19">
        <v>0</v>
      </c>
      <c r="AL88" s="17">
        <v>0</v>
      </c>
      <c r="AM88" s="18">
        <v>0</v>
      </c>
      <c r="AN88" s="19">
        <v>0</v>
      </c>
      <c r="AO88" s="17">
        <v>0</v>
      </c>
      <c r="AP88" s="18">
        <v>0</v>
      </c>
      <c r="AQ88" s="19">
        <v>0</v>
      </c>
      <c r="AR88" s="117" t="s">
        <v>111</v>
      </c>
      <c r="AS88" s="195"/>
      <c r="AT88" s="15"/>
    </row>
    <row r="89" spans="1:46" ht="0.75" hidden="1" customHeight="1" x14ac:dyDescent="0.25">
      <c r="A89" s="275"/>
      <c r="B89" s="196" t="s">
        <v>108</v>
      </c>
      <c r="C89" s="188"/>
      <c r="D89" s="87"/>
      <c r="E89" s="23">
        <f>E83</f>
        <v>0</v>
      </c>
      <c r="F89" s="24">
        <f t="shared" ref="F89:AQ89" si="55">F83</f>
        <v>0</v>
      </c>
      <c r="G89" s="25">
        <f t="shared" si="55"/>
        <v>0</v>
      </c>
      <c r="H89" s="23">
        <f t="shared" si="55"/>
        <v>0</v>
      </c>
      <c r="I89" s="24">
        <f t="shared" si="55"/>
        <v>0</v>
      </c>
      <c r="J89" s="25">
        <f t="shared" si="55"/>
        <v>0</v>
      </c>
      <c r="K89" s="23">
        <f t="shared" si="55"/>
        <v>0</v>
      </c>
      <c r="L89" s="24">
        <f t="shared" si="55"/>
        <v>0</v>
      </c>
      <c r="M89" s="25">
        <f t="shared" si="55"/>
        <v>0</v>
      </c>
      <c r="N89" s="23">
        <f t="shared" si="55"/>
        <v>0</v>
      </c>
      <c r="O89" s="24">
        <f t="shared" si="55"/>
        <v>0</v>
      </c>
      <c r="P89" s="25">
        <f t="shared" si="55"/>
        <v>0</v>
      </c>
      <c r="Q89" s="23">
        <f t="shared" si="55"/>
        <v>0</v>
      </c>
      <c r="R89" s="24">
        <f t="shared" si="55"/>
        <v>0</v>
      </c>
      <c r="S89" s="25">
        <f t="shared" si="55"/>
        <v>0</v>
      </c>
      <c r="T89" s="23">
        <f t="shared" si="55"/>
        <v>0</v>
      </c>
      <c r="U89" s="24">
        <f t="shared" si="55"/>
        <v>0</v>
      </c>
      <c r="V89" s="25">
        <f t="shared" si="55"/>
        <v>0</v>
      </c>
      <c r="W89" s="23">
        <f t="shared" si="55"/>
        <v>0</v>
      </c>
      <c r="X89" s="24">
        <f t="shared" si="55"/>
        <v>0</v>
      </c>
      <c r="Y89" s="25">
        <f t="shared" si="55"/>
        <v>0</v>
      </c>
      <c r="Z89" s="23">
        <f t="shared" si="55"/>
        <v>0</v>
      </c>
      <c r="AA89" s="24">
        <f t="shared" si="55"/>
        <v>0</v>
      </c>
      <c r="AB89" s="25">
        <f t="shared" si="55"/>
        <v>0</v>
      </c>
      <c r="AC89" s="23">
        <f t="shared" si="55"/>
        <v>0</v>
      </c>
      <c r="AD89" s="24">
        <f t="shared" si="55"/>
        <v>0</v>
      </c>
      <c r="AE89" s="25">
        <f t="shared" si="55"/>
        <v>0</v>
      </c>
      <c r="AF89" s="23">
        <f t="shared" si="55"/>
        <v>0</v>
      </c>
      <c r="AG89" s="24">
        <f t="shared" si="55"/>
        <v>0</v>
      </c>
      <c r="AH89" s="25">
        <f t="shared" si="55"/>
        <v>0</v>
      </c>
      <c r="AI89" s="23">
        <f t="shared" si="55"/>
        <v>0</v>
      </c>
      <c r="AJ89" s="24">
        <f t="shared" si="55"/>
        <v>0</v>
      </c>
      <c r="AK89" s="25">
        <f t="shared" si="55"/>
        <v>0</v>
      </c>
      <c r="AL89" s="23">
        <f t="shared" si="55"/>
        <v>0</v>
      </c>
      <c r="AM89" s="24">
        <f t="shared" si="55"/>
        <v>0</v>
      </c>
      <c r="AN89" s="25">
        <f t="shared" si="55"/>
        <v>0</v>
      </c>
      <c r="AO89" s="23">
        <f t="shared" si="55"/>
        <v>0</v>
      </c>
      <c r="AP89" s="24">
        <f t="shared" si="55"/>
        <v>0</v>
      </c>
      <c r="AQ89" s="25">
        <f t="shared" si="55"/>
        <v>0</v>
      </c>
      <c r="AR89" s="115"/>
      <c r="AS89" s="195"/>
      <c r="AT89" s="15"/>
    </row>
    <row r="90" spans="1:46" ht="15" hidden="1" customHeight="1" x14ac:dyDescent="0.25">
      <c r="A90" s="275"/>
      <c r="B90" s="196"/>
      <c r="C90" s="188"/>
      <c r="D90" s="87"/>
      <c r="E90" s="23">
        <f>E89</f>
        <v>0</v>
      </c>
      <c r="F90" s="24">
        <f t="shared" ref="F90:AQ93" si="56">F89</f>
        <v>0</v>
      </c>
      <c r="G90" s="25">
        <f t="shared" si="56"/>
        <v>0</v>
      </c>
      <c r="H90" s="23">
        <f t="shared" si="56"/>
        <v>0</v>
      </c>
      <c r="I90" s="24">
        <f t="shared" si="56"/>
        <v>0</v>
      </c>
      <c r="J90" s="25">
        <f t="shared" si="56"/>
        <v>0</v>
      </c>
      <c r="K90" s="23">
        <f t="shared" si="56"/>
        <v>0</v>
      </c>
      <c r="L90" s="24">
        <f t="shared" si="56"/>
        <v>0</v>
      </c>
      <c r="M90" s="25">
        <f t="shared" si="56"/>
        <v>0</v>
      </c>
      <c r="N90" s="23">
        <f t="shared" si="56"/>
        <v>0</v>
      </c>
      <c r="O90" s="24">
        <f t="shared" si="56"/>
        <v>0</v>
      </c>
      <c r="P90" s="25">
        <f t="shared" si="56"/>
        <v>0</v>
      </c>
      <c r="Q90" s="23">
        <f t="shared" si="56"/>
        <v>0</v>
      </c>
      <c r="R90" s="24">
        <f t="shared" si="56"/>
        <v>0</v>
      </c>
      <c r="S90" s="25">
        <f t="shared" si="56"/>
        <v>0</v>
      </c>
      <c r="T90" s="23">
        <f t="shared" si="56"/>
        <v>0</v>
      </c>
      <c r="U90" s="24">
        <f t="shared" si="56"/>
        <v>0</v>
      </c>
      <c r="V90" s="25">
        <f t="shared" si="56"/>
        <v>0</v>
      </c>
      <c r="W90" s="23">
        <f t="shared" si="56"/>
        <v>0</v>
      </c>
      <c r="X90" s="24">
        <f t="shared" si="56"/>
        <v>0</v>
      </c>
      <c r="Y90" s="25">
        <f t="shared" si="56"/>
        <v>0</v>
      </c>
      <c r="Z90" s="23">
        <f t="shared" si="56"/>
        <v>0</v>
      </c>
      <c r="AA90" s="24">
        <f t="shared" si="56"/>
        <v>0</v>
      </c>
      <c r="AB90" s="25">
        <f t="shared" si="56"/>
        <v>0</v>
      </c>
      <c r="AC90" s="23">
        <f t="shared" si="56"/>
        <v>0</v>
      </c>
      <c r="AD90" s="24">
        <f t="shared" si="56"/>
        <v>0</v>
      </c>
      <c r="AE90" s="25">
        <f t="shared" si="56"/>
        <v>0</v>
      </c>
      <c r="AF90" s="23">
        <f t="shared" si="56"/>
        <v>0</v>
      </c>
      <c r="AG90" s="24">
        <f t="shared" si="56"/>
        <v>0</v>
      </c>
      <c r="AH90" s="25">
        <f t="shared" si="56"/>
        <v>0</v>
      </c>
      <c r="AI90" s="23">
        <f t="shared" si="56"/>
        <v>0</v>
      </c>
      <c r="AJ90" s="24">
        <f t="shared" si="56"/>
        <v>0</v>
      </c>
      <c r="AK90" s="25">
        <f t="shared" si="56"/>
        <v>0</v>
      </c>
      <c r="AL90" s="23">
        <f t="shared" si="56"/>
        <v>0</v>
      </c>
      <c r="AM90" s="24">
        <f t="shared" si="56"/>
        <v>0</v>
      </c>
      <c r="AN90" s="25">
        <f t="shared" si="56"/>
        <v>0</v>
      </c>
      <c r="AO90" s="23">
        <f t="shared" si="56"/>
        <v>0</v>
      </c>
      <c r="AP90" s="24">
        <f t="shared" si="56"/>
        <v>0</v>
      </c>
      <c r="AQ90" s="25">
        <f t="shared" si="56"/>
        <v>0</v>
      </c>
      <c r="AR90" s="115"/>
      <c r="AS90" s="195"/>
      <c r="AT90" s="15"/>
    </row>
    <row r="91" spans="1:46" ht="0.75" hidden="1" customHeight="1" x14ac:dyDescent="0.25">
      <c r="A91" s="275"/>
      <c r="B91" s="196"/>
      <c r="C91" s="188"/>
      <c r="D91" s="87"/>
      <c r="E91" s="23">
        <f>E90</f>
        <v>0</v>
      </c>
      <c r="F91" s="24">
        <f t="shared" si="56"/>
        <v>0</v>
      </c>
      <c r="G91" s="25">
        <f t="shared" si="56"/>
        <v>0</v>
      </c>
      <c r="H91" s="23">
        <f t="shared" si="56"/>
        <v>0</v>
      </c>
      <c r="I91" s="24">
        <f t="shared" si="56"/>
        <v>0</v>
      </c>
      <c r="J91" s="25">
        <f t="shared" si="56"/>
        <v>0</v>
      </c>
      <c r="K91" s="23">
        <f t="shared" si="56"/>
        <v>0</v>
      </c>
      <c r="L91" s="24">
        <f t="shared" si="56"/>
        <v>0</v>
      </c>
      <c r="M91" s="25">
        <f t="shared" si="56"/>
        <v>0</v>
      </c>
      <c r="N91" s="23">
        <f t="shared" si="56"/>
        <v>0</v>
      </c>
      <c r="O91" s="24">
        <f t="shared" si="56"/>
        <v>0</v>
      </c>
      <c r="P91" s="25">
        <f t="shared" si="56"/>
        <v>0</v>
      </c>
      <c r="Q91" s="23">
        <f t="shared" si="56"/>
        <v>0</v>
      </c>
      <c r="R91" s="24">
        <f t="shared" si="56"/>
        <v>0</v>
      </c>
      <c r="S91" s="25">
        <f t="shared" si="56"/>
        <v>0</v>
      </c>
      <c r="T91" s="23">
        <f t="shared" si="56"/>
        <v>0</v>
      </c>
      <c r="U91" s="24">
        <f t="shared" si="56"/>
        <v>0</v>
      </c>
      <c r="V91" s="25">
        <f t="shared" si="56"/>
        <v>0</v>
      </c>
      <c r="W91" s="23">
        <f t="shared" si="56"/>
        <v>0</v>
      </c>
      <c r="X91" s="24">
        <f t="shared" si="56"/>
        <v>0</v>
      </c>
      <c r="Y91" s="25">
        <f t="shared" si="56"/>
        <v>0</v>
      </c>
      <c r="Z91" s="23">
        <f t="shared" si="56"/>
        <v>0</v>
      </c>
      <c r="AA91" s="24">
        <f t="shared" si="56"/>
        <v>0</v>
      </c>
      <c r="AB91" s="25">
        <f t="shared" si="56"/>
        <v>0</v>
      </c>
      <c r="AC91" s="23">
        <f t="shared" si="56"/>
        <v>0</v>
      </c>
      <c r="AD91" s="24">
        <f t="shared" si="56"/>
        <v>0</v>
      </c>
      <c r="AE91" s="25">
        <f t="shared" si="56"/>
        <v>0</v>
      </c>
      <c r="AF91" s="23">
        <f t="shared" si="56"/>
        <v>0</v>
      </c>
      <c r="AG91" s="24">
        <f t="shared" si="56"/>
        <v>0</v>
      </c>
      <c r="AH91" s="25">
        <f t="shared" si="56"/>
        <v>0</v>
      </c>
      <c r="AI91" s="23">
        <f t="shared" si="56"/>
        <v>0</v>
      </c>
      <c r="AJ91" s="24">
        <f t="shared" si="56"/>
        <v>0</v>
      </c>
      <c r="AK91" s="25">
        <f t="shared" si="56"/>
        <v>0</v>
      </c>
      <c r="AL91" s="23">
        <f t="shared" si="56"/>
        <v>0</v>
      </c>
      <c r="AM91" s="24">
        <f t="shared" si="56"/>
        <v>0</v>
      </c>
      <c r="AN91" s="25">
        <f t="shared" si="56"/>
        <v>0</v>
      </c>
      <c r="AO91" s="23">
        <f t="shared" si="56"/>
        <v>0</v>
      </c>
      <c r="AP91" s="24">
        <f t="shared" si="56"/>
        <v>0</v>
      </c>
      <c r="AQ91" s="25">
        <f t="shared" si="56"/>
        <v>0</v>
      </c>
      <c r="AR91" s="115"/>
      <c r="AS91" s="195"/>
      <c r="AT91" s="15"/>
    </row>
    <row r="92" spans="1:46" ht="15" hidden="1" customHeight="1" x14ac:dyDescent="0.25">
      <c r="A92" s="275"/>
      <c r="B92" s="196"/>
      <c r="C92" s="188"/>
      <c r="D92" s="87"/>
      <c r="E92" s="23">
        <f>E91</f>
        <v>0</v>
      </c>
      <c r="F92" s="24">
        <f t="shared" si="56"/>
        <v>0</v>
      </c>
      <c r="G92" s="25">
        <f t="shared" si="56"/>
        <v>0</v>
      </c>
      <c r="H92" s="23">
        <f t="shared" si="56"/>
        <v>0</v>
      </c>
      <c r="I92" s="24">
        <f t="shared" si="56"/>
        <v>0</v>
      </c>
      <c r="J92" s="25">
        <f t="shared" si="56"/>
        <v>0</v>
      </c>
      <c r="K92" s="23">
        <f t="shared" si="56"/>
        <v>0</v>
      </c>
      <c r="L92" s="24">
        <f t="shared" si="56"/>
        <v>0</v>
      </c>
      <c r="M92" s="25">
        <f t="shared" si="56"/>
        <v>0</v>
      </c>
      <c r="N92" s="23">
        <f t="shared" si="56"/>
        <v>0</v>
      </c>
      <c r="O92" s="24">
        <f t="shared" si="56"/>
        <v>0</v>
      </c>
      <c r="P92" s="25">
        <f t="shared" si="56"/>
        <v>0</v>
      </c>
      <c r="Q92" s="23">
        <f t="shared" si="56"/>
        <v>0</v>
      </c>
      <c r="R92" s="24">
        <f t="shared" si="56"/>
        <v>0</v>
      </c>
      <c r="S92" s="25">
        <f t="shared" si="56"/>
        <v>0</v>
      </c>
      <c r="T92" s="23">
        <f t="shared" si="56"/>
        <v>0</v>
      </c>
      <c r="U92" s="24">
        <f t="shared" si="56"/>
        <v>0</v>
      </c>
      <c r="V92" s="25">
        <f t="shared" si="56"/>
        <v>0</v>
      </c>
      <c r="W92" s="23">
        <f t="shared" si="56"/>
        <v>0</v>
      </c>
      <c r="X92" s="24">
        <f t="shared" si="56"/>
        <v>0</v>
      </c>
      <c r="Y92" s="25">
        <f t="shared" si="56"/>
        <v>0</v>
      </c>
      <c r="Z92" s="23">
        <f t="shared" si="56"/>
        <v>0</v>
      </c>
      <c r="AA92" s="24">
        <f t="shared" si="56"/>
        <v>0</v>
      </c>
      <c r="AB92" s="25">
        <f t="shared" si="56"/>
        <v>0</v>
      </c>
      <c r="AC92" s="23">
        <f t="shared" si="56"/>
        <v>0</v>
      </c>
      <c r="AD92" s="24">
        <f t="shared" si="56"/>
        <v>0</v>
      </c>
      <c r="AE92" s="25">
        <f t="shared" si="56"/>
        <v>0</v>
      </c>
      <c r="AF92" s="23">
        <f t="shared" si="56"/>
        <v>0</v>
      </c>
      <c r="AG92" s="24">
        <f t="shared" si="56"/>
        <v>0</v>
      </c>
      <c r="AH92" s="25">
        <f t="shared" si="56"/>
        <v>0</v>
      </c>
      <c r="AI92" s="23">
        <f t="shared" si="56"/>
        <v>0</v>
      </c>
      <c r="AJ92" s="24">
        <f t="shared" si="56"/>
        <v>0</v>
      </c>
      <c r="AK92" s="25">
        <f t="shared" si="56"/>
        <v>0</v>
      </c>
      <c r="AL92" s="23">
        <f t="shared" si="56"/>
        <v>0</v>
      </c>
      <c r="AM92" s="24">
        <f t="shared" si="56"/>
        <v>0</v>
      </c>
      <c r="AN92" s="25">
        <f t="shared" si="56"/>
        <v>0</v>
      </c>
      <c r="AO92" s="23">
        <f t="shared" si="56"/>
        <v>0</v>
      </c>
      <c r="AP92" s="24">
        <f t="shared" si="56"/>
        <v>0</v>
      </c>
      <c r="AQ92" s="25">
        <f t="shared" si="56"/>
        <v>0</v>
      </c>
      <c r="AR92" s="115"/>
      <c r="AS92" s="195"/>
      <c r="AT92" s="15"/>
    </row>
    <row r="93" spans="1:46" ht="15" hidden="1" customHeight="1" x14ac:dyDescent="0.25">
      <c r="A93" s="275"/>
      <c r="B93" s="196"/>
      <c r="C93" s="188"/>
      <c r="D93" s="87"/>
      <c r="E93" s="23">
        <f>E92</f>
        <v>0</v>
      </c>
      <c r="F93" s="24">
        <f t="shared" si="56"/>
        <v>0</v>
      </c>
      <c r="G93" s="25">
        <f t="shared" si="56"/>
        <v>0</v>
      </c>
      <c r="H93" s="23">
        <f t="shared" si="56"/>
        <v>0</v>
      </c>
      <c r="I93" s="24">
        <f t="shared" si="56"/>
        <v>0</v>
      </c>
      <c r="J93" s="25">
        <f t="shared" si="56"/>
        <v>0</v>
      </c>
      <c r="K93" s="23">
        <f t="shared" si="56"/>
        <v>0</v>
      </c>
      <c r="L93" s="24">
        <f t="shared" si="56"/>
        <v>0</v>
      </c>
      <c r="M93" s="25">
        <f t="shared" si="56"/>
        <v>0</v>
      </c>
      <c r="N93" s="23">
        <f t="shared" si="56"/>
        <v>0</v>
      </c>
      <c r="O93" s="24">
        <f t="shared" si="56"/>
        <v>0</v>
      </c>
      <c r="P93" s="25">
        <f t="shared" si="56"/>
        <v>0</v>
      </c>
      <c r="Q93" s="23">
        <f t="shared" si="56"/>
        <v>0</v>
      </c>
      <c r="R93" s="24">
        <f t="shared" si="56"/>
        <v>0</v>
      </c>
      <c r="S93" s="25">
        <f t="shared" si="56"/>
        <v>0</v>
      </c>
      <c r="T93" s="23">
        <f t="shared" si="56"/>
        <v>0</v>
      </c>
      <c r="U93" s="24">
        <f t="shared" si="56"/>
        <v>0</v>
      </c>
      <c r="V93" s="25">
        <f t="shared" si="56"/>
        <v>0</v>
      </c>
      <c r="W93" s="23">
        <f t="shared" si="56"/>
        <v>0</v>
      </c>
      <c r="X93" s="24">
        <f t="shared" si="56"/>
        <v>0</v>
      </c>
      <c r="Y93" s="25">
        <f t="shared" si="56"/>
        <v>0</v>
      </c>
      <c r="Z93" s="23">
        <f t="shared" si="56"/>
        <v>0</v>
      </c>
      <c r="AA93" s="24">
        <f t="shared" si="56"/>
        <v>0</v>
      </c>
      <c r="AB93" s="25">
        <f t="shared" si="56"/>
        <v>0</v>
      </c>
      <c r="AC93" s="23">
        <f t="shared" si="56"/>
        <v>0</v>
      </c>
      <c r="AD93" s="24">
        <f t="shared" si="56"/>
        <v>0</v>
      </c>
      <c r="AE93" s="25">
        <f t="shared" si="56"/>
        <v>0</v>
      </c>
      <c r="AF93" s="23">
        <f t="shared" si="56"/>
        <v>0</v>
      </c>
      <c r="AG93" s="24">
        <f t="shared" si="56"/>
        <v>0</v>
      </c>
      <c r="AH93" s="25">
        <f t="shared" si="56"/>
        <v>0</v>
      </c>
      <c r="AI93" s="23">
        <f t="shared" si="56"/>
        <v>0</v>
      </c>
      <c r="AJ93" s="24">
        <f t="shared" si="56"/>
        <v>0</v>
      </c>
      <c r="AK93" s="25">
        <f t="shared" si="56"/>
        <v>0</v>
      </c>
      <c r="AL93" s="23">
        <f t="shared" si="56"/>
        <v>0</v>
      </c>
      <c r="AM93" s="24">
        <f t="shared" si="56"/>
        <v>0</v>
      </c>
      <c r="AN93" s="25">
        <f t="shared" si="56"/>
        <v>0</v>
      </c>
      <c r="AO93" s="23">
        <f t="shared" si="56"/>
        <v>0</v>
      </c>
      <c r="AP93" s="24">
        <f t="shared" si="56"/>
        <v>0</v>
      </c>
      <c r="AQ93" s="25">
        <f t="shared" si="56"/>
        <v>0</v>
      </c>
      <c r="AR93" s="116"/>
      <c r="AS93" s="195"/>
      <c r="AT93" s="15"/>
    </row>
    <row r="94" spans="1:46" ht="137.25" customHeight="1" x14ac:dyDescent="0.25">
      <c r="A94" s="275"/>
      <c r="B94" s="196"/>
      <c r="C94" s="188"/>
      <c r="D94" s="124" t="s">
        <v>51</v>
      </c>
      <c r="E94" s="23">
        <f>SUM(H94,K94,N94,Q94,T94,W94,Z94,AC94,AF94,AI94,AL94,AO94)</f>
        <v>29</v>
      </c>
      <c r="F94" s="24">
        <f>SUM(I94,L94,O94,R94,U94,X94,AA94,AD94,AG94,AJ94,AM94,AP94)</f>
        <v>29</v>
      </c>
      <c r="G94" s="55">
        <f>F94/E94*100</f>
        <v>100</v>
      </c>
      <c r="H94" s="23">
        <v>29</v>
      </c>
      <c r="I94" s="24">
        <v>29</v>
      </c>
      <c r="J94" s="55">
        <v>100</v>
      </c>
      <c r="K94" s="23">
        <f>K51</f>
        <v>0</v>
      </c>
      <c r="L94" s="24">
        <f>L51</f>
        <v>0</v>
      </c>
      <c r="M94" s="55">
        <v>0</v>
      </c>
      <c r="N94" s="23">
        <f>N51</f>
        <v>0</v>
      </c>
      <c r="O94" s="24">
        <f>O51</f>
        <v>0</v>
      </c>
      <c r="P94" s="55">
        <v>0</v>
      </c>
      <c r="Q94" s="23">
        <f>Q51</f>
        <v>0</v>
      </c>
      <c r="R94" s="24">
        <f>R51</f>
        <v>0</v>
      </c>
      <c r="S94" s="55">
        <v>0</v>
      </c>
      <c r="T94" s="23">
        <f>T51</f>
        <v>0</v>
      </c>
      <c r="U94" s="24">
        <f>U51</f>
        <v>0</v>
      </c>
      <c r="V94" s="55">
        <v>0</v>
      </c>
      <c r="W94" s="23">
        <f>W51</f>
        <v>0</v>
      </c>
      <c r="X94" s="24">
        <f>X51</f>
        <v>0</v>
      </c>
      <c r="Y94" s="55">
        <v>0</v>
      </c>
      <c r="Z94" s="23">
        <f>Z51</f>
        <v>0</v>
      </c>
      <c r="AA94" s="24">
        <f>AA51</f>
        <v>0</v>
      </c>
      <c r="AB94" s="55">
        <v>0</v>
      </c>
      <c r="AC94" s="23">
        <f>AC51</f>
        <v>0</v>
      </c>
      <c r="AD94" s="24">
        <f>AD51</f>
        <v>0</v>
      </c>
      <c r="AE94" s="55">
        <v>0</v>
      </c>
      <c r="AF94" s="23">
        <f>AF51</f>
        <v>0</v>
      </c>
      <c r="AG94" s="24">
        <f>AG51</f>
        <v>0</v>
      </c>
      <c r="AH94" s="55">
        <v>0</v>
      </c>
      <c r="AI94" s="23">
        <f>AI51</f>
        <v>0</v>
      </c>
      <c r="AJ94" s="24">
        <f>AJ51</f>
        <v>0</v>
      </c>
      <c r="AK94" s="55">
        <v>0</v>
      </c>
      <c r="AL94" s="23">
        <f>AL51</f>
        <v>0</v>
      </c>
      <c r="AM94" s="24">
        <f>AM51</f>
        <v>0</v>
      </c>
      <c r="AN94" s="55">
        <v>0</v>
      </c>
      <c r="AO94" s="23">
        <f>AO51</f>
        <v>0</v>
      </c>
      <c r="AP94" s="24">
        <f>AP51</f>
        <v>0</v>
      </c>
      <c r="AQ94" s="55">
        <v>0</v>
      </c>
      <c r="AR94" s="128" t="s">
        <v>114</v>
      </c>
      <c r="AS94" s="92"/>
    </row>
    <row r="95" spans="1:46" x14ac:dyDescent="0.25">
      <c r="A95" s="14"/>
      <c r="B95" s="16"/>
      <c r="C95" s="27"/>
      <c r="D95" s="28"/>
      <c r="E95" s="26"/>
      <c r="F95" s="26"/>
      <c r="G95" s="26"/>
      <c r="H95" s="26"/>
      <c r="I95" s="26"/>
      <c r="J95" s="26"/>
      <c r="K95" s="26"/>
      <c r="L95" s="26"/>
      <c r="M95" s="26"/>
      <c r="N95" s="260"/>
      <c r="O95" s="260"/>
      <c r="P95" s="260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7"/>
      <c r="AS95" s="7"/>
      <c r="AT95" s="15"/>
    </row>
    <row r="96" spans="1:46" x14ac:dyDescent="0.25">
      <c r="A96" s="14"/>
      <c r="B96" s="16"/>
      <c r="C96" s="27"/>
      <c r="D96" s="28"/>
      <c r="E96" s="26"/>
      <c r="F96" s="26"/>
      <c r="G96" s="26"/>
      <c r="H96" s="26"/>
      <c r="I96" s="26"/>
      <c r="J96" s="26"/>
      <c r="K96" s="26"/>
      <c r="L96" s="26"/>
      <c r="M96" s="26"/>
      <c r="N96" s="91"/>
      <c r="O96" s="91"/>
      <c r="P96" s="91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7"/>
      <c r="AS96" s="7"/>
      <c r="AT96" s="15"/>
    </row>
    <row r="97" spans="1:27" x14ac:dyDescent="0.25">
      <c r="A97" s="276" t="s">
        <v>83</v>
      </c>
      <c r="B97" s="276"/>
      <c r="C97" s="276"/>
      <c r="D97" s="276"/>
      <c r="E97" s="276"/>
      <c r="F97" s="276"/>
      <c r="G97" s="75"/>
      <c r="H97" s="33"/>
      <c r="I97" s="33"/>
      <c r="J97" s="277"/>
      <c r="K97" s="277"/>
      <c r="L97" s="277"/>
      <c r="M97" s="277"/>
      <c r="N97" s="277"/>
      <c r="O97" s="277"/>
      <c r="P97" s="277"/>
      <c r="Q97" s="277"/>
      <c r="R97" s="277"/>
      <c r="S97" s="8"/>
      <c r="T97" s="8"/>
      <c r="U97" s="8"/>
    </row>
    <row r="98" spans="1:27" x14ac:dyDescent="0.25">
      <c r="A98" s="258"/>
      <c r="B98" s="259"/>
      <c r="C98" s="259"/>
      <c r="D98" s="259"/>
      <c r="E98" s="76"/>
      <c r="F98" s="76"/>
      <c r="G98" s="77"/>
      <c r="H98" s="33"/>
      <c r="I98" s="33"/>
      <c r="J98" s="259"/>
      <c r="K98" s="278"/>
      <c r="L98" s="278"/>
      <c r="M98" s="278"/>
      <c r="N98" s="278"/>
      <c r="O98" s="278"/>
      <c r="P98" s="278"/>
      <c r="Q98" s="278"/>
      <c r="R98" s="278"/>
      <c r="S98" s="5"/>
      <c r="T98" s="5"/>
      <c r="U98" s="5"/>
      <c r="V98" s="5"/>
      <c r="W98" s="5"/>
      <c r="X98" s="5"/>
      <c r="Y98" s="5"/>
    </row>
    <row r="99" spans="1:27" x14ac:dyDescent="0.25">
      <c r="A99" s="279" t="s">
        <v>86</v>
      </c>
      <c r="B99" s="280"/>
      <c r="C99" s="280"/>
      <c r="D99" s="280"/>
      <c r="E99" s="280"/>
      <c r="F99" s="76"/>
      <c r="G99" s="77"/>
      <c r="H99" s="33"/>
      <c r="I99" s="33"/>
      <c r="J99" s="281"/>
      <c r="K99" s="282"/>
      <c r="L99" s="282"/>
      <c r="M99" s="282"/>
      <c r="N99" s="282"/>
      <c r="O99" s="282"/>
      <c r="P99" s="282"/>
      <c r="Q99" s="282"/>
      <c r="R99" s="282"/>
      <c r="S99" s="5"/>
      <c r="T99" s="5"/>
      <c r="U99" s="5"/>
      <c r="V99" s="8"/>
      <c r="W99" s="8"/>
      <c r="X99" s="8"/>
      <c r="Y99" s="8"/>
      <c r="Z99" s="8"/>
      <c r="AA99" s="8"/>
    </row>
    <row r="100" spans="1:27" x14ac:dyDescent="0.25">
      <c r="A100" s="1"/>
      <c r="B100" s="253"/>
      <c r="C100" s="253"/>
      <c r="D100" s="253"/>
      <c r="E100" s="76"/>
      <c r="F100" s="76"/>
      <c r="G100" s="75"/>
      <c r="H100" s="33"/>
      <c r="I100" s="33"/>
      <c r="J100" s="33"/>
      <c r="K100" s="33"/>
      <c r="L100" s="283"/>
      <c r="M100" s="283"/>
      <c r="N100" s="283"/>
      <c r="O100" s="283"/>
      <c r="P100" s="283"/>
      <c r="Q100" s="283"/>
      <c r="R100" s="283"/>
      <c r="S100" s="8"/>
      <c r="T100" s="8"/>
      <c r="U100" s="8"/>
      <c r="V100" s="5"/>
      <c r="W100" s="5"/>
      <c r="X100" s="5"/>
      <c r="Y100" s="5"/>
      <c r="Z100" s="5"/>
    </row>
    <row r="101" spans="1:27" x14ac:dyDescent="0.25">
      <c r="A101" s="1"/>
      <c r="B101" s="86"/>
      <c r="C101" s="86"/>
      <c r="D101" s="86"/>
      <c r="E101" s="76"/>
      <c r="F101" s="76"/>
      <c r="G101" s="76"/>
      <c r="H101" s="3"/>
      <c r="I101" s="3"/>
      <c r="J101" s="3"/>
      <c r="K101" s="3"/>
      <c r="L101" s="10"/>
      <c r="M101" s="10"/>
      <c r="N101" s="10"/>
      <c r="O101" s="10"/>
      <c r="Q101" s="34"/>
      <c r="R101" s="34"/>
      <c r="S101" s="34"/>
      <c r="T101" s="34"/>
      <c r="U101" s="34"/>
      <c r="V101" s="34"/>
      <c r="W101" s="34"/>
      <c r="X101" s="34"/>
      <c r="Y101" s="34"/>
      <c r="Z101" s="34"/>
    </row>
    <row r="102" spans="1:27" x14ac:dyDescent="0.25">
      <c r="I102" s="33"/>
      <c r="J102" s="33"/>
      <c r="K102" s="33"/>
      <c r="L102" s="33"/>
      <c r="M102" s="33"/>
      <c r="N102" s="33"/>
      <c r="O102" s="33"/>
      <c r="P102" s="6"/>
      <c r="Q102" s="8"/>
      <c r="R102" s="8"/>
      <c r="S102" s="8"/>
      <c r="T102" s="8"/>
      <c r="U102" s="8"/>
      <c r="V102" s="8"/>
      <c r="W102" s="8"/>
      <c r="X102" s="8"/>
      <c r="Y102" s="8"/>
    </row>
    <row r="103" spans="1:27" x14ac:dyDescent="0.25">
      <c r="A103" s="250" t="s">
        <v>84</v>
      </c>
      <c r="B103" s="251"/>
      <c r="C103" s="251"/>
      <c r="D103" s="251"/>
      <c r="E103" s="251"/>
      <c r="F103" s="251"/>
      <c r="G103" s="252"/>
      <c r="H103" s="252"/>
      <c r="I103" s="33"/>
      <c r="J103" s="33"/>
      <c r="K103" s="33"/>
      <c r="L103" s="33"/>
      <c r="M103" s="33"/>
      <c r="N103" s="33"/>
      <c r="O103" s="33"/>
      <c r="V103" s="60"/>
      <c r="W103" s="60"/>
    </row>
    <row r="104" spans="1:27" ht="15.75" x14ac:dyDescent="0.25">
      <c r="A104" s="2"/>
    </row>
    <row r="105" spans="1:27" ht="15.75" x14ac:dyDescent="0.25">
      <c r="A105" s="2"/>
      <c r="E105" s="78"/>
      <c r="F105" s="78"/>
    </row>
    <row r="106" spans="1:27" x14ac:dyDescent="0.25">
      <c r="A106" s="3"/>
    </row>
  </sheetData>
  <mergeCells count="139">
    <mergeCell ref="N95:P95"/>
    <mergeCell ref="A97:F97"/>
    <mergeCell ref="J97:R97"/>
    <mergeCell ref="A103:H103"/>
    <mergeCell ref="A98:D98"/>
    <mergeCell ref="J98:R98"/>
    <mergeCell ref="A99:E99"/>
    <mergeCell ref="J99:R99"/>
    <mergeCell ref="B100:D100"/>
    <mergeCell ref="L100:R100"/>
    <mergeCell ref="A77:A82"/>
    <mergeCell ref="B77:B82"/>
    <mergeCell ref="AS77:AS82"/>
    <mergeCell ref="A83:A88"/>
    <mergeCell ref="B83:B88"/>
    <mergeCell ref="AS83:AS93"/>
    <mergeCell ref="A89:A94"/>
    <mergeCell ref="C89:C94"/>
    <mergeCell ref="B89:B94"/>
    <mergeCell ref="AR77:AR81"/>
    <mergeCell ref="C77:C81"/>
    <mergeCell ref="A64:A69"/>
    <mergeCell ref="B64:B69"/>
    <mergeCell ref="C64:C69"/>
    <mergeCell ref="AR64:AR69"/>
    <mergeCell ref="AS64:AS69"/>
    <mergeCell ref="A71:A76"/>
    <mergeCell ref="B71:B76"/>
    <mergeCell ref="C71:C76"/>
    <mergeCell ref="AR71:AR76"/>
    <mergeCell ref="AS71:AS76"/>
    <mergeCell ref="A52:A57"/>
    <mergeCell ref="B52:B57"/>
    <mergeCell ref="C52:C57"/>
    <mergeCell ref="AR52:AR57"/>
    <mergeCell ref="AS52:AS57"/>
    <mergeCell ref="A58:A63"/>
    <mergeCell ref="B58:B63"/>
    <mergeCell ref="C58:C63"/>
    <mergeCell ref="AR58:AR63"/>
    <mergeCell ref="AS58:AS63"/>
    <mergeCell ref="C44:W44"/>
    <mergeCell ref="C45:W45"/>
    <mergeCell ref="A46:A51"/>
    <mergeCell ref="B46:B51"/>
    <mergeCell ref="C46:C51"/>
    <mergeCell ref="AS46:AS50"/>
    <mergeCell ref="C37:W37"/>
    <mergeCell ref="A38:A43"/>
    <mergeCell ref="B38:B43"/>
    <mergeCell ref="C38:C43"/>
    <mergeCell ref="AR38:AR42"/>
    <mergeCell ref="AS38:AS42"/>
    <mergeCell ref="A30:A35"/>
    <mergeCell ref="B30:B35"/>
    <mergeCell ref="C30:C35"/>
    <mergeCell ref="AR30:AR34"/>
    <mergeCell ref="AS30:AS34"/>
    <mergeCell ref="C36:W36"/>
    <mergeCell ref="AP7:AP8"/>
    <mergeCell ref="A24:A29"/>
    <mergeCell ref="B24:B29"/>
    <mergeCell ref="C24:C29"/>
    <mergeCell ref="AR24:AR28"/>
    <mergeCell ref="AS24:AS28"/>
    <mergeCell ref="AR12:AR16"/>
    <mergeCell ref="AS12:AS16"/>
    <mergeCell ref="A18:A23"/>
    <mergeCell ref="B18:B23"/>
    <mergeCell ref="C18:C23"/>
    <mergeCell ref="AR18:AR22"/>
    <mergeCell ref="AS18:AS22"/>
    <mergeCell ref="AQ7:AQ8"/>
    <mergeCell ref="C10:W10"/>
    <mergeCell ref="C11:W11"/>
    <mergeCell ref="AM7:AM8"/>
    <mergeCell ref="AN7:AN8"/>
    <mergeCell ref="AO7:AO8"/>
    <mergeCell ref="AG7:AG8"/>
    <mergeCell ref="A12:A17"/>
    <mergeCell ref="B12:B17"/>
    <mergeCell ref="C12:C17"/>
    <mergeCell ref="AJ7:AJ8"/>
    <mergeCell ref="AK7:AK8"/>
    <mergeCell ref="AB7:AB8"/>
    <mergeCell ref="AC7:AC8"/>
    <mergeCell ref="AD7:AD8"/>
    <mergeCell ref="AE7:AE8"/>
    <mergeCell ref="AF7:AF8"/>
    <mergeCell ref="AH7:AH8"/>
    <mergeCell ref="AL7:AL8"/>
    <mergeCell ref="AI7:AI8"/>
    <mergeCell ref="V7:V8"/>
    <mergeCell ref="W7:W8"/>
    <mergeCell ref="X7:X8"/>
    <mergeCell ref="Y7:Y8"/>
    <mergeCell ref="Z7:Z8"/>
    <mergeCell ref="AA7:AA8"/>
    <mergeCell ref="P7:P8"/>
    <mergeCell ref="Q7:Q8"/>
    <mergeCell ref="R7:R8"/>
    <mergeCell ref="E7:E8"/>
    <mergeCell ref="F7:F8"/>
    <mergeCell ref="G7:G8"/>
    <mergeCell ref="H7:H8"/>
    <mergeCell ref="I7:I8"/>
    <mergeCell ref="S7:S8"/>
    <mergeCell ref="T7:T8"/>
    <mergeCell ref="U7:U8"/>
    <mergeCell ref="J7:J8"/>
    <mergeCell ref="K7:K8"/>
    <mergeCell ref="L7:L8"/>
    <mergeCell ref="M7:M8"/>
    <mergeCell ref="N7:N8"/>
    <mergeCell ref="O7:O8"/>
    <mergeCell ref="AR1:AS2"/>
    <mergeCell ref="A3:R3"/>
    <mergeCell ref="A4:AR4"/>
    <mergeCell ref="A5:A8"/>
    <mergeCell ref="B5:B8"/>
    <mergeCell ref="C5:C8"/>
    <mergeCell ref="D5:D8"/>
    <mergeCell ref="E5:G6"/>
    <mergeCell ref="AR46:AR49"/>
    <mergeCell ref="H5:AQ5"/>
    <mergeCell ref="AR5:AR8"/>
    <mergeCell ref="AS5:AS8"/>
    <mergeCell ref="H6:J6"/>
    <mergeCell ref="K6:M6"/>
    <mergeCell ref="N6:P6"/>
    <mergeCell ref="Q6:S6"/>
    <mergeCell ref="T6:V6"/>
    <mergeCell ref="W6:Y6"/>
    <mergeCell ref="Z6:AB6"/>
    <mergeCell ref="AC6:AE6"/>
    <mergeCell ref="AF6:AH6"/>
    <mergeCell ref="AI6:AK6"/>
    <mergeCell ref="AL6:AN6"/>
    <mergeCell ref="AO6:AQ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K110"/>
  <sheetViews>
    <sheetView tabSelected="1" view="pageBreakPreview" zoomScale="60" zoomScaleNormal="70" workbookViewId="0">
      <selection activeCell="P98" sqref="P98"/>
    </sheetView>
  </sheetViews>
  <sheetFormatPr defaultRowHeight="15" x14ac:dyDescent="0.25"/>
  <cols>
    <col min="1" max="1" width="3.28515625" customWidth="1"/>
    <col min="2" max="2" width="18.140625" customWidth="1"/>
    <col min="3" max="3" width="11.28515625" customWidth="1"/>
    <col min="4" max="4" width="12.7109375" customWidth="1"/>
    <col min="5" max="5" width="7.85546875" style="73" customWidth="1"/>
    <col min="6" max="6" width="7.42578125" style="73" customWidth="1"/>
    <col min="7" max="7" width="7.7109375" style="73" customWidth="1"/>
    <col min="8" max="8" width="9" bestFit="1" customWidth="1"/>
    <col min="9" max="16" width="7.7109375" customWidth="1"/>
    <col min="17" max="17" width="8.28515625" customWidth="1"/>
    <col min="18" max="24" width="7.7109375" customWidth="1"/>
    <col min="25" max="25" width="7.5703125" customWidth="1"/>
    <col min="26" max="26" width="7.7109375" customWidth="1"/>
    <col min="27" max="27" width="6" customWidth="1"/>
    <col min="28" max="28" width="6.42578125" customWidth="1"/>
    <col min="29" max="29" width="7.140625" customWidth="1"/>
    <col min="30" max="30" width="6.140625" customWidth="1"/>
    <col min="31" max="31" width="5.140625" customWidth="1"/>
    <col min="32" max="32" width="6.7109375" customWidth="1"/>
    <col min="33" max="33" width="6.5703125" customWidth="1"/>
    <col min="34" max="34" width="7.5703125" customWidth="1"/>
    <col min="35" max="35" width="8" customWidth="1"/>
    <col min="36" max="36" width="7.7109375" customWidth="1"/>
    <col min="37" max="37" width="5.42578125" customWidth="1"/>
    <col min="38" max="38" width="7.7109375" customWidth="1"/>
    <col min="39" max="39" width="6.28515625" customWidth="1"/>
    <col min="40" max="40" width="5.28515625" customWidth="1"/>
    <col min="41" max="41" width="6.5703125" customWidth="1"/>
    <col min="42" max="42" width="4.42578125" customWidth="1"/>
    <col min="43" max="43" width="6.85546875" customWidth="1"/>
    <col min="44" max="44" width="58.140625" customWidth="1"/>
    <col min="45" max="45" width="55.85546875" customWidth="1"/>
  </cols>
  <sheetData>
    <row r="1" spans="1:63" x14ac:dyDescent="0.25">
      <c r="A1" s="210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5"/>
      <c r="T1" s="5"/>
      <c r="U1" s="4"/>
    </row>
    <row r="2" spans="1:63" ht="21.6" customHeight="1" thickBot="1" x14ac:dyDescent="0.3">
      <c r="A2" s="219" t="s">
        <v>118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219"/>
      <c r="S2" s="219"/>
      <c r="T2" s="219"/>
      <c r="U2" s="219"/>
      <c r="V2" s="219"/>
      <c r="W2" s="219"/>
      <c r="X2" s="219"/>
      <c r="Y2" s="219"/>
      <c r="Z2" s="219"/>
      <c r="AA2" s="219"/>
      <c r="AB2" s="219"/>
      <c r="AC2" s="219"/>
      <c r="AD2" s="219"/>
      <c r="AE2" s="219"/>
      <c r="AF2" s="219"/>
      <c r="AG2" s="219"/>
      <c r="AH2" s="219"/>
      <c r="AI2" s="5"/>
      <c r="AJ2" s="5"/>
      <c r="AK2" s="5"/>
      <c r="AL2" s="5"/>
      <c r="AM2" s="5"/>
      <c r="AN2" s="5"/>
      <c r="AO2" s="5"/>
      <c r="AP2" s="5"/>
      <c r="AQ2" s="5"/>
      <c r="AR2" s="5"/>
      <c r="AS2" s="5" t="s">
        <v>87</v>
      </c>
    </row>
    <row r="3" spans="1:63" ht="12" customHeight="1" thickBot="1" x14ac:dyDescent="0.3">
      <c r="A3" s="211" t="s">
        <v>0</v>
      </c>
      <c r="B3" s="214" t="s">
        <v>40</v>
      </c>
      <c r="C3" s="211" t="s">
        <v>50</v>
      </c>
      <c r="D3" s="211" t="s">
        <v>10</v>
      </c>
      <c r="E3" s="242" t="s">
        <v>41</v>
      </c>
      <c r="F3" s="243"/>
      <c r="G3" s="244"/>
      <c r="H3" s="225" t="s">
        <v>1</v>
      </c>
      <c r="I3" s="226"/>
      <c r="J3" s="226"/>
      <c r="K3" s="226"/>
      <c r="L3" s="226"/>
      <c r="M3" s="226"/>
      <c r="N3" s="226"/>
      <c r="O3" s="226"/>
      <c r="P3" s="226"/>
      <c r="Q3" s="238"/>
      <c r="R3" s="238"/>
      <c r="S3" s="238"/>
      <c r="T3" s="238"/>
      <c r="U3" s="238"/>
      <c r="V3" s="238"/>
      <c r="W3" s="238"/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9"/>
      <c r="AR3" s="197" t="s">
        <v>2</v>
      </c>
      <c r="AS3" s="235" t="s">
        <v>3</v>
      </c>
    </row>
    <row r="4" spans="1:63" ht="15" customHeight="1" thickBot="1" x14ac:dyDescent="0.3">
      <c r="A4" s="212"/>
      <c r="B4" s="215"/>
      <c r="C4" s="212"/>
      <c r="D4" s="240"/>
      <c r="E4" s="245"/>
      <c r="F4" s="246"/>
      <c r="G4" s="247"/>
      <c r="H4" s="225" t="s">
        <v>4</v>
      </c>
      <c r="I4" s="226"/>
      <c r="J4" s="227"/>
      <c r="K4" s="225" t="s">
        <v>11</v>
      </c>
      <c r="L4" s="226"/>
      <c r="M4" s="227"/>
      <c r="N4" s="284" t="s">
        <v>12</v>
      </c>
      <c r="O4" s="285"/>
      <c r="P4" s="286"/>
      <c r="Q4" s="284" t="s">
        <v>13</v>
      </c>
      <c r="R4" s="285"/>
      <c r="S4" s="286"/>
      <c r="T4" s="284" t="s">
        <v>14</v>
      </c>
      <c r="U4" s="285"/>
      <c r="V4" s="286"/>
      <c r="W4" s="284" t="s">
        <v>15</v>
      </c>
      <c r="X4" s="285"/>
      <c r="Y4" s="286"/>
      <c r="Z4" s="284" t="s">
        <v>16</v>
      </c>
      <c r="AA4" s="285"/>
      <c r="AB4" s="286"/>
      <c r="AC4" s="284" t="s">
        <v>17</v>
      </c>
      <c r="AD4" s="285"/>
      <c r="AE4" s="286"/>
      <c r="AF4" s="284" t="s">
        <v>18</v>
      </c>
      <c r="AG4" s="285"/>
      <c r="AH4" s="286"/>
      <c r="AI4" s="284" t="s">
        <v>19</v>
      </c>
      <c r="AJ4" s="285"/>
      <c r="AK4" s="286"/>
      <c r="AL4" s="284" t="s">
        <v>20</v>
      </c>
      <c r="AM4" s="285"/>
      <c r="AN4" s="286"/>
      <c r="AO4" s="284" t="s">
        <v>5</v>
      </c>
      <c r="AP4" s="285"/>
      <c r="AQ4" s="286"/>
      <c r="AR4" s="198"/>
      <c r="AS4" s="236"/>
      <c r="BC4" s="58"/>
      <c r="BD4" s="58"/>
      <c r="BE4" s="58"/>
      <c r="BF4" s="58"/>
      <c r="BG4" s="58"/>
      <c r="BH4" s="58"/>
      <c r="BI4" s="58"/>
      <c r="BJ4" s="58"/>
      <c r="BK4" s="58"/>
    </row>
    <row r="5" spans="1:63" x14ac:dyDescent="0.25">
      <c r="A5" s="212"/>
      <c r="B5" s="215"/>
      <c r="C5" s="212"/>
      <c r="D5" s="240"/>
      <c r="E5" s="231" t="s">
        <v>6</v>
      </c>
      <c r="F5" s="233" t="s">
        <v>7</v>
      </c>
      <c r="G5" s="217" t="s">
        <v>8</v>
      </c>
      <c r="H5" s="200" t="s">
        <v>6</v>
      </c>
      <c r="I5" s="203" t="s">
        <v>7</v>
      </c>
      <c r="J5" s="220" t="s">
        <v>8</v>
      </c>
      <c r="K5" s="200" t="s">
        <v>6</v>
      </c>
      <c r="L5" s="203" t="s">
        <v>7</v>
      </c>
      <c r="M5" s="220" t="s">
        <v>8</v>
      </c>
      <c r="N5" s="200" t="s">
        <v>6</v>
      </c>
      <c r="O5" s="203" t="s">
        <v>7</v>
      </c>
      <c r="P5" s="220" t="s">
        <v>8</v>
      </c>
      <c r="Q5" s="200" t="s">
        <v>6</v>
      </c>
      <c r="R5" s="203" t="s">
        <v>7</v>
      </c>
      <c r="S5" s="220" t="s">
        <v>8</v>
      </c>
      <c r="T5" s="200" t="s">
        <v>6</v>
      </c>
      <c r="U5" s="203" t="s">
        <v>7</v>
      </c>
      <c r="V5" s="220" t="s">
        <v>8</v>
      </c>
      <c r="W5" s="200" t="s">
        <v>6</v>
      </c>
      <c r="X5" s="203" t="s">
        <v>7</v>
      </c>
      <c r="Y5" s="220" t="s">
        <v>8</v>
      </c>
      <c r="Z5" s="200" t="s">
        <v>6</v>
      </c>
      <c r="AA5" s="203" t="s">
        <v>7</v>
      </c>
      <c r="AB5" s="220" t="s">
        <v>8</v>
      </c>
      <c r="AC5" s="200" t="s">
        <v>6</v>
      </c>
      <c r="AD5" s="203" t="s">
        <v>7</v>
      </c>
      <c r="AE5" s="220" t="s">
        <v>8</v>
      </c>
      <c r="AF5" s="200" t="s">
        <v>6</v>
      </c>
      <c r="AG5" s="203" t="s">
        <v>7</v>
      </c>
      <c r="AH5" s="220" t="s">
        <v>8</v>
      </c>
      <c r="AI5" s="200" t="s">
        <v>6</v>
      </c>
      <c r="AJ5" s="203" t="s">
        <v>7</v>
      </c>
      <c r="AK5" s="220" t="s">
        <v>8</v>
      </c>
      <c r="AL5" s="200" t="s">
        <v>6</v>
      </c>
      <c r="AM5" s="203" t="s">
        <v>7</v>
      </c>
      <c r="AN5" s="220" t="s">
        <v>8</v>
      </c>
      <c r="AO5" s="200" t="s">
        <v>6</v>
      </c>
      <c r="AP5" s="203" t="s">
        <v>7</v>
      </c>
      <c r="AQ5" s="220" t="s">
        <v>8</v>
      </c>
      <c r="AR5" s="198"/>
      <c r="AS5" s="236"/>
      <c r="BC5" s="58"/>
      <c r="BD5" s="58"/>
      <c r="BE5" s="58"/>
      <c r="BF5" s="58"/>
      <c r="BG5" s="58"/>
      <c r="BH5" s="58"/>
      <c r="BI5" s="58"/>
      <c r="BJ5" s="58"/>
      <c r="BK5" s="58"/>
    </row>
    <row r="6" spans="1:63" ht="37.5" customHeight="1" thickBot="1" x14ac:dyDescent="0.3">
      <c r="A6" s="213"/>
      <c r="B6" s="216"/>
      <c r="C6" s="213"/>
      <c r="D6" s="241"/>
      <c r="E6" s="232"/>
      <c r="F6" s="234"/>
      <c r="G6" s="218"/>
      <c r="H6" s="201"/>
      <c r="I6" s="204"/>
      <c r="J6" s="221"/>
      <c r="K6" s="201"/>
      <c r="L6" s="204"/>
      <c r="M6" s="221"/>
      <c r="N6" s="201"/>
      <c r="O6" s="204"/>
      <c r="P6" s="221"/>
      <c r="Q6" s="201"/>
      <c r="R6" s="204"/>
      <c r="S6" s="221"/>
      <c r="T6" s="201"/>
      <c r="U6" s="204"/>
      <c r="V6" s="221"/>
      <c r="W6" s="201"/>
      <c r="X6" s="204"/>
      <c r="Y6" s="221"/>
      <c r="Z6" s="201"/>
      <c r="AA6" s="204"/>
      <c r="AB6" s="221"/>
      <c r="AC6" s="201"/>
      <c r="AD6" s="204"/>
      <c r="AE6" s="221"/>
      <c r="AF6" s="201"/>
      <c r="AG6" s="204"/>
      <c r="AH6" s="221"/>
      <c r="AI6" s="201"/>
      <c r="AJ6" s="204"/>
      <c r="AK6" s="221"/>
      <c r="AL6" s="201"/>
      <c r="AM6" s="204"/>
      <c r="AN6" s="221"/>
      <c r="AO6" s="201"/>
      <c r="AP6" s="204"/>
      <c r="AQ6" s="221"/>
      <c r="AR6" s="199"/>
      <c r="AS6" s="237"/>
      <c r="BC6" s="58"/>
      <c r="BD6" s="58"/>
      <c r="BE6" s="58"/>
      <c r="BF6" s="58"/>
      <c r="BG6" s="58"/>
      <c r="BH6" s="58"/>
      <c r="BI6" s="58"/>
      <c r="BJ6" s="58"/>
      <c r="BK6" s="58"/>
    </row>
    <row r="7" spans="1:63" ht="14.25" customHeight="1" x14ac:dyDescent="0.25">
      <c r="A7" s="121">
        <v>1</v>
      </c>
      <c r="B7" s="42">
        <v>2</v>
      </c>
      <c r="C7" s="42">
        <v>3</v>
      </c>
      <c r="D7" s="42">
        <v>4</v>
      </c>
      <c r="E7" s="74">
        <v>5</v>
      </c>
      <c r="F7" s="74">
        <v>6</v>
      </c>
      <c r="G7" s="74" t="s">
        <v>36</v>
      </c>
      <c r="H7" s="43">
        <v>8</v>
      </c>
      <c r="I7" s="43">
        <v>9</v>
      </c>
      <c r="J7" s="43">
        <v>10</v>
      </c>
      <c r="K7" s="43">
        <v>11</v>
      </c>
      <c r="L7" s="43">
        <v>12</v>
      </c>
      <c r="M7" s="43">
        <v>13</v>
      </c>
      <c r="N7" s="43">
        <v>14</v>
      </c>
      <c r="O7" s="43">
        <v>15</v>
      </c>
      <c r="P7" s="43">
        <v>16</v>
      </c>
      <c r="Q7" s="43">
        <v>17</v>
      </c>
      <c r="R7" s="43">
        <v>18</v>
      </c>
      <c r="S7" s="43">
        <v>19</v>
      </c>
      <c r="T7" s="43">
        <v>20</v>
      </c>
      <c r="U7" s="43">
        <v>21</v>
      </c>
      <c r="V7" s="43">
        <v>22</v>
      </c>
      <c r="W7" s="43">
        <v>23</v>
      </c>
      <c r="X7" s="43">
        <v>24</v>
      </c>
      <c r="Y7" s="43">
        <v>25</v>
      </c>
      <c r="Z7" s="43">
        <v>26</v>
      </c>
      <c r="AA7" s="43">
        <v>27</v>
      </c>
      <c r="AB7" s="43">
        <v>28</v>
      </c>
      <c r="AC7" s="43">
        <v>29</v>
      </c>
      <c r="AD7" s="43">
        <v>30</v>
      </c>
      <c r="AE7" s="43">
        <v>31</v>
      </c>
      <c r="AF7" s="43">
        <v>32</v>
      </c>
      <c r="AG7" s="43">
        <v>33</v>
      </c>
      <c r="AH7" s="43">
        <v>34</v>
      </c>
      <c r="AI7" s="43">
        <v>35</v>
      </c>
      <c r="AJ7" s="43">
        <v>36</v>
      </c>
      <c r="AK7" s="43">
        <v>37</v>
      </c>
      <c r="AL7" s="43">
        <v>38</v>
      </c>
      <c r="AM7" s="43">
        <v>39</v>
      </c>
      <c r="AN7" s="43">
        <v>40</v>
      </c>
      <c r="AO7" s="43">
        <v>41</v>
      </c>
      <c r="AP7" s="56">
        <v>42</v>
      </c>
      <c r="AQ7" s="43">
        <v>43</v>
      </c>
      <c r="AR7" s="42">
        <v>44</v>
      </c>
      <c r="AS7" s="44">
        <v>45</v>
      </c>
      <c r="BC7" s="58"/>
      <c r="BD7" s="58"/>
      <c r="BE7" s="58"/>
      <c r="BF7" s="58"/>
      <c r="BG7" s="58"/>
      <c r="BH7" s="58"/>
      <c r="BI7" s="58"/>
      <c r="BJ7" s="58"/>
      <c r="BK7" s="58"/>
    </row>
    <row r="8" spans="1:63" ht="25.5" hidden="1" customHeight="1" x14ac:dyDescent="0.25">
      <c r="A8" s="45">
        <v>1</v>
      </c>
      <c r="B8" s="85" t="s">
        <v>25</v>
      </c>
      <c r="C8" s="194" t="s">
        <v>30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47"/>
      <c r="AQ8" s="39"/>
      <c r="AR8" s="48"/>
      <c r="AS8" s="48"/>
      <c r="BC8" s="58"/>
      <c r="BD8" s="58"/>
      <c r="BE8" s="58"/>
      <c r="BF8" s="58"/>
      <c r="BG8" s="58"/>
      <c r="BH8" s="58"/>
      <c r="BI8" s="58"/>
      <c r="BJ8" s="58"/>
      <c r="BK8" s="58"/>
    </row>
    <row r="9" spans="1:63" ht="12.75" hidden="1" customHeight="1" x14ac:dyDescent="0.25">
      <c r="A9" s="49" t="s">
        <v>9</v>
      </c>
      <c r="B9" s="85" t="s">
        <v>26</v>
      </c>
      <c r="C9" s="194" t="s">
        <v>31</v>
      </c>
      <c r="D9" s="194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1"/>
      <c r="AQ9" s="50"/>
      <c r="AR9" s="48"/>
      <c r="AS9" s="48"/>
      <c r="BC9" s="58"/>
      <c r="BD9" s="58"/>
      <c r="BE9" s="58"/>
      <c r="BF9" s="58"/>
      <c r="BG9" s="58"/>
      <c r="BH9" s="58"/>
      <c r="BI9" s="58"/>
      <c r="BJ9" s="58"/>
      <c r="BK9" s="58"/>
    </row>
    <row r="10" spans="1:63" ht="12.75" customHeight="1" x14ac:dyDescent="0.25">
      <c r="A10" s="222" t="s">
        <v>34</v>
      </c>
      <c r="B10" s="209" t="s">
        <v>37</v>
      </c>
      <c r="C10" s="188" t="s">
        <v>27</v>
      </c>
      <c r="D10" s="64" t="s">
        <v>23</v>
      </c>
      <c r="E10" s="23">
        <f>SUM(H10,K10,N10,Q10,T10,W10,Z10,AC10,AF10,AI10,AL10,AO10)</f>
        <v>11556.9</v>
      </c>
      <c r="F10" s="24">
        <f>SUM(F11:F14)</f>
        <v>10756.9</v>
      </c>
      <c r="G10" s="55">
        <f>F10/E10*100</f>
        <v>93.077728456593036</v>
      </c>
      <c r="H10" s="23">
        <f t="shared" ref="H10:AQ10" si="0">SUM(H11:H14)</f>
        <v>0</v>
      </c>
      <c r="I10" s="24">
        <f t="shared" si="0"/>
        <v>0</v>
      </c>
      <c r="J10" s="55">
        <f t="shared" si="0"/>
        <v>0</v>
      </c>
      <c r="K10" s="23">
        <f t="shared" si="0"/>
        <v>0</v>
      </c>
      <c r="L10" s="24">
        <f t="shared" si="0"/>
        <v>0</v>
      </c>
      <c r="M10" s="25">
        <f t="shared" si="0"/>
        <v>0</v>
      </c>
      <c r="N10" s="23">
        <f t="shared" si="0"/>
        <v>10756.9</v>
      </c>
      <c r="O10" s="24">
        <f t="shared" si="0"/>
        <v>10756.9</v>
      </c>
      <c r="P10" s="55">
        <f>O10/N10*100</f>
        <v>100</v>
      </c>
      <c r="Q10" s="23">
        <f t="shared" si="0"/>
        <v>0</v>
      </c>
      <c r="R10" s="24">
        <f t="shared" si="0"/>
        <v>0</v>
      </c>
      <c r="S10" s="25">
        <f t="shared" si="0"/>
        <v>0</v>
      </c>
      <c r="T10" s="23">
        <f t="shared" si="0"/>
        <v>0</v>
      </c>
      <c r="U10" s="24">
        <f t="shared" si="0"/>
        <v>0</v>
      </c>
      <c r="V10" s="55">
        <f t="shared" si="0"/>
        <v>0</v>
      </c>
      <c r="W10" s="23">
        <f t="shared" si="0"/>
        <v>0</v>
      </c>
      <c r="X10" s="24">
        <f t="shared" si="0"/>
        <v>0</v>
      </c>
      <c r="Y10" s="55">
        <f t="shared" si="0"/>
        <v>0</v>
      </c>
      <c r="Z10" s="23">
        <f t="shared" si="0"/>
        <v>0</v>
      </c>
      <c r="AA10" s="24">
        <f t="shared" si="0"/>
        <v>0</v>
      </c>
      <c r="AB10" s="55">
        <f t="shared" si="0"/>
        <v>0</v>
      </c>
      <c r="AC10" s="23">
        <f t="shared" si="0"/>
        <v>0</v>
      </c>
      <c r="AD10" s="24">
        <f t="shared" si="0"/>
        <v>0</v>
      </c>
      <c r="AE10" s="55">
        <f t="shared" si="0"/>
        <v>0</v>
      </c>
      <c r="AF10" s="23">
        <f t="shared" si="0"/>
        <v>800</v>
      </c>
      <c r="AG10" s="24">
        <f t="shared" si="0"/>
        <v>0</v>
      </c>
      <c r="AH10" s="55">
        <f t="shared" si="0"/>
        <v>0</v>
      </c>
      <c r="AI10" s="23">
        <f t="shared" si="0"/>
        <v>0</v>
      </c>
      <c r="AJ10" s="24">
        <f t="shared" si="0"/>
        <v>0</v>
      </c>
      <c r="AK10" s="55">
        <f t="shared" si="0"/>
        <v>0</v>
      </c>
      <c r="AL10" s="23">
        <f t="shared" si="0"/>
        <v>0</v>
      </c>
      <c r="AM10" s="24">
        <f t="shared" si="0"/>
        <v>0</v>
      </c>
      <c r="AN10" s="55">
        <f t="shared" si="0"/>
        <v>0</v>
      </c>
      <c r="AO10" s="23">
        <f t="shared" si="0"/>
        <v>0</v>
      </c>
      <c r="AP10" s="24">
        <f t="shared" si="0"/>
        <v>0</v>
      </c>
      <c r="AQ10" s="55">
        <f t="shared" si="0"/>
        <v>0</v>
      </c>
      <c r="AR10" s="202" t="s">
        <v>91</v>
      </c>
      <c r="AS10" s="205"/>
      <c r="BC10" s="58"/>
      <c r="BD10" s="58"/>
      <c r="BE10" s="58"/>
      <c r="BF10" s="58"/>
      <c r="BG10" s="58"/>
      <c r="BH10" s="58"/>
      <c r="BI10" s="58"/>
      <c r="BJ10" s="58"/>
      <c r="BK10" s="58"/>
    </row>
    <row r="11" spans="1:63" ht="24" x14ac:dyDescent="0.25">
      <c r="A11" s="223"/>
      <c r="B11" s="209"/>
      <c r="C11" s="188"/>
      <c r="D11" s="64" t="s">
        <v>45</v>
      </c>
      <c r="E11" s="23">
        <f>SUM(H11,K11,N11,Q11,T11,W11,Z11,AC11,AF11,AI11,AL11,AO11)</f>
        <v>0</v>
      </c>
      <c r="F11" s="24">
        <f>I11+L11+O11+R11+U11+X11+AA11+AD11+AG11+AJ11+AM11+AP11</f>
        <v>0</v>
      </c>
      <c r="G11" s="25">
        <v>0</v>
      </c>
      <c r="H11" s="23">
        <f>'отчетМКУ УГЗиП'!H11+'отчет МКУ УКС'!H13</f>
        <v>0</v>
      </c>
      <c r="I11" s="24">
        <f>'отчетМКУ УГЗиП'!I11+'отчет МКУ УКС'!I13</f>
        <v>0</v>
      </c>
      <c r="J11" s="25">
        <v>0</v>
      </c>
      <c r="K11" s="23">
        <f>'отчетМКУ УГЗиП'!K11</f>
        <v>0</v>
      </c>
      <c r="L11" s="24">
        <f>'отчетМКУ УГЗиП'!L11</f>
        <v>0</v>
      </c>
      <c r="M11" s="25">
        <v>0</v>
      </c>
      <c r="N11" s="23">
        <f>'отчетМКУ УГЗиП'!N11</f>
        <v>0</v>
      </c>
      <c r="O11" s="24">
        <f>'отчетМКУ УГЗиП'!O11</f>
        <v>0</v>
      </c>
      <c r="P11" s="25">
        <v>0</v>
      </c>
      <c r="Q11" s="23">
        <f>'отчетМКУ УГЗиП'!Q11</f>
        <v>0</v>
      </c>
      <c r="R11" s="24">
        <f>'отчетМКУ УГЗиП'!R11</f>
        <v>0</v>
      </c>
      <c r="S11" s="25">
        <v>0</v>
      </c>
      <c r="T11" s="23">
        <f>'отчетМКУ УГЗиП'!T11</f>
        <v>0</v>
      </c>
      <c r="U11" s="24">
        <f>'отчетМКУ УГЗиП'!U11</f>
        <v>0</v>
      </c>
      <c r="V11" s="25">
        <v>0</v>
      </c>
      <c r="W11" s="23">
        <f>'отчетМКУ УГЗиП'!W11</f>
        <v>0</v>
      </c>
      <c r="X11" s="24">
        <f>'отчетМКУ УГЗиП'!X11</f>
        <v>0</v>
      </c>
      <c r="Y11" s="25">
        <v>0</v>
      </c>
      <c r="Z11" s="23">
        <f>'отчетМКУ УГЗиП'!Z11</f>
        <v>0</v>
      </c>
      <c r="AA11" s="24">
        <f>'отчетМКУ УГЗиП'!AA11</f>
        <v>0</v>
      </c>
      <c r="AB11" s="25">
        <v>0</v>
      </c>
      <c r="AC11" s="23">
        <f>'отчетМКУ УГЗиП'!AC11</f>
        <v>0</v>
      </c>
      <c r="AD11" s="24">
        <f>'отчетМКУ УГЗиП'!AD11</f>
        <v>0</v>
      </c>
      <c r="AE11" s="25">
        <v>0</v>
      </c>
      <c r="AF11" s="23">
        <f>'отчетМКУ УГЗиП'!AF11</f>
        <v>0</v>
      </c>
      <c r="AG11" s="24">
        <f>'отчетМКУ УГЗиП'!AG11</f>
        <v>0</v>
      </c>
      <c r="AH11" s="25">
        <v>0</v>
      </c>
      <c r="AI11" s="23">
        <f>'отчетМКУ УГЗиП'!AI11</f>
        <v>0</v>
      </c>
      <c r="AJ11" s="24">
        <f>'отчетМКУ УГЗиП'!AJ11</f>
        <v>0</v>
      </c>
      <c r="AK11" s="25">
        <v>0</v>
      </c>
      <c r="AL11" s="23">
        <f>'отчетМКУ УГЗиП'!AL11</f>
        <v>0</v>
      </c>
      <c r="AM11" s="24">
        <f>'отчетМКУ УГЗиП'!AM11</f>
        <v>0</v>
      </c>
      <c r="AN11" s="25">
        <v>0</v>
      </c>
      <c r="AO11" s="23">
        <f>'отчетМКУ УГЗиП'!AO11</f>
        <v>0</v>
      </c>
      <c r="AP11" s="24">
        <f>'отчетМКУ УГЗиП'!AP11</f>
        <v>0</v>
      </c>
      <c r="AQ11" s="55">
        <v>0</v>
      </c>
      <c r="AR11" s="202"/>
      <c r="AS11" s="202"/>
      <c r="BC11" s="58"/>
      <c r="BD11" s="58"/>
      <c r="BE11" s="58"/>
      <c r="BF11" s="58"/>
      <c r="BG11" s="58"/>
      <c r="BH11" s="58"/>
      <c r="BI11" s="58"/>
      <c r="BJ11" s="58"/>
      <c r="BK11" s="58"/>
    </row>
    <row r="12" spans="1:63" ht="24" x14ac:dyDescent="0.25">
      <c r="A12" s="223"/>
      <c r="B12" s="209"/>
      <c r="C12" s="188"/>
      <c r="D12" s="64" t="s">
        <v>24</v>
      </c>
      <c r="E12" s="23">
        <f>SUM(H12,K12,N12,Q12,T12,W12,Z12,AC12,AF12,AI12,AL12,AO12)</f>
        <v>10979.1</v>
      </c>
      <c r="F12" s="24">
        <f>I12+L12+O12+R12+U12+X12+AA12+AD12+AG12+AJ12+AM12+AP12</f>
        <v>10219.1</v>
      </c>
      <c r="G12" s="55">
        <f>F12/E12*100</f>
        <v>93.077756828883977</v>
      </c>
      <c r="H12" s="23">
        <f>'отчетМКУ УГЗиП'!H12+'отчет МКУ УКС'!H14</f>
        <v>0</v>
      </c>
      <c r="I12" s="24">
        <f>'отчетМКУ УГЗиП'!I12+'отчет МКУ УКС'!I14</f>
        <v>0</v>
      </c>
      <c r="J12" s="25">
        <v>0</v>
      </c>
      <c r="K12" s="23">
        <f>'отчетМКУ УГЗиП'!K12</f>
        <v>0</v>
      </c>
      <c r="L12" s="24">
        <f>'отчетМКУ УГЗиП'!L12</f>
        <v>0</v>
      </c>
      <c r="M12" s="25">
        <v>0</v>
      </c>
      <c r="N12" s="23">
        <f>'отчетМКУ УГЗиП'!N12</f>
        <v>10219.1</v>
      </c>
      <c r="O12" s="24">
        <f>'отчетМКУ УГЗиП'!O12</f>
        <v>10219.1</v>
      </c>
      <c r="P12" s="55">
        <f>O12/N12*100</f>
        <v>100</v>
      </c>
      <c r="Q12" s="23">
        <f>'отчетМКУ УГЗиП'!Q12</f>
        <v>0</v>
      </c>
      <c r="R12" s="24">
        <f>'отчетМКУ УГЗиП'!R12</f>
        <v>0</v>
      </c>
      <c r="S12" s="25">
        <v>0</v>
      </c>
      <c r="T12" s="23">
        <f>'отчетМКУ УГЗиП'!T12</f>
        <v>0</v>
      </c>
      <c r="U12" s="24">
        <f>'отчетМКУ УГЗиП'!U12</f>
        <v>0</v>
      </c>
      <c r="V12" s="25">
        <v>0</v>
      </c>
      <c r="W12" s="23">
        <f>'отчетМКУ УГЗиП'!W12</f>
        <v>0</v>
      </c>
      <c r="X12" s="24">
        <f>'отчетМКУ УГЗиП'!X12</f>
        <v>0</v>
      </c>
      <c r="Y12" s="25">
        <v>0</v>
      </c>
      <c r="Z12" s="23">
        <f>'отчетМКУ УГЗиП'!Z12</f>
        <v>0</v>
      </c>
      <c r="AA12" s="24">
        <f>'отчетМКУ УГЗиП'!AA12</f>
        <v>0</v>
      </c>
      <c r="AB12" s="25">
        <v>0</v>
      </c>
      <c r="AC12" s="23">
        <f>'отчетМКУ УГЗиП'!AC12</f>
        <v>0</v>
      </c>
      <c r="AD12" s="24">
        <f>'отчетМКУ УГЗиП'!AD12</f>
        <v>0</v>
      </c>
      <c r="AE12" s="25">
        <v>0</v>
      </c>
      <c r="AF12" s="23">
        <f>'отчетМКУ УГЗиП'!AF12</f>
        <v>760</v>
      </c>
      <c r="AG12" s="24">
        <f>'отчетМКУ УГЗиП'!AG12</f>
        <v>0</v>
      </c>
      <c r="AH12" s="25">
        <v>0</v>
      </c>
      <c r="AI12" s="23">
        <f>'отчетМКУ УГЗиП'!AI12</f>
        <v>0</v>
      </c>
      <c r="AJ12" s="24">
        <f>'отчетМКУ УГЗиП'!AJ12</f>
        <v>0</v>
      </c>
      <c r="AK12" s="25">
        <v>0</v>
      </c>
      <c r="AL12" s="23">
        <f>'отчетМКУ УГЗиП'!AL12</f>
        <v>0</v>
      </c>
      <c r="AM12" s="24">
        <f>'отчетМКУ УГЗиП'!AM12</f>
        <v>0</v>
      </c>
      <c r="AN12" s="25">
        <v>0</v>
      </c>
      <c r="AO12" s="23">
        <f>'отчетМКУ УГЗиП'!AO12</f>
        <v>0</v>
      </c>
      <c r="AP12" s="24">
        <f>'отчетМКУ УГЗиП'!AP12</f>
        <v>0</v>
      </c>
      <c r="AQ12" s="55">
        <v>0</v>
      </c>
      <c r="AR12" s="202"/>
      <c r="AS12" s="202"/>
      <c r="BC12" s="58"/>
      <c r="BD12" s="58"/>
      <c r="BE12" s="58"/>
      <c r="BF12" s="58"/>
      <c r="BG12" s="58"/>
      <c r="BH12" s="58"/>
      <c r="BI12" s="58"/>
      <c r="BJ12" s="58"/>
      <c r="BK12" s="58"/>
    </row>
    <row r="13" spans="1:63" ht="16.5" customHeight="1" x14ac:dyDescent="0.25">
      <c r="A13" s="223"/>
      <c r="B13" s="209"/>
      <c r="C13" s="188"/>
      <c r="D13" s="64" t="s">
        <v>51</v>
      </c>
      <c r="E13" s="23">
        <f>SUM(H13,K13,N13,Q13,T13,W13,Z13,AC13,AF13,AI13,AL13,AO13)</f>
        <v>577.79999999999995</v>
      </c>
      <c r="F13" s="24">
        <f>I13+L13+O13+R13+U13+X13+AA13+AD13+AG13+AJ13+AM13+AP13</f>
        <v>537.79999999999995</v>
      </c>
      <c r="G13" s="55">
        <f>F13/E13*100</f>
        <v>93.077189338871577</v>
      </c>
      <c r="H13" s="23">
        <f>'отчетМКУ УГЗиП'!H13+'отчет МКУ УКС'!H15</f>
        <v>0</v>
      </c>
      <c r="I13" s="24">
        <f>'отчетМКУ УГЗиП'!I13+'отчет МКУ УКС'!I15</f>
        <v>0</v>
      </c>
      <c r="J13" s="25">
        <v>0</v>
      </c>
      <c r="K13" s="23">
        <f>'отчетМКУ УГЗиП'!K13</f>
        <v>0</v>
      </c>
      <c r="L13" s="24">
        <f>'отчетМКУ УГЗиП'!L13</f>
        <v>0</v>
      </c>
      <c r="M13" s="25">
        <v>0</v>
      </c>
      <c r="N13" s="23">
        <f>'отчетМКУ УГЗиП'!N13</f>
        <v>537.79999999999995</v>
      </c>
      <c r="O13" s="24">
        <f>'отчетМКУ УГЗиП'!O13</f>
        <v>537.79999999999995</v>
      </c>
      <c r="P13" s="55">
        <f>O13/N13*100</f>
        <v>100</v>
      </c>
      <c r="Q13" s="23">
        <f>'отчетМКУ УГЗиП'!Q13</f>
        <v>0</v>
      </c>
      <c r="R13" s="24">
        <f>'отчетМКУ УГЗиП'!R13</f>
        <v>0</v>
      </c>
      <c r="S13" s="25">
        <v>0</v>
      </c>
      <c r="T13" s="23">
        <f>'отчетМКУ УГЗиП'!T13</f>
        <v>0</v>
      </c>
      <c r="U13" s="24">
        <f>'отчетМКУ УГЗиП'!U13</f>
        <v>0</v>
      </c>
      <c r="V13" s="25">
        <v>0</v>
      </c>
      <c r="W13" s="23">
        <f>'отчетМКУ УГЗиП'!W13</f>
        <v>0</v>
      </c>
      <c r="X13" s="24">
        <f>'отчетМКУ УГЗиП'!X13</f>
        <v>0</v>
      </c>
      <c r="Y13" s="25">
        <v>0</v>
      </c>
      <c r="Z13" s="23">
        <f>'отчетМКУ УГЗиП'!Z13</f>
        <v>0</v>
      </c>
      <c r="AA13" s="24">
        <f>'отчетМКУ УГЗиП'!AA13</f>
        <v>0</v>
      </c>
      <c r="AB13" s="25">
        <v>0</v>
      </c>
      <c r="AC13" s="23">
        <f>'отчетМКУ УГЗиП'!AC13</f>
        <v>0</v>
      </c>
      <c r="AD13" s="24">
        <f>'отчетМКУ УГЗиП'!AD13</f>
        <v>0</v>
      </c>
      <c r="AE13" s="25">
        <v>0</v>
      </c>
      <c r="AF13" s="23">
        <f>'отчетМКУ УГЗиП'!AF13</f>
        <v>40</v>
      </c>
      <c r="AG13" s="24">
        <f>'отчетМКУ УГЗиП'!AG13</f>
        <v>0</v>
      </c>
      <c r="AH13" s="25">
        <v>0</v>
      </c>
      <c r="AI13" s="23">
        <f>'отчетМКУ УГЗиП'!AI13</f>
        <v>0</v>
      </c>
      <c r="AJ13" s="24">
        <f>'отчетМКУ УГЗиП'!AJ13</f>
        <v>0</v>
      </c>
      <c r="AK13" s="25">
        <v>0</v>
      </c>
      <c r="AL13" s="23">
        <f>'отчетМКУ УГЗиП'!AL13</f>
        <v>0</v>
      </c>
      <c r="AM13" s="24">
        <f>'отчетМКУ УГЗиП'!AM13</f>
        <v>0</v>
      </c>
      <c r="AN13" s="25">
        <v>0</v>
      </c>
      <c r="AO13" s="23">
        <f>'отчетМКУ УГЗиП'!AO13</f>
        <v>0</v>
      </c>
      <c r="AP13" s="24">
        <f>'отчетМКУ УГЗиП'!AP13</f>
        <v>0</v>
      </c>
      <c r="AQ13" s="55">
        <v>0</v>
      </c>
      <c r="AR13" s="202"/>
      <c r="AS13" s="202"/>
      <c r="BC13" s="58"/>
      <c r="BD13" s="58"/>
      <c r="BE13" s="58"/>
      <c r="BF13" s="58"/>
      <c r="BG13" s="58"/>
      <c r="BH13" s="58"/>
      <c r="BI13" s="58"/>
      <c r="BJ13" s="58"/>
      <c r="BK13" s="58"/>
    </row>
    <row r="14" spans="1:63" ht="25.5" customHeight="1" x14ac:dyDescent="0.25">
      <c r="A14" s="223"/>
      <c r="B14" s="209"/>
      <c r="C14" s="188"/>
      <c r="D14" s="64" t="s">
        <v>46</v>
      </c>
      <c r="E14" s="23">
        <f>H14+K14+N14+Q14+T14+W14+Z14+AC14+AF14+AI14+AL14+AO14</f>
        <v>0</v>
      </c>
      <c r="F14" s="24">
        <f>I14+L14+O14+R14+U14+X14+AA14+AD14+AG14+AJ14+AM14+AP14</f>
        <v>0</v>
      </c>
      <c r="G14" s="55">
        <v>0</v>
      </c>
      <c r="H14" s="23">
        <f>'отчетМКУ УГЗиП'!H14+'отчет МКУ УКС'!H16</f>
        <v>0</v>
      </c>
      <c r="I14" s="24">
        <f>'отчетМКУ УГЗиП'!I14+'отчет МКУ УКС'!I16</f>
        <v>0</v>
      </c>
      <c r="J14" s="55">
        <v>0</v>
      </c>
      <c r="K14" s="23">
        <f>'отчетМКУ УГЗиП'!K14</f>
        <v>0</v>
      </c>
      <c r="L14" s="24">
        <f>'отчетМКУ УГЗиП'!L14</f>
        <v>0</v>
      </c>
      <c r="M14" s="55">
        <v>0</v>
      </c>
      <c r="N14" s="23">
        <f>'отчетМКУ УГЗиП'!N14</f>
        <v>0</v>
      </c>
      <c r="O14" s="24">
        <f>'отчетМКУ УГЗиП'!O14</f>
        <v>0</v>
      </c>
      <c r="P14" s="55">
        <v>0</v>
      </c>
      <c r="Q14" s="23">
        <f>'отчетМКУ УГЗиП'!Q14</f>
        <v>0</v>
      </c>
      <c r="R14" s="24">
        <f>'отчетМКУ УГЗиП'!R14</f>
        <v>0</v>
      </c>
      <c r="S14" s="55">
        <v>0</v>
      </c>
      <c r="T14" s="23">
        <f>'отчетМКУ УГЗиП'!T14</f>
        <v>0</v>
      </c>
      <c r="U14" s="24">
        <f>'отчетМКУ УГЗиП'!U14</f>
        <v>0</v>
      </c>
      <c r="V14" s="55">
        <v>0</v>
      </c>
      <c r="W14" s="23">
        <f>'отчетМКУ УГЗиП'!W14</f>
        <v>0</v>
      </c>
      <c r="X14" s="24">
        <f>'отчетМКУ УГЗиП'!X14</f>
        <v>0</v>
      </c>
      <c r="Y14" s="55">
        <v>0</v>
      </c>
      <c r="Z14" s="23">
        <f>'отчетМКУ УГЗиП'!Z14</f>
        <v>0</v>
      </c>
      <c r="AA14" s="24">
        <f>'отчетМКУ УГЗиП'!AA14</f>
        <v>0</v>
      </c>
      <c r="AB14" s="55">
        <v>0</v>
      </c>
      <c r="AC14" s="23">
        <f>'отчетМКУ УГЗиП'!AC14</f>
        <v>0</v>
      </c>
      <c r="AD14" s="24">
        <f>'отчетМКУ УГЗиП'!AD14</f>
        <v>0</v>
      </c>
      <c r="AE14" s="25">
        <v>0</v>
      </c>
      <c r="AF14" s="23">
        <f>'отчетМКУ УГЗиП'!AF14</f>
        <v>0</v>
      </c>
      <c r="AG14" s="24">
        <f>'отчетМКУ УГЗиП'!AG14</f>
        <v>0</v>
      </c>
      <c r="AH14" s="25">
        <v>0</v>
      </c>
      <c r="AI14" s="23">
        <f>'отчетМКУ УГЗиП'!AI14</f>
        <v>0</v>
      </c>
      <c r="AJ14" s="24">
        <f>'отчетМКУ УГЗиП'!AJ14</f>
        <v>0</v>
      </c>
      <c r="AK14" s="25">
        <v>0</v>
      </c>
      <c r="AL14" s="23">
        <f>'отчетМКУ УГЗиП'!AL14</f>
        <v>0</v>
      </c>
      <c r="AM14" s="24">
        <f>'отчетМКУ УГЗиП'!AM14</f>
        <v>0</v>
      </c>
      <c r="AN14" s="25">
        <v>0</v>
      </c>
      <c r="AO14" s="23">
        <f>'отчетМКУ УГЗиП'!AO14</f>
        <v>0</v>
      </c>
      <c r="AP14" s="24">
        <f>'отчетМКУ УГЗиП'!AP14</f>
        <v>0</v>
      </c>
      <c r="AQ14" s="55">
        <v>0</v>
      </c>
      <c r="AR14" s="202"/>
      <c r="AS14" s="202"/>
      <c r="BC14" s="58"/>
      <c r="BD14" s="58"/>
      <c r="BE14" s="58"/>
      <c r="BF14" s="58"/>
      <c r="BG14" s="58"/>
      <c r="BH14" s="58"/>
      <c r="BI14" s="58"/>
      <c r="BJ14" s="58"/>
      <c r="BK14" s="58"/>
    </row>
    <row r="15" spans="1:63" ht="60" hidden="1" customHeight="1" x14ac:dyDescent="0.25">
      <c r="A15" s="224"/>
      <c r="B15" s="209"/>
      <c r="C15" s="188"/>
      <c r="D15" s="64"/>
      <c r="E15" s="23">
        <f>H15+K15+N15+Q15+T15+W15+Z15+AC15+AF15+AI15+AL15+AO15</f>
        <v>0</v>
      </c>
      <c r="F15" s="24">
        <f>I15+L15+O15+R15+U15+X15+AA15+AD15+AG15+AJ15+AM15+AP15</f>
        <v>0</v>
      </c>
      <c r="G15" s="55">
        <v>0</v>
      </c>
      <c r="H15" s="23">
        <f>'отчетМКУ УГЗиП'!H15+'отчет МКУ УКС'!H17</f>
        <v>0</v>
      </c>
      <c r="I15" s="24">
        <f>'отчетМКУ УГЗиП'!I15+'отчет МКУ УКС'!I17</f>
        <v>0</v>
      </c>
      <c r="J15" s="55">
        <v>0</v>
      </c>
      <c r="K15" s="23">
        <f>'отчетМКУ УГЗиП'!K15</f>
        <v>0</v>
      </c>
      <c r="L15" s="24">
        <f>'отчетМКУ УГЗиП'!L15</f>
        <v>0</v>
      </c>
      <c r="M15" s="55">
        <v>0</v>
      </c>
      <c r="N15" s="23">
        <f>'отчетМКУ УГЗиП'!N15</f>
        <v>0</v>
      </c>
      <c r="O15" s="24">
        <f>'отчетМКУ УГЗиП'!O15</f>
        <v>0</v>
      </c>
      <c r="P15" s="55">
        <v>0</v>
      </c>
      <c r="Q15" s="23">
        <f>'отчетМКУ УГЗиП'!Q15</f>
        <v>0</v>
      </c>
      <c r="R15" s="24">
        <f>'отчетМКУ УГЗиП'!R15</f>
        <v>0</v>
      </c>
      <c r="S15" s="55">
        <v>0</v>
      </c>
      <c r="T15" s="23">
        <f>'отчетМКУ УГЗиП'!T15</f>
        <v>0</v>
      </c>
      <c r="U15" s="24">
        <f>'отчетМКУ УГЗиП'!U15</f>
        <v>0</v>
      </c>
      <c r="V15" s="55">
        <v>0</v>
      </c>
      <c r="W15" s="23">
        <f>'отчетМКУ УГЗиП'!W15</f>
        <v>0</v>
      </c>
      <c r="X15" s="24">
        <f>'отчетМКУ УГЗиП'!X15</f>
        <v>0</v>
      </c>
      <c r="Y15" s="55">
        <v>0</v>
      </c>
      <c r="Z15" s="23">
        <f>'отчетМКУ УГЗиП'!Z15</f>
        <v>0</v>
      </c>
      <c r="AA15" s="24">
        <f>'отчетМКУ УГЗиП'!AA15</f>
        <v>0</v>
      </c>
      <c r="AB15" s="55">
        <v>0</v>
      </c>
      <c r="AC15" s="23">
        <f>'отчетМКУ УГЗиП'!AC15</f>
        <v>0</v>
      </c>
      <c r="AD15" s="24">
        <f>'отчетМКУ УГЗиП'!AD15</f>
        <v>0</v>
      </c>
      <c r="AE15" s="25">
        <v>0</v>
      </c>
      <c r="AF15" s="23">
        <f>'отчетМКУ УГЗиП'!AF15</f>
        <v>0</v>
      </c>
      <c r="AG15" s="24">
        <f>'отчетМКУ УГЗиП'!AG15</f>
        <v>0</v>
      </c>
      <c r="AH15" s="25">
        <v>0</v>
      </c>
      <c r="AI15" s="23">
        <f>'отчетМКУ УГЗиП'!AI15</f>
        <v>0</v>
      </c>
      <c r="AJ15" s="24">
        <f>'отчетМКУ УГЗиП'!AJ15</f>
        <v>0</v>
      </c>
      <c r="AK15" s="25">
        <v>0</v>
      </c>
      <c r="AL15" s="23">
        <f>'отчетМКУ УГЗиП'!AL15</f>
        <v>0</v>
      </c>
      <c r="AM15" s="24">
        <f>'отчетМКУ УГЗиП'!AM15</f>
        <v>0</v>
      </c>
      <c r="AN15" s="25">
        <v>0</v>
      </c>
      <c r="AO15" s="23">
        <f>'отчетМКУ УГЗиП'!AO15</f>
        <v>0</v>
      </c>
      <c r="AP15" s="24">
        <f>'отчетМКУ УГЗиП'!AP15</f>
        <v>0</v>
      </c>
      <c r="AQ15" s="25">
        <v>0</v>
      </c>
      <c r="AR15" s="126"/>
      <c r="AS15" s="126"/>
      <c r="BC15" s="58"/>
      <c r="BD15" s="58"/>
      <c r="BE15" s="58"/>
      <c r="BF15" s="58"/>
      <c r="BG15" s="58"/>
      <c r="BH15" s="58"/>
      <c r="BI15" s="58"/>
      <c r="BJ15" s="58"/>
      <c r="BK15" s="58"/>
    </row>
    <row r="16" spans="1:63" s="31" customFormat="1" ht="15" customHeight="1" x14ac:dyDescent="0.25">
      <c r="A16" s="228" t="s">
        <v>22</v>
      </c>
      <c r="B16" s="206" t="s">
        <v>38</v>
      </c>
      <c r="C16" s="222" t="s">
        <v>27</v>
      </c>
      <c r="D16" s="65" t="s">
        <v>23</v>
      </c>
      <c r="E16" s="23">
        <f>H16+K16+N16+Q16+T16+W16+Z16+AC16+AF16+AI16+AL16+AO16</f>
        <v>22621.5</v>
      </c>
      <c r="F16" s="24">
        <f>SUM(F17:F20)</f>
        <v>5827.6</v>
      </c>
      <c r="G16" s="55">
        <f>F16/E16*100</f>
        <v>25.761333244921868</v>
      </c>
      <c r="H16" s="23">
        <f t="shared" ref="H16:AQ16" si="1">SUM(H17:H20)</f>
        <v>743.7</v>
      </c>
      <c r="I16" s="24">
        <f t="shared" si="1"/>
        <v>743.7</v>
      </c>
      <c r="J16" s="55">
        <f>I16/H16*100</f>
        <v>100</v>
      </c>
      <c r="K16" s="23">
        <f t="shared" si="1"/>
        <v>3119.1</v>
      </c>
      <c r="L16" s="24">
        <f t="shared" si="1"/>
        <v>3119.1</v>
      </c>
      <c r="M16" s="55">
        <f>L16/K16*100</f>
        <v>100</v>
      </c>
      <c r="N16" s="23">
        <f t="shared" si="1"/>
        <v>2024.2</v>
      </c>
      <c r="O16" s="24">
        <f t="shared" si="1"/>
        <v>1964.8</v>
      </c>
      <c r="P16" s="55">
        <f>O16/N16*100</f>
        <v>97.065507360932713</v>
      </c>
      <c r="Q16" s="23">
        <f t="shared" si="1"/>
        <v>1550</v>
      </c>
      <c r="R16" s="24">
        <f t="shared" si="1"/>
        <v>0</v>
      </c>
      <c r="S16" s="55">
        <f t="shared" si="1"/>
        <v>0</v>
      </c>
      <c r="T16" s="23">
        <f t="shared" si="1"/>
        <v>1550</v>
      </c>
      <c r="U16" s="24">
        <f t="shared" si="1"/>
        <v>0</v>
      </c>
      <c r="V16" s="55">
        <f t="shared" si="1"/>
        <v>0</v>
      </c>
      <c r="W16" s="23">
        <f t="shared" si="1"/>
        <v>2293.1</v>
      </c>
      <c r="X16" s="24">
        <f t="shared" si="1"/>
        <v>0</v>
      </c>
      <c r="Y16" s="55">
        <f t="shared" si="1"/>
        <v>0</v>
      </c>
      <c r="Z16" s="23">
        <f t="shared" si="1"/>
        <v>1600</v>
      </c>
      <c r="AA16" s="24">
        <f t="shared" si="1"/>
        <v>0</v>
      </c>
      <c r="AB16" s="55">
        <f t="shared" si="1"/>
        <v>0</v>
      </c>
      <c r="AC16" s="23">
        <f t="shared" si="1"/>
        <v>1600</v>
      </c>
      <c r="AD16" s="24">
        <f t="shared" si="1"/>
        <v>0</v>
      </c>
      <c r="AE16" s="55">
        <f t="shared" si="1"/>
        <v>0</v>
      </c>
      <c r="AF16" s="23">
        <f t="shared" si="1"/>
        <v>2517.8999999999996</v>
      </c>
      <c r="AG16" s="24">
        <f t="shared" si="1"/>
        <v>0</v>
      </c>
      <c r="AH16" s="55">
        <f t="shared" si="1"/>
        <v>0</v>
      </c>
      <c r="AI16" s="23">
        <f t="shared" si="1"/>
        <v>2025</v>
      </c>
      <c r="AJ16" s="24">
        <f t="shared" si="1"/>
        <v>0</v>
      </c>
      <c r="AK16" s="55">
        <f t="shared" si="1"/>
        <v>0</v>
      </c>
      <c r="AL16" s="23">
        <f t="shared" si="1"/>
        <v>2000</v>
      </c>
      <c r="AM16" s="24">
        <f t="shared" si="1"/>
        <v>0</v>
      </c>
      <c r="AN16" s="55">
        <f t="shared" si="1"/>
        <v>0</v>
      </c>
      <c r="AO16" s="23">
        <f t="shared" si="1"/>
        <v>1598.5</v>
      </c>
      <c r="AP16" s="24">
        <f t="shared" si="1"/>
        <v>0</v>
      </c>
      <c r="AQ16" s="55">
        <f t="shared" si="1"/>
        <v>0</v>
      </c>
      <c r="AR16" s="209" t="s">
        <v>73</v>
      </c>
      <c r="AS16" s="206" t="s">
        <v>105</v>
      </c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</row>
    <row r="17" spans="1:63" s="31" customFormat="1" ht="24" x14ac:dyDescent="0.25">
      <c r="A17" s="229"/>
      <c r="B17" s="207"/>
      <c r="C17" s="223"/>
      <c r="D17" s="65" t="s">
        <v>45</v>
      </c>
      <c r="E17" s="23">
        <f>H17+K17+N17+Q17+T17+W17+Z17+AC17+AF17+AI17+AL17+AO17</f>
        <v>0</v>
      </c>
      <c r="F17" s="24">
        <f>I17+L17+O17+R17+U17+X17+AA17+AD17+AG17+AJ17+AM17+AP17</f>
        <v>0</v>
      </c>
      <c r="G17" s="55">
        <v>0</v>
      </c>
      <c r="H17" s="23">
        <f>'отчетМКУ УГЗиП'!H17</f>
        <v>0</v>
      </c>
      <c r="I17" s="24">
        <f>'отчетМКУ УГЗиП'!I17</f>
        <v>0</v>
      </c>
      <c r="J17" s="55">
        <v>0</v>
      </c>
      <c r="K17" s="23">
        <f>'отчетМКУ УГЗиП'!K17</f>
        <v>0</v>
      </c>
      <c r="L17" s="24">
        <f>'отчетМКУ УГЗиП'!L17</f>
        <v>0</v>
      </c>
      <c r="M17" s="55">
        <v>0</v>
      </c>
      <c r="N17" s="23">
        <f>'отчетМКУ УГЗиП'!N17</f>
        <v>0</v>
      </c>
      <c r="O17" s="24">
        <f>'отчетМКУ УГЗиП'!O17</f>
        <v>0</v>
      </c>
      <c r="P17" s="55">
        <v>0</v>
      </c>
      <c r="Q17" s="23">
        <f>'отчетМКУ УГЗиП'!Q17</f>
        <v>0</v>
      </c>
      <c r="R17" s="24">
        <f>'отчетМКУ УГЗиП'!R17</f>
        <v>0</v>
      </c>
      <c r="S17" s="55">
        <v>0</v>
      </c>
      <c r="T17" s="23">
        <f>'отчетМКУ УГЗиП'!T17</f>
        <v>0</v>
      </c>
      <c r="U17" s="24">
        <f>'отчетМКУ УГЗиП'!U17</f>
        <v>0</v>
      </c>
      <c r="V17" s="55">
        <v>0</v>
      </c>
      <c r="W17" s="23">
        <f>'отчетМКУ УГЗиП'!W17</f>
        <v>0</v>
      </c>
      <c r="X17" s="24">
        <f>'отчетМКУ УГЗиП'!X17</f>
        <v>0</v>
      </c>
      <c r="Y17" s="55">
        <v>0</v>
      </c>
      <c r="Z17" s="23">
        <f>'отчетМКУ УГЗиП'!Z17</f>
        <v>0</v>
      </c>
      <c r="AA17" s="24">
        <f>'отчетМКУ УГЗиП'!AA17</f>
        <v>0</v>
      </c>
      <c r="AB17" s="55">
        <v>0</v>
      </c>
      <c r="AC17" s="23">
        <f>'отчетМКУ УГЗиП'!AC17</f>
        <v>0</v>
      </c>
      <c r="AD17" s="24">
        <f>'отчетМКУ УГЗиП'!AD17</f>
        <v>0</v>
      </c>
      <c r="AE17" s="55">
        <v>0</v>
      </c>
      <c r="AF17" s="23">
        <f>'отчетМКУ УГЗиП'!AF17</f>
        <v>0</v>
      </c>
      <c r="AG17" s="24">
        <f>'отчетМКУ УГЗиП'!AG17</f>
        <v>0</v>
      </c>
      <c r="AH17" s="55">
        <v>0</v>
      </c>
      <c r="AI17" s="23">
        <f>'отчетМКУ УГЗиП'!AI17</f>
        <v>0</v>
      </c>
      <c r="AJ17" s="24">
        <f>'отчетМКУ УГЗиП'!AJ17</f>
        <v>0</v>
      </c>
      <c r="AK17" s="55">
        <v>0</v>
      </c>
      <c r="AL17" s="23">
        <f>'отчетМКУ УГЗиП'!AL17</f>
        <v>0</v>
      </c>
      <c r="AM17" s="24">
        <f>'отчетМКУ УГЗиП'!AM17</f>
        <v>0</v>
      </c>
      <c r="AN17" s="55">
        <v>0</v>
      </c>
      <c r="AO17" s="23">
        <f>'отчетМКУ УГЗиП'!AO17</f>
        <v>0</v>
      </c>
      <c r="AP17" s="24">
        <f>'отчетМКУ УГЗиП'!AP17</f>
        <v>0</v>
      </c>
      <c r="AQ17" s="55">
        <v>0</v>
      </c>
      <c r="AR17" s="209"/>
      <c r="AS17" s="207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</row>
    <row r="18" spans="1:63" s="31" customFormat="1" ht="24" x14ac:dyDescent="0.25">
      <c r="A18" s="229"/>
      <c r="B18" s="207"/>
      <c r="C18" s="223"/>
      <c r="D18" s="66" t="s">
        <v>24</v>
      </c>
      <c r="E18" s="23">
        <f>H18+K18+N18+Q18+T18+W18+Z18+AC18+AF18+AI18+AL18+AO18</f>
        <v>0</v>
      </c>
      <c r="F18" s="24">
        <f>I18+L18+O18+R18+U18+X18+AA18+AD18+AG18+AJ18+AM18+AP18</f>
        <v>0</v>
      </c>
      <c r="G18" s="55">
        <v>0</v>
      </c>
      <c r="H18" s="23">
        <f>'отчетМКУ УГЗиП'!H18</f>
        <v>0</v>
      </c>
      <c r="I18" s="24">
        <f>'отчетМКУ УГЗиП'!I18</f>
        <v>0</v>
      </c>
      <c r="J18" s="55">
        <v>0</v>
      </c>
      <c r="K18" s="23">
        <f>'отчетМКУ УГЗиП'!K18</f>
        <v>0</v>
      </c>
      <c r="L18" s="24">
        <f>'отчетМКУ УГЗиП'!L18</f>
        <v>0</v>
      </c>
      <c r="M18" s="55">
        <v>0</v>
      </c>
      <c r="N18" s="23">
        <f>'отчетМКУ УГЗиП'!N18</f>
        <v>0</v>
      </c>
      <c r="O18" s="24">
        <f>'отчетМКУ УГЗиП'!O18</f>
        <v>0</v>
      </c>
      <c r="P18" s="55">
        <v>0</v>
      </c>
      <c r="Q18" s="23">
        <f>'отчетМКУ УГЗиП'!Q18</f>
        <v>0</v>
      </c>
      <c r="R18" s="24">
        <f>'отчетМКУ УГЗиП'!R18</f>
        <v>0</v>
      </c>
      <c r="S18" s="55">
        <v>0</v>
      </c>
      <c r="T18" s="23">
        <f>'отчетМКУ УГЗиП'!T18</f>
        <v>0</v>
      </c>
      <c r="U18" s="24">
        <f>'отчетМКУ УГЗиП'!U18</f>
        <v>0</v>
      </c>
      <c r="V18" s="55">
        <v>0</v>
      </c>
      <c r="W18" s="23">
        <f>'отчетМКУ УГЗиП'!W18</f>
        <v>0</v>
      </c>
      <c r="X18" s="24">
        <f>'отчетМКУ УГЗиП'!X18</f>
        <v>0</v>
      </c>
      <c r="Y18" s="55">
        <v>0</v>
      </c>
      <c r="Z18" s="23">
        <f>'отчетМКУ УГЗиП'!Z18</f>
        <v>0</v>
      </c>
      <c r="AA18" s="24">
        <f>'отчетМКУ УГЗиП'!AA18</f>
        <v>0</v>
      </c>
      <c r="AB18" s="55">
        <v>0</v>
      </c>
      <c r="AC18" s="23">
        <f>'отчетМКУ УГЗиП'!AC18</f>
        <v>0</v>
      </c>
      <c r="AD18" s="24">
        <f>'отчетМКУ УГЗиП'!AD18</f>
        <v>0</v>
      </c>
      <c r="AE18" s="55">
        <v>0</v>
      </c>
      <c r="AF18" s="23">
        <f>'отчетМКУ УГЗиП'!AF18</f>
        <v>0</v>
      </c>
      <c r="AG18" s="24">
        <f>'отчетМКУ УГЗиП'!AG18</f>
        <v>0</v>
      </c>
      <c r="AH18" s="55">
        <v>0</v>
      </c>
      <c r="AI18" s="23">
        <f>'отчетМКУ УГЗиП'!AI18</f>
        <v>0</v>
      </c>
      <c r="AJ18" s="24">
        <f>'отчетМКУ УГЗиП'!AJ18</f>
        <v>0</v>
      </c>
      <c r="AK18" s="55">
        <v>0</v>
      </c>
      <c r="AL18" s="23">
        <f>'отчетМКУ УГЗиП'!AL18</f>
        <v>0</v>
      </c>
      <c r="AM18" s="24">
        <f>'отчетМКУ УГЗиП'!AM18</f>
        <v>0</v>
      </c>
      <c r="AN18" s="55">
        <v>0</v>
      </c>
      <c r="AO18" s="23">
        <f>'отчетМКУ УГЗиП'!AO18</f>
        <v>0</v>
      </c>
      <c r="AP18" s="24">
        <f>'отчетМКУ УГЗиП'!AP18</f>
        <v>0</v>
      </c>
      <c r="AQ18" s="55">
        <v>0</v>
      </c>
      <c r="AR18" s="209"/>
      <c r="AS18" s="207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</row>
    <row r="19" spans="1:63" s="31" customFormat="1" ht="24" x14ac:dyDescent="0.25">
      <c r="A19" s="229"/>
      <c r="B19" s="207"/>
      <c r="C19" s="223"/>
      <c r="D19" s="66" t="s">
        <v>51</v>
      </c>
      <c r="E19" s="23">
        <f t="shared" ref="E19:F27" si="2">H19+K19+N19+Q19+T19+W19+Z19+AC19+AF19+AI19+AL19+AO19</f>
        <v>22621.5</v>
      </c>
      <c r="F19" s="24">
        <f>I19+L19+O19+R19+U19+X19+AA19+AD19+AG19+AJ19+AM19+AP19</f>
        <v>5827.6</v>
      </c>
      <c r="G19" s="55">
        <f>F19/E19*100</f>
        <v>25.761333244921868</v>
      </c>
      <c r="H19" s="23">
        <f>'отчетМКУ УГЗиП'!H19</f>
        <v>743.7</v>
      </c>
      <c r="I19" s="24">
        <f>'отчетМКУ УГЗиП'!I19</f>
        <v>743.7</v>
      </c>
      <c r="J19" s="55">
        <f>I19/H19*100</f>
        <v>100</v>
      </c>
      <c r="K19" s="23">
        <f>'отчетМКУ УГЗиП'!K19</f>
        <v>3119.1</v>
      </c>
      <c r="L19" s="24">
        <f>'отчетМКУ УГЗиП'!L19</f>
        <v>3119.1</v>
      </c>
      <c r="M19" s="55">
        <f>L19/K19*100</f>
        <v>100</v>
      </c>
      <c r="N19" s="23">
        <f>'отчетМКУ УГЗиП'!N19</f>
        <v>2024.2</v>
      </c>
      <c r="O19" s="24">
        <f>'отчетМКУ УГЗиП'!O19</f>
        <v>1964.8</v>
      </c>
      <c r="P19" s="55">
        <f>O19/N19*100</f>
        <v>97.065507360932713</v>
      </c>
      <c r="Q19" s="23">
        <f>'отчетМКУ УГЗиП'!Q19</f>
        <v>1550</v>
      </c>
      <c r="R19" s="24">
        <f>'отчетМКУ УГЗиП'!R19</f>
        <v>0</v>
      </c>
      <c r="S19" s="55">
        <v>0</v>
      </c>
      <c r="T19" s="23">
        <f>'отчетМКУ УГЗиП'!T19</f>
        <v>1550</v>
      </c>
      <c r="U19" s="24">
        <f>'отчетМКУ УГЗиП'!U19</f>
        <v>0</v>
      </c>
      <c r="V19" s="55">
        <v>0</v>
      </c>
      <c r="W19" s="23">
        <f>'отчетМКУ УГЗиП'!W19</f>
        <v>2293.1</v>
      </c>
      <c r="X19" s="24">
        <f>'отчетМКУ УГЗиП'!X19</f>
        <v>0</v>
      </c>
      <c r="Y19" s="55">
        <v>0</v>
      </c>
      <c r="Z19" s="23">
        <f>'отчетМКУ УГЗиП'!Z19</f>
        <v>1600</v>
      </c>
      <c r="AA19" s="24">
        <f>'отчетМКУ УГЗиП'!AA19</f>
        <v>0</v>
      </c>
      <c r="AB19" s="55">
        <v>0</v>
      </c>
      <c r="AC19" s="23">
        <f>'отчетМКУ УГЗиП'!AC19</f>
        <v>1600</v>
      </c>
      <c r="AD19" s="24">
        <f>'отчетМКУ УГЗиП'!AD19</f>
        <v>0</v>
      </c>
      <c r="AE19" s="55">
        <v>0</v>
      </c>
      <c r="AF19" s="23">
        <f>'отчетМКУ УГЗиП'!AF19</f>
        <v>2517.8999999999996</v>
      </c>
      <c r="AG19" s="24">
        <f>'отчетМКУ УГЗиП'!AG19</f>
        <v>0</v>
      </c>
      <c r="AH19" s="55">
        <v>0</v>
      </c>
      <c r="AI19" s="23">
        <f>'отчетМКУ УГЗиП'!AI19</f>
        <v>2025</v>
      </c>
      <c r="AJ19" s="24">
        <f>'отчетМКУ УГЗиП'!AJ19</f>
        <v>0</v>
      </c>
      <c r="AK19" s="55">
        <v>0</v>
      </c>
      <c r="AL19" s="23">
        <f>'отчетМКУ УГЗиП'!AL19</f>
        <v>2000</v>
      </c>
      <c r="AM19" s="24">
        <f>'отчетМКУ УГЗиП'!AM19</f>
        <v>0</v>
      </c>
      <c r="AN19" s="55">
        <v>0</v>
      </c>
      <c r="AO19" s="23">
        <f>'отчетМКУ УГЗиП'!AO19</f>
        <v>1598.5</v>
      </c>
      <c r="AP19" s="24">
        <f>'отчетМКУ УГЗиП'!AP19</f>
        <v>0</v>
      </c>
      <c r="AQ19" s="55">
        <v>0</v>
      </c>
      <c r="AR19" s="209"/>
      <c r="AS19" s="207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</row>
    <row r="20" spans="1:63" s="31" customFormat="1" ht="23.25" customHeight="1" x14ac:dyDescent="0.25">
      <c r="A20" s="229"/>
      <c r="B20" s="207"/>
      <c r="C20" s="223"/>
      <c r="D20" s="65" t="s">
        <v>46</v>
      </c>
      <c r="E20" s="23">
        <f t="shared" si="2"/>
        <v>0</v>
      </c>
      <c r="F20" s="24">
        <f>I20+L20+O20+R20+U20+X20+AA20+AD20+AG20+AJ20+AM20+AP20</f>
        <v>0</v>
      </c>
      <c r="G20" s="55">
        <v>0</v>
      </c>
      <c r="H20" s="23">
        <f>'отчетМКУ УГЗиП'!H20</f>
        <v>0</v>
      </c>
      <c r="I20" s="24">
        <f>'отчетМКУ УГЗиП'!I20</f>
        <v>0</v>
      </c>
      <c r="J20" s="55">
        <v>0</v>
      </c>
      <c r="K20" s="23">
        <f>'отчетМКУ УГЗиП'!K20</f>
        <v>0</v>
      </c>
      <c r="L20" s="24">
        <f>'отчетМКУ УГЗиП'!L20</f>
        <v>0</v>
      </c>
      <c r="M20" s="55">
        <v>0</v>
      </c>
      <c r="N20" s="23">
        <f>'отчетМКУ УГЗиП'!N20</f>
        <v>0</v>
      </c>
      <c r="O20" s="24">
        <f>'отчетМКУ УГЗиП'!O20</f>
        <v>0</v>
      </c>
      <c r="P20" s="55">
        <v>0</v>
      </c>
      <c r="Q20" s="23">
        <f>'отчетМКУ УГЗиП'!Q20</f>
        <v>0</v>
      </c>
      <c r="R20" s="24">
        <f>'отчетМКУ УГЗиП'!R20</f>
        <v>0</v>
      </c>
      <c r="S20" s="55">
        <v>0</v>
      </c>
      <c r="T20" s="23">
        <f>'отчетМКУ УГЗиП'!T20</f>
        <v>0</v>
      </c>
      <c r="U20" s="24">
        <f>'отчетМКУ УГЗиП'!U20</f>
        <v>0</v>
      </c>
      <c r="V20" s="55">
        <v>0</v>
      </c>
      <c r="W20" s="23">
        <f>'отчетМКУ УГЗиП'!W20</f>
        <v>0</v>
      </c>
      <c r="X20" s="24">
        <f>'отчетМКУ УГЗиП'!X20</f>
        <v>0</v>
      </c>
      <c r="Y20" s="55">
        <v>0</v>
      </c>
      <c r="Z20" s="23">
        <f>'отчетМКУ УГЗиП'!Z20</f>
        <v>0</v>
      </c>
      <c r="AA20" s="24">
        <f>'отчетМКУ УГЗиП'!AA20</f>
        <v>0</v>
      </c>
      <c r="AB20" s="55">
        <v>0</v>
      </c>
      <c r="AC20" s="23">
        <f>'отчетМКУ УГЗиП'!AC20</f>
        <v>0</v>
      </c>
      <c r="AD20" s="24">
        <f>'отчетМКУ УГЗиП'!AD20</f>
        <v>0</v>
      </c>
      <c r="AE20" s="55">
        <v>0</v>
      </c>
      <c r="AF20" s="23">
        <f>'отчетМКУ УГЗиП'!AF20</f>
        <v>0</v>
      </c>
      <c r="AG20" s="24">
        <f>'отчетМКУ УГЗиП'!AG20</f>
        <v>0</v>
      </c>
      <c r="AH20" s="55">
        <v>0</v>
      </c>
      <c r="AI20" s="23">
        <f>'отчетМКУ УГЗиП'!AI20</f>
        <v>0</v>
      </c>
      <c r="AJ20" s="24">
        <f>'отчетМКУ УГЗиП'!AJ20</f>
        <v>0</v>
      </c>
      <c r="AK20" s="55">
        <v>0</v>
      </c>
      <c r="AL20" s="23">
        <f>'отчетМКУ УГЗиП'!AL20</f>
        <v>0</v>
      </c>
      <c r="AM20" s="24">
        <f>'отчетМКУ УГЗиП'!AM20</f>
        <v>0</v>
      </c>
      <c r="AN20" s="55">
        <v>0</v>
      </c>
      <c r="AO20" s="23">
        <f>'отчетМКУ УГЗиП'!AO20</f>
        <v>0</v>
      </c>
      <c r="AP20" s="24">
        <f>'отчетМКУ УГЗиП'!AP20</f>
        <v>0</v>
      </c>
      <c r="AQ20" s="55">
        <v>0</v>
      </c>
      <c r="AR20" s="209"/>
      <c r="AS20" s="20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</row>
    <row r="21" spans="1:63" s="31" customFormat="1" ht="0.75" customHeight="1" x14ac:dyDescent="0.25">
      <c r="A21" s="230"/>
      <c r="B21" s="208"/>
      <c r="C21" s="224"/>
      <c r="D21" s="64"/>
      <c r="E21" s="23">
        <f t="shared" si="2"/>
        <v>0</v>
      </c>
      <c r="F21" s="24">
        <f>I21+L21+O21+R21+U21+X21+AA21+AD21+AG21+AJ21+AM21+AP21</f>
        <v>0</v>
      </c>
      <c r="G21" s="55">
        <v>0</v>
      </c>
      <c r="H21" s="23">
        <f>'отчетМКУ УГЗиП'!H21</f>
        <v>0</v>
      </c>
      <c r="I21" s="24">
        <f>'отчетМКУ УГЗиП'!I21</f>
        <v>0</v>
      </c>
      <c r="J21" s="55">
        <v>100</v>
      </c>
      <c r="K21" s="23">
        <f>'отчетМКУ УГЗиП'!K21</f>
        <v>0</v>
      </c>
      <c r="L21" s="24">
        <f>'отчетМКУ УГЗиП'!L21</f>
        <v>0</v>
      </c>
      <c r="M21" s="55">
        <v>0</v>
      </c>
      <c r="N21" s="23">
        <f>'отчетМКУ УГЗиП'!N21</f>
        <v>0</v>
      </c>
      <c r="O21" s="24">
        <f>'отчетМКУ УГЗиП'!O21</f>
        <v>0</v>
      </c>
      <c r="P21" s="55">
        <v>0</v>
      </c>
      <c r="Q21" s="23">
        <f>'отчетМКУ УГЗиП'!Q21</f>
        <v>0</v>
      </c>
      <c r="R21" s="24">
        <f>'отчетМКУ УГЗиП'!R21</f>
        <v>0</v>
      </c>
      <c r="S21" s="55">
        <v>0</v>
      </c>
      <c r="T21" s="23">
        <f>'отчетМКУ УГЗиП'!T21</f>
        <v>0</v>
      </c>
      <c r="U21" s="24">
        <f>'отчетМКУ УГЗиП'!U21</f>
        <v>0</v>
      </c>
      <c r="V21" s="55">
        <v>0</v>
      </c>
      <c r="W21" s="23">
        <f>'отчетМКУ УГЗиП'!W21</f>
        <v>0</v>
      </c>
      <c r="X21" s="24">
        <f>'отчетМКУ УГЗиП'!X21</f>
        <v>0</v>
      </c>
      <c r="Y21" s="55">
        <v>0</v>
      </c>
      <c r="Z21" s="23">
        <f>'отчетМКУ УГЗиП'!Z21</f>
        <v>0</v>
      </c>
      <c r="AA21" s="24">
        <f>'отчетМКУ УГЗиП'!AA21</f>
        <v>0</v>
      </c>
      <c r="AB21" s="55">
        <v>0</v>
      </c>
      <c r="AC21" s="23">
        <f>'отчетМКУ УГЗиП'!AC21</f>
        <v>0</v>
      </c>
      <c r="AD21" s="24">
        <f>'отчетМКУ УГЗиП'!AD21</f>
        <v>0</v>
      </c>
      <c r="AE21" s="25">
        <v>0</v>
      </c>
      <c r="AF21" s="23">
        <f>'отчетМКУ УГЗиП'!AF21</f>
        <v>0</v>
      </c>
      <c r="AG21" s="24">
        <f>'отчетМКУ УГЗиП'!AG21</f>
        <v>0</v>
      </c>
      <c r="AH21" s="25">
        <v>0</v>
      </c>
      <c r="AI21" s="23">
        <f>'отчетМКУ УГЗиП'!AI21</f>
        <v>0</v>
      </c>
      <c r="AJ21" s="24">
        <f>'отчетМКУ УГЗиП'!AJ21</f>
        <v>0</v>
      </c>
      <c r="AK21" s="25">
        <v>0</v>
      </c>
      <c r="AL21" s="23">
        <f>'отчетМКУ УГЗиП'!AL21</f>
        <v>0</v>
      </c>
      <c r="AM21" s="24">
        <f>'отчетМКУ УГЗиП'!AM21</f>
        <v>0</v>
      </c>
      <c r="AN21" s="25">
        <v>0</v>
      </c>
      <c r="AO21" s="23">
        <f>'отчетМКУ УГЗиП'!AO21</f>
        <v>0</v>
      </c>
      <c r="AP21" s="24">
        <f>'отчетМКУ УГЗиП'!AP21</f>
        <v>0</v>
      </c>
      <c r="AQ21" s="25">
        <v>0</v>
      </c>
      <c r="AR21" s="88"/>
      <c r="AS21" s="8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</row>
    <row r="22" spans="1:63" s="31" customFormat="1" ht="15" customHeight="1" x14ac:dyDescent="0.25">
      <c r="A22" s="136" t="s">
        <v>28</v>
      </c>
      <c r="B22" s="191" t="s">
        <v>76</v>
      </c>
      <c r="C22" s="142" t="s">
        <v>21</v>
      </c>
      <c r="D22" s="35" t="s">
        <v>23</v>
      </c>
      <c r="E22" s="23">
        <f t="shared" si="2"/>
        <v>23444.3</v>
      </c>
      <c r="F22" s="24">
        <f>SUM(F24:F25)</f>
        <v>5534.1</v>
      </c>
      <c r="G22" s="55">
        <f>F22/E22*100</f>
        <v>23.605311312344583</v>
      </c>
      <c r="H22" s="54">
        <f t="shared" ref="H22:AQ22" si="3">SUM(H24:H25)</f>
        <v>1101.8</v>
      </c>
      <c r="I22" s="53">
        <f t="shared" si="3"/>
        <v>1101.8</v>
      </c>
      <c r="J22" s="55">
        <f>I22/H22*100</f>
        <v>100</v>
      </c>
      <c r="K22" s="54">
        <f t="shared" si="3"/>
        <v>2656.2</v>
      </c>
      <c r="L22" s="53">
        <f t="shared" si="3"/>
        <v>2656.2</v>
      </c>
      <c r="M22" s="55">
        <f>L22/K22*100</f>
        <v>100</v>
      </c>
      <c r="N22" s="54">
        <f t="shared" si="3"/>
        <v>2006.5</v>
      </c>
      <c r="O22" s="53">
        <f t="shared" si="3"/>
        <v>1776.1</v>
      </c>
      <c r="P22" s="55">
        <f>O22/N22*100</f>
        <v>88.517318714178913</v>
      </c>
      <c r="Q22" s="54">
        <f t="shared" si="3"/>
        <v>1987.4</v>
      </c>
      <c r="R22" s="53">
        <f t="shared" si="3"/>
        <v>0</v>
      </c>
      <c r="S22" s="59">
        <f t="shared" si="3"/>
        <v>0</v>
      </c>
      <c r="T22" s="54">
        <f t="shared" si="3"/>
        <v>1775.4</v>
      </c>
      <c r="U22" s="53">
        <f t="shared" si="3"/>
        <v>0</v>
      </c>
      <c r="V22" s="59">
        <f t="shared" si="3"/>
        <v>0</v>
      </c>
      <c r="W22" s="54">
        <f t="shared" si="3"/>
        <v>1805.1</v>
      </c>
      <c r="X22" s="53">
        <f t="shared" si="3"/>
        <v>0</v>
      </c>
      <c r="Y22" s="59">
        <f t="shared" si="3"/>
        <v>0</v>
      </c>
      <c r="Z22" s="54">
        <f t="shared" si="3"/>
        <v>1951</v>
      </c>
      <c r="AA22" s="53">
        <f t="shared" si="3"/>
        <v>0</v>
      </c>
      <c r="AB22" s="59">
        <f t="shared" si="3"/>
        <v>0</v>
      </c>
      <c r="AC22" s="54">
        <f t="shared" si="3"/>
        <v>2032.1</v>
      </c>
      <c r="AD22" s="53">
        <f t="shared" si="3"/>
        <v>0</v>
      </c>
      <c r="AE22" s="59">
        <f t="shared" si="3"/>
        <v>0</v>
      </c>
      <c r="AF22" s="54">
        <f t="shared" si="3"/>
        <v>1958</v>
      </c>
      <c r="AG22" s="53">
        <f t="shared" si="3"/>
        <v>0</v>
      </c>
      <c r="AH22" s="59">
        <f t="shared" si="3"/>
        <v>0</v>
      </c>
      <c r="AI22" s="54">
        <f t="shared" si="3"/>
        <v>1759.2</v>
      </c>
      <c r="AJ22" s="53">
        <f t="shared" si="3"/>
        <v>0</v>
      </c>
      <c r="AK22" s="59">
        <f t="shared" si="3"/>
        <v>0</v>
      </c>
      <c r="AL22" s="54">
        <f t="shared" si="3"/>
        <v>1629.8</v>
      </c>
      <c r="AM22" s="53">
        <f t="shared" si="3"/>
        <v>0</v>
      </c>
      <c r="AN22" s="59">
        <f t="shared" si="3"/>
        <v>0</v>
      </c>
      <c r="AO22" s="54">
        <f t="shared" si="3"/>
        <v>2781.8</v>
      </c>
      <c r="AP22" s="53">
        <f t="shared" si="3"/>
        <v>0</v>
      </c>
      <c r="AQ22" s="59">
        <f t="shared" si="3"/>
        <v>0</v>
      </c>
      <c r="AR22" s="136" t="s">
        <v>109</v>
      </c>
      <c r="AS22" s="269" t="s">
        <v>110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</row>
    <row r="23" spans="1:63" s="31" customFormat="1" ht="24" x14ac:dyDescent="0.25">
      <c r="A23" s="137"/>
      <c r="B23" s="192"/>
      <c r="C23" s="143"/>
      <c r="D23" s="64" t="s">
        <v>45</v>
      </c>
      <c r="E23" s="23">
        <f t="shared" si="2"/>
        <v>0</v>
      </c>
      <c r="F23" s="24">
        <f>I23+L23+O23+R23+U23+X23+AA23+AD23+AG23+AJ23+AM23+AP23</f>
        <v>0</v>
      </c>
      <c r="G23" s="55">
        <v>0</v>
      </c>
      <c r="H23" s="54">
        <f>'отчет МКУ УКС'!H25</f>
        <v>0</v>
      </c>
      <c r="I23" s="53">
        <f>'отчет МКУ УКС'!I25</f>
        <v>0</v>
      </c>
      <c r="J23" s="59">
        <v>0</v>
      </c>
      <c r="K23" s="54">
        <f>'отчет МКУ УКС'!K25</f>
        <v>0</v>
      </c>
      <c r="L23" s="53">
        <f>'отчет МКУ УКС'!L25</f>
        <v>0</v>
      </c>
      <c r="M23" s="59">
        <v>0</v>
      </c>
      <c r="N23" s="54">
        <f>'отчет МКУ УКС'!N25</f>
        <v>0</v>
      </c>
      <c r="O23" s="53">
        <f>'отчет МКУ УКС'!O25</f>
        <v>0</v>
      </c>
      <c r="P23" s="59">
        <v>0</v>
      </c>
      <c r="Q23" s="54">
        <f>'отчет МКУ УКС'!Q25</f>
        <v>0</v>
      </c>
      <c r="R23" s="53">
        <f>'отчет МКУ УКС'!R25</f>
        <v>0</v>
      </c>
      <c r="S23" s="59">
        <v>0</v>
      </c>
      <c r="T23" s="54">
        <f>'отчет МКУ УКС'!T19</f>
        <v>0</v>
      </c>
      <c r="U23" s="53">
        <f>'отчет МКУ УКС'!U19</f>
        <v>0</v>
      </c>
      <c r="V23" s="59">
        <v>0</v>
      </c>
      <c r="W23" s="54">
        <f>'отчет МКУ УКС'!W25</f>
        <v>0</v>
      </c>
      <c r="X23" s="53">
        <f>'отчет МКУ УКС'!X25</f>
        <v>0</v>
      </c>
      <c r="Y23" s="59">
        <v>0</v>
      </c>
      <c r="Z23" s="54">
        <f>'отчет МКУ УКС'!Z25</f>
        <v>0</v>
      </c>
      <c r="AA23" s="53">
        <f>'отчет МКУ УКС'!AA25</f>
        <v>0</v>
      </c>
      <c r="AB23" s="59">
        <v>0</v>
      </c>
      <c r="AC23" s="54">
        <f>'отчет МКУ УКС'!AC25</f>
        <v>0</v>
      </c>
      <c r="AD23" s="53">
        <f>'отчет МКУ УКС'!AD25</f>
        <v>0</v>
      </c>
      <c r="AE23" s="59">
        <v>0</v>
      </c>
      <c r="AF23" s="54">
        <f>'отчет МКУ УКС'!AF25</f>
        <v>0</v>
      </c>
      <c r="AG23" s="53">
        <f>'отчет МКУ УКС'!AG25</f>
        <v>0</v>
      </c>
      <c r="AH23" s="59">
        <v>0</v>
      </c>
      <c r="AI23" s="54">
        <v>0</v>
      </c>
      <c r="AJ23" s="53">
        <v>0</v>
      </c>
      <c r="AK23" s="59">
        <v>0</v>
      </c>
      <c r="AL23" s="54">
        <f>'отчет МКУ УКС'!AL25</f>
        <v>0</v>
      </c>
      <c r="AM23" s="53">
        <f>'отчет МКУ УКС'!AM25</f>
        <v>0</v>
      </c>
      <c r="AN23" s="59">
        <v>0</v>
      </c>
      <c r="AO23" s="54">
        <f>'отчет МКУ УКС'!AO25</f>
        <v>0</v>
      </c>
      <c r="AP23" s="53">
        <f>'отчет МКУ УКС'!AP25</f>
        <v>0</v>
      </c>
      <c r="AQ23" s="59">
        <v>0</v>
      </c>
      <c r="AR23" s="137"/>
      <c r="AS23" s="270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</row>
    <row r="24" spans="1:63" s="31" customFormat="1" ht="24" x14ac:dyDescent="0.25">
      <c r="A24" s="137"/>
      <c r="B24" s="192"/>
      <c r="C24" s="143"/>
      <c r="D24" s="37" t="s">
        <v>24</v>
      </c>
      <c r="E24" s="23">
        <f t="shared" si="2"/>
        <v>0</v>
      </c>
      <c r="F24" s="24">
        <f>I24+L24+O24+R24+U24+X24+AA24+AD24+AG24+AJ24+AM24+AP24</f>
        <v>0</v>
      </c>
      <c r="G24" s="55">
        <v>0</v>
      </c>
      <c r="H24" s="54">
        <f>'отчет МКУ УКС'!H26</f>
        <v>0</v>
      </c>
      <c r="I24" s="53">
        <f>'отчет МКУ УКС'!I26</f>
        <v>0</v>
      </c>
      <c r="J24" s="59">
        <v>0</v>
      </c>
      <c r="K24" s="54">
        <f>'отчет МКУ УКС'!K26</f>
        <v>0</v>
      </c>
      <c r="L24" s="53">
        <f>'отчет МКУ УКС'!L26</f>
        <v>0</v>
      </c>
      <c r="M24" s="59">
        <v>0</v>
      </c>
      <c r="N24" s="54">
        <f>'отчет МКУ УКС'!N26</f>
        <v>0</v>
      </c>
      <c r="O24" s="53">
        <f>'отчет МКУ УКС'!O26</f>
        <v>0</v>
      </c>
      <c r="P24" s="59">
        <v>0</v>
      </c>
      <c r="Q24" s="54">
        <f>'отчет МКУ УКС'!Q26</f>
        <v>0</v>
      </c>
      <c r="R24" s="53">
        <f>'отчет МКУ УКС'!R26</f>
        <v>0</v>
      </c>
      <c r="S24" s="59">
        <v>0</v>
      </c>
      <c r="T24" s="54">
        <f>'отчет МКУ УКС'!T20</f>
        <v>0</v>
      </c>
      <c r="U24" s="53">
        <f>'отчет МКУ УКС'!U20</f>
        <v>0</v>
      </c>
      <c r="V24" s="59">
        <v>0</v>
      </c>
      <c r="W24" s="54">
        <f>'отчет МКУ УКС'!W26</f>
        <v>0</v>
      </c>
      <c r="X24" s="53">
        <f>'отчет МКУ УКС'!X26</f>
        <v>0</v>
      </c>
      <c r="Y24" s="59">
        <v>0</v>
      </c>
      <c r="Z24" s="54">
        <f>'отчет МКУ УКС'!Z26</f>
        <v>0</v>
      </c>
      <c r="AA24" s="53">
        <f>'отчет МКУ УКС'!AA26</f>
        <v>0</v>
      </c>
      <c r="AB24" s="59">
        <v>0</v>
      </c>
      <c r="AC24" s="54">
        <f>'отчет МКУ УКС'!AC26</f>
        <v>0</v>
      </c>
      <c r="AD24" s="53">
        <f>'отчет МКУ УКС'!AD26</f>
        <v>0</v>
      </c>
      <c r="AE24" s="59">
        <v>0</v>
      </c>
      <c r="AF24" s="54">
        <f>'отчет МКУ УКС'!AF26</f>
        <v>0</v>
      </c>
      <c r="AG24" s="53">
        <f>'отчет МКУ УКС'!AG26</f>
        <v>0</v>
      </c>
      <c r="AH24" s="59">
        <v>0</v>
      </c>
      <c r="AI24" s="54">
        <v>0</v>
      </c>
      <c r="AJ24" s="53">
        <v>0</v>
      </c>
      <c r="AK24" s="59">
        <v>0</v>
      </c>
      <c r="AL24" s="54">
        <f>'отчет МКУ УКС'!AL26</f>
        <v>0</v>
      </c>
      <c r="AM24" s="53">
        <f>'отчет МКУ УКС'!AM26</f>
        <v>0</v>
      </c>
      <c r="AN24" s="59">
        <v>0</v>
      </c>
      <c r="AO24" s="54">
        <f>'отчет МКУ УКС'!AO26</f>
        <v>0</v>
      </c>
      <c r="AP24" s="53">
        <f>'отчет МКУ УКС'!AP26</f>
        <v>0</v>
      </c>
      <c r="AQ24" s="59">
        <v>0</v>
      </c>
      <c r="AR24" s="137"/>
      <c r="AS24" s="270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</row>
    <row r="25" spans="1:63" s="31" customFormat="1" ht="24" x14ac:dyDescent="0.25">
      <c r="A25" s="137"/>
      <c r="B25" s="192"/>
      <c r="C25" s="143"/>
      <c r="D25" s="35" t="s">
        <v>51</v>
      </c>
      <c r="E25" s="23">
        <f t="shared" si="2"/>
        <v>23444.3</v>
      </c>
      <c r="F25" s="24">
        <f t="shared" si="2"/>
        <v>5534.1</v>
      </c>
      <c r="G25" s="55">
        <f>F25/E25*100</f>
        <v>23.605311312344583</v>
      </c>
      <c r="H25" s="54">
        <f>'отчет МКУ УКС'!H27</f>
        <v>1101.8</v>
      </c>
      <c r="I25" s="53">
        <f>'отчет МКУ УКС'!I27</f>
        <v>1101.8</v>
      </c>
      <c r="J25" s="55">
        <f>I25/H25*100</f>
        <v>100</v>
      </c>
      <c r="K25" s="54">
        <f>'отчет МКУ УКС'!K27</f>
        <v>2656.2</v>
      </c>
      <c r="L25" s="53">
        <f>'отчет МКУ УКС'!L27</f>
        <v>2656.2</v>
      </c>
      <c r="M25" s="55">
        <f>L25/K25*100</f>
        <v>100</v>
      </c>
      <c r="N25" s="54">
        <f>'отчет МКУ УКС'!N27</f>
        <v>2006.5</v>
      </c>
      <c r="O25" s="53">
        <f>'отчет МКУ УКС'!O27</f>
        <v>1776.1</v>
      </c>
      <c r="P25" s="55">
        <f>O25/N25*100</f>
        <v>88.517318714178913</v>
      </c>
      <c r="Q25" s="54">
        <f>'отчет МКУ УКС'!Q27</f>
        <v>1987.4</v>
      </c>
      <c r="R25" s="53">
        <f>'отчет МКУ УКС'!R27</f>
        <v>0</v>
      </c>
      <c r="S25" s="55">
        <v>0</v>
      </c>
      <c r="T25" s="54">
        <f>'отчет МКУ УКС'!T27</f>
        <v>1775.4</v>
      </c>
      <c r="U25" s="53">
        <f>'отчет МКУ УКС'!U27</f>
        <v>0</v>
      </c>
      <c r="V25" s="55">
        <v>0</v>
      </c>
      <c r="W25" s="54">
        <f>'отчет МКУ УКС'!W27</f>
        <v>1805.1</v>
      </c>
      <c r="X25" s="53">
        <f>'отчет МКУ УКС'!X27</f>
        <v>0</v>
      </c>
      <c r="Y25" s="55">
        <v>0</v>
      </c>
      <c r="Z25" s="54">
        <f>'отчет МКУ УКС'!Z27</f>
        <v>1951</v>
      </c>
      <c r="AA25" s="53">
        <f>'отчет МКУ УКС'!AA27</f>
        <v>0</v>
      </c>
      <c r="AB25" s="55">
        <v>0</v>
      </c>
      <c r="AC25" s="54">
        <f>'отчет МКУ УКС'!AC27</f>
        <v>2032.1</v>
      </c>
      <c r="AD25" s="53">
        <f>'отчет МКУ УКС'!AD27</f>
        <v>0</v>
      </c>
      <c r="AE25" s="55">
        <v>0</v>
      </c>
      <c r="AF25" s="54">
        <f>'отчет МКУ УКС'!AF27</f>
        <v>1958</v>
      </c>
      <c r="AG25" s="53">
        <f>'отчет МКУ УКС'!AG27</f>
        <v>0</v>
      </c>
      <c r="AH25" s="55">
        <v>0</v>
      </c>
      <c r="AI25" s="54">
        <f>'отчет МКУ УКС'!AI27</f>
        <v>1759.2</v>
      </c>
      <c r="AJ25" s="53">
        <f>'отчет МКУ УКС'!AJ27</f>
        <v>0</v>
      </c>
      <c r="AK25" s="59">
        <v>0</v>
      </c>
      <c r="AL25" s="54">
        <f>'отчет МКУ УКС'!AL27</f>
        <v>1629.8</v>
      </c>
      <c r="AM25" s="53">
        <f>'отчет МКУ УКС'!AM27</f>
        <v>0</v>
      </c>
      <c r="AN25" s="59">
        <v>0</v>
      </c>
      <c r="AO25" s="54">
        <f>'отчет МКУ УКС'!AO27</f>
        <v>2781.8</v>
      </c>
      <c r="AP25" s="53">
        <f>'отчет МКУ УКС'!AP27</f>
        <v>0</v>
      </c>
      <c r="AQ25" s="59">
        <v>0</v>
      </c>
      <c r="AR25" s="137"/>
      <c r="AS25" s="270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</row>
    <row r="26" spans="1:63" s="31" customFormat="1" ht="51" customHeight="1" x14ac:dyDescent="0.25">
      <c r="A26" s="137"/>
      <c r="B26" s="192"/>
      <c r="C26" s="143"/>
      <c r="D26" s="64" t="s">
        <v>46</v>
      </c>
      <c r="E26" s="23">
        <f t="shared" si="2"/>
        <v>0</v>
      </c>
      <c r="F26" s="24">
        <f>I26+L26+O26+R26+U26+X26+AA26+AD26+AG26+AJ26+AM26+AP26</f>
        <v>0</v>
      </c>
      <c r="G26" s="55">
        <v>0</v>
      </c>
      <c r="H26" s="54">
        <f>'отчет МКУ УКС'!H28</f>
        <v>0</v>
      </c>
      <c r="I26" s="53">
        <f>'отчет МКУ УКС'!I28</f>
        <v>0</v>
      </c>
      <c r="J26" s="59">
        <v>0</v>
      </c>
      <c r="K26" s="54">
        <f>'отчет МКУ УКС'!K28</f>
        <v>0</v>
      </c>
      <c r="L26" s="53">
        <f>'отчет МКУ УКС'!L28</f>
        <v>0</v>
      </c>
      <c r="M26" s="59">
        <v>0</v>
      </c>
      <c r="N26" s="54">
        <f>'отчет МКУ УКС'!N28</f>
        <v>0</v>
      </c>
      <c r="O26" s="53">
        <f>'отчет МКУ УКС'!O28</f>
        <v>0</v>
      </c>
      <c r="P26" s="59">
        <v>0</v>
      </c>
      <c r="Q26" s="54">
        <f>'отчет МКУ УКС'!Q28</f>
        <v>0</v>
      </c>
      <c r="R26" s="53">
        <f>'отчет МКУ УКС'!R28</f>
        <v>0</v>
      </c>
      <c r="S26" s="59">
        <v>0</v>
      </c>
      <c r="T26" s="54">
        <f>'отчет МКУ УКС'!T22</f>
        <v>0</v>
      </c>
      <c r="U26" s="53">
        <f>'отчет МКУ УКС'!U22</f>
        <v>0</v>
      </c>
      <c r="V26" s="59">
        <v>0</v>
      </c>
      <c r="W26" s="54">
        <f>'отчет МКУ УКС'!W28</f>
        <v>0</v>
      </c>
      <c r="X26" s="53">
        <f>'отчет МКУ УКС'!X28</f>
        <v>0</v>
      </c>
      <c r="Y26" s="59">
        <v>0</v>
      </c>
      <c r="Z26" s="54">
        <f>'отчет МКУ УКС'!Z28</f>
        <v>0</v>
      </c>
      <c r="AA26" s="53">
        <f>'отчет МКУ УКС'!AA28</f>
        <v>0</v>
      </c>
      <c r="AB26" s="59">
        <v>0</v>
      </c>
      <c r="AC26" s="54">
        <f>'отчет МКУ УКС'!AC28</f>
        <v>0</v>
      </c>
      <c r="AD26" s="53">
        <f>'отчет МКУ УКС'!AD28</f>
        <v>0</v>
      </c>
      <c r="AE26" s="59">
        <v>0</v>
      </c>
      <c r="AF26" s="54">
        <f>'отчет МКУ УКС'!AF28</f>
        <v>0</v>
      </c>
      <c r="AG26" s="53">
        <f>'отчет МКУ УКС'!AG28</f>
        <v>0</v>
      </c>
      <c r="AH26" s="59">
        <v>0</v>
      </c>
      <c r="AI26" s="54">
        <v>0</v>
      </c>
      <c r="AJ26" s="53">
        <v>0</v>
      </c>
      <c r="AK26" s="59">
        <v>0</v>
      </c>
      <c r="AL26" s="54">
        <f>'отчет МКУ УКС'!AL28</f>
        <v>0</v>
      </c>
      <c r="AM26" s="53">
        <f>'отчет МКУ УКС'!AM28</f>
        <v>0</v>
      </c>
      <c r="AN26" s="59">
        <v>0</v>
      </c>
      <c r="AO26" s="54">
        <f>'отчет МКУ УКС'!AO28</f>
        <v>0</v>
      </c>
      <c r="AP26" s="53">
        <f>'отчет МКУ УКС'!AP28</f>
        <v>0</v>
      </c>
      <c r="AQ26" s="59">
        <v>0</v>
      </c>
      <c r="AR26" s="138"/>
      <c r="AS26" s="271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</row>
    <row r="27" spans="1:63" s="31" customFormat="1" ht="96" hidden="1" x14ac:dyDescent="0.25">
      <c r="A27" s="138"/>
      <c r="B27" s="193"/>
      <c r="C27" s="144"/>
      <c r="D27" s="64" t="s">
        <v>33</v>
      </c>
      <c r="E27" s="23">
        <f t="shared" si="2"/>
        <v>0</v>
      </c>
      <c r="F27" s="24">
        <f>I27+L27+O27+R27+U27+X27+AA27+AD27+AG27+AJ27+AM27+AP27</f>
        <v>0</v>
      </c>
      <c r="G27" s="55">
        <v>0</v>
      </c>
      <c r="H27" s="23">
        <v>0</v>
      </c>
      <c r="I27" s="24">
        <v>0</v>
      </c>
      <c r="J27" s="55">
        <v>0</v>
      </c>
      <c r="K27" s="23">
        <v>0</v>
      </c>
      <c r="L27" s="24">
        <v>0</v>
      </c>
      <c r="M27" s="55">
        <v>0</v>
      </c>
      <c r="N27" s="23">
        <v>0</v>
      </c>
      <c r="O27" s="24">
        <v>0</v>
      </c>
      <c r="P27" s="55">
        <v>0</v>
      </c>
      <c r="Q27" s="23">
        <v>0</v>
      </c>
      <c r="R27" s="24">
        <v>0</v>
      </c>
      <c r="S27" s="55">
        <v>0</v>
      </c>
      <c r="T27" s="23">
        <v>0</v>
      </c>
      <c r="U27" s="24">
        <v>0</v>
      </c>
      <c r="V27" s="55">
        <v>0</v>
      </c>
      <c r="W27" s="23">
        <v>0</v>
      </c>
      <c r="X27" s="24">
        <v>0</v>
      </c>
      <c r="Y27" s="55">
        <v>0</v>
      </c>
      <c r="Z27" s="23">
        <v>0</v>
      </c>
      <c r="AA27" s="24">
        <v>0</v>
      </c>
      <c r="AB27" s="55">
        <v>0</v>
      </c>
      <c r="AC27" s="23">
        <v>0</v>
      </c>
      <c r="AD27" s="24">
        <v>0</v>
      </c>
      <c r="AE27" s="25">
        <v>0</v>
      </c>
      <c r="AF27" s="23">
        <v>0</v>
      </c>
      <c r="AG27" s="24">
        <v>0</v>
      </c>
      <c r="AH27" s="25">
        <v>0</v>
      </c>
      <c r="AI27" s="23">
        <v>0</v>
      </c>
      <c r="AJ27" s="24">
        <v>0</v>
      </c>
      <c r="AK27" s="25">
        <v>0</v>
      </c>
      <c r="AL27" s="23">
        <v>0</v>
      </c>
      <c r="AM27" s="24">
        <v>0</v>
      </c>
      <c r="AN27" s="25">
        <v>0</v>
      </c>
      <c r="AO27" s="23">
        <v>0</v>
      </c>
      <c r="AP27" s="24">
        <v>0</v>
      </c>
      <c r="AQ27" s="25">
        <v>0</v>
      </c>
      <c r="AR27" s="62"/>
      <c r="AS27" s="62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</row>
    <row r="28" spans="1:63" s="31" customFormat="1" hidden="1" x14ac:dyDescent="0.25">
      <c r="A28" s="45">
        <v>2</v>
      </c>
      <c r="B28" s="90" t="s">
        <v>58</v>
      </c>
      <c r="C28" s="194" t="s">
        <v>56</v>
      </c>
      <c r="D28" s="194"/>
      <c r="E28" s="194"/>
      <c r="F28" s="194"/>
      <c r="G28" s="194"/>
      <c r="H28" s="194"/>
      <c r="I28" s="194"/>
      <c r="J28" s="194"/>
      <c r="K28" s="194"/>
      <c r="L28" s="194"/>
      <c r="M28" s="194"/>
      <c r="N28" s="194"/>
      <c r="O28" s="194"/>
      <c r="P28" s="194"/>
      <c r="Q28" s="194"/>
      <c r="R28" s="194"/>
      <c r="S28" s="194"/>
      <c r="T28" s="194"/>
      <c r="U28" s="194"/>
      <c r="V28" s="194"/>
      <c r="W28" s="194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7"/>
      <c r="AQ28" s="39"/>
      <c r="AR28" s="48"/>
      <c r="AS28" s="4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</row>
    <row r="29" spans="1:63" s="31" customFormat="1" ht="22.5" hidden="1" x14ac:dyDescent="0.25">
      <c r="A29" s="49" t="s">
        <v>60</v>
      </c>
      <c r="B29" s="90" t="s">
        <v>59</v>
      </c>
      <c r="C29" s="194" t="s">
        <v>57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1"/>
      <c r="AQ29" s="50"/>
      <c r="AR29" s="48"/>
      <c r="AS29" s="4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</row>
    <row r="30" spans="1:63" ht="15" customHeight="1" x14ac:dyDescent="0.25">
      <c r="A30" s="190" t="s">
        <v>52</v>
      </c>
      <c r="B30" s="209" t="s">
        <v>39</v>
      </c>
      <c r="C30" s="180" t="s">
        <v>119</v>
      </c>
      <c r="D30" s="20" t="s">
        <v>23</v>
      </c>
      <c r="E30" s="23">
        <f t="shared" ref="E30:F34" si="4">H30+K30+N30+Q30+T30+W30+Z30+AC30+AF30+AI30+AL30+AO30</f>
        <v>2243.13</v>
      </c>
      <c r="F30" s="24">
        <f>SUM(F31:F34)</f>
        <v>76.099999999999994</v>
      </c>
      <c r="G30" s="55">
        <f>F30/E30*100</f>
        <v>3.3925809025780933</v>
      </c>
      <c r="H30" s="23">
        <f t="shared" ref="H30:AQ30" si="5">SUM(H31:H34)</f>
        <v>0</v>
      </c>
      <c r="I30" s="24">
        <f t="shared" si="5"/>
        <v>0</v>
      </c>
      <c r="J30" s="55">
        <f t="shared" si="5"/>
        <v>0</v>
      </c>
      <c r="K30" s="23">
        <f t="shared" si="5"/>
        <v>56.1</v>
      </c>
      <c r="L30" s="24">
        <f t="shared" si="5"/>
        <v>56.1</v>
      </c>
      <c r="M30" s="55">
        <f>L30/K30*100</f>
        <v>100</v>
      </c>
      <c r="N30" s="23">
        <f t="shared" si="5"/>
        <v>71.5</v>
      </c>
      <c r="O30" s="24">
        <f t="shared" si="5"/>
        <v>20</v>
      </c>
      <c r="P30" s="55">
        <f>O30/N30*100</f>
        <v>27.972027972027973</v>
      </c>
      <c r="Q30" s="23">
        <f>SUM(Q31:Q35)</f>
        <v>0</v>
      </c>
      <c r="R30" s="24">
        <f t="shared" si="5"/>
        <v>0</v>
      </c>
      <c r="S30" s="55">
        <f t="shared" si="5"/>
        <v>0</v>
      </c>
      <c r="T30" s="23">
        <f>SUM(T31:T34)</f>
        <v>0</v>
      </c>
      <c r="U30" s="24">
        <f t="shared" si="5"/>
        <v>0</v>
      </c>
      <c r="V30" s="55">
        <f t="shared" si="5"/>
        <v>0</v>
      </c>
      <c r="W30" s="23">
        <f t="shared" si="5"/>
        <v>145</v>
      </c>
      <c r="X30" s="24">
        <f t="shared" si="5"/>
        <v>0</v>
      </c>
      <c r="Y30" s="55">
        <f t="shared" si="5"/>
        <v>0</v>
      </c>
      <c r="Z30" s="23">
        <f t="shared" si="5"/>
        <v>0</v>
      </c>
      <c r="AA30" s="24">
        <f t="shared" si="5"/>
        <v>0</v>
      </c>
      <c r="AB30" s="55">
        <f t="shared" si="5"/>
        <v>0</v>
      </c>
      <c r="AC30" s="23">
        <f t="shared" si="5"/>
        <v>0</v>
      </c>
      <c r="AD30" s="24">
        <f t="shared" si="5"/>
        <v>0</v>
      </c>
      <c r="AE30" s="55">
        <f t="shared" si="5"/>
        <v>0</v>
      </c>
      <c r="AF30" s="23">
        <f t="shared" si="5"/>
        <v>50</v>
      </c>
      <c r="AG30" s="24">
        <f t="shared" si="5"/>
        <v>0</v>
      </c>
      <c r="AH30" s="55">
        <f t="shared" si="5"/>
        <v>0</v>
      </c>
      <c r="AI30" s="23">
        <f t="shared" si="5"/>
        <v>1735</v>
      </c>
      <c r="AJ30" s="24">
        <f t="shared" si="5"/>
        <v>0</v>
      </c>
      <c r="AK30" s="55">
        <f t="shared" si="5"/>
        <v>0</v>
      </c>
      <c r="AL30" s="23">
        <f t="shared" si="5"/>
        <v>0</v>
      </c>
      <c r="AM30" s="24">
        <f t="shared" si="5"/>
        <v>0</v>
      </c>
      <c r="AN30" s="55">
        <f t="shared" si="5"/>
        <v>0</v>
      </c>
      <c r="AO30" s="23">
        <f t="shared" si="5"/>
        <v>185.53</v>
      </c>
      <c r="AP30" s="24">
        <f t="shared" si="5"/>
        <v>0</v>
      </c>
      <c r="AQ30" s="55">
        <f t="shared" si="5"/>
        <v>0</v>
      </c>
      <c r="AR30" s="191" t="s">
        <v>115</v>
      </c>
      <c r="AS30" s="191" t="s">
        <v>92</v>
      </c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</row>
    <row r="31" spans="1:63" ht="22.5" x14ac:dyDescent="0.25">
      <c r="A31" s="190"/>
      <c r="B31" s="209"/>
      <c r="C31" s="180"/>
      <c r="D31" s="20" t="s">
        <v>45</v>
      </c>
      <c r="E31" s="23">
        <f t="shared" si="4"/>
        <v>0</v>
      </c>
      <c r="F31" s="24">
        <f t="shared" si="4"/>
        <v>0</v>
      </c>
      <c r="G31" s="55">
        <v>0</v>
      </c>
      <c r="H31" s="23">
        <f>'отчетМКУ УГЗиП'!H31+'отчет МКУ УКС'!H31</f>
        <v>0</v>
      </c>
      <c r="I31" s="24">
        <f>'отчетМКУ УГЗиП'!I31+'отчет МКУ УКС'!I31</f>
        <v>0</v>
      </c>
      <c r="J31" s="55">
        <v>0</v>
      </c>
      <c r="K31" s="23">
        <f>'отчетМКУ УГЗиП'!K31+'отчет МКУ УКС'!K31</f>
        <v>0</v>
      </c>
      <c r="L31" s="24">
        <f>'отчетМКУ УГЗиП'!L31+'отчет МКУ УКС'!L31</f>
        <v>0</v>
      </c>
      <c r="M31" s="55">
        <v>0</v>
      </c>
      <c r="N31" s="23">
        <f>'отчетМКУ УГЗиП'!N31+'отчет МКУ УКС'!N31</f>
        <v>0</v>
      </c>
      <c r="O31" s="24">
        <f>'отчетМКУ УГЗиП'!O31+'отчет МКУ УКС'!O31</f>
        <v>0</v>
      </c>
      <c r="P31" s="55">
        <v>0</v>
      </c>
      <c r="Q31" s="23">
        <f>'отчетМКУ УГЗиП'!Q31+'отчет МКУ УКС'!Q31</f>
        <v>0</v>
      </c>
      <c r="R31" s="24">
        <f>'отчетМКУ УГЗиП'!R31+'отчет МКУ УКС'!R31</f>
        <v>0</v>
      </c>
      <c r="S31" s="55">
        <v>0</v>
      </c>
      <c r="T31" s="68">
        <f>'отчетМКУ УГЗиП'!T31+'отчет МКУ УКС'!T31</f>
        <v>0</v>
      </c>
      <c r="U31" s="69">
        <f>'отчетМКУ УГЗиП'!U31+'отчет МКУ УКС'!U31</f>
        <v>0</v>
      </c>
      <c r="V31" s="70">
        <v>0</v>
      </c>
      <c r="W31" s="68">
        <f>'отчетМКУ УГЗиП'!W31+'отчет МКУ УКС'!W31</f>
        <v>0</v>
      </c>
      <c r="X31" s="69">
        <f>'отчетМКУ УГЗиП'!X31+'отчет МКУ УКС'!X31</f>
        <v>0</v>
      </c>
      <c r="Y31" s="70">
        <v>0</v>
      </c>
      <c r="Z31" s="68">
        <f>'отчетМКУ УГЗиП'!Z31+'отчет МКУ УКС'!Z31</f>
        <v>0</v>
      </c>
      <c r="AA31" s="69">
        <f>'отчетМКУ УГЗиП'!AA31+'отчет МКУ УКС'!AA31</f>
        <v>0</v>
      </c>
      <c r="AB31" s="70">
        <v>0</v>
      </c>
      <c r="AC31" s="23">
        <f>'отчетМКУ УГЗиП'!AC31+'отчет МКУ УКС'!AC31</f>
        <v>0</v>
      </c>
      <c r="AD31" s="24">
        <f>'отчетМКУ УГЗиП'!AD31+'отчет МКУ УКС'!AD31</f>
        <v>0</v>
      </c>
      <c r="AE31" s="55">
        <v>0</v>
      </c>
      <c r="AF31" s="23">
        <f>'отчетМКУ УГЗиП'!AF31+'отчет МКУ УКС'!AF31</f>
        <v>0</v>
      </c>
      <c r="AG31" s="24">
        <f>'отчетМКУ УГЗиП'!AG31+'отчет МКУ УКС'!AG31</f>
        <v>0</v>
      </c>
      <c r="AH31" s="55">
        <v>0</v>
      </c>
      <c r="AI31" s="23">
        <f>'отчетМКУ УГЗиП'!AI31+'отчет МКУ УКС'!AI31</f>
        <v>0</v>
      </c>
      <c r="AJ31" s="24">
        <f>'отчетМКУ УГЗиП'!AJ31+'отчет МКУ УКС'!AJ31</f>
        <v>0</v>
      </c>
      <c r="AK31" s="55">
        <v>0</v>
      </c>
      <c r="AL31" s="23">
        <f>'отчетМКУ УГЗиП'!AL31+'отчет МКУ УКС'!AL31</f>
        <v>0</v>
      </c>
      <c r="AM31" s="24">
        <f>'отчетМКУ УГЗиП'!AM31+'отчет МКУ УКС'!AM31</f>
        <v>0</v>
      </c>
      <c r="AN31" s="55">
        <v>0</v>
      </c>
      <c r="AO31" s="23">
        <f>'отчетМКУ УГЗиП'!AO31+'отчет МКУ УКС'!AO31</f>
        <v>0</v>
      </c>
      <c r="AP31" s="24">
        <f>'отчетМКУ УГЗиП'!AP31+'отчет МКУ УКС'!AP31</f>
        <v>0</v>
      </c>
      <c r="AQ31" s="55">
        <v>0</v>
      </c>
      <c r="AR31" s="192"/>
      <c r="AS31" s="192"/>
      <c r="BC31" s="58"/>
      <c r="BD31" s="58"/>
      <c r="BE31" s="58"/>
      <c r="BF31" s="58"/>
      <c r="BG31" s="58"/>
      <c r="BH31" s="58"/>
      <c r="BI31" s="58"/>
      <c r="BJ31" s="58"/>
      <c r="BK31" s="58"/>
    </row>
    <row r="32" spans="1:63" ht="22.5" x14ac:dyDescent="0.25">
      <c r="A32" s="190"/>
      <c r="B32" s="209"/>
      <c r="C32" s="180"/>
      <c r="D32" s="87" t="s">
        <v>24</v>
      </c>
      <c r="E32" s="23">
        <f t="shared" si="4"/>
        <v>0</v>
      </c>
      <c r="F32" s="24">
        <f t="shared" si="4"/>
        <v>0</v>
      </c>
      <c r="G32" s="55">
        <v>0</v>
      </c>
      <c r="H32" s="23">
        <f>'отчетМКУ УГЗиП'!H32+'отчет МКУ УКС'!H32</f>
        <v>0</v>
      </c>
      <c r="I32" s="24">
        <f>'отчетМКУ УГЗиП'!I32+'отчет МКУ УКС'!I32</f>
        <v>0</v>
      </c>
      <c r="J32" s="25">
        <v>0</v>
      </c>
      <c r="K32" s="23">
        <f>'отчетМКУ УГЗиП'!K32+'отчет МКУ УКС'!K32</f>
        <v>0</v>
      </c>
      <c r="L32" s="24">
        <f>'отчетМКУ УГЗиП'!L32+'отчет МКУ УКС'!L32</f>
        <v>0</v>
      </c>
      <c r="M32" s="55">
        <v>0</v>
      </c>
      <c r="N32" s="23">
        <f>'отчетМКУ УГЗиП'!N32+'отчет МКУ УКС'!N32</f>
        <v>0</v>
      </c>
      <c r="O32" s="24">
        <f>'отчетМКУ УГЗиП'!O32+'отчет МКУ УКС'!O32</f>
        <v>0</v>
      </c>
      <c r="P32" s="55">
        <v>0</v>
      </c>
      <c r="Q32" s="23">
        <f>'отчетМКУ УГЗиП'!Q32+'отчет МКУ УКС'!Q32</f>
        <v>0</v>
      </c>
      <c r="R32" s="24">
        <f>'отчетМКУ УГЗиП'!R32+'отчет МКУ УКС'!R32</f>
        <v>0</v>
      </c>
      <c r="S32" s="55">
        <v>0</v>
      </c>
      <c r="T32" s="68">
        <f>'отчетМКУ УГЗиП'!T32+'отчет МКУ УКС'!T32</f>
        <v>0</v>
      </c>
      <c r="U32" s="69">
        <f>'отчетМКУ УГЗиП'!U32+'отчет МКУ УКС'!U32</f>
        <v>0</v>
      </c>
      <c r="V32" s="71">
        <v>0</v>
      </c>
      <c r="W32" s="68">
        <f>'отчетМКУ УГЗиП'!W32+'отчет МКУ УКС'!W32</f>
        <v>0</v>
      </c>
      <c r="X32" s="69">
        <f>'отчетМКУ УГЗиП'!X32+'отчет МКУ УКС'!X32</f>
        <v>0</v>
      </c>
      <c r="Y32" s="70">
        <v>0</v>
      </c>
      <c r="Z32" s="68">
        <f>'отчетМКУ УГЗиП'!Z32+'отчет МКУ УКС'!Z32</f>
        <v>0</v>
      </c>
      <c r="AA32" s="69">
        <f>'отчетМКУ УГЗиП'!AA32+'отчет МКУ УКС'!AA32</f>
        <v>0</v>
      </c>
      <c r="AB32" s="71">
        <v>0</v>
      </c>
      <c r="AC32" s="23">
        <f>'отчетМКУ УГЗиП'!AC32+'отчет МКУ УКС'!AC32</f>
        <v>0</v>
      </c>
      <c r="AD32" s="24">
        <f>'отчетМКУ УГЗиП'!AD32+'отчет МКУ УКС'!AD32</f>
        <v>0</v>
      </c>
      <c r="AE32" s="25">
        <v>0</v>
      </c>
      <c r="AF32" s="23">
        <f>'отчетМКУ УГЗиП'!AF32+'отчет МКУ УКС'!AF32</f>
        <v>0</v>
      </c>
      <c r="AG32" s="24">
        <f>'отчетМКУ УГЗиП'!AG32+'отчет МКУ УКС'!AG32</f>
        <v>0</v>
      </c>
      <c r="AH32" s="25">
        <v>0</v>
      </c>
      <c r="AI32" s="23">
        <f>'отчетМКУ УГЗиП'!AI32+'отчет МКУ УКС'!AI32</f>
        <v>0</v>
      </c>
      <c r="AJ32" s="24">
        <f>'отчетМКУ УГЗиП'!AJ32+'отчет МКУ УКС'!AJ32</f>
        <v>0</v>
      </c>
      <c r="AK32" s="25">
        <v>0</v>
      </c>
      <c r="AL32" s="23">
        <f>'отчетМКУ УГЗиП'!AL32+'отчет МКУ УКС'!AL32</f>
        <v>0</v>
      </c>
      <c r="AM32" s="24">
        <f>'отчетМКУ УГЗиП'!AM32+'отчет МКУ УКС'!AM32</f>
        <v>0</v>
      </c>
      <c r="AN32" s="25">
        <v>0</v>
      </c>
      <c r="AO32" s="23">
        <f>'отчетМКУ УГЗиП'!AO32+'отчет МКУ УКС'!AO32</f>
        <v>0</v>
      </c>
      <c r="AP32" s="24">
        <f>'отчетМКУ УГЗиП'!AP32+'отчет МКУ УКС'!AP32</f>
        <v>0</v>
      </c>
      <c r="AQ32" s="25">
        <v>0</v>
      </c>
      <c r="AR32" s="192"/>
      <c r="AS32" s="192"/>
      <c r="BC32" s="58"/>
      <c r="BD32" s="58"/>
      <c r="BE32" s="58"/>
      <c r="BF32" s="58"/>
      <c r="BG32" s="58"/>
      <c r="BH32" s="58"/>
      <c r="BI32" s="58"/>
      <c r="BJ32" s="58"/>
      <c r="BK32" s="58"/>
    </row>
    <row r="33" spans="1:63" x14ac:dyDescent="0.25">
      <c r="A33" s="190"/>
      <c r="B33" s="209"/>
      <c r="C33" s="180"/>
      <c r="D33" s="87" t="s">
        <v>51</v>
      </c>
      <c r="E33" s="23">
        <f>H33+K33+N33+Q33+T34+W33+Z33+AC33+AF33+AI33+AL33+AO33</f>
        <v>2243.13</v>
      </c>
      <c r="F33" s="24">
        <f t="shared" si="4"/>
        <v>76.099999999999994</v>
      </c>
      <c r="G33" s="55">
        <f>F33/E33*100</f>
        <v>3.3925809025780933</v>
      </c>
      <c r="H33" s="23">
        <f>'отчетМКУ УГЗиП'!H33+'отчет МКУ УКС'!H33</f>
        <v>0</v>
      </c>
      <c r="I33" s="24">
        <f>'отчетМКУ УГЗиП'!I33+'отчет МКУ УКС'!I33</f>
        <v>0</v>
      </c>
      <c r="J33" s="25">
        <v>0</v>
      </c>
      <c r="K33" s="23">
        <f>'отчетМКУ УГЗиП'!K33+'отчет МКУ УКС'!K33</f>
        <v>56.1</v>
      </c>
      <c r="L33" s="24">
        <f>'отчетМКУ УГЗиП'!L33+'отчет МКУ УКС'!L33</f>
        <v>56.1</v>
      </c>
      <c r="M33" s="55">
        <f>L33/K33*100</f>
        <v>100</v>
      </c>
      <c r="N33" s="23">
        <f>'отчетМКУ УГЗиП'!N33</f>
        <v>71.5</v>
      </c>
      <c r="O33" s="24">
        <f>'отчетМКУ УГЗиП'!O33</f>
        <v>20</v>
      </c>
      <c r="P33" s="55">
        <f>O33/N33*100</f>
        <v>27.972027972027973</v>
      </c>
      <c r="Q33" s="23">
        <f>'отчетМКУ УГЗиП'!Q33+'отчет МКУ УКС'!Q33</f>
        <v>0</v>
      </c>
      <c r="R33" s="24">
        <f>'отчетМКУ УГЗиП'!R33+'отчет МКУ УКС'!R33</f>
        <v>0</v>
      </c>
      <c r="S33" s="25">
        <v>0</v>
      </c>
      <c r="T33" s="68">
        <f>'отчетМКУ УГЗиП'!T33+'отчет МКУ УКС'!T33</f>
        <v>0</v>
      </c>
      <c r="U33" s="69">
        <f>'отчетМКУ УГЗиП'!U33+'отчет МКУ УКС'!U33</f>
        <v>0</v>
      </c>
      <c r="V33" s="55">
        <v>0</v>
      </c>
      <c r="W33" s="68">
        <f>'отчетМКУ УГЗиП'!W33</f>
        <v>145</v>
      </c>
      <c r="X33" s="69">
        <f>'отчетМКУ УГЗиП'!X33</f>
        <v>0</v>
      </c>
      <c r="Y33" s="55">
        <f>X33/W33*100</f>
        <v>0</v>
      </c>
      <c r="Z33" s="68">
        <f>'отчетМКУ УГЗиП'!Z33+'отчет МКУ УКС'!Z33</f>
        <v>0</v>
      </c>
      <c r="AA33" s="69">
        <f>'отчетМКУ УГЗиП'!AA33+'отчет МКУ УКС'!AA33</f>
        <v>0</v>
      </c>
      <c r="AB33" s="55">
        <v>0</v>
      </c>
      <c r="AC33" s="23">
        <f>'отчетМКУ УГЗиП'!AC33+'отчет МКУ УКС'!AC33</f>
        <v>0</v>
      </c>
      <c r="AD33" s="24">
        <f>'отчетМКУ УГЗиП'!AD33+'отчет МКУ УКС'!AD33</f>
        <v>0</v>
      </c>
      <c r="AE33" s="25">
        <v>0</v>
      </c>
      <c r="AF33" s="23">
        <f>'отчетМКУ УГЗиП'!AF33+'отчет МКУ УКС'!AF33</f>
        <v>50</v>
      </c>
      <c r="AG33" s="24">
        <f>'отчетМКУ УГЗиП'!AG33+'отчет МКУ УКС'!AG33</f>
        <v>0</v>
      </c>
      <c r="AH33" s="25">
        <f>AG33/AF33*100</f>
        <v>0</v>
      </c>
      <c r="AI33" s="23">
        <f>'отчетМКУ УГЗиП'!AI33+'отчет МКУ УКС'!AI33</f>
        <v>1735</v>
      </c>
      <c r="AJ33" s="24">
        <f>'отчетМКУ УГЗиП'!AJ33+'отчет МКУ УКС'!AJ33</f>
        <v>0</v>
      </c>
      <c r="AK33" s="25">
        <v>0</v>
      </c>
      <c r="AL33" s="23">
        <f>'отчетМКУ УГЗиП'!AL33+'отчет МКУ УКС'!AL33</f>
        <v>0</v>
      </c>
      <c r="AM33" s="24">
        <f>'отчетМКУ УГЗиП'!AM33+'отчет МКУ УКС'!AM33</f>
        <v>0</v>
      </c>
      <c r="AN33" s="25">
        <v>0</v>
      </c>
      <c r="AO33" s="23">
        <f>'отчетМКУ УГЗиП'!AO33+'отчет МКУ УКС'!AO33</f>
        <v>185.53</v>
      </c>
      <c r="AP33" s="24">
        <f>'отчетМКУ УГЗиП'!AP33+'отчет МКУ УКС'!AP33</f>
        <v>0</v>
      </c>
      <c r="AQ33" s="25">
        <v>0</v>
      </c>
      <c r="AR33" s="192"/>
      <c r="AS33" s="192"/>
      <c r="BC33" s="58"/>
      <c r="BD33" s="58"/>
      <c r="BE33" s="58"/>
      <c r="BF33" s="58"/>
      <c r="BG33" s="58"/>
      <c r="BH33" s="58"/>
      <c r="BI33" s="58"/>
      <c r="BJ33" s="58"/>
      <c r="BK33" s="58"/>
    </row>
    <row r="34" spans="1:63" ht="75.75" customHeight="1" x14ac:dyDescent="0.25">
      <c r="A34" s="190"/>
      <c r="B34" s="209"/>
      <c r="C34" s="180"/>
      <c r="D34" s="20" t="s">
        <v>46</v>
      </c>
      <c r="E34" s="23">
        <f>H34+K34+N34+Q34+T34+W34+Z34+AC34+AF34+AI34+AL34+AO34</f>
        <v>0</v>
      </c>
      <c r="F34" s="24">
        <f t="shared" si="4"/>
        <v>0</v>
      </c>
      <c r="G34" s="21">
        <v>0</v>
      </c>
      <c r="H34" s="23">
        <f>'отчетМКУ УГЗиП'!H34+'отчет МКУ УКС'!H34</f>
        <v>0</v>
      </c>
      <c r="I34" s="24">
        <f>'отчетМКУ УГЗиП'!I34+'отчет МКУ УКС'!I34</f>
        <v>0</v>
      </c>
      <c r="J34" s="25">
        <v>0</v>
      </c>
      <c r="K34" s="23">
        <f>'отчетМКУ УГЗиП'!K34+'отчет МКУ УКС'!K34</f>
        <v>0</v>
      </c>
      <c r="L34" s="24">
        <f>'отчетМКУ УГЗиП'!L34+'отчет МКУ УКС'!L34</f>
        <v>0</v>
      </c>
      <c r="M34" s="25">
        <v>0</v>
      </c>
      <c r="N34" s="23">
        <f>'отчетМКУ УГЗиП'!N34+'отчет МКУ УКС'!N34</f>
        <v>0</v>
      </c>
      <c r="O34" s="24">
        <f>'отчетМКУ УГЗиП'!O34+'отчет МКУ УКС'!O34</f>
        <v>0</v>
      </c>
      <c r="P34" s="25">
        <v>0</v>
      </c>
      <c r="Q34" s="23">
        <f>'отчетМКУ УГЗиП'!Q34+'отчет МКУ УКС'!Q34</f>
        <v>0</v>
      </c>
      <c r="R34" s="24">
        <f>'отчетМКУ УГЗиП'!R34+'отчет МКУ УКС'!R34</f>
        <v>0</v>
      </c>
      <c r="S34" s="25">
        <v>0</v>
      </c>
      <c r="T34" s="23">
        <f>'отчетМКУ УГЗиП'!T33+'отчет МКУ УКС'!T33</f>
        <v>0</v>
      </c>
      <c r="U34" s="24">
        <f>'отчетМКУ УГЗиП'!U34+'отчет МКУ УКС'!U34</f>
        <v>0</v>
      </c>
      <c r="V34" s="25">
        <v>0</v>
      </c>
      <c r="W34" s="23">
        <f>'отчетМКУ УГЗиП'!W34</f>
        <v>0</v>
      </c>
      <c r="X34" s="24">
        <f>'отчетМКУ УГЗиП'!X34</f>
        <v>0</v>
      </c>
      <c r="Y34" s="25">
        <v>0</v>
      </c>
      <c r="Z34" s="23">
        <f>'отчетМКУ УГЗиП'!Z34+'отчет МКУ УКС'!Z34</f>
        <v>0</v>
      </c>
      <c r="AA34" s="24">
        <f>'отчетМКУ УГЗиП'!AA34+'отчет МКУ УКС'!AA34</f>
        <v>0</v>
      </c>
      <c r="AB34" s="25">
        <v>0</v>
      </c>
      <c r="AC34" s="23">
        <f>'отчетМКУ УГЗиП'!AC34+'отчет МКУ УКС'!AC34</f>
        <v>0</v>
      </c>
      <c r="AD34" s="24">
        <f>'отчетМКУ УГЗиП'!AD34+'отчет МКУ УКС'!AD34</f>
        <v>0</v>
      </c>
      <c r="AE34" s="25">
        <v>0</v>
      </c>
      <c r="AF34" s="23">
        <f>'отчетМКУ УГЗиП'!AF34+'отчет МКУ УКС'!AF34</f>
        <v>0</v>
      </c>
      <c r="AG34" s="24">
        <f>'отчетМКУ УГЗиП'!AG34+'отчет МКУ УКС'!AG34</f>
        <v>0</v>
      </c>
      <c r="AH34" s="25">
        <v>0</v>
      </c>
      <c r="AI34" s="23">
        <f>'отчетМКУ УГЗиП'!AI34+'отчет МКУ УКС'!AI34</f>
        <v>0</v>
      </c>
      <c r="AJ34" s="24">
        <f>'отчетМКУ УГЗиП'!AJ34+'отчет МКУ УКС'!AJ34</f>
        <v>0</v>
      </c>
      <c r="AK34" s="25">
        <v>0</v>
      </c>
      <c r="AL34" s="23">
        <f>'отчетМКУ УГЗиП'!AL34+'отчет МКУ УКС'!AL34</f>
        <v>0</v>
      </c>
      <c r="AM34" s="24">
        <f>'отчетМКУ УГЗиП'!AM34+'отчет МКУ УКС'!AM34</f>
        <v>0</v>
      </c>
      <c r="AN34" s="25">
        <v>0</v>
      </c>
      <c r="AO34" s="23">
        <f>'отчетМКУ УГЗиП'!AO34+'отчет МКУ УКС'!AO34</f>
        <v>0</v>
      </c>
      <c r="AP34" s="24">
        <f>'отчетМКУ УГЗиП'!AP34+'отчет МКУ УКС'!AP34</f>
        <v>0</v>
      </c>
      <c r="AQ34" s="25">
        <v>0</v>
      </c>
      <c r="AR34" s="192"/>
      <c r="AS34" s="192"/>
    </row>
    <row r="35" spans="1:63" ht="96" hidden="1" customHeight="1" x14ac:dyDescent="0.25">
      <c r="A35" s="190"/>
      <c r="B35" s="209"/>
      <c r="C35" s="180"/>
      <c r="D35" s="20"/>
      <c r="E35" s="23">
        <f>H35+K35+N35+Q35+T35+W35+Z35+AC35+AF35+AI35+AL35+AO35</f>
        <v>0</v>
      </c>
      <c r="F35" s="18">
        <f>I35+L35+O35+R35+U35+X35+AA35+AD35+AG35+AJ35+AM35+AP35</f>
        <v>0</v>
      </c>
      <c r="G35" s="19">
        <v>0</v>
      </c>
      <c r="H35" s="23">
        <f>'отчетМКУ УГЗиП'!H35+'отчет МКУ УКС'!H35</f>
        <v>0</v>
      </c>
      <c r="I35" s="24">
        <f>'отчетМКУ УГЗиП'!I35+'отчет МКУ УКС'!I35</f>
        <v>0</v>
      </c>
      <c r="J35" s="19">
        <v>0</v>
      </c>
      <c r="K35" s="23">
        <f>'отчетМКУ УГЗиП'!K35+'отчет МКУ УКС'!K35</f>
        <v>0</v>
      </c>
      <c r="L35" s="18">
        <f>'отчетМКУ УГЗиП'!L35</f>
        <v>0</v>
      </c>
      <c r="M35" s="19">
        <v>100</v>
      </c>
      <c r="N35" s="17">
        <f>'отчетМКУ УГЗиП'!N35</f>
        <v>0</v>
      </c>
      <c r="O35" s="18">
        <f>'отчетМКУ УГЗиП'!O35</f>
        <v>0</v>
      </c>
      <c r="P35" s="19">
        <v>0</v>
      </c>
      <c r="Q35" s="23">
        <f>'отчетМКУ УГЗиП'!Q34</f>
        <v>0</v>
      </c>
      <c r="R35" s="24">
        <f>'отчетМКУ УГЗиП'!R34+'отчет МКУ УКС'!R34</f>
        <v>0</v>
      </c>
      <c r="S35" s="19">
        <v>0</v>
      </c>
      <c r="T35" s="68">
        <f>'отчетМКУ УГЗиП'!T34+'отчет МКУ УКС'!T34</f>
        <v>0</v>
      </c>
      <c r="U35" s="69">
        <f>'отчетМКУ УГЗиП'!U35+'отчет МКУ УКС'!U35</f>
        <v>0</v>
      </c>
      <c r="V35" s="19">
        <v>0</v>
      </c>
      <c r="W35" s="68">
        <f>'отчетМКУ УГЗиП'!W35</f>
        <v>0</v>
      </c>
      <c r="X35" s="69">
        <f>'отчетМКУ УГЗиП'!X35</f>
        <v>0</v>
      </c>
      <c r="Y35" s="19">
        <v>0</v>
      </c>
      <c r="Z35" s="68">
        <f>'отчетМКУ УГЗиП'!Z35+'отчет МКУ УКС'!Z35</f>
        <v>0</v>
      </c>
      <c r="AA35" s="69">
        <f>'отчетМКУ УГЗиП'!AA35+'отчет МКУ УКС'!AA35</f>
        <v>0</v>
      </c>
      <c r="AB35" s="19">
        <v>0</v>
      </c>
      <c r="AC35" s="23">
        <f>'отчетМКУ УГЗиП'!AC35+'отчет МКУ УКС'!AC35</f>
        <v>0</v>
      </c>
      <c r="AD35" s="24">
        <f>'отчетМКУ УГЗиП'!AD35+'отчет МКУ УКС'!AD35</f>
        <v>0</v>
      </c>
      <c r="AE35" s="19">
        <v>0</v>
      </c>
      <c r="AF35" s="23">
        <f>'отчетМКУ УГЗиП'!AF35+'отчет МКУ УКС'!AF35</f>
        <v>0</v>
      </c>
      <c r="AG35" s="24">
        <f>'отчетМКУ УГЗиП'!AG35+'отчет МКУ УКС'!AG35</f>
        <v>0</v>
      </c>
      <c r="AH35" s="19">
        <v>0</v>
      </c>
      <c r="AI35" s="23">
        <f>'отчетМКУ УГЗиП'!AI35+'отчет МКУ УКС'!AI35</f>
        <v>0</v>
      </c>
      <c r="AJ35" s="24">
        <f>'отчетМКУ УГЗиП'!AJ35+'отчет МКУ УКС'!AJ35</f>
        <v>0</v>
      </c>
      <c r="AK35" s="19">
        <v>0</v>
      </c>
      <c r="AL35" s="23">
        <f>'отчетМКУ УГЗиП'!AL35+'отчет МКУ УКС'!AL35</f>
        <v>0</v>
      </c>
      <c r="AM35" s="24">
        <f>'отчетМКУ УГЗиП'!AM35+'отчет МКУ УКС'!AM35</f>
        <v>0</v>
      </c>
      <c r="AN35" s="19">
        <v>0</v>
      </c>
      <c r="AO35" s="23">
        <f>'отчетМКУ УГЗиП'!AO35+'отчет МКУ УКС'!AO35</f>
        <v>0</v>
      </c>
      <c r="AP35" s="24">
        <f>'отчетМКУ УГЗиП'!AP35+'отчет МКУ УКС'!AP35</f>
        <v>0</v>
      </c>
      <c r="AQ35" s="19">
        <v>0</v>
      </c>
      <c r="AR35" s="193"/>
      <c r="AS35" s="193"/>
    </row>
    <row r="36" spans="1:63" hidden="1" x14ac:dyDescent="0.25">
      <c r="A36" s="49" t="s">
        <v>28</v>
      </c>
      <c r="B36" s="90" t="s">
        <v>61</v>
      </c>
      <c r="C36" s="145" t="s">
        <v>63</v>
      </c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39"/>
      <c r="AS36" s="52"/>
    </row>
    <row r="37" spans="1:63" ht="15.75" hidden="1" customHeight="1" x14ac:dyDescent="0.25">
      <c r="A37" s="49" t="s">
        <v>29</v>
      </c>
      <c r="B37" s="90" t="s">
        <v>62</v>
      </c>
      <c r="C37" s="145" t="s">
        <v>64</v>
      </c>
      <c r="D37" s="145"/>
      <c r="E37" s="145"/>
      <c r="F37" s="145"/>
      <c r="G37" s="145"/>
      <c r="H37" s="145"/>
      <c r="I37" s="145"/>
      <c r="J37" s="145"/>
      <c r="K37" s="145"/>
      <c r="L37" s="145"/>
      <c r="M37" s="145"/>
      <c r="N37" s="145"/>
      <c r="O37" s="145"/>
      <c r="P37" s="145"/>
      <c r="Q37" s="145"/>
      <c r="R37" s="145"/>
      <c r="S37" s="145"/>
      <c r="T37" s="145"/>
      <c r="U37" s="145"/>
      <c r="V37" s="145"/>
      <c r="W37" s="145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9"/>
      <c r="AS37" s="52"/>
    </row>
    <row r="38" spans="1:63" x14ac:dyDescent="0.25">
      <c r="A38" s="172" t="s">
        <v>35</v>
      </c>
      <c r="B38" s="206" t="s">
        <v>72</v>
      </c>
      <c r="C38" s="169" t="s">
        <v>27</v>
      </c>
      <c r="D38" s="20" t="s">
        <v>23</v>
      </c>
      <c r="E38" s="23">
        <f>H38+K38+N38+Q38+T38+W38+Z38+AC38+AF38+AI38+AL38+AO38</f>
        <v>0</v>
      </c>
      <c r="F38" s="24">
        <f>SUM(F39:F42)</f>
        <v>0</v>
      </c>
      <c r="G38" s="55">
        <f t="shared" ref="G38:AQ38" si="6">SUM(G39:G42)</f>
        <v>0</v>
      </c>
      <c r="H38" s="23">
        <f t="shared" si="6"/>
        <v>0</v>
      </c>
      <c r="I38" s="24">
        <f t="shared" si="6"/>
        <v>0</v>
      </c>
      <c r="J38" s="55">
        <f t="shared" si="6"/>
        <v>0</v>
      </c>
      <c r="K38" s="23">
        <f t="shared" si="6"/>
        <v>0</v>
      </c>
      <c r="L38" s="24">
        <f t="shared" si="6"/>
        <v>0</v>
      </c>
      <c r="M38" s="55">
        <f t="shared" si="6"/>
        <v>0</v>
      </c>
      <c r="N38" s="23">
        <f t="shared" si="6"/>
        <v>0</v>
      </c>
      <c r="O38" s="24">
        <f t="shared" si="6"/>
        <v>0</v>
      </c>
      <c r="P38" s="55">
        <f t="shared" si="6"/>
        <v>0</v>
      </c>
      <c r="Q38" s="23">
        <f t="shared" si="6"/>
        <v>0</v>
      </c>
      <c r="R38" s="24">
        <f t="shared" si="6"/>
        <v>0</v>
      </c>
      <c r="S38" s="55">
        <f t="shared" si="6"/>
        <v>0</v>
      </c>
      <c r="T38" s="23">
        <f t="shared" si="6"/>
        <v>0</v>
      </c>
      <c r="U38" s="24">
        <f t="shared" si="6"/>
        <v>0</v>
      </c>
      <c r="V38" s="55">
        <f t="shared" si="6"/>
        <v>0</v>
      </c>
      <c r="W38" s="23">
        <f t="shared" si="6"/>
        <v>0</v>
      </c>
      <c r="X38" s="24">
        <f t="shared" si="6"/>
        <v>0</v>
      </c>
      <c r="Y38" s="55">
        <f t="shared" si="6"/>
        <v>0</v>
      </c>
      <c r="Z38" s="23">
        <f t="shared" si="6"/>
        <v>0</v>
      </c>
      <c r="AA38" s="24">
        <f t="shared" si="6"/>
        <v>0</v>
      </c>
      <c r="AB38" s="55">
        <f t="shared" si="6"/>
        <v>0</v>
      </c>
      <c r="AC38" s="23">
        <f t="shared" si="6"/>
        <v>0</v>
      </c>
      <c r="AD38" s="24">
        <f t="shared" si="6"/>
        <v>0</v>
      </c>
      <c r="AE38" s="55">
        <f t="shared" si="6"/>
        <v>0</v>
      </c>
      <c r="AF38" s="23">
        <f t="shared" si="6"/>
        <v>0</v>
      </c>
      <c r="AG38" s="24">
        <f t="shared" si="6"/>
        <v>0</v>
      </c>
      <c r="AH38" s="55">
        <f t="shared" si="6"/>
        <v>0</v>
      </c>
      <c r="AI38" s="23">
        <f t="shared" si="6"/>
        <v>0</v>
      </c>
      <c r="AJ38" s="24">
        <f t="shared" si="6"/>
        <v>0</v>
      </c>
      <c r="AK38" s="55">
        <f t="shared" si="6"/>
        <v>0</v>
      </c>
      <c r="AL38" s="23">
        <f t="shared" si="6"/>
        <v>0</v>
      </c>
      <c r="AM38" s="24">
        <f t="shared" si="6"/>
        <v>0</v>
      </c>
      <c r="AN38" s="55">
        <f t="shared" si="6"/>
        <v>0</v>
      </c>
      <c r="AO38" s="23">
        <f t="shared" si="6"/>
        <v>0</v>
      </c>
      <c r="AP38" s="24">
        <f t="shared" si="6"/>
        <v>0</v>
      </c>
      <c r="AQ38" s="55">
        <f t="shared" si="6"/>
        <v>0</v>
      </c>
      <c r="AR38" s="152"/>
      <c r="AS38" s="152"/>
    </row>
    <row r="39" spans="1:63" ht="22.5" x14ac:dyDescent="0.25">
      <c r="A39" s="173"/>
      <c r="B39" s="207"/>
      <c r="C39" s="170"/>
      <c r="D39" s="20" t="s">
        <v>45</v>
      </c>
      <c r="E39" s="23">
        <f>H39+K39+N39+Q39+T39+W39+Z39+AC39+AF39+AI39+AL39+AO39</f>
        <v>0</v>
      </c>
      <c r="F39" s="24">
        <f>I39+L39+O39+R39+U39+X39+AA39+AD39+AG39+AJ39+AM39+AP39</f>
        <v>0</v>
      </c>
      <c r="G39" s="21">
        <v>0</v>
      </c>
      <c r="H39" s="23">
        <f>'отчетМКУ УГЗиП'!H39+'отчет МКУ УКС'!H39</f>
        <v>0</v>
      </c>
      <c r="I39" s="24">
        <f>'отчетМКУ УГЗиП'!I39+'отчет МКУ УКС'!I39</f>
        <v>0</v>
      </c>
      <c r="J39" s="25">
        <v>0</v>
      </c>
      <c r="K39" s="23">
        <f>'отчетМКУ УГЗиП'!K39+'отчет МКУ УКС'!K39</f>
        <v>0</v>
      </c>
      <c r="L39" s="24">
        <f>'отчетМКУ УГЗиП'!L39+'отчет МКУ УКС'!L39</f>
        <v>0</v>
      </c>
      <c r="M39" s="25">
        <v>0</v>
      </c>
      <c r="N39" s="23">
        <f>'отчетМКУ УГЗиП'!N39+'отчет МКУ УКС'!N39</f>
        <v>0</v>
      </c>
      <c r="O39" s="24">
        <f>'отчетМКУ УГЗиП'!O39+'отчет МКУ УКС'!O39</f>
        <v>0</v>
      </c>
      <c r="P39" s="25">
        <v>0</v>
      </c>
      <c r="Q39" s="23">
        <f>'отчетМКУ УГЗиП'!Q39+'отчет МКУ УКС'!Q39</f>
        <v>0</v>
      </c>
      <c r="R39" s="24">
        <f>'отчетМКУ УГЗиП'!R39+'отчет МКУ УКС'!R39</f>
        <v>0</v>
      </c>
      <c r="S39" s="25">
        <v>0</v>
      </c>
      <c r="T39" s="23">
        <f>'отчетМКУ УГЗиП'!T39+'отчет МКУ УКС'!T39</f>
        <v>0</v>
      </c>
      <c r="U39" s="24">
        <f>'отчетМКУ УГЗиП'!U39+'отчет МКУ УКС'!U39</f>
        <v>0</v>
      </c>
      <c r="V39" s="25">
        <v>0</v>
      </c>
      <c r="W39" s="23">
        <f>'отчетМКУ УГЗиП'!W39+'отчет МКУ УКС'!W39</f>
        <v>0</v>
      </c>
      <c r="X39" s="24">
        <f>'отчетМКУ УГЗиП'!X39+'отчет МКУ УКС'!X39</f>
        <v>0</v>
      </c>
      <c r="Y39" s="25">
        <v>0</v>
      </c>
      <c r="Z39" s="23">
        <f>'отчетМКУ УГЗиП'!Z39+'отчет МКУ УКС'!Z39</f>
        <v>0</v>
      </c>
      <c r="AA39" s="24">
        <f>'отчетМКУ УГЗиП'!AA39+'отчет МКУ УКС'!AA39</f>
        <v>0</v>
      </c>
      <c r="AB39" s="25">
        <v>0</v>
      </c>
      <c r="AC39" s="23">
        <f>'отчетМКУ УГЗиП'!AC39+'отчет МКУ УКС'!AC39</f>
        <v>0</v>
      </c>
      <c r="AD39" s="24">
        <f>'отчетМКУ УГЗиП'!AD39+'отчет МКУ УКС'!AD39</f>
        <v>0</v>
      </c>
      <c r="AE39" s="25">
        <v>0</v>
      </c>
      <c r="AF39" s="23">
        <f>'отчетМКУ УГЗиП'!AF39+'отчет МКУ УКС'!AF39</f>
        <v>0</v>
      </c>
      <c r="AG39" s="24">
        <f>'отчетМКУ УГЗиП'!AG39+'отчет МКУ УКС'!AG39</f>
        <v>0</v>
      </c>
      <c r="AH39" s="25">
        <v>0</v>
      </c>
      <c r="AI39" s="23">
        <f>'отчетМКУ УГЗиП'!AI39+'отчет МКУ УКС'!AI39</f>
        <v>0</v>
      </c>
      <c r="AJ39" s="24">
        <f>'отчетМКУ УГЗиП'!AJ39+'отчет МКУ УКС'!AJ39</f>
        <v>0</v>
      </c>
      <c r="AK39" s="25">
        <v>0</v>
      </c>
      <c r="AL39" s="23">
        <f>'отчетМКУ УГЗиП'!AL39+'отчет МКУ УКС'!AL39</f>
        <v>0</v>
      </c>
      <c r="AM39" s="24">
        <f>'отчетМКУ УГЗиП'!AM39+'отчет МКУ УКС'!AM39</f>
        <v>0</v>
      </c>
      <c r="AN39" s="25">
        <v>0</v>
      </c>
      <c r="AO39" s="23">
        <f>'отчетМКУ УГЗиП'!AO39+'отчет МКУ УКС'!AO39</f>
        <v>0</v>
      </c>
      <c r="AP39" s="24">
        <f>'отчетМКУ УГЗиП'!AP39+'отчет МКУ УКС'!AP39</f>
        <v>0</v>
      </c>
      <c r="AQ39" s="25">
        <v>0</v>
      </c>
      <c r="AR39" s="152"/>
      <c r="AS39" s="152"/>
    </row>
    <row r="40" spans="1:63" ht="22.5" x14ac:dyDescent="0.25">
      <c r="A40" s="173"/>
      <c r="B40" s="207"/>
      <c r="C40" s="170"/>
      <c r="D40" s="87" t="s">
        <v>24</v>
      </c>
      <c r="E40" s="23">
        <f>H40+K40+N40+Q40+T40+W40+Z40+AC40+AF40+AI40+AL40+AO40</f>
        <v>0</v>
      </c>
      <c r="F40" s="24">
        <f>I40+L40+O40+R40+U40+X40+AA40+AD40+AG40+AJ40+AM40+AP40</f>
        <v>0</v>
      </c>
      <c r="G40" s="21">
        <v>0</v>
      </c>
      <c r="H40" s="23">
        <f>'отчетМКУ УГЗиП'!H40+'отчет МКУ УКС'!H40</f>
        <v>0</v>
      </c>
      <c r="I40" s="24">
        <f>'отчетМКУ УГЗиП'!I40+'отчет МКУ УКС'!I40</f>
        <v>0</v>
      </c>
      <c r="J40" s="25">
        <v>0</v>
      </c>
      <c r="K40" s="23">
        <f>'отчетМКУ УГЗиП'!K40+'отчет МКУ УКС'!K40</f>
        <v>0</v>
      </c>
      <c r="L40" s="24">
        <f>'отчетМКУ УГЗиП'!L40+'отчет МКУ УКС'!L40</f>
        <v>0</v>
      </c>
      <c r="M40" s="25">
        <v>0</v>
      </c>
      <c r="N40" s="23">
        <f>'отчетМКУ УГЗиП'!N40+'отчет МКУ УКС'!N40</f>
        <v>0</v>
      </c>
      <c r="O40" s="24">
        <f>'отчетМКУ УГЗиП'!O40+'отчет МКУ УКС'!O40</f>
        <v>0</v>
      </c>
      <c r="P40" s="25">
        <v>0</v>
      </c>
      <c r="Q40" s="23">
        <f>'отчетМКУ УГЗиП'!Q40+'отчет МКУ УКС'!Q40</f>
        <v>0</v>
      </c>
      <c r="R40" s="24">
        <f>'отчетМКУ УГЗиП'!R40+'отчет МКУ УКС'!R40</f>
        <v>0</v>
      </c>
      <c r="S40" s="25">
        <v>0</v>
      </c>
      <c r="T40" s="23">
        <f>'отчетМКУ УГЗиП'!T40+'отчет МКУ УКС'!T40</f>
        <v>0</v>
      </c>
      <c r="U40" s="24">
        <f>'отчетМКУ УГЗиП'!U40+'отчет МКУ УКС'!U40</f>
        <v>0</v>
      </c>
      <c r="V40" s="25">
        <v>0</v>
      </c>
      <c r="W40" s="23">
        <f>'отчетМКУ УГЗиП'!W40+'отчет МКУ УКС'!W40</f>
        <v>0</v>
      </c>
      <c r="X40" s="24">
        <f>'отчетМКУ УГЗиП'!X40+'отчет МКУ УКС'!X40</f>
        <v>0</v>
      </c>
      <c r="Y40" s="25">
        <v>0</v>
      </c>
      <c r="Z40" s="23">
        <f>'отчетМКУ УГЗиП'!Z40+'отчет МКУ УКС'!Z40</f>
        <v>0</v>
      </c>
      <c r="AA40" s="24">
        <f>'отчетМКУ УГЗиП'!AA40+'отчет МКУ УКС'!AA40</f>
        <v>0</v>
      </c>
      <c r="AB40" s="25">
        <v>0</v>
      </c>
      <c r="AC40" s="23">
        <f>'отчетМКУ УГЗиП'!AC40+'отчет МКУ УКС'!AC40</f>
        <v>0</v>
      </c>
      <c r="AD40" s="24">
        <f>'отчетМКУ УГЗиП'!AD40+'отчет МКУ УКС'!AD40</f>
        <v>0</v>
      </c>
      <c r="AE40" s="25">
        <v>0</v>
      </c>
      <c r="AF40" s="23">
        <f>'отчетМКУ УГЗиП'!AF40+'отчет МКУ УКС'!AF40</f>
        <v>0</v>
      </c>
      <c r="AG40" s="24">
        <f>'отчетМКУ УГЗиП'!AG40+'отчет МКУ УКС'!AG40</f>
        <v>0</v>
      </c>
      <c r="AH40" s="25">
        <v>0</v>
      </c>
      <c r="AI40" s="23">
        <f>'отчетМКУ УГЗиП'!AI40+'отчет МКУ УКС'!AI40</f>
        <v>0</v>
      </c>
      <c r="AJ40" s="24">
        <f>'отчетМКУ УГЗиП'!AJ40+'отчет МКУ УКС'!AJ40</f>
        <v>0</v>
      </c>
      <c r="AK40" s="25">
        <v>0</v>
      </c>
      <c r="AL40" s="23">
        <f>'отчетМКУ УГЗиП'!AL40+'отчет МКУ УКС'!AL40</f>
        <v>0</v>
      </c>
      <c r="AM40" s="24">
        <f>'отчетМКУ УГЗиП'!AM40+'отчет МКУ УКС'!AM40</f>
        <v>0</v>
      </c>
      <c r="AN40" s="25">
        <v>0</v>
      </c>
      <c r="AO40" s="23">
        <f>'отчетМКУ УГЗиП'!AO40+'отчет МКУ УКС'!AO40</f>
        <v>0</v>
      </c>
      <c r="AP40" s="24">
        <f>'отчетМКУ УГЗиП'!AP40+'отчет МКУ УКС'!AP40</f>
        <v>0</v>
      </c>
      <c r="AQ40" s="25">
        <v>0</v>
      </c>
      <c r="AR40" s="152"/>
      <c r="AS40" s="152"/>
    </row>
    <row r="41" spans="1:63" x14ac:dyDescent="0.25">
      <c r="A41" s="173"/>
      <c r="B41" s="207"/>
      <c r="C41" s="170"/>
      <c r="D41" s="87" t="s">
        <v>51</v>
      </c>
      <c r="E41" s="23">
        <f>H41+K41+N41+Q41+T41+W41+Z41+AC41+AF41+AI41+AL41+AO41</f>
        <v>0</v>
      </c>
      <c r="F41" s="24">
        <f>O41+R41+U41+X41+AA41+AD41+AG41+AJ41+AM41+AP41</f>
        <v>0</v>
      </c>
      <c r="G41" s="21">
        <v>0</v>
      </c>
      <c r="H41" s="23">
        <f>'отчетМКУ УГЗиП'!H41+'отчет МКУ УКС'!H41</f>
        <v>0</v>
      </c>
      <c r="I41" s="24">
        <f>'отчетМКУ УГЗиП'!I41+'отчет МКУ УКС'!I41</f>
        <v>0</v>
      </c>
      <c r="J41" s="25">
        <v>0</v>
      </c>
      <c r="K41" s="23">
        <f>'отчетМКУ УГЗиП'!K41+'отчет МКУ УКС'!K41</f>
        <v>0</v>
      </c>
      <c r="L41" s="24">
        <f>'отчетМКУ УГЗиП'!L41+'отчет МКУ УКС'!L41</f>
        <v>0</v>
      </c>
      <c r="M41" s="25">
        <v>0</v>
      </c>
      <c r="N41" s="23">
        <f>'отчетМКУ УГЗиП'!N41+'отчет МКУ УКС'!N41</f>
        <v>0</v>
      </c>
      <c r="O41" s="24">
        <f>'отчетМКУ УГЗиП'!O41+'отчет МКУ УКС'!O41</f>
        <v>0</v>
      </c>
      <c r="P41" s="25">
        <v>0</v>
      </c>
      <c r="Q41" s="23">
        <f>'отчетМКУ УГЗиП'!Q41+'отчет МКУ УКС'!Q41</f>
        <v>0</v>
      </c>
      <c r="R41" s="24">
        <f>'отчетМКУ УГЗиП'!R41+'отчет МКУ УКС'!R41</f>
        <v>0</v>
      </c>
      <c r="S41" s="25">
        <v>0</v>
      </c>
      <c r="T41" s="23">
        <f>'отчетМКУ УГЗиП'!T41+'отчет МКУ УКС'!T41</f>
        <v>0</v>
      </c>
      <c r="U41" s="24">
        <f>'отчетМКУ УГЗиП'!U41+'отчет МКУ УКС'!U41</f>
        <v>0</v>
      </c>
      <c r="V41" s="25">
        <v>0</v>
      </c>
      <c r="W41" s="23">
        <f>'отчетМКУ УГЗиП'!W41+'отчет МКУ УКС'!W41</f>
        <v>0</v>
      </c>
      <c r="X41" s="24">
        <f>'отчетМКУ УГЗиП'!X41+'отчет МКУ УКС'!X41</f>
        <v>0</v>
      </c>
      <c r="Y41" s="25">
        <v>0</v>
      </c>
      <c r="Z41" s="23">
        <f>'отчетМКУ УГЗиП'!Z41+'отчет МКУ УКС'!Z41</f>
        <v>0</v>
      </c>
      <c r="AA41" s="24">
        <f>'отчетМКУ УГЗиП'!AA41+'отчет МКУ УКС'!AA41</f>
        <v>0</v>
      </c>
      <c r="AB41" s="25">
        <v>0</v>
      </c>
      <c r="AC41" s="23">
        <f>'отчетМКУ УГЗиП'!AC41+'отчет МКУ УКС'!AC41</f>
        <v>0</v>
      </c>
      <c r="AD41" s="24">
        <f>'отчетМКУ УГЗиП'!AD41+'отчет МКУ УКС'!AD41</f>
        <v>0</v>
      </c>
      <c r="AE41" s="25">
        <v>0</v>
      </c>
      <c r="AF41" s="23">
        <f>'отчетМКУ УГЗиП'!AF41+'отчет МКУ УКС'!AF41</f>
        <v>0</v>
      </c>
      <c r="AG41" s="24">
        <f>'отчетМКУ УГЗиП'!AG41+'отчет МКУ УКС'!AG41</f>
        <v>0</v>
      </c>
      <c r="AH41" s="25">
        <v>0</v>
      </c>
      <c r="AI41" s="23">
        <f>'отчетМКУ УГЗиП'!AI41+'отчет МКУ УКС'!AI41</f>
        <v>0</v>
      </c>
      <c r="AJ41" s="24">
        <f>'отчетМКУ УГЗиП'!AJ41+'отчет МКУ УКС'!AJ41</f>
        <v>0</v>
      </c>
      <c r="AK41" s="25">
        <v>0</v>
      </c>
      <c r="AL41" s="23">
        <f>'отчетМКУ УГЗиП'!AL41+'отчет МКУ УКС'!AL41</f>
        <v>0</v>
      </c>
      <c r="AM41" s="24">
        <f>'отчетМКУ УГЗиП'!AM41+'отчет МКУ УКС'!AM41</f>
        <v>0</v>
      </c>
      <c r="AN41" s="25">
        <v>0</v>
      </c>
      <c r="AO41" s="23">
        <f>'отчетМКУ УГЗиП'!AO41+'отчет МКУ УКС'!AO41</f>
        <v>0</v>
      </c>
      <c r="AP41" s="24">
        <f>'отчетМКУ УГЗиП'!AP41+'отчет МКУ УКС'!AP41</f>
        <v>0</v>
      </c>
      <c r="AQ41" s="25">
        <v>0</v>
      </c>
      <c r="AR41" s="152"/>
      <c r="AS41" s="152"/>
    </row>
    <row r="42" spans="1:63" ht="21.75" customHeight="1" x14ac:dyDescent="0.25">
      <c r="A42" s="173"/>
      <c r="B42" s="207"/>
      <c r="C42" s="170"/>
      <c r="D42" s="20" t="s">
        <v>46</v>
      </c>
      <c r="E42" s="23">
        <f>H42+K42+N42+Q42+T42+W42+Z42+AC42+AF42+AI42+AL42+AO42</f>
        <v>0</v>
      </c>
      <c r="F42" s="24">
        <f>I42+L42+O42+R42+U42+X42+AA42+AD42+AG42+AJ42+AM42+AP42</f>
        <v>0</v>
      </c>
      <c r="G42" s="21">
        <v>0</v>
      </c>
      <c r="H42" s="23">
        <f>'отчетМКУ УГЗиП'!H42+'отчет МКУ УКС'!H42</f>
        <v>0</v>
      </c>
      <c r="I42" s="24">
        <f>'отчетМКУ УГЗиП'!I42+'отчет МКУ УКС'!I42</f>
        <v>0</v>
      </c>
      <c r="J42" s="25">
        <v>0</v>
      </c>
      <c r="K42" s="23">
        <f>'отчетМКУ УГЗиП'!K42+'отчет МКУ УКС'!K42</f>
        <v>0</v>
      </c>
      <c r="L42" s="24">
        <f>'отчетМКУ УГЗиП'!L42+'отчет МКУ УКС'!L42</f>
        <v>0</v>
      </c>
      <c r="M42" s="25">
        <v>0</v>
      </c>
      <c r="N42" s="23">
        <f>'отчетМКУ УГЗиП'!N42+'отчет МКУ УКС'!N42</f>
        <v>0</v>
      </c>
      <c r="O42" s="24">
        <f>'отчетМКУ УГЗиП'!O42+'отчет МКУ УКС'!O42</f>
        <v>0</v>
      </c>
      <c r="P42" s="25">
        <v>0</v>
      </c>
      <c r="Q42" s="23">
        <f>'отчетМКУ УГЗиП'!Q42+'отчет МКУ УКС'!Q42</f>
        <v>0</v>
      </c>
      <c r="R42" s="24">
        <f>'отчетМКУ УГЗиП'!R42+'отчет МКУ УКС'!R42</f>
        <v>0</v>
      </c>
      <c r="S42" s="25">
        <v>0</v>
      </c>
      <c r="T42" s="23">
        <f>'отчетМКУ УГЗиП'!T42+'отчет МКУ УКС'!T42</f>
        <v>0</v>
      </c>
      <c r="U42" s="24">
        <f>'отчетМКУ УГЗиП'!U42+'отчет МКУ УКС'!U42</f>
        <v>0</v>
      </c>
      <c r="V42" s="25">
        <v>0</v>
      </c>
      <c r="W42" s="23">
        <f>'отчетМКУ УГЗиП'!W42+'отчет МКУ УКС'!W42</f>
        <v>0</v>
      </c>
      <c r="X42" s="24">
        <f>'отчетМКУ УГЗиП'!X42+'отчет МКУ УКС'!X42</f>
        <v>0</v>
      </c>
      <c r="Y42" s="25">
        <v>0</v>
      </c>
      <c r="Z42" s="23">
        <f>'отчетМКУ УГЗиП'!Z42+'отчет МКУ УКС'!Z42</f>
        <v>0</v>
      </c>
      <c r="AA42" s="24">
        <f>'отчетМКУ УГЗиП'!AA42+'отчет МКУ УКС'!AA42</f>
        <v>0</v>
      </c>
      <c r="AB42" s="25">
        <v>0</v>
      </c>
      <c r="AC42" s="23">
        <f>'отчетМКУ УГЗиП'!AC42+'отчет МКУ УКС'!AC42</f>
        <v>0</v>
      </c>
      <c r="AD42" s="24">
        <f>'отчетМКУ УГЗиП'!AD42+'отчет МКУ УКС'!AD42</f>
        <v>0</v>
      </c>
      <c r="AE42" s="25">
        <v>0</v>
      </c>
      <c r="AF42" s="23">
        <f>'отчетМКУ УГЗиП'!AF42+'отчет МКУ УКС'!AF42</f>
        <v>0</v>
      </c>
      <c r="AG42" s="24">
        <f>'отчетМКУ УГЗиП'!AG42+'отчет МКУ УКС'!AG42</f>
        <v>0</v>
      </c>
      <c r="AH42" s="25">
        <v>0</v>
      </c>
      <c r="AI42" s="23">
        <f>'отчетМКУ УГЗиП'!AI42+'отчет МКУ УКС'!AI42</f>
        <v>0</v>
      </c>
      <c r="AJ42" s="24">
        <f>'отчетМКУ УГЗиП'!AJ42+'отчет МКУ УКС'!AJ42</f>
        <v>0</v>
      </c>
      <c r="AK42" s="25">
        <v>0</v>
      </c>
      <c r="AL42" s="23">
        <f>'отчетМКУ УГЗиП'!AL42+'отчет МКУ УКС'!AL42</f>
        <v>0</v>
      </c>
      <c r="AM42" s="24">
        <f>'отчетМКУ УГЗиП'!AM42+'отчет МКУ УКС'!AM42</f>
        <v>0</v>
      </c>
      <c r="AN42" s="25">
        <v>0</v>
      </c>
      <c r="AO42" s="23">
        <f>'отчетМКУ УГЗиП'!AO42+'отчет МКУ УКС'!AO42</f>
        <v>0</v>
      </c>
      <c r="AP42" s="24">
        <f>'отчетМКУ УГЗиП'!AP42+'отчет МКУ УКС'!AP42</f>
        <v>0</v>
      </c>
      <c r="AQ42" s="25">
        <v>0</v>
      </c>
      <c r="AR42" s="152"/>
      <c r="AS42" s="152"/>
    </row>
    <row r="43" spans="1:63" ht="90" hidden="1" x14ac:dyDescent="0.25">
      <c r="A43" s="174"/>
      <c r="B43" s="208"/>
      <c r="C43" s="171"/>
      <c r="D43" s="20" t="s">
        <v>33</v>
      </c>
      <c r="E43" s="17">
        <v>0</v>
      </c>
      <c r="F43" s="18">
        <f>I43+L43+O43+R43+U43+X43+AA43+AD43+AG43+AJ43+AM43+AP43</f>
        <v>0</v>
      </c>
      <c r="G43" s="21">
        <v>0</v>
      </c>
      <c r="H43" s="17">
        <v>0</v>
      </c>
      <c r="I43" s="18">
        <v>0</v>
      </c>
      <c r="J43" s="19">
        <v>0</v>
      </c>
      <c r="K43" s="17">
        <v>0</v>
      </c>
      <c r="L43" s="18">
        <v>0</v>
      </c>
      <c r="M43" s="19">
        <v>0</v>
      </c>
      <c r="N43" s="17">
        <v>0</v>
      </c>
      <c r="O43" s="18">
        <v>0</v>
      </c>
      <c r="P43" s="19">
        <v>0</v>
      </c>
      <c r="Q43" s="17">
        <v>0</v>
      </c>
      <c r="R43" s="18">
        <v>0</v>
      </c>
      <c r="S43" s="19">
        <v>0</v>
      </c>
      <c r="T43" s="22">
        <v>0</v>
      </c>
      <c r="U43" s="38">
        <v>0</v>
      </c>
      <c r="V43" s="19">
        <v>0</v>
      </c>
      <c r="W43" s="17">
        <v>0</v>
      </c>
      <c r="X43" s="18">
        <v>0</v>
      </c>
      <c r="Y43" s="19">
        <v>0</v>
      </c>
      <c r="Z43" s="17"/>
      <c r="AA43" s="18">
        <v>0</v>
      </c>
      <c r="AB43" s="19">
        <v>0</v>
      </c>
      <c r="AC43" s="17">
        <v>0</v>
      </c>
      <c r="AD43" s="18">
        <v>0</v>
      </c>
      <c r="AE43" s="19">
        <v>0</v>
      </c>
      <c r="AF43" s="17">
        <v>0</v>
      </c>
      <c r="AG43" s="18">
        <v>0</v>
      </c>
      <c r="AH43" s="19">
        <v>0</v>
      </c>
      <c r="AI43" s="17">
        <v>0</v>
      </c>
      <c r="AJ43" s="18">
        <v>0</v>
      </c>
      <c r="AK43" s="19">
        <v>0</v>
      </c>
      <c r="AL43" s="17">
        <v>0</v>
      </c>
      <c r="AM43" s="18">
        <v>0</v>
      </c>
      <c r="AN43" s="19">
        <v>0</v>
      </c>
      <c r="AO43" s="17">
        <v>0</v>
      </c>
      <c r="AP43" s="18">
        <v>0</v>
      </c>
      <c r="AQ43" s="19">
        <v>0</v>
      </c>
      <c r="AR43" s="92"/>
      <c r="AS43" s="92"/>
    </row>
    <row r="44" spans="1:63" hidden="1" x14ac:dyDescent="0.25">
      <c r="A44" s="45">
        <v>4</v>
      </c>
      <c r="B44" s="90" t="s">
        <v>67</v>
      </c>
      <c r="C44" s="194" t="s">
        <v>65</v>
      </c>
      <c r="D44" s="194"/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7"/>
      <c r="AQ44" s="39"/>
      <c r="AR44" s="48"/>
      <c r="AS44" s="48"/>
    </row>
    <row r="45" spans="1:63" ht="13.5" hidden="1" customHeight="1" x14ac:dyDescent="0.25">
      <c r="A45" s="49" t="s">
        <v>69</v>
      </c>
      <c r="B45" s="90" t="s">
        <v>68</v>
      </c>
      <c r="C45" s="194" t="s">
        <v>66</v>
      </c>
      <c r="D45" s="194"/>
      <c r="E45" s="194"/>
      <c r="F45" s="194"/>
      <c r="G45" s="194"/>
      <c r="H45" s="194"/>
      <c r="I45" s="194"/>
      <c r="J45" s="194"/>
      <c r="K45" s="194"/>
      <c r="L45" s="194"/>
      <c r="M45" s="194"/>
      <c r="N45" s="194"/>
      <c r="O45" s="194"/>
      <c r="P45" s="194"/>
      <c r="Q45" s="194"/>
      <c r="R45" s="194"/>
      <c r="S45" s="194"/>
      <c r="T45" s="194"/>
      <c r="U45" s="194"/>
      <c r="V45" s="194"/>
      <c r="W45" s="194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1"/>
      <c r="AQ45" s="50"/>
      <c r="AR45" s="48"/>
      <c r="AS45" s="48"/>
    </row>
    <row r="46" spans="1:63" ht="15" customHeight="1" x14ac:dyDescent="0.25">
      <c r="A46" s="136" t="s">
        <v>71</v>
      </c>
      <c r="B46" s="191" t="s">
        <v>70</v>
      </c>
      <c r="C46" s="142" t="s">
        <v>21</v>
      </c>
      <c r="D46" s="35" t="s">
        <v>23</v>
      </c>
      <c r="E46" s="23">
        <f t="shared" ref="E46:F59" si="7">H46+K46+N46+Q46+T46+W46+Z46+AC46+AF46+AI46+AL46+AO46</f>
        <v>18430.599999999999</v>
      </c>
      <c r="F46" s="24">
        <f t="shared" ref="F46:AQ46" si="8">SUM(F47:F50)</f>
        <v>0</v>
      </c>
      <c r="G46" s="55">
        <f t="shared" si="8"/>
        <v>0</v>
      </c>
      <c r="H46" s="23">
        <f t="shared" si="8"/>
        <v>0</v>
      </c>
      <c r="I46" s="24">
        <f t="shared" si="8"/>
        <v>0</v>
      </c>
      <c r="J46" s="55">
        <f t="shared" si="8"/>
        <v>0</v>
      </c>
      <c r="K46" s="23">
        <f t="shared" si="8"/>
        <v>0</v>
      </c>
      <c r="L46" s="24">
        <f t="shared" si="8"/>
        <v>0</v>
      </c>
      <c r="M46" s="55">
        <f t="shared" si="8"/>
        <v>0</v>
      </c>
      <c r="N46" s="23">
        <f t="shared" si="8"/>
        <v>0</v>
      </c>
      <c r="O46" s="24">
        <f t="shared" si="8"/>
        <v>0</v>
      </c>
      <c r="P46" s="55">
        <f t="shared" si="8"/>
        <v>0</v>
      </c>
      <c r="Q46" s="23">
        <f t="shared" si="8"/>
        <v>0</v>
      </c>
      <c r="R46" s="24">
        <f t="shared" si="8"/>
        <v>0</v>
      </c>
      <c r="S46" s="55">
        <f t="shared" si="8"/>
        <v>0</v>
      </c>
      <c r="T46" s="23">
        <f t="shared" si="8"/>
        <v>0</v>
      </c>
      <c r="U46" s="24">
        <f t="shared" si="8"/>
        <v>0</v>
      </c>
      <c r="V46" s="55">
        <f t="shared" si="8"/>
        <v>0</v>
      </c>
      <c r="W46" s="23">
        <f t="shared" si="8"/>
        <v>576.29999999999995</v>
      </c>
      <c r="X46" s="24">
        <f t="shared" si="8"/>
        <v>0</v>
      </c>
      <c r="Y46" s="55">
        <f t="shared" si="8"/>
        <v>0</v>
      </c>
      <c r="Z46" s="23">
        <f t="shared" si="8"/>
        <v>0</v>
      </c>
      <c r="AA46" s="24">
        <f t="shared" si="8"/>
        <v>0</v>
      </c>
      <c r="AB46" s="55">
        <f t="shared" si="8"/>
        <v>0</v>
      </c>
      <c r="AC46" s="23">
        <f t="shared" si="8"/>
        <v>0</v>
      </c>
      <c r="AD46" s="24">
        <f t="shared" si="8"/>
        <v>0</v>
      </c>
      <c r="AE46" s="55">
        <f t="shared" si="8"/>
        <v>0</v>
      </c>
      <c r="AF46" s="23">
        <f t="shared" si="8"/>
        <v>0</v>
      </c>
      <c r="AG46" s="24">
        <f t="shared" si="8"/>
        <v>0</v>
      </c>
      <c r="AH46" s="55">
        <f t="shared" si="8"/>
        <v>0</v>
      </c>
      <c r="AI46" s="23">
        <f t="shared" si="8"/>
        <v>17854.3</v>
      </c>
      <c r="AJ46" s="24">
        <f t="shared" si="8"/>
        <v>0</v>
      </c>
      <c r="AK46" s="55">
        <f t="shared" si="8"/>
        <v>0</v>
      </c>
      <c r="AL46" s="23">
        <f t="shared" si="8"/>
        <v>0</v>
      </c>
      <c r="AM46" s="24">
        <f t="shared" si="8"/>
        <v>0</v>
      </c>
      <c r="AN46" s="55">
        <f t="shared" si="8"/>
        <v>0</v>
      </c>
      <c r="AO46" s="23">
        <f t="shared" si="8"/>
        <v>0</v>
      </c>
      <c r="AP46" s="24">
        <f t="shared" si="8"/>
        <v>0</v>
      </c>
      <c r="AQ46" s="55">
        <f t="shared" si="8"/>
        <v>0</v>
      </c>
      <c r="AR46" s="163" t="s">
        <v>113</v>
      </c>
      <c r="AS46" s="162"/>
    </row>
    <row r="47" spans="1:63" ht="24" x14ac:dyDescent="0.25">
      <c r="A47" s="137"/>
      <c r="B47" s="192"/>
      <c r="C47" s="143"/>
      <c r="D47" s="64" t="s">
        <v>45</v>
      </c>
      <c r="E47" s="23">
        <f t="shared" si="7"/>
        <v>0</v>
      </c>
      <c r="F47" s="24">
        <f t="shared" si="7"/>
        <v>0</v>
      </c>
      <c r="G47" s="55">
        <v>0</v>
      </c>
      <c r="H47" s="54">
        <f>'отчетМКУ УГЗиП'!H47+'отчет МКУ УКС'!H47</f>
        <v>0</v>
      </c>
      <c r="I47" s="54">
        <f>'отчетМКУ УГЗиП'!I47+'отчет МКУ УКС'!I47</f>
        <v>0</v>
      </c>
      <c r="J47" s="59">
        <v>0</v>
      </c>
      <c r="K47" s="54">
        <f>'отчетМКУ УГЗиП'!K47+'отчет МКУ УКС'!K47</f>
        <v>0</v>
      </c>
      <c r="L47" s="53">
        <f>'отчетМКУ УГЗиП'!L47+'отчет МКУ УКС'!L47</f>
        <v>0</v>
      </c>
      <c r="M47" s="59">
        <v>0</v>
      </c>
      <c r="N47" s="54">
        <f>'отчетМКУ УГЗиП'!N47+'отчет МКУ УКС'!N47</f>
        <v>0</v>
      </c>
      <c r="O47" s="53">
        <f>'отчетМКУ УГЗиП'!O47+'отчет МКУ УКС'!O47</f>
        <v>0</v>
      </c>
      <c r="P47" s="59">
        <v>0</v>
      </c>
      <c r="Q47" s="54">
        <f>'отчетМКУ УГЗиП'!Q47+'отчет МКУ УКС'!Q47</f>
        <v>0</v>
      </c>
      <c r="R47" s="53">
        <f>'отчетМКУ УГЗиП'!R47+'отчет МКУ УКС'!R47</f>
        <v>0</v>
      </c>
      <c r="S47" s="59">
        <v>0</v>
      </c>
      <c r="T47" s="54">
        <f>'отчетМКУ УГЗиП'!T47+'отчет МКУ УКС'!T47</f>
        <v>0</v>
      </c>
      <c r="U47" s="53">
        <f>'отчетМКУ УГЗиП'!U47+'отчет МКУ УКС'!U47</f>
        <v>0</v>
      </c>
      <c r="V47" s="59">
        <v>0</v>
      </c>
      <c r="W47" s="54">
        <f>'отчетМКУ УГЗиП'!W47+'отчет МКУ УКС'!W47</f>
        <v>0</v>
      </c>
      <c r="X47" s="53">
        <f>'отчетМКУ УГЗиП'!X47+'отчет МКУ УКС'!X47</f>
        <v>0</v>
      </c>
      <c r="Y47" s="59">
        <v>0</v>
      </c>
      <c r="Z47" s="54">
        <f>'отчетМКУ УГЗиП'!Z47+'отчет МКУ УКС'!Z47</f>
        <v>0</v>
      </c>
      <c r="AA47" s="53">
        <f>'отчетМКУ УГЗиП'!AA47+'отчет МКУ УКС'!AA47</f>
        <v>0</v>
      </c>
      <c r="AB47" s="59">
        <v>0</v>
      </c>
      <c r="AC47" s="54">
        <f>'отчет МКУ УКС'!AC31</f>
        <v>0</v>
      </c>
      <c r="AD47" s="53">
        <f>'отчет МКУ УКС'!AD31</f>
        <v>0</v>
      </c>
      <c r="AE47" s="59">
        <v>0</v>
      </c>
      <c r="AF47" s="54">
        <f>'отчет МКУ УКС'!AF47</f>
        <v>0</v>
      </c>
      <c r="AG47" s="53">
        <f>'отчет МКУ УКС'!AG47</f>
        <v>0</v>
      </c>
      <c r="AH47" s="59">
        <v>0</v>
      </c>
      <c r="AI47" s="54">
        <f>'отчет МКУ УКС'!AI47</f>
        <v>0</v>
      </c>
      <c r="AJ47" s="53">
        <f>'отчет МКУ УКС'!AJ47</f>
        <v>0</v>
      </c>
      <c r="AK47" s="59">
        <v>0</v>
      </c>
      <c r="AL47" s="54">
        <f>'отчет МКУ УКС'!AL47</f>
        <v>0</v>
      </c>
      <c r="AM47" s="53">
        <f>'отчет МКУ УКС'!AM47</f>
        <v>0</v>
      </c>
      <c r="AN47" s="59">
        <v>0</v>
      </c>
      <c r="AO47" s="54">
        <f>'отчет МКУ УКС'!AO47</f>
        <v>0</v>
      </c>
      <c r="AP47" s="53">
        <f>'отчет МКУ УКС'!AP47</f>
        <v>0</v>
      </c>
      <c r="AQ47" s="59">
        <v>0</v>
      </c>
      <c r="AR47" s="163"/>
      <c r="AS47" s="162"/>
    </row>
    <row r="48" spans="1:63" ht="24" x14ac:dyDescent="0.25">
      <c r="A48" s="137"/>
      <c r="B48" s="192"/>
      <c r="C48" s="143"/>
      <c r="D48" s="37" t="s">
        <v>24</v>
      </c>
      <c r="E48" s="23">
        <f t="shared" si="7"/>
        <v>0</v>
      </c>
      <c r="F48" s="24">
        <f t="shared" si="7"/>
        <v>0</v>
      </c>
      <c r="G48" s="55">
        <v>0</v>
      </c>
      <c r="H48" s="54">
        <f>'отчетМКУ УГЗиП'!H48+'отчет МКУ УКС'!H48</f>
        <v>0</v>
      </c>
      <c r="I48" s="54">
        <f>'отчетМКУ УГЗиП'!I48+'отчет МКУ УКС'!I48</f>
        <v>0</v>
      </c>
      <c r="J48" s="59">
        <v>0</v>
      </c>
      <c r="K48" s="54">
        <f>'отчетМКУ УГЗиП'!K48+'отчет МКУ УКС'!K48</f>
        <v>0</v>
      </c>
      <c r="L48" s="53">
        <f>'отчетМКУ УГЗиП'!L48+'отчет МКУ УКС'!L48</f>
        <v>0</v>
      </c>
      <c r="M48" s="59">
        <v>0</v>
      </c>
      <c r="N48" s="54">
        <f>'отчетМКУ УГЗиП'!N48+'отчет МКУ УКС'!N48</f>
        <v>0</v>
      </c>
      <c r="O48" s="53">
        <f>'отчетМКУ УГЗиП'!O48+'отчет МКУ УКС'!O48</f>
        <v>0</v>
      </c>
      <c r="P48" s="59">
        <v>0</v>
      </c>
      <c r="Q48" s="54">
        <f>'отчетМКУ УГЗиП'!Q48+'отчет МКУ УКС'!Q48</f>
        <v>0</v>
      </c>
      <c r="R48" s="53">
        <f>'отчетМКУ УГЗиП'!R48+'отчет МКУ УКС'!R48</f>
        <v>0</v>
      </c>
      <c r="S48" s="59">
        <v>0</v>
      </c>
      <c r="T48" s="54">
        <f>'отчетМКУ УГЗиП'!T48+'отчет МКУ УКС'!T48</f>
        <v>0</v>
      </c>
      <c r="U48" s="53">
        <f>'отчетМКУ УГЗиП'!U48+'отчет МКУ УКС'!U48</f>
        <v>0</v>
      </c>
      <c r="V48" s="59">
        <v>0</v>
      </c>
      <c r="W48" s="54">
        <f>'отчетМКУ УГЗиП'!W48+'отчет МКУ УКС'!W48</f>
        <v>0</v>
      </c>
      <c r="X48" s="53">
        <f>'отчетМКУ УГЗиП'!X48+'отчет МКУ УКС'!X48</f>
        <v>0</v>
      </c>
      <c r="Y48" s="59">
        <v>0</v>
      </c>
      <c r="Z48" s="54">
        <f>'отчетМКУ УГЗиП'!Z48+'отчет МКУ УКС'!Z48</f>
        <v>0</v>
      </c>
      <c r="AA48" s="53">
        <f>'отчетМКУ УГЗиП'!AA48+'отчет МКУ УКС'!AA48</f>
        <v>0</v>
      </c>
      <c r="AB48" s="59">
        <v>0</v>
      </c>
      <c r="AC48" s="54">
        <f>'отчет МКУ УКС'!AC32</f>
        <v>0</v>
      </c>
      <c r="AD48" s="53">
        <f>'отчет МКУ УКС'!AD32</f>
        <v>0</v>
      </c>
      <c r="AE48" s="59">
        <v>0</v>
      </c>
      <c r="AF48" s="54">
        <f>'отчет МКУ УКС'!AF48</f>
        <v>0</v>
      </c>
      <c r="AG48" s="53">
        <f>'отчет МКУ УКС'!AG48</f>
        <v>0</v>
      </c>
      <c r="AH48" s="59">
        <v>0</v>
      </c>
      <c r="AI48" s="54">
        <f>'отчет МКУ УКС'!AI48</f>
        <v>0</v>
      </c>
      <c r="AJ48" s="53">
        <f>'отчет МКУ УКС'!AJ48</f>
        <v>0</v>
      </c>
      <c r="AK48" s="59">
        <v>0</v>
      </c>
      <c r="AL48" s="54">
        <f>'отчет МКУ УКС'!AL48</f>
        <v>0</v>
      </c>
      <c r="AM48" s="53">
        <f>'отчет МКУ УКС'!AM48</f>
        <v>0</v>
      </c>
      <c r="AN48" s="59">
        <v>0</v>
      </c>
      <c r="AO48" s="54">
        <f>'отчет МКУ УКС'!AO48</f>
        <v>0</v>
      </c>
      <c r="AP48" s="53">
        <f>'отчет МКУ УКС'!AP48</f>
        <v>0</v>
      </c>
      <c r="AQ48" s="59">
        <v>0</v>
      </c>
      <c r="AR48" s="163"/>
      <c r="AS48" s="162"/>
    </row>
    <row r="49" spans="1:45" ht="24" x14ac:dyDescent="0.25">
      <c r="A49" s="137"/>
      <c r="B49" s="192"/>
      <c r="C49" s="143"/>
      <c r="D49" s="35" t="s">
        <v>51</v>
      </c>
      <c r="E49" s="23">
        <f t="shared" si="7"/>
        <v>18430.599999999999</v>
      </c>
      <c r="F49" s="24">
        <f t="shared" si="7"/>
        <v>0</v>
      </c>
      <c r="G49" s="21">
        <v>0</v>
      </c>
      <c r="H49" s="54">
        <f>'отчетМКУ УГЗиП'!H49+'отчет МКУ УКС'!H49</f>
        <v>0</v>
      </c>
      <c r="I49" s="54">
        <f>'отчетМКУ УГЗиП'!I49+'отчет МКУ УКС'!I49</f>
        <v>0</v>
      </c>
      <c r="J49" s="55">
        <v>0</v>
      </c>
      <c r="K49" s="54">
        <f>'отчетМКУ УГЗиП'!K49+'отчет МКУ УКС'!K49</f>
        <v>0</v>
      </c>
      <c r="L49" s="53">
        <f>'отчетМКУ УГЗиП'!L49+'отчет МКУ УКС'!L49</f>
        <v>0</v>
      </c>
      <c r="M49" s="55">
        <v>0</v>
      </c>
      <c r="N49" s="54">
        <f>'отчетМКУ УГЗиП'!N49+'отчет МКУ УКС'!N49</f>
        <v>0</v>
      </c>
      <c r="O49" s="53">
        <f>'отчетМКУ УГЗиП'!O49+'отчет МКУ УКС'!O49</f>
        <v>0</v>
      </c>
      <c r="P49" s="55">
        <v>0</v>
      </c>
      <c r="Q49" s="54">
        <f>'отчетМКУ УГЗиП'!Q49+'отчет МКУ УКС'!Q49</f>
        <v>0</v>
      </c>
      <c r="R49" s="53">
        <f>'отчетМКУ УГЗиП'!R49+'отчет МКУ УКС'!R49</f>
        <v>0</v>
      </c>
      <c r="S49" s="59">
        <v>0</v>
      </c>
      <c r="T49" s="54">
        <f>'отчетМКУ УГЗиП'!T49+'отчет МКУ УКС'!T49</f>
        <v>0</v>
      </c>
      <c r="U49" s="53">
        <f>'отчетМКУ УГЗиП'!U49+'отчет МКУ УКС'!U49</f>
        <v>0</v>
      </c>
      <c r="V49" s="55">
        <v>0</v>
      </c>
      <c r="W49" s="54">
        <f>'отчетМКУ УГЗиП'!W49+'отчет МКУ УКС'!W49</f>
        <v>576.29999999999995</v>
      </c>
      <c r="X49" s="53">
        <f>'отчетМКУ УГЗиП'!X49+'отчет МКУ УКС'!X49</f>
        <v>0</v>
      </c>
      <c r="Y49" s="55">
        <v>0</v>
      </c>
      <c r="Z49" s="54">
        <f>'отчетМКУ УГЗиП'!Z49+'отчет МКУ УКС'!Z49</f>
        <v>0</v>
      </c>
      <c r="AA49" s="53">
        <f>'отчетМКУ УГЗиП'!AA49+'отчет МКУ УКС'!AA49</f>
        <v>0</v>
      </c>
      <c r="AB49" s="55">
        <v>0</v>
      </c>
      <c r="AC49" s="54">
        <f>'отчет МКУ УКС'!AC33</f>
        <v>0</v>
      </c>
      <c r="AD49" s="53">
        <f>'отчет МКУ УКС'!AD33</f>
        <v>0</v>
      </c>
      <c r="AE49" s="55">
        <v>0</v>
      </c>
      <c r="AF49" s="54">
        <f>'отчет МКУ УКС'!AF49</f>
        <v>0</v>
      </c>
      <c r="AG49" s="53">
        <f>'отчет МКУ УКС'!AG49</f>
        <v>0</v>
      </c>
      <c r="AH49" s="55">
        <v>0</v>
      </c>
      <c r="AI49" s="54">
        <f>'отчетМКУ УГЗиП'!AI48+'отчет МКУ УКС'!AI49</f>
        <v>17854.3</v>
      </c>
      <c r="AJ49" s="53">
        <f>'отчет МКУ УКС'!AJ49</f>
        <v>0</v>
      </c>
      <c r="AK49" s="55">
        <v>0</v>
      </c>
      <c r="AL49" s="54">
        <f>'отчет МКУ УКС'!AL49</f>
        <v>0</v>
      </c>
      <c r="AM49" s="53">
        <f>'отчет МКУ УКС'!AM49</f>
        <v>0</v>
      </c>
      <c r="AN49" s="55">
        <v>0</v>
      </c>
      <c r="AO49" s="54">
        <f>'отчет МКУ УКС'!AO49</f>
        <v>0</v>
      </c>
      <c r="AP49" s="53">
        <f>'отчет МКУ УКС'!AP49</f>
        <v>0</v>
      </c>
      <c r="AQ49" s="55">
        <v>0</v>
      </c>
      <c r="AR49" s="163"/>
      <c r="AS49" s="162"/>
    </row>
    <row r="50" spans="1:45" ht="36" x14ac:dyDescent="0.25">
      <c r="A50" s="137"/>
      <c r="B50" s="192"/>
      <c r="C50" s="143"/>
      <c r="D50" s="64" t="s">
        <v>46</v>
      </c>
      <c r="E50" s="23">
        <f t="shared" si="7"/>
        <v>0</v>
      </c>
      <c r="F50" s="24">
        <f t="shared" si="7"/>
        <v>0</v>
      </c>
      <c r="G50" s="55">
        <v>0</v>
      </c>
      <c r="H50" s="54">
        <f>'отчетМКУ УГЗиП'!H50+'отчет МКУ УКС'!H50</f>
        <v>0</v>
      </c>
      <c r="I50" s="54">
        <f>'отчетМКУ УГЗиП'!I50+'отчет МКУ УКС'!I50</f>
        <v>0</v>
      </c>
      <c r="J50" s="59">
        <v>0</v>
      </c>
      <c r="K50" s="54">
        <f>'отчетМКУ УГЗиП'!K50+'отчет МКУ УКС'!K50</f>
        <v>0</v>
      </c>
      <c r="L50" s="53">
        <f>'отчетМКУ УГЗиП'!L50+'отчет МКУ УКС'!L50</f>
        <v>0</v>
      </c>
      <c r="M50" s="59">
        <v>0</v>
      </c>
      <c r="N50" s="54">
        <f>'отчетМКУ УГЗиП'!N50+'отчет МКУ УКС'!N50</f>
        <v>0</v>
      </c>
      <c r="O50" s="53">
        <f>'отчетМКУ УГЗиП'!O50+'отчет МКУ УКС'!O50</f>
        <v>0</v>
      </c>
      <c r="P50" s="59">
        <v>0</v>
      </c>
      <c r="Q50" s="54">
        <f>'отчетМКУ УГЗиП'!Q50+'отчет МКУ УКС'!Q50</f>
        <v>0</v>
      </c>
      <c r="R50" s="53">
        <f>'отчетМКУ УГЗиП'!R50+'отчет МКУ УКС'!R50</f>
        <v>0</v>
      </c>
      <c r="S50" s="59">
        <v>0</v>
      </c>
      <c r="T50" s="54">
        <f>'отчетМКУ УГЗиП'!T50+'отчет МКУ УКС'!T50</f>
        <v>0</v>
      </c>
      <c r="U50" s="53">
        <f>'отчетМКУ УГЗиП'!U50+'отчет МКУ УКС'!U50</f>
        <v>0</v>
      </c>
      <c r="V50" s="59">
        <v>0</v>
      </c>
      <c r="W50" s="54">
        <f>'отчетМКУ УГЗиП'!W50+'отчет МКУ УКС'!W50</f>
        <v>0</v>
      </c>
      <c r="X50" s="53">
        <f>'отчетМКУ УГЗиП'!X50+'отчет МКУ УКС'!X50</f>
        <v>0</v>
      </c>
      <c r="Y50" s="59">
        <v>0</v>
      </c>
      <c r="Z50" s="54">
        <f>'отчетМКУ УГЗиП'!Z50+'отчет МКУ УКС'!Z50</f>
        <v>0</v>
      </c>
      <c r="AA50" s="53">
        <f>'отчетМКУ УГЗиП'!AA50+'отчет МКУ УКС'!AA50</f>
        <v>0</v>
      </c>
      <c r="AB50" s="59">
        <v>0</v>
      </c>
      <c r="AC50" s="54">
        <f>'отчет МКУ УКС'!AC34</f>
        <v>0</v>
      </c>
      <c r="AD50" s="53">
        <f>'отчет МКУ УКС'!AD34</f>
        <v>0</v>
      </c>
      <c r="AE50" s="59">
        <v>0</v>
      </c>
      <c r="AF50" s="54">
        <f>'отчет МКУ УКС'!AF50</f>
        <v>0</v>
      </c>
      <c r="AG50" s="53">
        <f>'отчет МКУ УКС'!AG50</f>
        <v>0</v>
      </c>
      <c r="AH50" s="59">
        <v>0</v>
      </c>
      <c r="AI50" s="54">
        <f>'отчетМКУ УГЗиП'!AI49+'отчет МКУ УКС'!AI50</f>
        <v>0</v>
      </c>
      <c r="AJ50" s="53">
        <f>'отчет МКУ УКС'!AJ50</f>
        <v>0</v>
      </c>
      <c r="AK50" s="59">
        <v>0</v>
      </c>
      <c r="AL50" s="54">
        <f>'отчет МКУ УКС'!AL50</f>
        <v>0</v>
      </c>
      <c r="AM50" s="53">
        <f>'отчет МКУ УКС'!AM50</f>
        <v>0</v>
      </c>
      <c r="AN50" s="59">
        <v>0</v>
      </c>
      <c r="AO50" s="54">
        <f>'отчет МКУ УКС'!AO50</f>
        <v>0</v>
      </c>
      <c r="AP50" s="53">
        <f>'отчет МКУ УКС'!AP50</f>
        <v>0</v>
      </c>
      <c r="AQ50" s="59">
        <v>0</v>
      </c>
      <c r="AR50" s="163"/>
      <c r="AS50" s="162"/>
    </row>
    <row r="51" spans="1:45" ht="0.75" customHeight="1" x14ac:dyDescent="0.25">
      <c r="A51" s="138"/>
      <c r="B51" s="193"/>
      <c r="C51" s="144"/>
      <c r="D51" s="20"/>
      <c r="E51" s="23">
        <f t="shared" si="7"/>
        <v>0</v>
      </c>
      <c r="F51" s="24">
        <f t="shared" si="7"/>
        <v>0</v>
      </c>
      <c r="G51" s="55">
        <v>100</v>
      </c>
      <c r="H51" s="54">
        <f>'отчетМКУ УГЗиП'!H51+'отчет МКУ УКС'!H51</f>
        <v>0</v>
      </c>
      <c r="I51" s="54">
        <f>'отчетМКУ УГЗиП'!I51+'отчет МКУ УКС'!I51</f>
        <v>0</v>
      </c>
      <c r="J51" s="59">
        <v>100</v>
      </c>
      <c r="K51" s="54">
        <f>'отчетМКУ УГЗиП'!K51+'отчет МКУ УКС'!K51</f>
        <v>0</v>
      </c>
      <c r="L51" s="53">
        <f>'отчетМКУ УГЗиП'!L51+'отчет МКУ УКС'!L51</f>
        <v>0</v>
      </c>
      <c r="M51" s="59">
        <v>0</v>
      </c>
      <c r="N51" s="54">
        <f>'отчетМКУ УГЗиП'!N51+'отчет МКУ УКС'!N51</f>
        <v>0</v>
      </c>
      <c r="O51" s="53">
        <f>'отчетМКУ УГЗиП'!O51+'отчет МКУ УКС'!O51</f>
        <v>0</v>
      </c>
      <c r="P51" s="59">
        <v>0</v>
      </c>
      <c r="Q51" s="54">
        <f>'отчетМКУ УГЗиП'!Q51+'отчет МКУ УКС'!Q51</f>
        <v>0</v>
      </c>
      <c r="R51" s="53">
        <f>'отчетМКУ УГЗиП'!R51+'отчет МКУ УКС'!R51</f>
        <v>0</v>
      </c>
      <c r="S51" s="59">
        <v>0</v>
      </c>
      <c r="T51" s="54">
        <f>'отчетМКУ УГЗиП'!T51+'отчет МКУ УКС'!T51</f>
        <v>0</v>
      </c>
      <c r="U51" s="53">
        <f>'отчетМКУ УГЗиП'!U51+'отчет МКУ УКС'!U51</f>
        <v>0</v>
      </c>
      <c r="V51" s="59">
        <v>0</v>
      </c>
      <c r="W51" s="54">
        <f>'отчетМКУ УГЗиП'!W51+'отчет МКУ УКС'!W51</f>
        <v>0</v>
      </c>
      <c r="X51" s="53">
        <f>'отчетМКУ УГЗиП'!X51+'отчет МКУ УКС'!X51</f>
        <v>0</v>
      </c>
      <c r="Y51" s="55">
        <v>0</v>
      </c>
      <c r="Z51" s="54">
        <f>'отчетМКУ УГЗиП'!Z51+'отчет МКУ УКС'!Z51</f>
        <v>0</v>
      </c>
      <c r="AA51" s="53">
        <f>'отчетМКУ УГЗиП'!AA51+'отчет МКУ УКС'!AA51</f>
        <v>0</v>
      </c>
      <c r="AB51" s="59">
        <v>0</v>
      </c>
      <c r="AC51" s="54">
        <f>'отчет МКУ УКС'!AC35</f>
        <v>0</v>
      </c>
      <c r="AD51" s="53">
        <f>'отчет МКУ УКС'!AD35</f>
        <v>0</v>
      </c>
      <c r="AE51" s="59">
        <v>0</v>
      </c>
      <c r="AF51" s="54">
        <f>'отчет МКУ УКС'!AF51</f>
        <v>0</v>
      </c>
      <c r="AG51" s="53">
        <f>'отчет МКУ УКС'!AG51</f>
        <v>0</v>
      </c>
      <c r="AH51" s="59">
        <v>0</v>
      </c>
      <c r="AI51" s="54">
        <f>'отчетМКУ УГЗиП'!AI50+'отчет МКУ УКС'!AI51</f>
        <v>0</v>
      </c>
      <c r="AJ51" s="53">
        <f>'отчет МКУ УКС'!AJ51</f>
        <v>0</v>
      </c>
      <c r="AK51" s="59">
        <v>0</v>
      </c>
      <c r="AL51" s="54">
        <f>'отчет МКУ УКС'!AL51</f>
        <v>0</v>
      </c>
      <c r="AM51" s="53">
        <f>'отчет МКУ УКС'!AM51</f>
        <v>0</v>
      </c>
      <c r="AN51" s="59">
        <v>0</v>
      </c>
      <c r="AO51" s="54">
        <f>'отчет МКУ УКС'!AO51</f>
        <v>0</v>
      </c>
      <c r="AP51" s="53">
        <f>'отчет МКУ УКС'!AP51</f>
        <v>0</v>
      </c>
      <c r="AQ51" s="59">
        <v>0</v>
      </c>
      <c r="AR51" s="79"/>
      <c r="AS51" s="80"/>
    </row>
    <row r="52" spans="1:45" ht="15" customHeight="1" x14ac:dyDescent="0.25">
      <c r="A52" s="146" t="s">
        <v>96</v>
      </c>
      <c r="B52" s="147"/>
      <c r="C52" s="188"/>
      <c r="D52" s="87" t="s">
        <v>23</v>
      </c>
      <c r="E52" s="23">
        <f>H52+K52+N52+Q52+T52+W52+Z52+AC52+AF52+AI52+AL52+AO52</f>
        <v>78296.430000000008</v>
      </c>
      <c r="F52" s="24">
        <f t="shared" si="7"/>
        <v>22194.699999999997</v>
      </c>
      <c r="G52" s="55">
        <f>F52/E52*100</f>
        <v>28.347014033717748</v>
      </c>
      <c r="H52" s="23">
        <f>SUM(H53:H55)</f>
        <v>1845.5</v>
      </c>
      <c r="I52" s="24">
        <f>SUM(I53:I56)</f>
        <v>1845.5</v>
      </c>
      <c r="J52" s="55">
        <f>I52/H52*100</f>
        <v>100</v>
      </c>
      <c r="K52" s="23">
        <f>SUM(K53:K55)</f>
        <v>5831.4</v>
      </c>
      <c r="L52" s="24">
        <f>SUM(L53:L56)</f>
        <v>5831.4</v>
      </c>
      <c r="M52" s="55">
        <f>L52/K52*100</f>
        <v>100</v>
      </c>
      <c r="N52" s="23">
        <f>SUM(N53:N55)</f>
        <v>14859.1</v>
      </c>
      <c r="O52" s="24">
        <f>SUM(O53:O56)</f>
        <v>14517.8</v>
      </c>
      <c r="P52" s="55">
        <f>O52/N52*100</f>
        <v>97.703091035123251</v>
      </c>
      <c r="Q52" s="23">
        <f>SUM(Q53:Q55)</f>
        <v>3537.4</v>
      </c>
      <c r="R52" s="24">
        <f>SUM(R53:R56)</f>
        <v>0</v>
      </c>
      <c r="S52" s="55">
        <f>SUM(S53:S57)</f>
        <v>0</v>
      </c>
      <c r="T52" s="23">
        <f>SUM(T53:T55)</f>
        <v>3325.4</v>
      </c>
      <c r="U52" s="24">
        <f>SUM(U53:U56)</f>
        <v>0</v>
      </c>
      <c r="V52" s="55">
        <f>SUM(V53:V57)</f>
        <v>0</v>
      </c>
      <c r="W52" s="23">
        <f>SUM(W53:W55)</f>
        <v>4819.5</v>
      </c>
      <c r="X52" s="24">
        <f>SUM(X53:X56)</f>
        <v>0</v>
      </c>
      <c r="Y52" s="55">
        <f>SUM(Y53:Y57)</f>
        <v>0</v>
      </c>
      <c r="Z52" s="23">
        <f>SUM(Z53:Z55)</f>
        <v>3551</v>
      </c>
      <c r="AA52" s="24">
        <f>SUM(AA53:AA56)</f>
        <v>0</v>
      </c>
      <c r="AB52" s="55">
        <f>SUM(AB53:AB57)</f>
        <v>0</v>
      </c>
      <c r="AC52" s="23">
        <f>SUM(AC53:AC55)</f>
        <v>3632.1</v>
      </c>
      <c r="AD52" s="24">
        <f>SUM(AD53:AD56)</f>
        <v>0</v>
      </c>
      <c r="AE52" s="55">
        <f>SUM(AE53:AE57)</f>
        <v>0</v>
      </c>
      <c r="AF52" s="23">
        <f>SUM(AF53:AF55)</f>
        <v>5325.9</v>
      </c>
      <c r="AG52" s="24">
        <f>SUM(AG53:AG56)</f>
        <v>0</v>
      </c>
      <c r="AH52" s="55">
        <f>SUM(AH53:AH57)</f>
        <v>0</v>
      </c>
      <c r="AI52" s="23">
        <f>SUM(AI53:AI55)</f>
        <v>23373.5</v>
      </c>
      <c r="AJ52" s="24">
        <f>SUM(AJ53:AJ56)</f>
        <v>0</v>
      </c>
      <c r="AK52" s="55">
        <f>SUM(AK53:AK57)</f>
        <v>0</v>
      </c>
      <c r="AL52" s="23">
        <f>SUM(AL53:AL55)</f>
        <v>3629.8</v>
      </c>
      <c r="AM52" s="24">
        <f>SUM(AM53:AM56)</f>
        <v>0</v>
      </c>
      <c r="AN52" s="55">
        <f>SUM(AN53:AN57)</f>
        <v>0</v>
      </c>
      <c r="AO52" s="23">
        <f>SUM(AO53:AO55)</f>
        <v>4565.83</v>
      </c>
      <c r="AP52" s="24">
        <f>SUM(AP53:AP56)</f>
        <v>0</v>
      </c>
      <c r="AQ52" s="55">
        <f>SUM(AQ53:AQ57)</f>
        <v>0</v>
      </c>
      <c r="AR52" s="153"/>
      <c r="AS52" s="156"/>
    </row>
    <row r="53" spans="1:45" ht="22.5" x14ac:dyDescent="0.25">
      <c r="A53" s="148"/>
      <c r="B53" s="149"/>
      <c r="C53" s="188"/>
      <c r="D53" s="87" t="s">
        <v>45</v>
      </c>
      <c r="E53" s="23">
        <f t="shared" si="7"/>
        <v>0</v>
      </c>
      <c r="F53" s="24">
        <f>SUM(F11,F17,F31,F39)</f>
        <v>0</v>
      </c>
      <c r="G53" s="55">
        <v>0</v>
      </c>
      <c r="H53" s="23">
        <f t="shared" ref="H53:I55" si="9">SUM(H59,H65)</f>
        <v>0</v>
      </c>
      <c r="I53" s="24">
        <f t="shared" si="9"/>
        <v>0</v>
      </c>
      <c r="J53" s="55">
        <f>SUM(J11,J17,J31,J39)</f>
        <v>0</v>
      </c>
      <c r="K53" s="23">
        <f t="shared" ref="K53:L55" si="10">SUM(K59,K65)</f>
        <v>0</v>
      </c>
      <c r="L53" s="24">
        <f t="shared" si="10"/>
        <v>0</v>
      </c>
      <c r="M53" s="55">
        <f>SUM(M11,M17,M31,M39)</f>
        <v>0</v>
      </c>
      <c r="N53" s="23">
        <f t="shared" ref="N53:O55" si="11">SUM(N59,N65)</f>
        <v>0</v>
      </c>
      <c r="O53" s="24">
        <f t="shared" si="11"/>
        <v>0</v>
      </c>
      <c r="P53" s="55">
        <v>0</v>
      </c>
      <c r="Q53" s="23">
        <f t="shared" ref="Q53:R55" si="12">SUM(Q59,Q65)</f>
        <v>0</v>
      </c>
      <c r="R53" s="24">
        <f t="shared" si="12"/>
        <v>0</v>
      </c>
      <c r="S53" s="55">
        <f>SUM(S11,S17,S31,S39)</f>
        <v>0</v>
      </c>
      <c r="T53" s="23">
        <f t="shared" ref="T53:U55" si="13">SUM(T59,T65)</f>
        <v>0</v>
      </c>
      <c r="U53" s="24">
        <f t="shared" si="13"/>
        <v>0</v>
      </c>
      <c r="V53" s="55">
        <f>SUM(V11,V17,V31,V39)</f>
        <v>0</v>
      </c>
      <c r="W53" s="23">
        <f t="shared" ref="W53:X55" si="14">SUM(W59,W65)</f>
        <v>0</v>
      </c>
      <c r="X53" s="24">
        <f t="shared" si="14"/>
        <v>0</v>
      </c>
      <c r="Y53" s="55">
        <f>SUM(Y11,Y17,Y31,Y39)</f>
        <v>0</v>
      </c>
      <c r="Z53" s="23">
        <f t="shared" ref="Z53:AA55" si="15">SUM(Z59,Z65)</f>
        <v>0</v>
      </c>
      <c r="AA53" s="24">
        <f t="shared" si="15"/>
        <v>0</v>
      </c>
      <c r="AB53" s="55">
        <f>SUM(AB11,AB17,AB31,AB39)</f>
        <v>0</v>
      </c>
      <c r="AC53" s="23">
        <f t="shared" ref="AC53:AD55" si="16">SUM(AC59,AC65)</f>
        <v>0</v>
      </c>
      <c r="AD53" s="24">
        <f t="shared" si="16"/>
        <v>0</v>
      </c>
      <c r="AE53" s="55">
        <f>SUM(AE11,AE17,AE31,AE39)</f>
        <v>0</v>
      </c>
      <c r="AF53" s="23">
        <f t="shared" ref="AF53:AG55" si="17">SUM(AF59,AF65)</f>
        <v>0</v>
      </c>
      <c r="AG53" s="24">
        <f t="shared" si="17"/>
        <v>0</v>
      </c>
      <c r="AH53" s="55">
        <f>SUM(AH11,AH17,AH31,AH39)</f>
        <v>0</v>
      </c>
      <c r="AI53" s="23">
        <f t="shared" ref="AI53:AJ55" si="18">SUM(AI59,AI65)</f>
        <v>0</v>
      </c>
      <c r="AJ53" s="24">
        <f t="shared" si="18"/>
        <v>0</v>
      </c>
      <c r="AK53" s="55">
        <f>SUM(AK11,AK17,AK31,AK39)</f>
        <v>0</v>
      </c>
      <c r="AL53" s="23">
        <f t="shared" ref="AL53:AM55" si="19">SUM(AL59,AL65)</f>
        <v>0</v>
      </c>
      <c r="AM53" s="24">
        <f t="shared" si="19"/>
        <v>0</v>
      </c>
      <c r="AN53" s="55">
        <f>SUM(AN11,AN17,AN31,AN39)</f>
        <v>0</v>
      </c>
      <c r="AO53" s="23">
        <f t="shared" ref="AO53:AP55" si="20">SUM(AO59,AO65)</f>
        <v>0</v>
      </c>
      <c r="AP53" s="24">
        <f t="shared" si="20"/>
        <v>0</v>
      </c>
      <c r="AQ53" s="55">
        <f>SUM(AQ11,AQ17,AQ31,AQ39)</f>
        <v>0</v>
      </c>
      <c r="AR53" s="154"/>
      <c r="AS53" s="157"/>
    </row>
    <row r="54" spans="1:45" ht="22.5" x14ac:dyDescent="0.25">
      <c r="A54" s="148"/>
      <c r="B54" s="149"/>
      <c r="C54" s="188"/>
      <c r="D54" s="87" t="s">
        <v>24</v>
      </c>
      <c r="E54" s="23">
        <f t="shared" si="7"/>
        <v>10979.1</v>
      </c>
      <c r="F54" s="24">
        <f>SUM(F12,F18,F24,F32,F40)</f>
        <v>10219.1</v>
      </c>
      <c r="G54" s="55">
        <f>F54/E54*100</f>
        <v>93.077756828883977</v>
      </c>
      <c r="H54" s="23">
        <f t="shared" si="9"/>
        <v>0</v>
      </c>
      <c r="I54" s="24">
        <f t="shared" si="9"/>
        <v>0</v>
      </c>
      <c r="J54" s="55">
        <f>SUM(J12,J18,J24,J32,J40)</f>
        <v>0</v>
      </c>
      <c r="K54" s="23">
        <f t="shared" si="10"/>
        <v>0</v>
      </c>
      <c r="L54" s="24">
        <f t="shared" si="10"/>
        <v>0</v>
      </c>
      <c r="M54" s="55">
        <f>SUM(M12,M18,M24,M32,M40)</f>
        <v>0</v>
      </c>
      <c r="N54" s="23">
        <f t="shared" si="11"/>
        <v>10219.1</v>
      </c>
      <c r="O54" s="24">
        <f t="shared" si="11"/>
        <v>10219.1</v>
      </c>
      <c r="P54" s="55">
        <f t="shared" ref="P54:P55" si="21">O54/N54*100</f>
        <v>100</v>
      </c>
      <c r="Q54" s="23">
        <f t="shared" si="12"/>
        <v>0</v>
      </c>
      <c r="R54" s="24">
        <f t="shared" si="12"/>
        <v>0</v>
      </c>
      <c r="S54" s="55">
        <f>SUM(S12,S18,S24,S32,S40)</f>
        <v>0</v>
      </c>
      <c r="T54" s="23">
        <f t="shared" si="13"/>
        <v>0</v>
      </c>
      <c r="U54" s="24">
        <f t="shared" si="13"/>
        <v>0</v>
      </c>
      <c r="V54" s="55">
        <f>SUM(V12,V18,V24,V32,V40)</f>
        <v>0</v>
      </c>
      <c r="W54" s="23">
        <f t="shared" si="14"/>
        <v>0</v>
      </c>
      <c r="X54" s="24">
        <f t="shared" si="14"/>
        <v>0</v>
      </c>
      <c r="Y54" s="55">
        <f>SUM(Y12,Y18,Y24,Y32,Y40)</f>
        <v>0</v>
      </c>
      <c r="Z54" s="23">
        <f t="shared" si="15"/>
        <v>0</v>
      </c>
      <c r="AA54" s="24">
        <f t="shared" si="15"/>
        <v>0</v>
      </c>
      <c r="AB54" s="55">
        <f>SUM(AB12,AB18,AB24,AB32,AB40)</f>
        <v>0</v>
      </c>
      <c r="AC54" s="23">
        <f t="shared" si="16"/>
        <v>0</v>
      </c>
      <c r="AD54" s="24">
        <f t="shared" si="16"/>
        <v>0</v>
      </c>
      <c r="AE54" s="55">
        <f>SUM(AE12,AE18,AE24,AE32,AE40)</f>
        <v>0</v>
      </c>
      <c r="AF54" s="23">
        <f t="shared" si="17"/>
        <v>760</v>
      </c>
      <c r="AG54" s="24">
        <f t="shared" si="17"/>
        <v>0</v>
      </c>
      <c r="AH54" s="55">
        <f>SUM(AH12,AH18,AH24,AH32,AH40)</f>
        <v>0</v>
      </c>
      <c r="AI54" s="23">
        <f t="shared" si="18"/>
        <v>0</v>
      </c>
      <c r="AJ54" s="24">
        <f t="shared" si="18"/>
        <v>0</v>
      </c>
      <c r="AK54" s="55">
        <f>SUM(AK12,AK18,AK24,AK32,AK40)</f>
        <v>0</v>
      </c>
      <c r="AL54" s="23">
        <f t="shared" si="19"/>
        <v>0</v>
      </c>
      <c r="AM54" s="24">
        <f t="shared" si="19"/>
        <v>0</v>
      </c>
      <c r="AN54" s="55">
        <f>SUM(AN12,AN18,AN24,AN32,AN40)</f>
        <v>0</v>
      </c>
      <c r="AO54" s="23">
        <f t="shared" si="20"/>
        <v>0</v>
      </c>
      <c r="AP54" s="24">
        <f t="shared" si="20"/>
        <v>0</v>
      </c>
      <c r="AQ54" s="55">
        <f>SUM(AQ12,AQ18,AQ24,AQ32,AQ40)</f>
        <v>0</v>
      </c>
      <c r="AR54" s="154"/>
      <c r="AS54" s="157"/>
    </row>
    <row r="55" spans="1:45" x14ac:dyDescent="0.25">
      <c r="A55" s="148"/>
      <c r="B55" s="149"/>
      <c r="C55" s="188"/>
      <c r="D55" s="87" t="s">
        <v>51</v>
      </c>
      <c r="E55" s="23">
        <f t="shared" si="7"/>
        <v>67317.33</v>
      </c>
      <c r="F55" s="24">
        <f>I55+L55+O55+R55+U55+X55+AA55+AD55+AG55+AJ55+AM55+AP55</f>
        <v>11975.599999999999</v>
      </c>
      <c r="G55" s="55">
        <f>F55/E55*100</f>
        <v>17.789772707859917</v>
      </c>
      <c r="H55" s="23">
        <f t="shared" si="9"/>
        <v>1845.5</v>
      </c>
      <c r="I55" s="24">
        <f t="shared" si="9"/>
        <v>1845.5</v>
      </c>
      <c r="J55" s="55">
        <f>I55/H55*100</f>
        <v>100</v>
      </c>
      <c r="K55" s="23">
        <f t="shared" si="10"/>
        <v>5831.4</v>
      </c>
      <c r="L55" s="24">
        <f t="shared" si="10"/>
        <v>5831.4</v>
      </c>
      <c r="M55" s="55">
        <f>L55/K55*100</f>
        <v>100</v>
      </c>
      <c r="N55" s="23">
        <f t="shared" si="11"/>
        <v>4640</v>
      </c>
      <c r="O55" s="24">
        <f t="shared" si="11"/>
        <v>4298.7</v>
      </c>
      <c r="P55" s="55">
        <f t="shared" si="21"/>
        <v>92.644396551724128</v>
      </c>
      <c r="Q55" s="23">
        <f t="shared" si="12"/>
        <v>3537.4</v>
      </c>
      <c r="R55" s="24">
        <f t="shared" si="12"/>
        <v>0</v>
      </c>
      <c r="S55" s="55">
        <f>R55/Q55*100</f>
        <v>0</v>
      </c>
      <c r="T55" s="23">
        <f t="shared" si="13"/>
        <v>3325.4</v>
      </c>
      <c r="U55" s="24">
        <f t="shared" si="13"/>
        <v>0</v>
      </c>
      <c r="V55" s="55">
        <f>U55/T55*100</f>
        <v>0</v>
      </c>
      <c r="W55" s="23">
        <f t="shared" si="14"/>
        <v>4819.5</v>
      </c>
      <c r="X55" s="24">
        <f t="shared" si="14"/>
        <v>0</v>
      </c>
      <c r="Y55" s="55">
        <f>X55/W55*100</f>
        <v>0</v>
      </c>
      <c r="Z55" s="23">
        <f t="shared" si="15"/>
        <v>3551</v>
      </c>
      <c r="AA55" s="24">
        <f t="shared" si="15"/>
        <v>0</v>
      </c>
      <c r="AB55" s="55">
        <f>AA55/Z55*100</f>
        <v>0</v>
      </c>
      <c r="AC55" s="23">
        <f t="shared" si="16"/>
        <v>3632.1</v>
      </c>
      <c r="AD55" s="24">
        <f t="shared" si="16"/>
        <v>0</v>
      </c>
      <c r="AE55" s="55">
        <f>AD55/AC55*100</f>
        <v>0</v>
      </c>
      <c r="AF55" s="23">
        <f t="shared" si="17"/>
        <v>4565.8999999999996</v>
      </c>
      <c r="AG55" s="24">
        <f t="shared" si="17"/>
        <v>0</v>
      </c>
      <c r="AH55" s="55">
        <f>AG55/AF55*100</f>
        <v>0</v>
      </c>
      <c r="AI55" s="23">
        <f t="shared" si="18"/>
        <v>23373.5</v>
      </c>
      <c r="AJ55" s="24">
        <f t="shared" si="18"/>
        <v>0</v>
      </c>
      <c r="AK55" s="55">
        <f>AJ55/AI55*100</f>
        <v>0</v>
      </c>
      <c r="AL55" s="23">
        <f t="shared" si="19"/>
        <v>3629.8</v>
      </c>
      <c r="AM55" s="24">
        <f t="shared" si="19"/>
        <v>0</v>
      </c>
      <c r="AN55" s="55">
        <f>AM55/AL55*100</f>
        <v>0</v>
      </c>
      <c r="AO55" s="23">
        <f t="shared" si="20"/>
        <v>4565.83</v>
      </c>
      <c r="AP55" s="24">
        <f t="shared" si="20"/>
        <v>0</v>
      </c>
      <c r="AQ55" s="55">
        <f>AP55/AO55*100</f>
        <v>0</v>
      </c>
      <c r="AR55" s="154"/>
      <c r="AS55" s="157"/>
    </row>
    <row r="56" spans="1:45" ht="23.25" customHeight="1" x14ac:dyDescent="0.25">
      <c r="A56" s="148"/>
      <c r="B56" s="149"/>
      <c r="C56" s="188"/>
      <c r="D56" s="64" t="s">
        <v>46</v>
      </c>
      <c r="E56" s="23">
        <f>H56+K56+N56+Q56+T56+W56+Z56+AC56+AF56+AI56+AL56+AO56</f>
        <v>0</v>
      </c>
      <c r="F56" s="24">
        <f>I56+L56+O56+R56+U56+X56+AA56+AD56+AG56+AJ56+AM56+AP56</f>
        <v>0</v>
      </c>
      <c r="G56" s="55">
        <v>0</v>
      </c>
      <c r="H56" s="54">
        <v>0</v>
      </c>
      <c r="I56" s="53">
        <v>0</v>
      </c>
      <c r="J56" s="59">
        <v>0</v>
      </c>
      <c r="K56" s="54">
        <v>0</v>
      </c>
      <c r="L56" s="53">
        <v>0</v>
      </c>
      <c r="M56" s="59">
        <v>0</v>
      </c>
      <c r="N56" s="54">
        <v>0</v>
      </c>
      <c r="O56" s="53">
        <v>0</v>
      </c>
      <c r="P56" s="55">
        <v>0</v>
      </c>
      <c r="Q56" s="54">
        <v>0</v>
      </c>
      <c r="R56" s="53">
        <v>0</v>
      </c>
      <c r="S56" s="59">
        <v>0</v>
      </c>
      <c r="T56" s="54">
        <v>0</v>
      </c>
      <c r="U56" s="53">
        <v>0</v>
      </c>
      <c r="V56" s="59">
        <v>0</v>
      </c>
      <c r="W56" s="54">
        <v>0</v>
      </c>
      <c r="X56" s="53">
        <v>0</v>
      </c>
      <c r="Y56" s="59">
        <v>0</v>
      </c>
      <c r="Z56" s="54">
        <v>0</v>
      </c>
      <c r="AA56" s="53">
        <v>0</v>
      </c>
      <c r="AB56" s="59">
        <v>0</v>
      </c>
      <c r="AC56" s="54">
        <v>0</v>
      </c>
      <c r="AD56" s="53">
        <v>0</v>
      </c>
      <c r="AE56" s="59">
        <v>0</v>
      </c>
      <c r="AF56" s="54">
        <v>0</v>
      </c>
      <c r="AG56" s="53">
        <v>0</v>
      </c>
      <c r="AH56" s="59">
        <v>0</v>
      </c>
      <c r="AI56" s="54">
        <v>0</v>
      </c>
      <c r="AJ56" s="53">
        <v>0</v>
      </c>
      <c r="AK56" s="59">
        <v>0</v>
      </c>
      <c r="AL56" s="54">
        <v>0</v>
      </c>
      <c r="AM56" s="53">
        <v>0</v>
      </c>
      <c r="AN56" s="59">
        <v>0</v>
      </c>
      <c r="AO56" s="54">
        <v>0</v>
      </c>
      <c r="AP56" s="53">
        <v>0</v>
      </c>
      <c r="AQ56" s="59">
        <v>0</v>
      </c>
      <c r="AR56" s="154"/>
      <c r="AS56" s="157"/>
    </row>
    <row r="57" spans="1:45" ht="24.75" hidden="1" customHeight="1" x14ac:dyDescent="0.25">
      <c r="A57" s="150"/>
      <c r="B57" s="151"/>
      <c r="C57" s="188"/>
      <c r="D57" s="87" t="s">
        <v>33</v>
      </c>
      <c r="E57" s="23">
        <f>SUM(H57,K57,N57,Q57,T57,W57,Z57,AC57,AF57,AI57,AL57,AO57)</f>
        <v>0</v>
      </c>
      <c r="F57" s="24">
        <f>SUM(I57,L57,O57,R57,U57,X57,AA57,AD57,AG57,AJ57,AM57,AP57)</f>
        <v>0</v>
      </c>
      <c r="G57" s="55">
        <v>0</v>
      </c>
      <c r="H57" s="23">
        <f>SUM(H76,H94)</f>
        <v>0</v>
      </c>
      <c r="I57" s="24">
        <f>SUM(I76,I94)</f>
        <v>0</v>
      </c>
      <c r="J57" s="55">
        <v>0</v>
      </c>
      <c r="K57" s="23">
        <f>SUM(K76,K94)</f>
        <v>0</v>
      </c>
      <c r="L57" s="24">
        <f>SUM(L76,L94)</f>
        <v>0</v>
      </c>
      <c r="M57" s="55">
        <v>0</v>
      </c>
      <c r="N57" s="23">
        <f>SUM(N76,N94)</f>
        <v>0</v>
      </c>
      <c r="O57" s="24">
        <f>SUM(O76,O94)</f>
        <v>0</v>
      </c>
      <c r="P57" s="55">
        <v>0</v>
      </c>
      <c r="Q57" s="23">
        <f>SUM(Q76,Q94)</f>
        <v>0</v>
      </c>
      <c r="R57" s="24">
        <f>SUM(R76,R94)</f>
        <v>0</v>
      </c>
      <c r="S57" s="55">
        <f>SUM(S14,S20,S34,S42)</f>
        <v>0</v>
      </c>
      <c r="T57" s="23">
        <f>SUM(T76,T94)</f>
        <v>0</v>
      </c>
      <c r="U57" s="24">
        <f>SUM(U76,U94)</f>
        <v>0</v>
      </c>
      <c r="V57" s="55">
        <f>SUM(V14,V20,V34,V42)</f>
        <v>0</v>
      </c>
      <c r="W57" s="23">
        <f>SUM(W76,W94)</f>
        <v>0</v>
      </c>
      <c r="X57" s="24">
        <f>SUM(X76,X94)</f>
        <v>0</v>
      </c>
      <c r="Y57" s="55">
        <v>0</v>
      </c>
      <c r="Z57" s="23">
        <f>SUM(Z76,Z94)</f>
        <v>0</v>
      </c>
      <c r="AA57" s="24">
        <f>SUM(AA76,AA94)</f>
        <v>0</v>
      </c>
      <c r="AB57" s="55">
        <f>SUM(AB14,AB20,AB34,AB42)</f>
        <v>0</v>
      </c>
      <c r="AC57" s="23">
        <f>SUM(AC76,AC94)</f>
        <v>0</v>
      </c>
      <c r="AD57" s="24">
        <f>SUM(AD76,AD94)</f>
        <v>0</v>
      </c>
      <c r="AE57" s="55">
        <f>SUM(AE14,AE20,AE34,AE42)</f>
        <v>0</v>
      </c>
      <c r="AF57" s="23">
        <f>SUM(AF76,AF94)</f>
        <v>0</v>
      </c>
      <c r="AG57" s="24">
        <f>SUM(AG76,AG94)</f>
        <v>0</v>
      </c>
      <c r="AH57" s="55">
        <f>SUM(AH14,AH20,AH34,AH42)</f>
        <v>0</v>
      </c>
      <c r="AI57" s="23">
        <f>SUM(AI76,AI94)</f>
        <v>0</v>
      </c>
      <c r="AJ57" s="24">
        <f>SUM(AJ76,AJ94)</f>
        <v>0</v>
      </c>
      <c r="AK57" s="55">
        <f>SUM(AK14,AK20,AK34,AK42)</f>
        <v>0</v>
      </c>
      <c r="AL57" s="23">
        <f>SUM(AL76,AL94)</f>
        <v>0</v>
      </c>
      <c r="AM57" s="24">
        <f>SUM(AM76,AM94)</f>
        <v>0</v>
      </c>
      <c r="AN57" s="55">
        <f>SUM(AN14,AN20,AN34,AN42)</f>
        <v>0</v>
      </c>
      <c r="AO57" s="23">
        <f>SUM(AO76,AO94)</f>
        <v>0</v>
      </c>
      <c r="AP57" s="24">
        <f>SUM(AP76,AP94)</f>
        <v>0</v>
      </c>
      <c r="AQ57" s="55">
        <f>SUM(AQ14,AQ20,AQ34,AQ42)</f>
        <v>0</v>
      </c>
      <c r="AR57" s="155"/>
      <c r="AS57" s="158"/>
    </row>
    <row r="58" spans="1:45" ht="15" customHeight="1" x14ac:dyDescent="0.25">
      <c r="A58" s="146" t="s">
        <v>42</v>
      </c>
      <c r="B58" s="147"/>
      <c r="C58" s="169"/>
      <c r="D58" s="87" t="s">
        <v>23</v>
      </c>
      <c r="E58" s="23">
        <f t="shared" si="7"/>
        <v>18430.599999999999</v>
      </c>
      <c r="F58" s="24">
        <f>SUM(F59:F61)</f>
        <v>0</v>
      </c>
      <c r="G58" s="55">
        <f>SUM(G59:G62)</f>
        <v>0</v>
      </c>
      <c r="H58" s="23">
        <f>SUM(H59:H62)</f>
        <v>0</v>
      </c>
      <c r="I58" s="24">
        <f>SUM(I59:I61)</f>
        <v>0</v>
      </c>
      <c r="J58" s="25">
        <f>J60</f>
        <v>0</v>
      </c>
      <c r="K58" s="23">
        <f>SUM(K59:K62)</f>
        <v>0</v>
      </c>
      <c r="L58" s="24">
        <f>SUM(L59:L61)</f>
        <v>0</v>
      </c>
      <c r="M58" s="25">
        <f>M60</f>
        <v>0</v>
      </c>
      <c r="N58" s="23">
        <f>SUM(N59:N62)</f>
        <v>0</v>
      </c>
      <c r="O58" s="24">
        <f>SUM(O59:O61)</f>
        <v>0</v>
      </c>
      <c r="P58" s="25">
        <f>P60</f>
        <v>0</v>
      </c>
      <c r="Q58" s="23">
        <f>SUM(Q59:Q62)</f>
        <v>0</v>
      </c>
      <c r="R58" s="24">
        <f>SUM(R59:R61)</f>
        <v>0</v>
      </c>
      <c r="S58" s="25">
        <f>S60</f>
        <v>0</v>
      </c>
      <c r="T58" s="23">
        <f>SUM(T59:T62)</f>
        <v>0</v>
      </c>
      <c r="U58" s="24">
        <f>SUM(U59:U61)</f>
        <v>0</v>
      </c>
      <c r="V58" s="25">
        <f>V60</f>
        <v>0</v>
      </c>
      <c r="W58" s="23">
        <f>SUM(W59:W62)</f>
        <v>576.29999999999995</v>
      </c>
      <c r="X58" s="24">
        <f>SUM(X59:X61)</f>
        <v>0</v>
      </c>
      <c r="Y58" s="25">
        <f>Y60</f>
        <v>0</v>
      </c>
      <c r="Z58" s="23">
        <f>SUM(Z59:Z62)</f>
        <v>0</v>
      </c>
      <c r="AA58" s="24">
        <f>SUM(AA59:AA61)</f>
        <v>0</v>
      </c>
      <c r="AB58" s="25">
        <f>AB60</f>
        <v>0</v>
      </c>
      <c r="AC58" s="23">
        <f>SUM(AC59:AC62)</f>
        <v>0</v>
      </c>
      <c r="AD58" s="24">
        <f>SUM(AD59:AD61)</f>
        <v>0</v>
      </c>
      <c r="AE58" s="55">
        <v>0</v>
      </c>
      <c r="AF58" s="23">
        <f>SUM(AF59:AF62)</f>
        <v>0</v>
      </c>
      <c r="AG58" s="24">
        <f>SUM(AG59:AG61)</f>
        <v>0</v>
      </c>
      <c r="AH58" s="55">
        <v>0</v>
      </c>
      <c r="AI58" s="23">
        <f>SUM(AI59:AI62)</f>
        <v>17854.3</v>
      </c>
      <c r="AJ58" s="24">
        <f>SUM(AJ59:AJ61)</f>
        <v>0</v>
      </c>
      <c r="AK58" s="25">
        <f>AK60</f>
        <v>0</v>
      </c>
      <c r="AL58" s="23">
        <f>SUM(AL59:AL62)</f>
        <v>0</v>
      </c>
      <c r="AM58" s="24">
        <f>SUM(AM59:AM61)</f>
        <v>0</v>
      </c>
      <c r="AN58" s="25">
        <f>AN60</f>
        <v>0</v>
      </c>
      <c r="AO58" s="23">
        <f>SUM(AO59:AO62)</f>
        <v>0</v>
      </c>
      <c r="AP58" s="24">
        <f>SUM(AP59:AP61)</f>
        <v>0</v>
      </c>
      <c r="AQ58" s="25">
        <f>AQ60</f>
        <v>0</v>
      </c>
      <c r="AR58" s="164"/>
      <c r="AS58" s="164"/>
    </row>
    <row r="59" spans="1:45" ht="22.5" x14ac:dyDescent="0.25">
      <c r="A59" s="148"/>
      <c r="B59" s="149"/>
      <c r="C59" s="170"/>
      <c r="D59" s="87" t="s">
        <v>45</v>
      </c>
      <c r="E59" s="23">
        <f t="shared" si="7"/>
        <v>0</v>
      </c>
      <c r="F59" s="24">
        <f>SUM(I59,L59,O59,R59,U59,X59,AA59,AD59,AG59,AJ59,AM59,AP59)</f>
        <v>0</v>
      </c>
      <c r="G59" s="55">
        <v>0</v>
      </c>
      <c r="H59" s="23">
        <f t="shared" ref="H59:I63" si="22">H47</f>
        <v>0</v>
      </c>
      <c r="I59" s="24">
        <f t="shared" si="22"/>
        <v>0</v>
      </c>
      <c r="J59" s="25">
        <v>0</v>
      </c>
      <c r="K59" s="23">
        <f t="shared" ref="K59:L63" si="23">K47</f>
        <v>0</v>
      </c>
      <c r="L59" s="24">
        <f t="shared" si="23"/>
        <v>0</v>
      </c>
      <c r="M59" s="25">
        <v>0</v>
      </c>
      <c r="N59" s="23">
        <f t="shared" ref="N59:O63" si="24">N47</f>
        <v>0</v>
      </c>
      <c r="O59" s="24">
        <f t="shared" si="24"/>
        <v>0</v>
      </c>
      <c r="P59" s="25">
        <v>0</v>
      </c>
      <c r="Q59" s="23">
        <f t="shared" ref="Q59:R63" si="25">Q47</f>
        <v>0</v>
      </c>
      <c r="R59" s="24">
        <f t="shared" si="25"/>
        <v>0</v>
      </c>
      <c r="S59" s="25">
        <v>0</v>
      </c>
      <c r="T59" s="23">
        <f t="shared" ref="T59:U63" si="26">T47</f>
        <v>0</v>
      </c>
      <c r="U59" s="24">
        <f t="shared" si="26"/>
        <v>0</v>
      </c>
      <c r="V59" s="25">
        <v>0</v>
      </c>
      <c r="W59" s="23">
        <f t="shared" ref="W59:X63" si="27">W47</f>
        <v>0</v>
      </c>
      <c r="X59" s="24">
        <f t="shared" si="27"/>
        <v>0</v>
      </c>
      <c r="Y59" s="25">
        <v>0</v>
      </c>
      <c r="Z59" s="23">
        <f t="shared" ref="Z59:AA63" si="28">Z47</f>
        <v>0</v>
      </c>
      <c r="AA59" s="24">
        <f t="shared" si="28"/>
        <v>0</v>
      </c>
      <c r="AB59" s="25">
        <v>0</v>
      </c>
      <c r="AC59" s="23">
        <f t="shared" ref="AC59:AD63" si="29">AC47</f>
        <v>0</v>
      </c>
      <c r="AD59" s="24">
        <f t="shared" si="29"/>
        <v>0</v>
      </c>
      <c r="AE59" s="25">
        <v>0</v>
      </c>
      <c r="AF59" s="23">
        <f t="shared" ref="AF59:AG63" si="30">AF47</f>
        <v>0</v>
      </c>
      <c r="AG59" s="24">
        <f t="shared" si="30"/>
        <v>0</v>
      </c>
      <c r="AH59" s="25">
        <v>0</v>
      </c>
      <c r="AI59" s="23">
        <f t="shared" ref="AI59:AJ63" si="31">AI47</f>
        <v>0</v>
      </c>
      <c r="AJ59" s="24">
        <f t="shared" si="31"/>
        <v>0</v>
      </c>
      <c r="AK59" s="25">
        <v>0</v>
      </c>
      <c r="AL59" s="23">
        <f t="shared" ref="AL59:AM63" si="32">AL47</f>
        <v>0</v>
      </c>
      <c r="AM59" s="24">
        <f t="shared" si="32"/>
        <v>0</v>
      </c>
      <c r="AN59" s="25">
        <v>0</v>
      </c>
      <c r="AO59" s="23">
        <f t="shared" ref="AO59:AP63" si="33">AO47</f>
        <v>0</v>
      </c>
      <c r="AP59" s="24">
        <f t="shared" si="33"/>
        <v>0</v>
      </c>
      <c r="AQ59" s="25">
        <v>0</v>
      </c>
      <c r="AR59" s="165"/>
      <c r="AS59" s="165"/>
    </row>
    <row r="60" spans="1:45" ht="22.5" x14ac:dyDescent="0.25">
      <c r="A60" s="148"/>
      <c r="B60" s="149"/>
      <c r="C60" s="170"/>
      <c r="D60" s="87" t="s">
        <v>24</v>
      </c>
      <c r="E60" s="23">
        <f>H60+K60+N60+Q60+T60+W60+Z60+AC60+AF60+AI60+AL60+AO60</f>
        <v>0</v>
      </c>
      <c r="F60" s="24">
        <f>SUM(I60,L60,O60,R60,U60,X60,AA60,AD60,AG60,AJ60,AM60,AP60)</f>
        <v>0</v>
      </c>
      <c r="G60" s="55">
        <v>0</v>
      </c>
      <c r="H60" s="23">
        <f t="shared" si="22"/>
        <v>0</v>
      </c>
      <c r="I60" s="24">
        <f t="shared" si="22"/>
        <v>0</v>
      </c>
      <c r="J60" s="25">
        <f>J40</f>
        <v>0</v>
      </c>
      <c r="K60" s="23">
        <f t="shared" si="23"/>
        <v>0</v>
      </c>
      <c r="L60" s="24">
        <f t="shared" si="23"/>
        <v>0</v>
      </c>
      <c r="M60" s="25">
        <f>M40</f>
        <v>0</v>
      </c>
      <c r="N60" s="23">
        <f t="shared" si="24"/>
        <v>0</v>
      </c>
      <c r="O60" s="24">
        <f t="shared" si="24"/>
        <v>0</v>
      </c>
      <c r="P60" s="25">
        <f>P40</f>
        <v>0</v>
      </c>
      <c r="Q60" s="23">
        <f t="shared" si="25"/>
        <v>0</v>
      </c>
      <c r="R60" s="24">
        <f t="shared" si="25"/>
        <v>0</v>
      </c>
      <c r="S60" s="25">
        <f>S40</f>
        <v>0</v>
      </c>
      <c r="T60" s="23">
        <f t="shared" si="26"/>
        <v>0</v>
      </c>
      <c r="U60" s="24">
        <f t="shared" si="26"/>
        <v>0</v>
      </c>
      <c r="V60" s="25">
        <f>V40</f>
        <v>0</v>
      </c>
      <c r="W60" s="23">
        <f t="shared" si="27"/>
        <v>0</v>
      </c>
      <c r="X60" s="24">
        <f t="shared" si="27"/>
        <v>0</v>
      </c>
      <c r="Y60" s="25">
        <f>Y40</f>
        <v>0</v>
      </c>
      <c r="Z60" s="23">
        <f t="shared" si="28"/>
        <v>0</v>
      </c>
      <c r="AA60" s="24">
        <f t="shared" si="28"/>
        <v>0</v>
      </c>
      <c r="AB60" s="25">
        <f>AB40</f>
        <v>0</v>
      </c>
      <c r="AC60" s="23">
        <f t="shared" si="29"/>
        <v>0</v>
      </c>
      <c r="AD60" s="24">
        <f t="shared" si="29"/>
        <v>0</v>
      </c>
      <c r="AE60" s="25">
        <f>AE40</f>
        <v>0</v>
      </c>
      <c r="AF60" s="23">
        <f t="shared" si="30"/>
        <v>0</v>
      </c>
      <c r="AG60" s="24">
        <f t="shared" si="30"/>
        <v>0</v>
      </c>
      <c r="AH60" s="25">
        <f>AH40</f>
        <v>0</v>
      </c>
      <c r="AI60" s="23">
        <f t="shared" si="31"/>
        <v>0</v>
      </c>
      <c r="AJ60" s="24">
        <f t="shared" si="31"/>
        <v>0</v>
      </c>
      <c r="AK60" s="25">
        <f>AK40</f>
        <v>0</v>
      </c>
      <c r="AL60" s="23">
        <f t="shared" si="32"/>
        <v>0</v>
      </c>
      <c r="AM60" s="24">
        <f t="shared" si="32"/>
        <v>0</v>
      </c>
      <c r="AN60" s="25">
        <f>AN40</f>
        <v>0</v>
      </c>
      <c r="AO60" s="23">
        <f t="shared" si="33"/>
        <v>0</v>
      </c>
      <c r="AP60" s="24">
        <f t="shared" si="33"/>
        <v>0</v>
      </c>
      <c r="AQ60" s="25">
        <f>AQ40</f>
        <v>0</v>
      </c>
      <c r="AR60" s="165"/>
      <c r="AS60" s="165"/>
    </row>
    <row r="61" spans="1:45" x14ac:dyDescent="0.25">
      <c r="A61" s="148"/>
      <c r="B61" s="149"/>
      <c r="C61" s="170"/>
      <c r="D61" s="87" t="s">
        <v>51</v>
      </c>
      <c r="E61" s="23">
        <f>H61+K61+N61+Q61+T61+W61+Z61+AC61+AF61+AI61+AL61+AO61</f>
        <v>18430.599999999999</v>
      </c>
      <c r="F61" s="24">
        <f>SUM(I61,L61,O61,R61,U61,X61,AA61,AD61,AG61,AJ61,AM61,AP61)</f>
        <v>0</v>
      </c>
      <c r="G61" s="55">
        <f>F61/E61*100</f>
        <v>0</v>
      </c>
      <c r="H61" s="23">
        <f t="shared" si="22"/>
        <v>0</v>
      </c>
      <c r="I61" s="24">
        <f t="shared" si="22"/>
        <v>0</v>
      </c>
      <c r="J61" s="25">
        <f>J62</f>
        <v>0</v>
      </c>
      <c r="K61" s="23">
        <f t="shared" si="23"/>
        <v>0</v>
      </c>
      <c r="L61" s="24">
        <f t="shared" si="23"/>
        <v>0</v>
      </c>
      <c r="M61" s="25">
        <f>M62</f>
        <v>0</v>
      </c>
      <c r="N61" s="23">
        <f t="shared" si="24"/>
        <v>0</v>
      </c>
      <c r="O61" s="24">
        <f t="shared" si="24"/>
        <v>0</v>
      </c>
      <c r="P61" s="25">
        <f>P62</f>
        <v>0</v>
      </c>
      <c r="Q61" s="23">
        <f t="shared" si="25"/>
        <v>0</v>
      </c>
      <c r="R61" s="24">
        <f t="shared" si="25"/>
        <v>0</v>
      </c>
      <c r="S61" s="25">
        <f>S62</f>
        <v>0</v>
      </c>
      <c r="T61" s="23">
        <f t="shared" si="26"/>
        <v>0</v>
      </c>
      <c r="U61" s="24">
        <f t="shared" si="26"/>
        <v>0</v>
      </c>
      <c r="V61" s="25">
        <f>V62</f>
        <v>0</v>
      </c>
      <c r="W61" s="23">
        <f t="shared" si="27"/>
        <v>576.29999999999995</v>
      </c>
      <c r="X61" s="24">
        <f t="shared" si="27"/>
        <v>0</v>
      </c>
      <c r="Y61" s="25">
        <f>Y62</f>
        <v>0</v>
      </c>
      <c r="Z61" s="23">
        <f t="shared" si="28"/>
        <v>0</v>
      </c>
      <c r="AA61" s="24">
        <f t="shared" si="28"/>
        <v>0</v>
      </c>
      <c r="AB61" s="25">
        <f>AB62</f>
        <v>0</v>
      </c>
      <c r="AC61" s="23">
        <f t="shared" si="29"/>
        <v>0</v>
      </c>
      <c r="AD61" s="24">
        <f t="shared" si="29"/>
        <v>0</v>
      </c>
      <c r="AE61" s="55">
        <v>0</v>
      </c>
      <c r="AF61" s="23">
        <f t="shared" si="30"/>
        <v>0</v>
      </c>
      <c r="AG61" s="24">
        <f t="shared" si="30"/>
        <v>0</v>
      </c>
      <c r="AH61" s="25">
        <f>AH62</f>
        <v>0</v>
      </c>
      <c r="AI61" s="23">
        <f t="shared" si="31"/>
        <v>17854.3</v>
      </c>
      <c r="AJ61" s="24">
        <f t="shared" si="31"/>
        <v>0</v>
      </c>
      <c r="AK61" s="25">
        <f>AK62</f>
        <v>0</v>
      </c>
      <c r="AL61" s="23">
        <f t="shared" si="32"/>
        <v>0</v>
      </c>
      <c r="AM61" s="24">
        <f t="shared" si="32"/>
        <v>0</v>
      </c>
      <c r="AN61" s="25">
        <f>AN62</f>
        <v>0</v>
      </c>
      <c r="AO61" s="23">
        <f t="shared" si="33"/>
        <v>0</v>
      </c>
      <c r="AP61" s="24">
        <f t="shared" si="33"/>
        <v>0</v>
      </c>
      <c r="AQ61" s="25">
        <f>AQ62</f>
        <v>0</v>
      </c>
      <c r="AR61" s="165"/>
      <c r="AS61" s="165"/>
    </row>
    <row r="62" spans="1:45" ht="22.5" x14ac:dyDescent="0.25">
      <c r="A62" s="148"/>
      <c r="B62" s="149"/>
      <c r="C62" s="170"/>
      <c r="D62" s="87" t="s">
        <v>46</v>
      </c>
      <c r="E62" s="23">
        <f>H62+K62+N62+Q62+T62+W62+Z62+AC62+AF62+AI62+AL62+AO62</f>
        <v>0</v>
      </c>
      <c r="F62" s="24">
        <f>SUM(I62,L62,O62,R62,U62,X62,AA62,AD62,AG62,AJ62,AM62,AP62)</f>
        <v>0</v>
      </c>
      <c r="G62" s="55">
        <v>0</v>
      </c>
      <c r="H62" s="23">
        <f t="shared" si="22"/>
        <v>0</v>
      </c>
      <c r="I62" s="24">
        <f t="shared" si="22"/>
        <v>0</v>
      </c>
      <c r="J62" s="25">
        <f>J60</f>
        <v>0</v>
      </c>
      <c r="K62" s="23">
        <f t="shared" si="23"/>
        <v>0</v>
      </c>
      <c r="L62" s="24">
        <f t="shared" si="23"/>
        <v>0</v>
      </c>
      <c r="M62" s="25">
        <f>M60</f>
        <v>0</v>
      </c>
      <c r="N62" s="23">
        <f t="shared" si="24"/>
        <v>0</v>
      </c>
      <c r="O62" s="24">
        <f t="shared" si="24"/>
        <v>0</v>
      </c>
      <c r="P62" s="25">
        <f>P60</f>
        <v>0</v>
      </c>
      <c r="Q62" s="23">
        <f t="shared" si="25"/>
        <v>0</v>
      </c>
      <c r="R62" s="24">
        <f t="shared" si="25"/>
        <v>0</v>
      </c>
      <c r="S62" s="25">
        <f>S60</f>
        <v>0</v>
      </c>
      <c r="T62" s="23">
        <f t="shared" si="26"/>
        <v>0</v>
      </c>
      <c r="U62" s="24">
        <f t="shared" si="26"/>
        <v>0</v>
      </c>
      <c r="V62" s="25">
        <f>V60</f>
        <v>0</v>
      </c>
      <c r="W62" s="23">
        <f t="shared" si="27"/>
        <v>0</v>
      </c>
      <c r="X62" s="24">
        <f t="shared" si="27"/>
        <v>0</v>
      </c>
      <c r="Y62" s="25">
        <f>Y60</f>
        <v>0</v>
      </c>
      <c r="Z62" s="23">
        <f t="shared" si="28"/>
        <v>0</v>
      </c>
      <c r="AA62" s="24">
        <f t="shared" si="28"/>
        <v>0</v>
      </c>
      <c r="AB62" s="25">
        <f>AB60</f>
        <v>0</v>
      </c>
      <c r="AC62" s="23">
        <f t="shared" si="29"/>
        <v>0</v>
      </c>
      <c r="AD62" s="24">
        <f t="shared" si="29"/>
        <v>0</v>
      </c>
      <c r="AE62" s="25">
        <f>AE60</f>
        <v>0</v>
      </c>
      <c r="AF62" s="23">
        <f t="shared" si="30"/>
        <v>0</v>
      </c>
      <c r="AG62" s="24">
        <f t="shared" si="30"/>
        <v>0</v>
      </c>
      <c r="AH62" s="25">
        <f>AH60</f>
        <v>0</v>
      </c>
      <c r="AI62" s="23">
        <f t="shared" si="31"/>
        <v>0</v>
      </c>
      <c r="AJ62" s="24">
        <f t="shared" si="31"/>
        <v>0</v>
      </c>
      <c r="AK62" s="25">
        <f>AK60</f>
        <v>0</v>
      </c>
      <c r="AL62" s="23">
        <f t="shared" si="32"/>
        <v>0</v>
      </c>
      <c r="AM62" s="24">
        <f t="shared" si="32"/>
        <v>0</v>
      </c>
      <c r="AN62" s="25">
        <f>AN60</f>
        <v>0</v>
      </c>
      <c r="AO62" s="23">
        <f t="shared" si="33"/>
        <v>0</v>
      </c>
      <c r="AP62" s="24">
        <f t="shared" si="33"/>
        <v>0</v>
      </c>
      <c r="AQ62" s="25">
        <f>AQ60</f>
        <v>0</v>
      </c>
      <c r="AR62" s="165"/>
      <c r="AS62" s="165"/>
    </row>
    <row r="63" spans="1:45" ht="24.6" hidden="1" customHeight="1" x14ac:dyDescent="0.25">
      <c r="A63" s="150"/>
      <c r="B63" s="151"/>
      <c r="C63" s="171"/>
      <c r="D63" s="87" t="s">
        <v>33</v>
      </c>
      <c r="E63" s="23">
        <f>H63+K63+N63+Q63+T63+W63+Z63+AC63+AF63+AI63+AL63+AO63</f>
        <v>0</v>
      </c>
      <c r="F63" s="24">
        <f>SUM(I63,L63,O63,R63,U63,X63,AA63,AD63,AG63,AJ63,AM63,AP63)</f>
        <v>0</v>
      </c>
      <c r="G63" s="55">
        <v>0</v>
      </c>
      <c r="H63" s="23">
        <f t="shared" si="22"/>
        <v>0</v>
      </c>
      <c r="I63" s="24">
        <f t="shared" si="22"/>
        <v>0</v>
      </c>
      <c r="J63" s="55">
        <v>0</v>
      </c>
      <c r="K63" s="23">
        <f t="shared" si="23"/>
        <v>0</v>
      </c>
      <c r="L63" s="24">
        <f t="shared" si="23"/>
        <v>0</v>
      </c>
      <c r="M63" s="55">
        <f>SUM(M20,M26,M40,M48)</f>
        <v>0</v>
      </c>
      <c r="N63" s="23">
        <f t="shared" si="24"/>
        <v>0</v>
      </c>
      <c r="O63" s="24">
        <f t="shared" si="24"/>
        <v>0</v>
      </c>
      <c r="P63" s="55">
        <f>SUM(P20,P26,P40,P48)</f>
        <v>0</v>
      </c>
      <c r="Q63" s="23">
        <f t="shared" si="25"/>
        <v>0</v>
      </c>
      <c r="R63" s="24">
        <f t="shared" si="25"/>
        <v>0</v>
      </c>
      <c r="S63" s="55">
        <f>SUM(S20,S26,S40,S48)</f>
        <v>0</v>
      </c>
      <c r="T63" s="23">
        <f t="shared" si="26"/>
        <v>0</v>
      </c>
      <c r="U63" s="24">
        <f t="shared" si="26"/>
        <v>0</v>
      </c>
      <c r="V63" s="55">
        <f>SUM(V20,V26,V40,V48)</f>
        <v>0</v>
      </c>
      <c r="W63" s="23">
        <f t="shared" si="27"/>
        <v>0</v>
      </c>
      <c r="X63" s="24">
        <f t="shared" si="27"/>
        <v>0</v>
      </c>
      <c r="Y63" s="55">
        <v>0</v>
      </c>
      <c r="Z63" s="23">
        <f t="shared" si="28"/>
        <v>0</v>
      </c>
      <c r="AA63" s="24">
        <f t="shared" si="28"/>
        <v>0</v>
      </c>
      <c r="AB63" s="55">
        <f>SUM(AB20,AB26,AB40,AB48)</f>
        <v>0</v>
      </c>
      <c r="AC63" s="23">
        <f t="shared" si="29"/>
        <v>0</v>
      </c>
      <c r="AD63" s="24">
        <f t="shared" si="29"/>
        <v>0</v>
      </c>
      <c r="AE63" s="55">
        <f>SUM(AE20,AE26,AE40,AE48)</f>
        <v>0</v>
      </c>
      <c r="AF63" s="23">
        <f t="shared" si="30"/>
        <v>0</v>
      </c>
      <c r="AG63" s="24">
        <f t="shared" si="30"/>
        <v>0</v>
      </c>
      <c r="AH63" s="55">
        <f>SUM(AH20,AH26,AH40,AH48)</f>
        <v>0</v>
      </c>
      <c r="AI63" s="23">
        <f t="shared" si="31"/>
        <v>0</v>
      </c>
      <c r="AJ63" s="24">
        <f t="shared" si="31"/>
        <v>0</v>
      </c>
      <c r="AK63" s="55">
        <f>SUM(AK20,AK26,AK40,AK48)</f>
        <v>0</v>
      </c>
      <c r="AL63" s="23">
        <f t="shared" si="32"/>
        <v>0</v>
      </c>
      <c r="AM63" s="24">
        <f t="shared" si="32"/>
        <v>0</v>
      </c>
      <c r="AN63" s="55">
        <f>SUM(AN20,AN26,AN40,AN48)</f>
        <v>0</v>
      </c>
      <c r="AO63" s="23">
        <f t="shared" si="33"/>
        <v>0</v>
      </c>
      <c r="AP63" s="24">
        <f t="shared" si="33"/>
        <v>0</v>
      </c>
      <c r="AQ63" s="55">
        <f>SUM(AQ20,AQ26,AQ40,AQ48)</f>
        <v>0</v>
      </c>
      <c r="AR63" s="166"/>
      <c r="AS63" s="166"/>
    </row>
    <row r="64" spans="1:45" s="15" customFormat="1" x14ac:dyDescent="0.25">
      <c r="A64" s="146" t="s">
        <v>43</v>
      </c>
      <c r="B64" s="147"/>
      <c r="C64" s="188"/>
      <c r="D64" s="87" t="s">
        <v>23</v>
      </c>
      <c r="E64" s="23">
        <f>SUM(E65:E68)</f>
        <v>59865.83</v>
      </c>
      <c r="F64" s="24">
        <f>SUM(F65:F68)</f>
        <v>22194.699999999997</v>
      </c>
      <c r="G64" s="25">
        <f>F64/E64*100</f>
        <v>37.07407046724316</v>
      </c>
      <c r="H64" s="23">
        <f>SUM(H65:H68)</f>
        <v>1845.5</v>
      </c>
      <c r="I64" s="24">
        <f>I52</f>
        <v>1845.5</v>
      </c>
      <c r="J64" s="25">
        <f>I64/H64*100</f>
        <v>100</v>
      </c>
      <c r="K64" s="23">
        <f>SUM(K65:K68)</f>
        <v>5831.4</v>
      </c>
      <c r="L64" s="24">
        <f>L52</f>
        <v>5831.4</v>
      </c>
      <c r="M64" s="25">
        <f>L64/K64*100</f>
        <v>100</v>
      </c>
      <c r="N64" s="23">
        <f>SUM(N65:N68)</f>
        <v>14859.1</v>
      </c>
      <c r="O64" s="24">
        <f>O52</f>
        <v>14517.8</v>
      </c>
      <c r="P64" s="25">
        <f>O64/N64*100</f>
        <v>97.703091035123251</v>
      </c>
      <c r="Q64" s="23">
        <f>SUM(Q65:Q68)</f>
        <v>3537.4</v>
      </c>
      <c r="R64" s="24">
        <f>R52</f>
        <v>0</v>
      </c>
      <c r="S64" s="25">
        <f>R64/Q64*100</f>
        <v>0</v>
      </c>
      <c r="T64" s="23">
        <f>SUM(T65:T68)</f>
        <v>3325.4</v>
      </c>
      <c r="U64" s="24">
        <f>U52</f>
        <v>0</v>
      </c>
      <c r="V64" s="25">
        <v>0</v>
      </c>
      <c r="W64" s="23">
        <f>SUM(W65:W68)</f>
        <v>4243.2</v>
      </c>
      <c r="X64" s="24">
        <f>X52</f>
        <v>0</v>
      </c>
      <c r="Y64" s="25">
        <f>X64/W64*100</f>
        <v>0</v>
      </c>
      <c r="Z64" s="23">
        <f>SUM(Z65:Z68)</f>
        <v>3551</v>
      </c>
      <c r="AA64" s="24">
        <f>AA52</f>
        <v>0</v>
      </c>
      <c r="AB64" s="25">
        <f>AA64/Z64*100</f>
        <v>0</v>
      </c>
      <c r="AC64" s="23">
        <f>SUM(AC65:AC68)</f>
        <v>3632.1</v>
      </c>
      <c r="AD64" s="24">
        <f>AD52</f>
        <v>0</v>
      </c>
      <c r="AE64" s="25">
        <f>AD64/AC64*100</f>
        <v>0</v>
      </c>
      <c r="AF64" s="23">
        <f>SUM(AF65:AF68)</f>
        <v>5325.9</v>
      </c>
      <c r="AG64" s="24">
        <f>AG52</f>
        <v>0</v>
      </c>
      <c r="AH64" s="25">
        <f>AG64/AF64*100</f>
        <v>0</v>
      </c>
      <c r="AI64" s="23">
        <f>SUM(AI65:AI68)</f>
        <v>5519.2</v>
      </c>
      <c r="AJ64" s="24">
        <v>0</v>
      </c>
      <c r="AK64" s="25">
        <f>AJ64/AI64*100</f>
        <v>0</v>
      </c>
      <c r="AL64" s="23">
        <f>SUM(AL65:AL68)</f>
        <v>3629.8</v>
      </c>
      <c r="AM64" s="24">
        <f>AM52</f>
        <v>0</v>
      </c>
      <c r="AN64" s="25">
        <f>AM64/AL64*100</f>
        <v>0</v>
      </c>
      <c r="AO64" s="23">
        <f>SUM(AO65:AO68)</f>
        <v>4565.83</v>
      </c>
      <c r="AP64" s="24">
        <f>AP52</f>
        <v>0</v>
      </c>
      <c r="AQ64" s="25">
        <v>0</v>
      </c>
      <c r="AR64" s="159"/>
      <c r="AS64" s="159"/>
    </row>
    <row r="65" spans="1:45" s="15" customFormat="1" ht="22.5" x14ac:dyDescent="0.25">
      <c r="A65" s="148"/>
      <c r="B65" s="149"/>
      <c r="C65" s="188"/>
      <c r="D65" s="87" t="s">
        <v>45</v>
      </c>
      <c r="E65" s="23">
        <f t="shared" ref="E65:F69" si="34">H65+K65+N65+Q65+T65+W65+Z65+AC65+AF65+AI65+AL65+AO65</f>
        <v>0</v>
      </c>
      <c r="F65" s="24">
        <f t="shared" si="34"/>
        <v>0</v>
      </c>
      <c r="G65" s="25">
        <v>0</v>
      </c>
      <c r="H65" s="23">
        <f t="shared" ref="H65:I68" si="35">SUM(H11,H17,H23,H31,H39)</f>
        <v>0</v>
      </c>
      <c r="I65" s="24">
        <f t="shared" si="35"/>
        <v>0</v>
      </c>
      <c r="J65" s="25">
        <v>0</v>
      </c>
      <c r="K65" s="23">
        <f t="shared" ref="K65:L68" si="36">SUM(K11,K17,K23,K31,K39)</f>
        <v>0</v>
      </c>
      <c r="L65" s="24">
        <f t="shared" si="36"/>
        <v>0</v>
      </c>
      <c r="M65" s="25">
        <v>0</v>
      </c>
      <c r="N65" s="23">
        <f t="shared" ref="N65:O68" si="37">SUM(N11,N17,N23,N31,N39)</f>
        <v>0</v>
      </c>
      <c r="O65" s="24">
        <f t="shared" si="37"/>
        <v>0</v>
      </c>
      <c r="P65" s="25">
        <v>0</v>
      </c>
      <c r="Q65" s="23">
        <f t="shared" ref="Q65:R68" si="38">SUM(Q11,Q17,Q23,Q31,Q39)</f>
        <v>0</v>
      </c>
      <c r="R65" s="24">
        <f t="shared" si="38"/>
        <v>0</v>
      </c>
      <c r="S65" s="25">
        <v>0</v>
      </c>
      <c r="T65" s="23">
        <f t="shared" ref="T65:U68" si="39">SUM(T11,T17,T23,T31,T39)</f>
        <v>0</v>
      </c>
      <c r="U65" s="24">
        <f t="shared" si="39"/>
        <v>0</v>
      </c>
      <c r="V65" s="25">
        <v>0</v>
      </c>
      <c r="W65" s="23">
        <f t="shared" ref="W65:X68" si="40">SUM(W11,W17,W23,W31,W39)</f>
        <v>0</v>
      </c>
      <c r="X65" s="24">
        <f t="shared" si="40"/>
        <v>0</v>
      </c>
      <c r="Y65" s="25">
        <v>0</v>
      </c>
      <c r="Z65" s="23">
        <f t="shared" ref="Z65:AA68" si="41">SUM(Z11,Z17,Z23,Z31,Z39)</f>
        <v>0</v>
      </c>
      <c r="AA65" s="24">
        <f t="shared" si="41"/>
        <v>0</v>
      </c>
      <c r="AB65" s="25">
        <v>0</v>
      </c>
      <c r="AC65" s="23">
        <f t="shared" ref="AC65:AD68" si="42">SUM(AC11,AC17,AC23,AC31,AC39)</f>
        <v>0</v>
      </c>
      <c r="AD65" s="24">
        <f t="shared" si="42"/>
        <v>0</v>
      </c>
      <c r="AE65" s="25">
        <v>0</v>
      </c>
      <c r="AF65" s="23">
        <f t="shared" ref="AF65:AG68" si="43">SUM(AF11,AF17,AF23,AF31,AF39)</f>
        <v>0</v>
      </c>
      <c r="AG65" s="24">
        <f t="shared" si="43"/>
        <v>0</v>
      </c>
      <c r="AH65" s="25">
        <v>0</v>
      </c>
      <c r="AI65" s="23">
        <f t="shared" ref="AI65:AJ68" si="44">SUM(AI11,AI17,AI23,AI31,AI39)</f>
        <v>0</v>
      </c>
      <c r="AJ65" s="24">
        <f t="shared" si="44"/>
        <v>0</v>
      </c>
      <c r="AK65" s="25">
        <v>0</v>
      </c>
      <c r="AL65" s="23">
        <f t="shared" ref="AL65:AM68" si="45">SUM(AL11,AL17,AL23,AL31,AL39)</f>
        <v>0</v>
      </c>
      <c r="AM65" s="24">
        <f t="shared" si="45"/>
        <v>0</v>
      </c>
      <c r="AN65" s="25">
        <v>0</v>
      </c>
      <c r="AO65" s="23">
        <f t="shared" ref="AO65:AP68" si="46">SUM(AO11,AO17,AO23,AO31,AO39)</f>
        <v>0</v>
      </c>
      <c r="AP65" s="24">
        <f t="shared" si="46"/>
        <v>0</v>
      </c>
      <c r="AQ65" s="25">
        <v>0</v>
      </c>
      <c r="AR65" s="160"/>
      <c r="AS65" s="160"/>
    </row>
    <row r="66" spans="1:45" s="15" customFormat="1" ht="22.5" x14ac:dyDescent="0.25">
      <c r="A66" s="148"/>
      <c r="B66" s="149"/>
      <c r="C66" s="188"/>
      <c r="D66" s="87" t="s">
        <v>24</v>
      </c>
      <c r="E66" s="23">
        <f t="shared" si="34"/>
        <v>10979.1</v>
      </c>
      <c r="F66" s="24">
        <f t="shared" si="34"/>
        <v>10219.1</v>
      </c>
      <c r="G66" s="25">
        <f>F66/E66*100</f>
        <v>93.077756828883977</v>
      </c>
      <c r="H66" s="23">
        <f t="shared" si="35"/>
        <v>0</v>
      </c>
      <c r="I66" s="24">
        <f t="shared" si="35"/>
        <v>0</v>
      </c>
      <c r="J66" s="25">
        <f>J54</f>
        <v>0</v>
      </c>
      <c r="K66" s="23">
        <f t="shared" si="36"/>
        <v>0</v>
      </c>
      <c r="L66" s="24">
        <f t="shared" si="36"/>
        <v>0</v>
      </c>
      <c r="M66" s="25">
        <f>M54</f>
        <v>0</v>
      </c>
      <c r="N66" s="23">
        <f t="shared" si="37"/>
        <v>10219.1</v>
      </c>
      <c r="O66" s="24">
        <f t="shared" si="37"/>
        <v>10219.1</v>
      </c>
      <c r="P66" s="25">
        <f>O66/N66*100</f>
        <v>100</v>
      </c>
      <c r="Q66" s="23">
        <f t="shared" si="38"/>
        <v>0</v>
      </c>
      <c r="R66" s="24">
        <f t="shared" si="38"/>
        <v>0</v>
      </c>
      <c r="S66" s="25">
        <f>S54</f>
        <v>0</v>
      </c>
      <c r="T66" s="23">
        <f t="shared" si="39"/>
        <v>0</v>
      </c>
      <c r="U66" s="24">
        <f t="shared" si="39"/>
        <v>0</v>
      </c>
      <c r="V66" s="25">
        <f>V54</f>
        <v>0</v>
      </c>
      <c r="W66" s="23">
        <f t="shared" si="40"/>
        <v>0</v>
      </c>
      <c r="X66" s="24">
        <f t="shared" si="40"/>
        <v>0</v>
      </c>
      <c r="Y66" s="25">
        <v>0</v>
      </c>
      <c r="Z66" s="23">
        <f t="shared" si="41"/>
        <v>0</v>
      </c>
      <c r="AA66" s="24">
        <f t="shared" si="41"/>
        <v>0</v>
      </c>
      <c r="AB66" s="25">
        <f>AB54</f>
        <v>0</v>
      </c>
      <c r="AC66" s="23">
        <f t="shared" si="42"/>
        <v>0</v>
      </c>
      <c r="AD66" s="24">
        <f t="shared" si="42"/>
        <v>0</v>
      </c>
      <c r="AE66" s="25">
        <f>AE54</f>
        <v>0</v>
      </c>
      <c r="AF66" s="23">
        <f t="shared" si="43"/>
        <v>760</v>
      </c>
      <c r="AG66" s="24">
        <f t="shared" si="43"/>
        <v>0</v>
      </c>
      <c r="AH66" s="25">
        <v>0</v>
      </c>
      <c r="AI66" s="23">
        <f t="shared" si="44"/>
        <v>0</v>
      </c>
      <c r="AJ66" s="24">
        <f t="shared" si="44"/>
        <v>0</v>
      </c>
      <c r="AK66" s="25">
        <f>AK54</f>
        <v>0</v>
      </c>
      <c r="AL66" s="23">
        <f t="shared" si="45"/>
        <v>0</v>
      </c>
      <c r="AM66" s="24">
        <f t="shared" si="45"/>
        <v>0</v>
      </c>
      <c r="AN66" s="25">
        <f>AN54</f>
        <v>0</v>
      </c>
      <c r="AO66" s="23">
        <f t="shared" si="46"/>
        <v>0</v>
      </c>
      <c r="AP66" s="24">
        <f t="shared" si="46"/>
        <v>0</v>
      </c>
      <c r="AQ66" s="25">
        <f>AQ54</f>
        <v>0</v>
      </c>
      <c r="AR66" s="160"/>
      <c r="AS66" s="160"/>
    </row>
    <row r="67" spans="1:45" s="15" customFormat="1" x14ac:dyDescent="0.25">
      <c r="A67" s="148"/>
      <c r="B67" s="149"/>
      <c r="C67" s="188"/>
      <c r="D67" s="87" t="s">
        <v>51</v>
      </c>
      <c r="E67" s="23">
        <f t="shared" si="34"/>
        <v>48886.73</v>
      </c>
      <c r="F67" s="24">
        <f t="shared" si="34"/>
        <v>11975.599999999999</v>
      </c>
      <c r="G67" s="25">
        <f>F67/E67*100</f>
        <v>24.496627203333087</v>
      </c>
      <c r="H67" s="23">
        <f t="shared" si="35"/>
        <v>1845.5</v>
      </c>
      <c r="I67" s="24">
        <f t="shared" si="35"/>
        <v>1845.5</v>
      </c>
      <c r="J67" s="25">
        <f>I67/H67*100</f>
        <v>100</v>
      </c>
      <c r="K67" s="23">
        <f t="shared" si="36"/>
        <v>5831.4</v>
      </c>
      <c r="L67" s="24">
        <f t="shared" si="36"/>
        <v>5831.4</v>
      </c>
      <c r="M67" s="25">
        <f>L67/K67*100</f>
        <v>100</v>
      </c>
      <c r="N67" s="23">
        <f t="shared" si="37"/>
        <v>4640</v>
      </c>
      <c r="O67" s="24">
        <f t="shared" si="37"/>
        <v>4298.7</v>
      </c>
      <c r="P67" s="25">
        <f>O67/N67*100</f>
        <v>92.644396551724128</v>
      </c>
      <c r="Q67" s="23">
        <f t="shared" si="38"/>
        <v>3537.4</v>
      </c>
      <c r="R67" s="24">
        <f t="shared" si="38"/>
        <v>0</v>
      </c>
      <c r="S67" s="25">
        <f>R67/Q67*100</f>
        <v>0</v>
      </c>
      <c r="T67" s="23">
        <f>SUM(T13,T19,T25,T34,T41)</f>
        <v>3325.4</v>
      </c>
      <c r="U67" s="24">
        <f t="shared" si="39"/>
        <v>0</v>
      </c>
      <c r="V67" s="25">
        <v>0</v>
      </c>
      <c r="W67" s="23">
        <f t="shared" si="40"/>
        <v>4243.2</v>
      </c>
      <c r="X67" s="24">
        <f t="shared" si="40"/>
        <v>0</v>
      </c>
      <c r="Y67" s="25">
        <f>X67/W67*100</f>
        <v>0</v>
      </c>
      <c r="Z67" s="23">
        <f t="shared" si="41"/>
        <v>3551</v>
      </c>
      <c r="AA67" s="24">
        <f t="shared" si="41"/>
        <v>0</v>
      </c>
      <c r="AB67" s="25">
        <f>AA67/Z67*100</f>
        <v>0</v>
      </c>
      <c r="AC67" s="23">
        <f t="shared" si="42"/>
        <v>3632.1</v>
      </c>
      <c r="AD67" s="24">
        <f t="shared" si="42"/>
        <v>0</v>
      </c>
      <c r="AE67" s="25">
        <f>AD67/AC67*100</f>
        <v>0</v>
      </c>
      <c r="AF67" s="23">
        <f t="shared" si="43"/>
        <v>4565.8999999999996</v>
      </c>
      <c r="AG67" s="24">
        <f t="shared" si="43"/>
        <v>0</v>
      </c>
      <c r="AH67" s="25">
        <f>AG67/AF67*100</f>
        <v>0</v>
      </c>
      <c r="AI67" s="23">
        <f t="shared" si="44"/>
        <v>5519.2</v>
      </c>
      <c r="AJ67" s="24">
        <f t="shared" si="44"/>
        <v>0</v>
      </c>
      <c r="AK67" s="25">
        <f>AJ67/AI67*100</f>
        <v>0</v>
      </c>
      <c r="AL67" s="23">
        <f t="shared" si="45"/>
        <v>3629.8</v>
      </c>
      <c r="AM67" s="24">
        <f t="shared" si="45"/>
        <v>0</v>
      </c>
      <c r="AN67" s="25">
        <f>AM67/AL67*100</f>
        <v>0</v>
      </c>
      <c r="AO67" s="23">
        <f t="shared" si="46"/>
        <v>4565.83</v>
      </c>
      <c r="AP67" s="24">
        <f t="shared" si="46"/>
        <v>0</v>
      </c>
      <c r="AQ67" s="25">
        <v>0</v>
      </c>
      <c r="AR67" s="160"/>
      <c r="AS67" s="160"/>
    </row>
    <row r="68" spans="1:45" s="15" customFormat="1" ht="22.5" x14ac:dyDescent="0.25">
      <c r="A68" s="148"/>
      <c r="B68" s="149"/>
      <c r="C68" s="188"/>
      <c r="D68" s="87" t="s">
        <v>46</v>
      </c>
      <c r="E68" s="23">
        <f t="shared" si="34"/>
        <v>0</v>
      </c>
      <c r="F68" s="24">
        <f t="shared" si="34"/>
        <v>0</v>
      </c>
      <c r="G68" s="25">
        <v>0</v>
      </c>
      <c r="H68" s="23">
        <f t="shared" si="35"/>
        <v>0</v>
      </c>
      <c r="I68" s="24">
        <f t="shared" si="35"/>
        <v>0</v>
      </c>
      <c r="J68" s="25">
        <v>0</v>
      </c>
      <c r="K68" s="23">
        <f t="shared" si="36"/>
        <v>0</v>
      </c>
      <c r="L68" s="24">
        <f t="shared" si="36"/>
        <v>0</v>
      </c>
      <c r="M68" s="25">
        <v>0</v>
      </c>
      <c r="N68" s="23">
        <f t="shared" si="37"/>
        <v>0</v>
      </c>
      <c r="O68" s="24">
        <f t="shared" si="37"/>
        <v>0</v>
      </c>
      <c r="P68" s="25">
        <v>0</v>
      </c>
      <c r="Q68" s="23">
        <f>SUM(Q14,Q20,Q26,Q35,Q42)</f>
        <v>0</v>
      </c>
      <c r="R68" s="24">
        <f t="shared" si="38"/>
        <v>0</v>
      </c>
      <c r="S68" s="25">
        <v>0</v>
      </c>
      <c r="T68" s="23">
        <f>T14+T20+T26+T34+T42</f>
        <v>0</v>
      </c>
      <c r="U68" s="24">
        <f t="shared" si="39"/>
        <v>0</v>
      </c>
      <c r="V68" s="25">
        <v>0</v>
      </c>
      <c r="W68" s="23">
        <f t="shared" si="40"/>
        <v>0</v>
      </c>
      <c r="X68" s="24">
        <f t="shared" si="40"/>
        <v>0</v>
      </c>
      <c r="Y68" s="25">
        <v>0</v>
      </c>
      <c r="Z68" s="23">
        <f t="shared" si="41"/>
        <v>0</v>
      </c>
      <c r="AA68" s="24">
        <f t="shared" si="41"/>
        <v>0</v>
      </c>
      <c r="AB68" s="25">
        <v>0</v>
      </c>
      <c r="AC68" s="23">
        <f t="shared" si="42"/>
        <v>0</v>
      </c>
      <c r="AD68" s="24">
        <f t="shared" si="42"/>
        <v>0</v>
      </c>
      <c r="AE68" s="25">
        <v>0</v>
      </c>
      <c r="AF68" s="23">
        <f t="shared" si="43"/>
        <v>0</v>
      </c>
      <c r="AG68" s="24">
        <f t="shared" si="43"/>
        <v>0</v>
      </c>
      <c r="AH68" s="25">
        <v>0</v>
      </c>
      <c r="AI68" s="23">
        <f t="shared" si="44"/>
        <v>0</v>
      </c>
      <c r="AJ68" s="24">
        <f t="shared" si="44"/>
        <v>0</v>
      </c>
      <c r="AK68" s="25">
        <v>0</v>
      </c>
      <c r="AL68" s="23">
        <f t="shared" si="45"/>
        <v>0</v>
      </c>
      <c r="AM68" s="24">
        <f t="shared" si="45"/>
        <v>0</v>
      </c>
      <c r="AN68" s="25">
        <v>0</v>
      </c>
      <c r="AO68" s="23">
        <f t="shared" si="46"/>
        <v>0</v>
      </c>
      <c r="AP68" s="24">
        <f t="shared" si="46"/>
        <v>0</v>
      </c>
      <c r="AQ68" s="25">
        <v>0</v>
      </c>
      <c r="AR68" s="160"/>
      <c r="AS68" s="160"/>
    </row>
    <row r="69" spans="1:45" ht="39" hidden="1" customHeight="1" x14ac:dyDescent="0.25">
      <c r="A69" s="150"/>
      <c r="B69" s="151"/>
      <c r="C69" s="188"/>
      <c r="D69" s="87" t="s">
        <v>33</v>
      </c>
      <c r="E69" s="23">
        <f t="shared" si="34"/>
        <v>0</v>
      </c>
      <c r="F69" s="24">
        <f t="shared" ref="F69:AQ69" si="47">F57</f>
        <v>0</v>
      </c>
      <c r="G69" s="55">
        <v>0</v>
      </c>
      <c r="H69" s="23">
        <f t="shared" si="47"/>
        <v>0</v>
      </c>
      <c r="I69" s="24">
        <f t="shared" si="47"/>
        <v>0</v>
      </c>
      <c r="J69" s="55">
        <v>0</v>
      </c>
      <c r="K69" s="23">
        <f t="shared" si="47"/>
        <v>0</v>
      </c>
      <c r="L69" s="24">
        <f t="shared" si="47"/>
        <v>0</v>
      </c>
      <c r="M69" s="25">
        <v>0</v>
      </c>
      <c r="N69" s="23">
        <f t="shared" si="47"/>
        <v>0</v>
      </c>
      <c r="O69" s="24">
        <f t="shared" si="47"/>
        <v>0</v>
      </c>
      <c r="P69" s="55">
        <f t="shared" si="47"/>
        <v>0</v>
      </c>
      <c r="Q69" s="23">
        <f>Q57</f>
        <v>0</v>
      </c>
      <c r="R69" s="24">
        <f t="shared" si="47"/>
        <v>0</v>
      </c>
      <c r="S69" s="55">
        <f t="shared" si="47"/>
        <v>0</v>
      </c>
      <c r="T69" s="23">
        <f t="shared" si="47"/>
        <v>0</v>
      </c>
      <c r="U69" s="24">
        <f t="shared" si="47"/>
        <v>0</v>
      </c>
      <c r="V69" s="55">
        <f t="shared" si="47"/>
        <v>0</v>
      </c>
      <c r="W69" s="23">
        <f t="shared" si="47"/>
        <v>0</v>
      </c>
      <c r="X69" s="24">
        <f t="shared" si="47"/>
        <v>0</v>
      </c>
      <c r="Y69" s="55">
        <v>0</v>
      </c>
      <c r="Z69" s="23">
        <v>0</v>
      </c>
      <c r="AA69" s="24">
        <f t="shared" si="47"/>
        <v>0</v>
      </c>
      <c r="AB69" s="55">
        <f t="shared" si="47"/>
        <v>0</v>
      </c>
      <c r="AC69" s="23">
        <f t="shared" si="47"/>
        <v>0</v>
      </c>
      <c r="AD69" s="24">
        <f t="shared" si="47"/>
        <v>0</v>
      </c>
      <c r="AE69" s="55">
        <f t="shared" si="47"/>
        <v>0</v>
      </c>
      <c r="AF69" s="23">
        <f t="shared" si="47"/>
        <v>0</v>
      </c>
      <c r="AG69" s="24">
        <f t="shared" si="47"/>
        <v>0</v>
      </c>
      <c r="AH69" s="55">
        <f t="shared" si="47"/>
        <v>0</v>
      </c>
      <c r="AI69" s="23">
        <f t="shared" si="47"/>
        <v>0</v>
      </c>
      <c r="AJ69" s="24">
        <f t="shared" si="47"/>
        <v>0</v>
      </c>
      <c r="AK69" s="55">
        <f t="shared" si="47"/>
        <v>0</v>
      </c>
      <c r="AL69" s="23">
        <f t="shared" si="47"/>
        <v>0</v>
      </c>
      <c r="AM69" s="24">
        <f t="shared" si="47"/>
        <v>0</v>
      </c>
      <c r="AN69" s="55">
        <f t="shared" si="47"/>
        <v>0</v>
      </c>
      <c r="AO69" s="23">
        <f t="shared" si="47"/>
        <v>0</v>
      </c>
      <c r="AP69" s="24">
        <f t="shared" si="47"/>
        <v>0</v>
      </c>
      <c r="AQ69" s="55">
        <f t="shared" si="47"/>
        <v>0</v>
      </c>
      <c r="AR69" s="161"/>
      <c r="AS69" s="161"/>
    </row>
    <row r="70" spans="1:45" ht="12.75" customHeight="1" x14ac:dyDescent="0.25">
      <c r="A70" s="167" t="s">
        <v>44</v>
      </c>
      <c r="B70" s="168"/>
      <c r="C70" s="82"/>
      <c r="D70" s="167"/>
      <c r="E70" s="189"/>
      <c r="F70" s="189"/>
      <c r="G70" s="189"/>
      <c r="H70" s="189"/>
      <c r="I70" s="189"/>
      <c r="J70" s="189"/>
      <c r="K70" s="189"/>
      <c r="L70" s="189"/>
      <c r="M70" s="189"/>
      <c r="N70" s="189"/>
      <c r="O70" s="189"/>
      <c r="P70" s="189"/>
      <c r="Q70" s="189"/>
      <c r="R70" s="189"/>
      <c r="S70" s="189"/>
      <c r="T70" s="189"/>
      <c r="U70" s="189"/>
      <c r="V70" s="189"/>
      <c r="W70" s="189"/>
      <c r="X70" s="189"/>
      <c r="Y70" s="189"/>
      <c r="Z70" s="189"/>
      <c r="AA70" s="189"/>
      <c r="AB70" s="189"/>
      <c r="AC70" s="189"/>
      <c r="AD70" s="189"/>
      <c r="AE70" s="189"/>
      <c r="AF70" s="189"/>
      <c r="AG70" s="189"/>
      <c r="AH70" s="189"/>
      <c r="AI70" s="189"/>
      <c r="AJ70" s="189"/>
      <c r="AK70" s="189"/>
      <c r="AL70" s="189"/>
      <c r="AM70" s="189"/>
      <c r="AN70" s="189"/>
      <c r="AO70" s="189"/>
      <c r="AP70" s="189"/>
      <c r="AQ70" s="189"/>
      <c r="AR70" s="189"/>
      <c r="AS70" s="168"/>
    </row>
    <row r="71" spans="1:45" ht="15" customHeight="1" x14ac:dyDescent="0.25">
      <c r="A71" s="146" t="s">
        <v>47</v>
      </c>
      <c r="B71" s="147"/>
      <c r="C71" s="188"/>
      <c r="D71" s="87" t="s">
        <v>23</v>
      </c>
      <c r="E71" s="23">
        <f t="shared" ref="E71:E77" si="48">H71+K71+N71+Q71+T71+W71+Z71+AC71+AF71+AI71+AL71+AO71</f>
        <v>34686.53</v>
      </c>
      <c r="F71" s="24">
        <f>I71+L71+O71+R71+U71+X71+AA71+AD71+AG71+AJ71+AM71+AP71</f>
        <v>16660.599999999999</v>
      </c>
      <c r="G71" s="55">
        <f>F71/E71*100</f>
        <v>48.031901720927401</v>
      </c>
      <c r="H71" s="23">
        <f>SUM(H72:H75)</f>
        <v>743.7</v>
      </c>
      <c r="I71" s="24">
        <f>SUM(I72:I75)</f>
        <v>743.7</v>
      </c>
      <c r="J71" s="55">
        <f>I71/H71*100</f>
        <v>100</v>
      </c>
      <c r="K71" s="23">
        <f>SUM(K72:K75)</f>
        <v>3175.2</v>
      </c>
      <c r="L71" s="24">
        <f>SUM(L72:L75)</f>
        <v>3175.2</v>
      </c>
      <c r="M71" s="55">
        <f>L71/K71*100</f>
        <v>100</v>
      </c>
      <c r="N71" s="23">
        <f>SUM(N72:N75)</f>
        <v>12852.6</v>
      </c>
      <c r="O71" s="24">
        <f>SUM(O72:O75)</f>
        <v>12741.7</v>
      </c>
      <c r="P71" s="55">
        <f>O71/N71*100</f>
        <v>99.137139567091481</v>
      </c>
      <c r="Q71" s="23">
        <f>SUM(Q72:Q75)</f>
        <v>1550</v>
      </c>
      <c r="R71" s="24">
        <f>SUM(R72:R75)</f>
        <v>0</v>
      </c>
      <c r="S71" s="55">
        <f>SUM(S72:S76)</f>
        <v>0</v>
      </c>
      <c r="T71" s="23">
        <f>SUM(T72:T75)</f>
        <v>1550</v>
      </c>
      <c r="U71" s="24">
        <f>SUM(U72:U75)</f>
        <v>0</v>
      </c>
      <c r="V71" s="55">
        <f>SUM(V72:V76)</f>
        <v>0</v>
      </c>
      <c r="W71" s="23">
        <f>SUM(W72:W75)</f>
        <v>2438.1</v>
      </c>
      <c r="X71" s="24">
        <f>SUM(X72:X75)</f>
        <v>0</v>
      </c>
      <c r="Y71" s="55">
        <f>SUM(Y72:Y76)</f>
        <v>0</v>
      </c>
      <c r="Z71" s="23">
        <f>SUM(Z72:Z75)</f>
        <v>1600</v>
      </c>
      <c r="AA71" s="24">
        <f>SUM(AA72:AA75)</f>
        <v>0</v>
      </c>
      <c r="AB71" s="55">
        <f>SUM(AB72:AB76)</f>
        <v>0</v>
      </c>
      <c r="AC71" s="23">
        <f>SUM(AC72:AC75)</f>
        <v>1600</v>
      </c>
      <c r="AD71" s="24">
        <f>SUM(AD72:AD75)</f>
        <v>0</v>
      </c>
      <c r="AE71" s="55">
        <f>SUM(AE72:AE76)</f>
        <v>0</v>
      </c>
      <c r="AF71" s="23">
        <f>SUM(AF72:AF75)</f>
        <v>3367.8999999999996</v>
      </c>
      <c r="AG71" s="24">
        <f>SUM(AG72:AG75)</f>
        <v>0</v>
      </c>
      <c r="AH71" s="55">
        <f>SUM(AH72:AH76)</f>
        <v>0</v>
      </c>
      <c r="AI71" s="23">
        <f>SUM(AI72:AI75)</f>
        <v>2025</v>
      </c>
      <c r="AJ71" s="24">
        <f>SUM(AJ72:AJ75)</f>
        <v>0</v>
      </c>
      <c r="AK71" s="55">
        <f>SUM(AK72:AK76)</f>
        <v>0</v>
      </c>
      <c r="AL71" s="23">
        <f>SUM(AL72:AL75)</f>
        <v>2000</v>
      </c>
      <c r="AM71" s="24">
        <f>SUM(AM72:AM75)</f>
        <v>0</v>
      </c>
      <c r="AN71" s="55">
        <f>SUM(AN72:AN76)</f>
        <v>0</v>
      </c>
      <c r="AO71" s="23">
        <f>SUM(AO72:AO75)</f>
        <v>1784.03</v>
      </c>
      <c r="AP71" s="24">
        <f>SUM(AP72:AP75)</f>
        <v>0</v>
      </c>
      <c r="AQ71" s="55">
        <f>SUM(AQ72:AQ76)</f>
        <v>0</v>
      </c>
      <c r="AR71" s="172"/>
      <c r="AS71" s="133"/>
    </row>
    <row r="72" spans="1:45" ht="22.5" x14ac:dyDescent="0.25">
      <c r="A72" s="148"/>
      <c r="B72" s="149"/>
      <c r="C72" s="188"/>
      <c r="D72" s="87" t="s">
        <v>45</v>
      </c>
      <c r="E72" s="23">
        <f>H72+K72+N72+Q72+T72+W72+Z72+AC72+AF72+AI72+AL72+AO72</f>
        <v>0</v>
      </c>
      <c r="F72" s="24">
        <f>SUM(F11,F17,F31,F39,F53)</f>
        <v>0</v>
      </c>
      <c r="G72" s="55">
        <v>0</v>
      </c>
      <c r="H72" s="23">
        <f t="shared" ref="H72:AQ76" si="49">SUM(H11,H17,H31,H39)</f>
        <v>0</v>
      </c>
      <c r="I72" s="24">
        <f t="shared" si="49"/>
        <v>0</v>
      </c>
      <c r="J72" s="55">
        <f t="shared" si="49"/>
        <v>0</v>
      </c>
      <c r="K72" s="23">
        <f t="shared" si="49"/>
        <v>0</v>
      </c>
      <c r="L72" s="24">
        <f t="shared" si="49"/>
        <v>0</v>
      </c>
      <c r="M72" s="55">
        <f t="shared" si="49"/>
        <v>0</v>
      </c>
      <c r="N72" s="23">
        <f t="shared" si="49"/>
        <v>0</v>
      </c>
      <c r="O72" s="24">
        <f t="shared" si="49"/>
        <v>0</v>
      </c>
      <c r="P72" s="55">
        <f t="shared" si="49"/>
        <v>0</v>
      </c>
      <c r="Q72" s="23">
        <f t="shared" si="49"/>
        <v>0</v>
      </c>
      <c r="R72" s="24">
        <f t="shared" si="49"/>
        <v>0</v>
      </c>
      <c r="S72" s="55">
        <f t="shared" si="49"/>
        <v>0</v>
      </c>
      <c r="T72" s="23">
        <f t="shared" si="49"/>
        <v>0</v>
      </c>
      <c r="U72" s="24">
        <f t="shared" si="49"/>
        <v>0</v>
      </c>
      <c r="V72" s="55">
        <f t="shared" si="49"/>
        <v>0</v>
      </c>
      <c r="W72" s="23">
        <f t="shared" si="49"/>
        <v>0</v>
      </c>
      <c r="X72" s="24">
        <f t="shared" si="49"/>
        <v>0</v>
      </c>
      <c r="Y72" s="55">
        <f t="shared" si="49"/>
        <v>0</v>
      </c>
      <c r="Z72" s="23">
        <f t="shared" si="49"/>
        <v>0</v>
      </c>
      <c r="AA72" s="24">
        <f t="shared" si="49"/>
        <v>0</v>
      </c>
      <c r="AB72" s="55">
        <f t="shared" si="49"/>
        <v>0</v>
      </c>
      <c r="AC72" s="23">
        <f t="shared" si="49"/>
        <v>0</v>
      </c>
      <c r="AD72" s="24">
        <f t="shared" si="49"/>
        <v>0</v>
      </c>
      <c r="AE72" s="55">
        <f t="shared" si="49"/>
        <v>0</v>
      </c>
      <c r="AF72" s="23">
        <f t="shared" si="49"/>
        <v>0</v>
      </c>
      <c r="AG72" s="24">
        <f t="shared" si="49"/>
        <v>0</v>
      </c>
      <c r="AH72" s="55">
        <f t="shared" si="49"/>
        <v>0</v>
      </c>
      <c r="AI72" s="23">
        <f t="shared" si="49"/>
        <v>0</v>
      </c>
      <c r="AJ72" s="24">
        <f t="shared" si="49"/>
        <v>0</v>
      </c>
      <c r="AK72" s="55">
        <f t="shared" si="49"/>
        <v>0</v>
      </c>
      <c r="AL72" s="23">
        <f t="shared" si="49"/>
        <v>0</v>
      </c>
      <c r="AM72" s="24">
        <f t="shared" si="49"/>
        <v>0</v>
      </c>
      <c r="AN72" s="55">
        <f t="shared" si="49"/>
        <v>0</v>
      </c>
      <c r="AO72" s="23">
        <f t="shared" si="49"/>
        <v>0</v>
      </c>
      <c r="AP72" s="24">
        <f t="shared" si="49"/>
        <v>0</v>
      </c>
      <c r="AQ72" s="55">
        <f t="shared" si="49"/>
        <v>0</v>
      </c>
      <c r="AR72" s="173"/>
      <c r="AS72" s="134"/>
    </row>
    <row r="73" spans="1:45" ht="22.5" x14ac:dyDescent="0.25">
      <c r="A73" s="148"/>
      <c r="B73" s="149"/>
      <c r="C73" s="188"/>
      <c r="D73" s="87" t="s">
        <v>24</v>
      </c>
      <c r="E73" s="23">
        <f t="shared" si="48"/>
        <v>10979.1</v>
      </c>
      <c r="F73" s="24">
        <f>SUM(F12,F18,F24,F32,F40)</f>
        <v>10219.1</v>
      </c>
      <c r="G73" s="55">
        <f>F73/E73*100</f>
        <v>93.077756828883977</v>
      </c>
      <c r="H73" s="23">
        <f>SUM(H12,H18,H32,H40)</f>
        <v>0</v>
      </c>
      <c r="I73" s="24">
        <f t="shared" si="49"/>
        <v>0</v>
      </c>
      <c r="J73" s="55">
        <f t="shared" si="49"/>
        <v>0</v>
      </c>
      <c r="K73" s="23">
        <f t="shared" si="49"/>
        <v>0</v>
      </c>
      <c r="L73" s="24">
        <f t="shared" si="49"/>
        <v>0</v>
      </c>
      <c r="M73" s="55">
        <f t="shared" si="49"/>
        <v>0</v>
      </c>
      <c r="N73" s="23">
        <f t="shared" si="49"/>
        <v>10219.1</v>
      </c>
      <c r="O73" s="24">
        <f t="shared" si="49"/>
        <v>10219.1</v>
      </c>
      <c r="P73" s="55">
        <f>O73/N73*100</f>
        <v>100</v>
      </c>
      <c r="Q73" s="23">
        <f t="shared" si="49"/>
        <v>0</v>
      </c>
      <c r="R73" s="24">
        <f t="shared" si="49"/>
        <v>0</v>
      </c>
      <c r="S73" s="55">
        <f t="shared" si="49"/>
        <v>0</v>
      </c>
      <c r="T73" s="23">
        <f t="shared" si="49"/>
        <v>0</v>
      </c>
      <c r="U73" s="24">
        <f t="shared" si="49"/>
        <v>0</v>
      </c>
      <c r="V73" s="55">
        <f t="shared" si="49"/>
        <v>0</v>
      </c>
      <c r="W73" s="23">
        <f t="shared" si="49"/>
        <v>0</v>
      </c>
      <c r="X73" s="24">
        <f t="shared" si="49"/>
        <v>0</v>
      </c>
      <c r="Y73" s="55">
        <f t="shared" si="49"/>
        <v>0</v>
      </c>
      <c r="Z73" s="23">
        <f t="shared" si="49"/>
        <v>0</v>
      </c>
      <c r="AA73" s="24">
        <f t="shared" si="49"/>
        <v>0</v>
      </c>
      <c r="AB73" s="55">
        <f t="shared" si="49"/>
        <v>0</v>
      </c>
      <c r="AC73" s="23">
        <f t="shared" si="49"/>
        <v>0</v>
      </c>
      <c r="AD73" s="24">
        <f t="shared" si="49"/>
        <v>0</v>
      </c>
      <c r="AE73" s="55">
        <f t="shared" si="49"/>
        <v>0</v>
      </c>
      <c r="AF73" s="23">
        <f t="shared" si="49"/>
        <v>760</v>
      </c>
      <c r="AG73" s="24">
        <f t="shared" si="49"/>
        <v>0</v>
      </c>
      <c r="AH73" s="55">
        <f t="shared" si="49"/>
        <v>0</v>
      </c>
      <c r="AI73" s="23">
        <f t="shared" si="49"/>
        <v>0</v>
      </c>
      <c r="AJ73" s="24">
        <f t="shared" si="49"/>
        <v>0</v>
      </c>
      <c r="AK73" s="55">
        <f t="shared" si="49"/>
        <v>0</v>
      </c>
      <c r="AL73" s="23">
        <f t="shared" si="49"/>
        <v>0</v>
      </c>
      <c r="AM73" s="24">
        <f t="shared" si="49"/>
        <v>0</v>
      </c>
      <c r="AN73" s="55">
        <f t="shared" si="49"/>
        <v>0</v>
      </c>
      <c r="AO73" s="23">
        <f t="shared" si="49"/>
        <v>0</v>
      </c>
      <c r="AP73" s="24">
        <f t="shared" si="49"/>
        <v>0</v>
      </c>
      <c r="AQ73" s="55">
        <f t="shared" si="49"/>
        <v>0</v>
      </c>
      <c r="AR73" s="173"/>
      <c r="AS73" s="134"/>
    </row>
    <row r="74" spans="1:45" x14ac:dyDescent="0.25">
      <c r="A74" s="148"/>
      <c r="B74" s="149"/>
      <c r="C74" s="188"/>
      <c r="D74" s="87" t="s">
        <v>51</v>
      </c>
      <c r="E74" s="23">
        <f t="shared" si="48"/>
        <v>23707.43</v>
      </c>
      <c r="F74" s="24">
        <f>I74+L74+O74+R74+U74+X74+AA74+AD74+AG74+AJ74+AM74+AP74</f>
        <v>6441.5</v>
      </c>
      <c r="G74" s="55">
        <f>F74/E74*100</f>
        <v>27.170806789263956</v>
      </c>
      <c r="H74" s="23">
        <f>SUM(H13,H19,H33,H41)</f>
        <v>743.7</v>
      </c>
      <c r="I74" s="24">
        <f t="shared" si="49"/>
        <v>743.7</v>
      </c>
      <c r="J74" s="55">
        <f>I74/H74*100</f>
        <v>100</v>
      </c>
      <c r="K74" s="23">
        <f t="shared" si="49"/>
        <v>3175.2</v>
      </c>
      <c r="L74" s="24">
        <f t="shared" si="49"/>
        <v>3175.2</v>
      </c>
      <c r="M74" s="55">
        <f>L74/K74*100</f>
        <v>100</v>
      </c>
      <c r="N74" s="23">
        <f t="shared" si="49"/>
        <v>2633.5</v>
      </c>
      <c r="O74" s="24">
        <f t="shared" si="49"/>
        <v>2522.6</v>
      </c>
      <c r="P74" s="55">
        <f>O74/N74*100</f>
        <v>95.788874121891027</v>
      </c>
      <c r="Q74" s="23">
        <f t="shared" si="49"/>
        <v>1550</v>
      </c>
      <c r="R74" s="24">
        <f t="shared" si="49"/>
        <v>0</v>
      </c>
      <c r="S74" s="55">
        <f t="shared" si="49"/>
        <v>0</v>
      </c>
      <c r="T74" s="23">
        <f>SUM(T13,T19,T34,T41)</f>
        <v>1550</v>
      </c>
      <c r="U74" s="24">
        <f t="shared" si="49"/>
        <v>0</v>
      </c>
      <c r="V74" s="55">
        <f t="shared" si="49"/>
        <v>0</v>
      </c>
      <c r="W74" s="23">
        <f t="shared" si="49"/>
        <v>2438.1</v>
      </c>
      <c r="X74" s="24">
        <f t="shared" si="49"/>
        <v>0</v>
      </c>
      <c r="Y74" s="55">
        <f t="shared" si="49"/>
        <v>0</v>
      </c>
      <c r="Z74" s="23">
        <f t="shared" si="49"/>
        <v>1600</v>
      </c>
      <c r="AA74" s="24">
        <f t="shared" si="49"/>
        <v>0</v>
      </c>
      <c r="AB74" s="55">
        <f t="shared" si="49"/>
        <v>0</v>
      </c>
      <c r="AC74" s="23">
        <f t="shared" si="49"/>
        <v>1600</v>
      </c>
      <c r="AD74" s="24">
        <f t="shared" si="49"/>
        <v>0</v>
      </c>
      <c r="AE74" s="55">
        <f t="shared" si="49"/>
        <v>0</v>
      </c>
      <c r="AF74" s="23">
        <f t="shared" si="49"/>
        <v>2607.8999999999996</v>
      </c>
      <c r="AG74" s="24">
        <f t="shared" si="49"/>
        <v>0</v>
      </c>
      <c r="AH74" s="55">
        <f t="shared" si="49"/>
        <v>0</v>
      </c>
      <c r="AI74" s="23">
        <f>SUM(AI13,AI19,AI41)</f>
        <v>2025</v>
      </c>
      <c r="AJ74" s="24">
        <f t="shared" si="49"/>
        <v>0</v>
      </c>
      <c r="AK74" s="55">
        <f t="shared" si="49"/>
        <v>0</v>
      </c>
      <c r="AL74" s="23">
        <f t="shared" si="49"/>
        <v>2000</v>
      </c>
      <c r="AM74" s="24">
        <f t="shared" si="49"/>
        <v>0</v>
      </c>
      <c r="AN74" s="55">
        <f t="shared" si="49"/>
        <v>0</v>
      </c>
      <c r="AO74" s="23">
        <f t="shared" si="49"/>
        <v>1784.03</v>
      </c>
      <c r="AP74" s="24">
        <f t="shared" si="49"/>
        <v>0</v>
      </c>
      <c r="AQ74" s="55">
        <f t="shared" si="49"/>
        <v>0</v>
      </c>
      <c r="AR74" s="173"/>
      <c r="AS74" s="134"/>
    </row>
    <row r="75" spans="1:45" ht="22.5" x14ac:dyDescent="0.25">
      <c r="A75" s="148"/>
      <c r="B75" s="149"/>
      <c r="C75" s="188"/>
      <c r="D75" s="87" t="s">
        <v>46</v>
      </c>
      <c r="E75" s="23">
        <f>H75+K75+N75+Q75+T75+W75+Z75+AC75+AF75+AI75+AL75+AO75</f>
        <v>0</v>
      </c>
      <c r="F75" s="24">
        <f>I75+L75+O75+R75+U75+X75+AA75+AD75+AG75+AJ75+AM75+AP75</f>
        <v>0</v>
      </c>
      <c r="G75" s="55">
        <v>0</v>
      </c>
      <c r="H75" s="23">
        <f>SUM(H14,H20,H34,H42)</f>
        <v>0</v>
      </c>
      <c r="I75" s="24">
        <f t="shared" si="49"/>
        <v>0</v>
      </c>
      <c r="J75" s="55">
        <f t="shared" si="49"/>
        <v>0</v>
      </c>
      <c r="K75" s="23">
        <f t="shared" si="49"/>
        <v>0</v>
      </c>
      <c r="L75" s="24">
        <f t="shared" si="49"/>
        <v>0</v>
      </c>
      <c r="M75" s="55">
        <f t="shared" si="49"/>
        <v>0</v>
      </c>
      <c r="N75" s="23">
        <v>0</v>
      </c>
      <c r="O75" s="24">
        <v>0</v>
      </c>
      <c r="P75" s="55">
        <v>0</v>
      </c>
      <c r="Q75" s="23">
        <f>SUM(Q14,Q20,Q35,Q42)</f>
        <v>0</v>
      </c>
      <c r="R75" s="24">
        <f t="shared" si="49"/>
        <v>0</v>
      </c>
      <c r="S75" s="55">
        <f t="shared" si="49"/>
        <v>0</v>
      </c>
      <c r="T75" s="23">
        <f>SUM(T14,T20,T35,T42)</f>
        <v>0</v>
      </c>
      <c r="U75" s="24">
        <f t="shared" si="49"/>
        <v>0</v>
      </c>
      <c r="V75" s="55">
        <f t="shared" si="49"/>
        <v>0</v>
      </c>
      <c r="W75" s="23">
        <f t="shared" si="49"/>
        <v>0</v>
      </c>
      <c r="X75" s="24">
        <f t="shared" si="49"/>
        <v>0</v>
      </c>
      <c r="Y75" s="55">
        <f t="shared" si="49"/>
        <v>0</v>
      </c>
      <c r="Z75" s="23">
        <f t="shared" si="49"/>
        <v>0</v>
      </c>
      <c r="AA75" s="24">
        <f t="shared" si="49"/>
        <v>0</v>
      </c>
      <c r="AB75" s="55">
        <f t="shared" si="49"/>
        <v>0</v>
      </c>
      <c r="AC75" s="23">
        <f t="shared" si="49"/>
        <v>0</v>
      </c>
      <c r="AD75" s="24">
        <f t="shared" si="49"/>
        <v>0</v>
      </c>
      <c r="AE75" s="55">
        <f t="shared" si="49"/>
        <v>0</v>
      </c>
      <c r="AF75" s="23">
        <f t="shared" si="49"/>
        <v>0</v>
      </c>
      <c r="AG75" s="24">
        <f t="shared" si="49"/>
        <v>0</v>
      </c>
      <c r="AH75" s="55">
        <f t="shared" si="49"/>
        <v>0</v>
      </c>
      <c r="AI75" s="23">
        <f t="shared" si="49"/>
        <v>0</v>
      </c>
      <c r="AJ75" s="24">
        <f t="shared" si="49"/>
        <v>0</v>
      </c>
      <c r="AK75" s="55">
        <f t="shared" si="49"/>
        <v>0</v>
      </c>
      <c r="AL75" s="23">
        <f t="shared" si="49"/>
        <v>0</v>
      </c>
      <c r="AM75" s="24">
        <f t="shared" si="49"/>
        <v>0</v>
      </c>
      <c r="AN75" s="55">
        <f t="shared" si="49"/>
        <v>0</v>
      </c>
      <c r="AO75" s="23">
        <f t="shared" si="49"/>
        <v>0</v>
      </c>
      <c r="AP75" s="24">
        <f t="shared" si="49"/>
        <v>0</v>
      </c>
      <c r="AQ75" s="55">
        <f t="shared" si="49"/>
        <v>0</v>
      </c>
      <c r="AR75" s="173"/>
      <c r="AS75" s="134"/>
    </row>
    <row r="76" spans="1:45" ht="90" hidden="1" x14ac:dyDescent="0.25">
      <c r="A76" s="150"/>
      <c r="B76" s="151"/>
      <c r="C76" s="188"/>
      <c r="D76" s="87" t="s">
        <v>33</v>
      </c>
      <c r="E76" s="23">
        <f>H76+K76+N76+Q76+T76+W76+Z76+AC76+AF76+AI76+AL76+AO76</f>
        <v>0</v>
      </c>
      <c r="F76" s="24">
        <f>I76+L76+O76+R76+U76+X76+AA76+AD76+AG76+AJ76+AM76+AP76</f>
        <v>0</v>
      </c>
      <c r="G76" s="55">
        <v>0</v>
      </c>
      <c r="H76" s="23">
        <f>SUM(H15,H21,H35,H43)</f>
        <v>0</v>
      </c>
      <c r="I76" s="24">
        <f t="shared" si="49"/>
        <v>0</v>
      </c>
      <c r="J76" s="55">
        <v>0</v>
      </c>
      <c r="K76" s="23">
        <f t="shared" si="49"/>
        <v>0</v>
      </c>
      <c r="L76" s="24">
        <f t="shared" si="49"/>
        <v>0</v>
      </c>
      <c r="M76" s="55">
        <v>0</v>
      </c>
      <c r="N76" s="23">
        <f>N35</f>
        <v>0</v>
      </c>
      <c r="O76" s="24">
        <f>O35</f>
        <v>0</v>
      </c>
      <c r="P76" s="55">
        <v>0</v>
      </c>
      <c r="Q76" s="23">
        <f>Q15+Q21+Q35</f>
        <v>0</v>
      </c>
      <c r="R76" s="24">
        <f t="shared" si="49"/>
        <v>0</v>
      </c>
      <c r="S76" s="55">
        <f t="shared" si="49"/>
        <v>0</v>
      </c>
      <c r="T76" s="23">
        <f t="shared" si="49"/>
        <v>0</v>
      </c>
      <c r="U76" s="24">
        <f t="shared" si="49"/>
        <v>0</v>
      </c>
      <c r="V76" s="55">
        <f t="shared" si="49"/>
        <v>0</v>
      </c>
      <c r="W76" s="23">
        <f t="shared" si="49"/>
        <v>0</v>
      </c>
      <c r="X76" s="24">
        <f t="shared" si="49"/>
        <v>0</v>
      </c>
      <c r="Y76" s="55">
        <f t="shared" si="49"/>
        <v>0</v>
      </c>
      <c r="Z76" s="23">
        <f t="shared" si="49"/>
        <v>0</v>
      </c>
      <c r="AA76" s="24">
        <f t="shared" si="49"/>
        <v>0</v>
      </c>
      <c r="AB76" s="55">
        <f t="shared" si="49"/>
        <v>0</v>
      </c>
      <c r="AC76" s="23">
        <f t="shared" si="49"/>
        <v>0</v>
      </c>
      <c r="AD76" s="24">
        <f t="shared" si="49"/>
        <v>0</v>
      </c>
      <c r="AE76" s="55">
        <f t="shared" si="49"/>
        <v>0</v>
      </c>
      <c r="AF76" s="23">
        <f t="shared" si="49"/>
        <v>0</v>
      </c>
      <c r="AG76" s="24">
        <f t="shared" si="49"/>
        <v>0</v>
      </c>
      <c r="AH76" s="55">
        <f t="shared" si="49"/>
        <v>0</v>
      </c>
      <c r="AI76" s="23">
        <f t="shared" si="49"/>
        <v>0</v>
      </c>
      <c r="AJ76" s="24">
        <f t="shared" si="49"/>
        <v>0</v>
      </c>
      <c r="AK76" s="55">
        <f t="shared" si="49"/>
        <v>0</v>
      </c>
      <c r="AL76" s="23">
        <f t="shared" si="49"/>
        <v>0</v>
      </c>
      <c r="AM76" s="24">
        <f t="shared" si="49"/>
        <v>0</v>
      </c>
      <c r="AN76" s="55">
        <f t="shared" si="49"/>
        <v>0</v>
      </c>
      <c r="AO76" s="23">
        <f t="shared" si="49"/>
        <v>0</v>
      </c>
      <c r="AP76" s="24">
        <f t="shared" si="49"/>
        <v>0</v>
      </c>
      <c r="AQ76" s="55">
        <f t="shared" si="49"/>
        <v>0</v>
      </c>
      <c r="AR76" s="174"/>
      <c r="AS76" s="135"/>
    </row>
    <row r="77" spans="1:45" ht="15" customHeight="1" x14ac:dyDescent="0.25">
      <c r="A77" s="287" t="s">
        <v>48</v>
      </c>
      <c r="B77" s="288"/>
      <c r="C77" s="188"/>
      <c r="D77" s="87" t="s">
        <v>23</v>
      </c>
      <c r="E77" s="23">
        <f t="shared" si="48"/>
        <v>25179.3</v>
      </c>
      <c r="F77" s="24">
        <f>I77+L77+O77+R77+U77+X77+AA77+AD77+AG77+AJ77+AM77+AP77</f>
        <v>5534.1</v>
      </c>
      <c r="G77" s="55">
        <f>F77/E77*100</f>
        <v>21.978768273939309</v>
      </c>
      <c r="H77" s="23">
        <f>SUM(H78:H80)</f>
        <v>1101.8</v>
      </c>
      <c r="I77" s="24">
        <f t="shared" ref="I77:AQ77" si="50">SUM(I78,I79:I82)</f>
        <v>1101.8</v>
      </c>
      <c r="J77" s="55">
        <f>I77/H77*100</f>
        <v>100</v>
      </c>
      <c r="K77" s="23">
        <f>SUM(K78:K80)</f>
        <v>2656.2</v>
      </c>
      <c r="L77" s="24">
        <f t="shared" si="50"/>
        <v>2656.2</v>
      </c>
      <c r="M77" s="55">
        <f>L77/K77*100</f>
        <v>100</v>
      </c>
      <c r="N77" s="23">
        <f>SUM(N78:N80)</f>
        <v>2006.5</v>
      </c>
      <c r="O77" s="24">
        <f t="shared" si="50"/>
        <v>1776.1</v>
      </c>
      <c r="P77" s="55">
        <f>O77/N77*100</f>
        <v>88.517318714178913</v>
      </c>
      <c r="Q77" s="23">
        <f>SUM(Q78:Q80)</f>
        <v>1987.4</v>
      </c>
      <c r="R77" s="24">
        <f t="shared" si="50"/>
        <v>0</v>
      </c>
      <c r="S77" s="55">
        <f t="shared" si="50"/>
        <v>0</v>
      </c>
      <c r="T77" s="23">
        <f>SUM(T78:T80)</f>
        <v>1775.4</v>
      </c>
      <c r="U77" s="24">
        <f t="shared" si="50"/>
        <v>0</v>
      </c>
      <c r="V77" s="55">
        <f t="shared" si="50"/>
        <v>0</v>
      </c>
      <c r="W77" s="23">
        <f>SUM(W78:W80)</f>
        <v>1805.1</v>
      </c>
      <c r="X77" s="24">
        <f t="shared" si="50"/>
        <v>0</v>
      </c>
      <c r="Y77" s="55">
        <f t="shared" si="50"/>
        <v>0</v>
      </c>
      <c r="Z77" s="23">
        <f>SUM(Z78:Z80)</f>
        <v>1951</v>
      </c>
      <c r="AA77" s="24">
        <f t="shared" si="50"/>
        <v>0</v>
      </c>
      <c r="AB77" s="55">
        <f t="shared" si="50"/>
        <v>0</v>
      </c>
      <c r="AC77" s="23">
        <f>SUM(AC78:AC80)</f>
        <v>2032.1</v>
      </c>
      <c r="AD77" s="24">
        <f t="shared" si="50"/>
        <v>0</v>
      </c>
      <c r="AE77" s="55">
        <f t="shared" si="50"/>
        <v>0</v>
      </c>
      <c r="AF77" s="23">
        <f>SUM(AF78:AF80)</f>
        <v>1958</v>
      </c>
      <c r="AG77" s="24">
        <f t="shared" si="50"/>
        <v>0</v>
      </c>
      <c r="AH77" s="55">
        <f t="shared" si="50"/>
        <v>0</v>
      </c>
      <c r="AI77" s="23">
        <f>SUM(AI78:AI80)</f>
        <v>3494.2</v>
      </c>
      <c r="AJ77" s="24">
        <f t="shared" si="50"/>
        <v>0</v>
      </c>
      <c r="AK77" s="55">
        <f t="shared" si="50"/>
        <v>0</v>
      </c>
      <c r="AL77" s="23">
        <f>SUM(AL78:AL80)</f>
        <v>1629.8</v>
      </c>
      <c r="AM77" s="24">
        <f t="shared" si="50"/>
        <v>0</v>
      </c>
      <c r="AN77" s="55">
        <f t="shared" si="50"/>
        <v>0</v>
      </c>
      <c r="AO77" s="23">
        <f>SUM(AO78:AO80)</f>
        <v>2781.8</v>
      </c>
      <c r="AP77" s="24">
        <f t="shared" si="50"/>
        <v>0</v>
      </c>
      <c r="AQ77" s="55">
        <f t="shared" si="50"/>
        <v>0</v>
      </c>
      <c r="AR77" s="195"/>
      <c r="AS77" s="195"/>
    </row>
    <row r="78" spans="1:45" ht="22.5" x14ac:dyDescent="0.25">
      <c r="A78" s="289"/>
      <c r="B78" s="290"/>
      <c r="C78" s="188"/>
      <c r="D78" s="87" t="s">
        <v>45</v>
      </c>
      <c r="E78" s="23">
        <f t="shared" ref="E78:F82" si="51">SUM(H78,K78,N78,Q78,T78,W78,Z78,AC78,AF78,AI78,AL78,AO78)</f>
        <v>0</v>
      </c>
      <c r="F78" s="24">
        <f t="shared" si="51"/>
        <v>0</v>
      </c>
      <c r="G78" s="25">
        <v>0</v>
      </c>
      <c r="H78" s="23">
        <f>SUM(H47,H23)</f>
        <v>0</v>
      </c>
      <c r="I78" s="24">
        <f>SUM(I23,I47)</f>
        <v>0</v>
      </c>
      <c r="J78" s="55">
        <v>0</v>
      </c>
      <c r="K78" s="23">
        <f>SUM(K47,K23)</f>
        <v>0</v>
      </c>
      <c r="L78" s="24">
        <f>SUM(L23,L47)</f>
        <v>0</v>
      </c>
      <c r="M78" s="55">
        <v>0</v>
      </c>
      <c r="N78" s="23">
        <f>SUM(N47,N23)</f>
        <v>0</v>
      </c>
      <c r="O78" s="24">
        <f>SUM(O23,O47)</f>
        <v>0</v>
      </c>
      <c r="P78" s="55">
        <v>0</v>
      </c>
      <c r="Q78" s="23">
        <f>SUM(Q47,Q23)</f>
        <v>0</v>
      </c>
      <c r="R78" s="24">
        <f>SUM(R23,R47)</f>
        <v>0</v>
      </c>
      <c r="S78" s="55">
        <v>0</v>
      </c>
      <c r="T78" s="23">
        <f>SUM(T47,T23)</f>
        <v>0</v>
      </c>
      <c r="U78" s="24">
        <f>SUM(U23,U47)</f>
        <v>0</v>
      </c>
      <c r="V78" s="55">
        <v>0</v>
      </c>
      <c r="W78" s="23">
        <f>SUM(W47,W23)</f>
        <v>0</v>
      </c>
      <c r="X78" s="24">
        <f>SUM(X23,X47)</f>
        <v>0</v>
      </c>
      <c r="Y78" s="55">
        <v>0</v>
      </c>
      <c r="Z78" s="23">
        <f>SUM(Z47,Z23)</f>
        <v>0</v>
      </c>
      <c r="AA78" s="24">
        <f>SUM(AA23,AA47)</f>
        <v>0</v>
      </c>
      <c r="AB78" s="55">
        <v>0</v>
      </c>
      <c r="AC78" s="23">
        <f>SUM(AC47,AC23)</f>
        <v>0</v>
      </c>
      <c r="AD78" s="24">
        <f>SUM(AD23,AD47)</f>
        <v>0</v>
      </c>
      <c r="AE78" s="55">
        <v>0</v>
      </c>
      <c r="AF78" s="23">
        <f>SUM(AF47,AF23)</f>
        <v>0</v>
      </c>
      <c r="AG78" s="24">
        <f>SUM(AG23,AG47)</f>
        <v>0</v>
      </c>
      <c r="AH78" s="55">
        <v>0</v>
      </c>
      <c r="AI78" s="23">
        <f>SUM(AI47,AI23)</f>
        <v>0</v>
      </c>
      <c r="AJ78" s="24">
        <f>SUM(AJ23,AJ47)</f>
        <v>0</v>
      </c>
      <c r="AK78" s="55">
        <v>0</v>
      </c>
      <c r="AL78" s="23">
        <f>SUM(AL47,AL23)</f>
        <v>0</v>
      </c>
      <c r="AM78" s="24">
        <f>SUM(AM23,AM47)</f>
        <v>0</v>
      </c>
      <c r="AN78" s="55">
        <v>0</v>
      </c>
      <c r="AO78" s="23">
        <f>SUM(AO47,AO23)</f>
        <v>0</v>
      </c>
      <c r="AP78" s="24">
        <f>SUM(AP23,AP47)</f>
        <v>0</v>
      </c>
      <c r="AQ78" s="55">
        <v>0</v>
      </c>
      <c r="AR78" s="195"/>
      <c r="AS78" s="195"/>
    </row>
    <row r="79" spans="1:45" ht="22.5" x14ac:dyDescent="0.25">
      <c r="A79" s="289"/>
      <c r="B79" s="290"/>
      <c r="C79" s="188"/>
      <c r="D79" s="87" t="s">
        <v>24</v>
      </c>
      <c r="E79" s="23">
        <f t="shared" si="51"/>
        <v>0</v>
      </c>
      <c r="F79" s="24">
        <f t="shared" si="51"/>
        <v>0</v>
      </c>
      <c r="G79" s="25">
        <v>0</v>
      </c>
      <c r="H79" s="23">
        <f>SUM(H48,H24)</f>
        <v>0</v>
      </c>
      <c r="I79" s="24">
        <f>SUM(I24,I48)</f>
        <v>0</v>
      </c>
      <c r="J79" s="55">
        <f>SUM(J24)</f>
        <v>0</v>
      </c>
      <c r="K79" s="23">
        <f>SUM(K48,K24)</f>
        <v>0</v>
      </c>
      <c r="L79" s="24">
        <f>SUM(L24,L48)</f>
        <v>0</v>
      </c>
      <c r="M79" s="55">
        <f>SUM(M24)</f>
        <v>0</v>
      </c>
      <c r="N79" s="23">
        <f>SUM(N48,N24)</f>
        <v>0</v>
      </c>
      <c r="O79" s="24">
        <f>SUM(O24,O48)</f>
        <v>0</v>
      </c>
      <c r="P79" s="55">
        <f>SUM(P24)</f>
        <v>0</v>
      </c>
      <c r="Q79" s="23">
        <f>SUM(Q48,Q24)</f>
        <v>0</v>
      </c>
      <c r="R79" s="24">
        <f>SUM(R24,R48)</f>
        <v>0</v>
      </c>
      <c r="S79" s="55">
        <f>SUM(S24)</f>
        <v>0</v>
      </c>
      <c r="T79" s="23">
        <f>SUM(T48,T24)</f>
        <v>0</v>
      </c>
      <c r="U79" s="24">
        <f>SUM(U24,U48)</f>
        <v>0</v>
      </c>
      <c r="V79" s="55">
        <f>SUM(V24)</f>
        <v>0</v>
      </c>
      <c r="W79" s="23">
        <f>SUM(W48,W24)</f>
        <v>0</v>
      </c>
      <c r="X79" s="24">
        <f>SUM(X24,X48)</f>
        <v>0</v>
      </c>
      <c r="Y79" s="55">
        <f>SUM(Y24)</f>
        <v>0</v>
      </c>
      <c r="Z79" s="23">
        <f>SUM(Z48,Z24)</f>
        <v>0</v>
      </c>
      <c r="AA79" s="24">
        <f>SUM(AA24,AA48)</f>
        <v>0</v>
      </c>
      <c r="AB79" s="55">
        <f>SUM(AB24)</f>
        <v>0</v>
      </c>
      <c r="AC79" s="23">
        <f>SUM(AC48,AC24)</f>
        <v>0</v>
      </c>
      <c r="AD79" s="24">
        <f>SUM(AD24,AD48)</f>
        <v>0</v>
      </c>
      <c r="AE79" s="55">
        <f>SUM(AE24)</f>
        <v>0</v>
      </c>
      <c r="AF79" s="23">
        <f>SUM(AF48,AF24)</f>
        <v>0</v>
      </c>
      <c r="AG79" s="24">
        <f>SUM(AG24,AG48)</f>
        <v>0</v>
      </c>
      <c r="AH79" s="55">
        <f>SUM(AH24)</f>
        <v>0</v>
      </c>
      <c r="AI79" s="23">
        <f>SUM(AI48,AI24)</f>
        <v>0</v>
      </c>
      <c r="AJ79" s="24">
        <f>SUM(AJ24,AJ48)</f>
        <v>0</v>
      </c>
      <c r="AK79" s="55">
        <f>SUM(AK24)</f>
        <v>0</v>
      </c>
      <c r="AL79" s="23">
        <f>SUM(AL48,AL24)</f>
        <v>0</v>
      </c>
      <c r="AM79" s="24">
        <f>SUM(AM24,AM48)</f>
        <v>0</v>
      </c>
      <c r="AN79" s="55">
        <f>SUM(AN24)</f>
        <v>0</v>
      </c>
      <c r="AO79" s="23">
        <f>SUM(AO48,AO24)</f>
        <v>0</v>
      </c>
      <c r="AP79" s="24">
        <f>SUM(AP24,AP48)</f>
        <v>0</v>
      </c>
      <c r="AQ79" s="55">
        <f>SUM(AQ24)</f>
        <v>0</v>
      </c>
      <c r="AR79" s="195"/>
      <c r="AS79" s="195"/>
    </row>
    <row r="80" spans="1:45" x14ac:dyDescent="0.25">
      <c r="A80" s="289"/>
      <c r="B80" s="290"/>
      <c r="C80" s="188"/>
      <c r="D80" s="87" t="s">
        <v>51</v>
      </c>
      <c r="E80" s="23">
        <f t="shared" si="51"/>
        <v>25179.3</v>
      </c>
      <c r="F80" s="24">
        <f t="shared" si="51"/>
        <v>5534.1</v>
      </c>
      <c r="G80" s="55">
        <f>F80/E80*100</f>
        <v>21.978768273939309</v>
      </c>
      <c r="H80" s="23">
        <f>SUM(H49,H25)</f>
        <v>1101.8</v>
      </c>
      <c r="I80" s="24">
        <f>SUM(I25,I49)</f>
        <v>1101.8</v>
      </c>
      <c r="J80" s="55">
        <f>I80/H80*100</f>
        <v>100</v>
      </c>
      <c r="K80" s="23">
        <f>SUM(K49,K25)</f>
        <v>2656.2</v>
      </c>
      <c r="L80" s="24">
        <f>SUM(L25,L49)</f>
        <v>2656.2</v>
      </c>
      <c r="M80" s="55">
        <f>L80/K80*100</f>
        <v>100</v>
      </c>
      <c r="N80" s="23">
        <f>SUM(N49,N25)</f>
        <v>2006.5</v>
      </c>
      <c r="O80" s="24">
        <f>SUM(O25,O49)</f>
        <v>1776.1</v>
      </c>
      <c r="P80" s="55">
        <f>O80/N80*100</f>
        <v>88.517318714178913</v>
      </c>
      <c r="Q80" s="23">
        <f>SUM(Q49,Q25)</f>
        <v>1987.4</v>
      </c>
      <c r="R80" s="24">
        <f>SUM(R25,R49)</f>
        <v>0</v>
      </c>
      <c r="S80" s="55">
        <f>SUM(S25)</f>
        <v>0</v>
      </c>
      <c r="T80" s="23">
        <f>SUM(T49,T25)</f>
        <v>1775.4</v>
      </c>
      <c r="U80" s="24">
        <f>SUM(U25,U49)</f>
        <v>0</v>
      </c>
      <c r="V80" s="55">
        <f>SUM(V25)</f>
        <v>0</v>
      </c>
      <c r="W80" s="23">
        <f>SUM(W25)</f>
        <v>1805.1</v>
      </c>
      <c r="X80" s="24">
        <f>SUM(X25,X49)</f>
        <v>0</v>
      </c>
      <c r="Y80" s="55">
        <f>SUM(Y25)</f>
        <v>0</v>
      </c>
      <c r="Z80" s="23">
        <f>SUM(Z49,Z25)</f>
        <v>1951</v>
      </c>
      <c r="AA80" s="24">
        <f>SUM(AA25,AA49)</f>
        <v>0</v>
      </c>
      <c r="AB80" s="55">
        <f>SUM(AB25)</f>
        <v>0</v>
      </c>
      <c r="AC80" s="23">
        <f>SUM(AC49,AC25)</f>
        <v>2032.1</v>
      </c>
      <c r="AD80" s="24">
        <f>SUM(AD25,AD49)</f>
        <v>0</v>
      </c>
      <c r="AE80" s="55">
        <f>SUM(AE25)</f>
        <v>0</v>
      </c>
      <c r="AF80" s="23">
        <f>SUM(AF49,AF25)</f>
        <v>1958</v>
      </c>
      <c r="AG80" s="24">
        <f>SUM(AG25,AG49)</f>
        <v>0</v>
      </c>
      <c r="AH80" s="55">
        <f>SUM(AH25)</f>
        <v>0</v>
      </c>
      <c r="AI80" s="23">
        <f>SUM(AI25,AI33)</f>
        <v>3494.2</v>
      </c>
      <c r="AJ80" s="24">
        <f>SUM(AJ25,AJ49)</f>
        <v>0</v>
      </c>
      <c r="AK80" s="55">
        <f>SUM(AK25)</f>
        <v>0</v>
      </c>
      <c r="AL80" s="23">
        <f>SUM(AL49,AL25)</f>
        <v>1629.8</v>
      </c>
      <c r="AM80" s="24">
        <f>SUM(AM25,AM49)</f>
        <v>0</v>
      </c>
      <c r="AN80" s="55">
        <f>SUM(AN25)</f>
        <v>0</v>
      </c>
      <c r="AO80" s="23">
        <f>SUM(AO49,AO25)</f>
        <v>2781.8</v>
      </c>
      <c r="AP80" s="24">
        <f>SUM(AP25,AP49)</f>
        <v>0</v>
      </c>
      <c r="AQ80" s="55">
        <f>SUM(AQ25)</f>
        <v>0</v>
      </c>
      <c r="AR80" s="195"/>
      <c r="AS80" s="195"/>
    </row>
    <row r="81" spans="1:45" ht="22.5" x14ac:dyDescent="0.25">
      <c r="A81" s="289"/>
      <c r="B81" s="290"/>
      <c r="C81" s="188"/>
      <c r="D81" s="87" t="s">
        <v>46</v>
      </c>
      <c r="E81" s="23">
        <f>H81+K81+N81+Q81+T81+W81+Z81+AC81+AF81+AI81+AL81+AO81</f>
        <v>0</v>
      </c>
      <c r="F81" s="24">
        <f t="shared" si="51"/>
        <v>0</v>
      </c>
      <c r="G81" s="25">
        <v>0</v>
      </c>
      <c r="H81" s="23">
        <f>SUM(H50,H26)</f>
        <v>0</v>
      </c>
      <c r="I81" s="24">
        <f>SUM(I26,I50)</f>
        <v>0</v>
      </c>
      <c r="J81" s="55">
        <v>0</v>
      </c>
      <c r="K81" s="23">
        <f>SUM(K50,K26)</f>
        <v>0</v>
      </c>
      <c r="L81" s="24">
        <f>SUM(L26,L50)</f>
        <v>0</v>
      </c>
      <c r="M81" s="55">
        <v>0</v>
      </c>
      <c r="N81" s="23">
        <f>SUM(N50,N26)</f>
        <v>0</v>
      </c>
      <c r="O81" s="24">
        <f>SUM(O26,O50)</f>
        <v>0</v>
      </c>
      <c r="P81" s="55">
        <v>0</v>
      </c>
      <c r="Q81" s="23">
        <f>Q51</f>
        <v>0</v>
      </c>
      <c r="R81" s="24">
        <f>SUM(R26,R50)</f>
        <v>0</v>
      </c>
      <c r="S81" s="55">
        <v>0</v>
      </c>
      <c r="T81" s="23">
        <f>SUM(T50,T26)</f>
        <v>0</v>
      </c>
      <c r="U81" s="24">
        <f>SUM(U26,U50)</f>
        <v>0</v>
      </c>
      <c r="V81" s="55">
        <v>0</v>
      </c>
      <c r="W81" s="23">
        <f>SUM(W50,W26)</f>
        <v>0</v>
      </c>
      <c r="X81" s="24">
        <f>SUM(X26,X50)</f>
        <v>0</v>
      </c>
      <c r="Y81" s="55">
        <v>0</v>
      </c>
      <c r="Z81" s="23">
        <v>0</v>
      </c>
      <c r="AA81" s="24">
        <f>SUM(AA26,AA50)</f>
        <v>0</v>
      </c>
      <c r="AB81" s="55">
        <v>0</v>
      </c>
      <c r="AC81" s="23">
        <f>SUM(AC50,AC26)</f>
        <v>0</v>
      </c>
      <c r="AD81" s="24">
        <f>SUM(AD26,AD50)</f>
        <v>0</v>
      </c>
      <c r="AE81" s="55">
        <v>0</v>
      </c>
      <c r="AF81" s="23">
        <f>SUM(AF50,AF26)</f>
        <v>0</v>
      </c>
      <c r="AG81" s="24">
        <f>SUM(AG26,AG50)</f>
        <v>0</v>
      </c>
      <c r="AH81" s="55">
        <v>0</v>
      </c>
      <c r="AI81" s="23">
        <f>SUM(AI50,AI26)</f>
        <v>0</v>
      </c>
      <c r="AJ81" s="24">
        <f>SUM(AJ26,AJ50)</f>
        <v>0</v>
      </c>
      <c r="AK81" s="55">
        <v>0</v>
      </c>
      <c r="AL81" s="23">
        <f>SUM(AL50,AL26)</f>
        <v>0</v>
      </c>
      <c r="AM81" s="24">
        <f>SUM(AM26,AM50)</f>
        <v>0</v>
      </c>
      <c r="AN81" s="55">
        <v>0</v>
      </c>
      <c r="AO81" s="23">
        <f>SUM(AO50,AO26)</f>
        <v>0</v>
      </c>
      <c r="AP81" s="24">
        <f>SUM(AP26,AP50)</f>
        <v>0</v>
      </c>
      <c r="AQ81" s="55">
        <v>0</v>
      </c>
      <c r="AR81" s="195"/>
      <c r="AS81" s="195"/>
    </row>
    <row r="82" spans="1:45" ht="90" hidden="1" customHeight="1" x14ac:dyDescent="0.25">
      <c r="A82" s="129"/>
      <c r="B82" s="130"/>
      <c r="C82" s="188"/>
      <c r="D82" s="87" t="s">
        <v>33</v>
      </c>
      <c r="E82" s="23">
        <f t="shared" si="51"/>
        <v>0</v>
      </c>
      <c r="F82" s="24">
        <f t="shared" si="51"/>
        <v>0</v>
      </c>
      <c r="G82" s="25">
        <f t="shared" ref="G82:AQ82" si="52">G57</f>
        <v>0</v>
      </c>
      <c r="H82" s="23">
        <f t="shared" si="52"/>
        <v>0</v>
      </c>
      <c r="I82" s="24">
        <f t="shared" si="52"/>
        <v>0</v>
      </c>
      <c r="J82" s="55">
        <f t="shared" si="52"/>
        <v>0</v>
      </c>
      <c r="K82" s="23">
        <f t="shared" si="52"/>
        <v>0</v>
      </c>
      <c r="L82" s="24">
        <v>0</v>
      </c>
      <c r="M82" s="55">
        <f t="shared" si="52"/>
        <v>0</v>
      </c>
      <c r="N82" s="23">
        <f t="shared" si="52"/>
        <v>0</v>
      </c>
      <c r="O82" s="24">
        <v>0</v>
      </c>
      <c r="P82" s="55">
        <f t="shared" si="52"/>
        <v>0</v>
      </c>
      <c r="Q82" s="23">
        <f t="shared" si="52"/>
        <v>0</v>
      </c>
      <c r="R82" s="24">
        <v>0</v>
      </c>
      <c r="S82" s="55">
        <f t="shared" si="52"/>
        <v>0</v>
      </c>
      <c r="T82" s="23">
        <f t="shared" si="52"/>
        <v>0</v>
      </c>
      <c r="U82" s="24">
        <f t="shared" si="52"/>
        <v>0</v>
      </c>
      <c r="V82" s="55">
        <f t="shared" si="52"/>
        <v>0</v>
      </c>
      <c r="W82" s="23">
        <f t="shared" si="52"/>
        <v>0</v>
      </c>
      <c r="X82" s="24">
        <v>0</v>
      </c>
      <c r="Y82" s="55">
        <f t="shared" si="52"/>
        <v>0</v>
      </c>
      <c r="Z82" s="23">
        <f t="shared" si="52"/>
        <v>0</v>
      </c>
      <c r="AA82" s="24">
        <v>0</v>
      </c>
      <c r="AB82" s="55">
        <f t="shared" si="52"/>
        <v>0</v>
      </c>
      <c r="AC82" s="23">
        <f t="shared" si="52"/>
        <v>0</v>
      </c>
      <c r="AD82" s="24">
        <v>0</v>
      </c>
      <c r="AE82" s="55">
        <f t="shared" si="52"/>
        <v>0</v>
      </c>
      <c r="AF82" s="23">
        <f t="shared" si="52"/>
        <v>0</v>
      </c>
      <c r="AG82" s="24">
        <f t="shared" si="52"/>
        <v>0</v>
      </c>
      <c r="AH82" s="55">
        <f t="shared" si="52"/>
        <v>0</v>
      </c>
      <c r="AI82" s="23">
        <f t="shared" si="52"/>
        <v>0</v>
      </c>
      <c r="AJ82" s="24">
        <v>0</v>
      </c>
      <c r="AK82" s="55">
        <f t="shared" si="52"/>
        <v>0</v>
      </c>
      <c r="AL82" s="23">
        <f t="shared" si="52"/>
        <v>0</v>
      </c>
      <c r="AM82" s="24">
        <f t="shared" si="52"/>
        <v>0</v>
      </c>
      <c r="AN82" s="55">
        <f t="shared" si="52"/>
        <v>0</v>
      </c>
      <c r="AO82" s="23">
        <f t="shared" si="52"/>
        <v>0</v>
      </c>
      <c r="AP82" s="24">
        <v>0</v>
      </c>
      <c r="AQ82" s="55">
        <f t="shared" si="52"/>
        <v>0</v>
      </c>
      <c r="AR82" s="195"/>
      <c r="AS82" s="195"/>
    </row>
    <row r="83" spans="1:45" s="15" customFormat="1" ht="15" hidden="1" customHeight="1" x14ac:dyDescent="0.25">
      <c r="A83" s="129"/>
      <c r="B83" s="130"/>
      <c r="C83" s="182"/>
      <c r="D83" s="87" t="s">
        <v>23</v>
      </c>
      <c r="E83" s="23">
        <f>H83+K83+N83+Q83+T83+W83+Z83+AC83+AF83+AI83+AL83+AO83</f>
        <v>0</v>
      </c>
      <c r="F83" s="24">
        <f>I83+L83+O83+R83+U83+X83+AA83+AD83+AG83+AJ83+AM83+AP83</f>
        <v>0</v>
      </c>
      <c r="G83" s="25">
        <v>0</v>
      </c>
      <c r="H83" s="23">
        <v>0</v>
      </c>
      <c r="I83" s="24">
        <v>0</v>
      </c>
      <c r="J83" s="25">
        <v>0</v>
      </c>
      <c r="K83" s="23">
        <v>0</v>
      </c>
      <c r="L83" s="24">
        <v>0</v>
      </c>
      <c r="M83" s="25">
        <v>0</v>
      </c>
      <c r="N83" s="23">
        <v>0</v>
      </c>
      <c r="O83" s="24">
        <v>0</v>
      </c>
      <c r="P83" s="25">
        <v>0</v>
      </c>
      <c r="Q83" s="23">
        <v>0</v>
      </c>
      <c r="R83" s="24">
        <v>0</v>
      </c>
      <c r="S83" s="25">
        <v>0</v>
      </c>
      <c r="T83" s="23">
        <v>0</v>
      </c>
      <c r="U83" s="24">
        <v>0</v>
      </c>
      <c r="V83" s="25">
        <v>0</v>
      </c>
      <c r="W83" s="23">
        <v>0</v>
      </c>
      <c r="X83" s="24">
        <v>0</v>
      </c>
      <c r="Y83" s="25">
        <v>0</v>
      </c>
      <c r="Z83" s="23">
        <v>0</v>
      </c>
      <c r="AA83" s="24">
        <v>0</v>
      </c>
      <c r="AB83" s="25">
        <v>0</v>
      </c>
      <c r="AC83" s="23">
        <v>0</v>
      </c>
      <c r="AD83" s="24">
        <v>0</v>
      </c>
      <c r="AE83" s="25">
        <v>0</v>
      </c>
      <c r="AF83" s="23">
        <v>0</v>
      </c>
      <c r="AG83" s="24">
        <v>0</v>
      </c>
      <c r="AH83" s="25">
        <v>0</v>
      </c>
      <c r="AI83" s="23">
        <v>0</v>
      </c>
      <c r="AJ83" s="24">
        <v>0</v>
      </c>
      <c r="AK83" s="25">
        <v>0</v>
      </c>
      <c r="AL83" s="23">
        <v>0</v>
      </c>
      <c r="AM83" s="24">
        <v>0</v>
      </c>
      <c r="AN83" s="25">
        <v>0</v>
      </c>
      <c r="AO83" s="23">
        <v>0</v>
      </c>
      <c r="AP83" s="24">
        <v>0</v>
      </c>
      <c r="AQ83" s="25">
        <v>0</v>
      </c>
      <c r="AR83" s="195"/>
      <c r="AS83" s="195"/>
    </row>
    <row r="84" spans="1:45" s="15" customFormat="1" ht="22.5" hidden="1" customHeight="1" x14ac:dyDescent="0.25">
      <c r="A84" s="129"/>
      <c r="B84" s="130"/>
      <c r="C84" s="183"/>
      <c r="D84" s="87" t="s">
        <v>45</v>
      </c>
      <c r="E84" s="23">
        <f>H84+K84+N84+Q84+T84+W84+Z84+AC84+AF84+AI84+AL84+AO84</f>
        <v>0</v>
      </c>
      <c r="F84" s="24">
        <f>I84+L84+O84+R84+U84+X84+AA84+AD84+AG84+AJ84+AM84+AP84</f>
        <v>0</v>
      </c>
      <c r="G84" s="25">
        <v>0</v>
      </c>
      <c r="H84" s="23">
        <v>0</v>
      </c>
      <c r="I84" s="24">
        <v>0</v>
      </c>
      <c r="J84" s="25">
        <v>0</v>
      </c>
      <c r="K84" s="23">
        <v>0</v>
      </c>
      <c r="L84" s="24">
        <v>0</v>
      </c>
      <c r="M84" s="25">
        <v>0</v>
      </c>
      <c r="N84" s="23">
        <v>0</v>
      </c>
      <c r="O84" s="24">
        <v>0</v>
      </c>
      <c r="P84" s="25">
        <v>0</v>
      </c>
      <c r="Q84" s="23">
        <v>0</v>
      </c>
      <c r="R84" s="24">
        <v>0</v>
      </c>
      <c r="S84" s="25">
        <v>0</v>
      </c>
      <c r="T84" s="23">
        <v>0</v>
      </c>
      <c r="U84" s="24">
        <v>0</v>
      </c>
      <c r="V84" s="25">
        <v>0</v>
      </c>
      <c r="W84" s="23">
        <v>0</v>
      </c>
      <c r="X84" s="24">
        <v>0</v>
      </c>
      <c r="Y84" s="25">
        <v>0</v>
      </c>
      <c r="Z84" s="23">
        <v>0</v>
      </c>
      <c r="AA84" s="24">
        <v>0</v>
      </c>
      <c r="AB84" s="25">
        <v>0</v>
      </c>
      <c r="AC84" s="23">
        <v>0</v>
      </c>
      <c r="AD84" s="24">
        <v>0</v>
      </c>
      <c r="AE84" s="25">
        <v>0</v>
      </c>
      <c r="AF84" s="23">
        <v>0</v>
      </c>
      <c r="AG84" s="24">
        <v>0</v>
      </c>
      <c r="AH84" s="25">
        <v>0</v>
      </c>
      <c r="AI84" s="23">
        <v>0</v>
      </c>
      <c r="AJ84" s="24">
        <v>0</v>
      </c>
      <c r="AK84" s="25">
        <v>0</v>
      </c>
      <c r="AL84" s="23">
        <v>0</v>
      </c>
      <c r="AM84" s="24">
        <v>0</v>
      </c>
      <c r="AN84" s="25">
        <v>0</v>
      </c>
      <c r="AO84" s="23">
        <v>0</v>
      </c>
      <c r="AP84" s="24">
        <v>0</v>
      </c>
      <c r="AQ84" s="25">
        <v>0</v>
      </c>
      <c r="AR84" s="195"/>
      <c r="AS84" s="195"/>
    </row>
    <row r="85" spans="1:45" s="15" customFormat="1" ht="22.5" hidden="1" customHeight="1" x14ac:dyDescent="0.25">
      <c r="A85" s="129"/>
      <c r="B85" s="130"/>
      <c r="C85" s="183"/>
      <c r="D85" s="87" t="s">
        <v>24</v>
      </c>
      <c r="E85" s="23">
        <f>E84</f>
        <v>0</v>
      </c>
      <c r="F85" s="24">
        <f t="shared" ref="F85:AQ85" si="53">F84</f>
        <v>0</v>
      </c>
      <c r="G85" s="25">
        <f t="shared" si="53"/>
        <v>0</v>
      </c>
      <c r="H85" s="23">
        <f t="shared" si="53"/>
        <v>0</v>
      </c>
      <c r="I85" s="24">
        <f t="shared" si="53"/>
        <v>0</v>
      </c>
      <c r="J85" s="25">
        <f t="shared" si="53"/>
        <v>0</v>
      </c>
      <c r="K85" s="23">
        <f t="shared" si="53"/>
        <v>0</v>
      </c>
      <c r="L85" s="24">
        <f t="shared" si="53"/>
        <v>0</v>
      </c>
      <c r="M85" s="25">
        <f t="shared" si="53"/>
        <v>0</v>
      </c>
      <c r="N85" s="23">
        <f t="shared" si="53"/>
        <v>0</v>
      </c>
      <c r="O85" s="24">
        <f t="shared" si="53"/>
        <v>0</v>
      </c>
      <c r="P85" s="25">
        <f t="shared" si="53"/>
        <v>0</v>
      </c>
      <c r="Q85" s="23">
        <f t="shared" si="53"/>
        <v>0</v>
      </c>
      <c r="R85" s="24">
        <f t="shared" si="53"/>
        <v>0</v>
      </c>
      <c r="S85" s="25">
        <f t="shared" si="53"/>
        <v>0</v>
      </c>
      <c r="T85" s="23">
        <f t="shared" si="53"/>
        <v>0</v>
      </c>
      <c r="U85" s="24">
        <f t="shared" si="53"/>
        <v>0</v>
      </c>
      <c r="V85" s="25">
        <f t="shared" si="53"/>
        <v>0</v>
      </c>
      <c r="W85" s="23">
        <f t="shared" si="53"/>
        <v>0</v>
      </c>
      <c r="X85" s="24">
        <f t="shared" si="53"/>
        <v>0</v>
      </c>
      <c r="Y85" s="25">
        <f t="shared" si="53"/>
        <v>0</v>
      </c>
      <c r="Z85" s="23">
        <f t="shared" si="53"/>
        <v>0</v>
      </c>
      <c r="AA85" s="24">
        <f t="shared" si="53"/>
        <v>0</v>
      </c>
      <c r="AB85" s="25">
        <f t="shared" si="53"/>
        <v>0</v>
      </c>
      <c r="AC85" s="23">
        <f t="shared" si="53"/>
        <v>0</v>
      </c>
      <c r="AD85" s="24">
        <f t="shared" si="53"/>
        <v>0</v>
      </c>
      <c r="AE85" s="25">
        <f t="shared" si="53"/>
        <v>0</v>
      </c>
      <c r="AF85" s="23">
        <f t="shared" si="53"/>
        <v>0</v>
      </c>
      <c r="AG85" s="24">
        <f t="shared" si="53"/>
        <v>0</v>
      </c>
      <c r="AH85" s="25">
        <f t="shared" si="53"/>
        <v>0</v>
      </c>
      <c r="AI85" s="23">
        <f t="shared" si="53"/>
        <v>0</v>
      </c>
      <c r="AJ85" s="24">
        <f t="shared" si="53"/>
        <v>0</v>
      </c>
      <c r="AK85" s="25">
        <f t="shared" si="53"/>
        <v>0</v>
      </c>
      <c r="AL85" s="23">
        <f t="shared" si="53"/>
        <v>0</v>
      </c>
      <c r="AM85" s="24">
        <f t="shared" si="53"/>
        <v>0</v>
      </c>
      <c r="AN85" s="25">
        <f t="shared" si="53"/>
        <v>0</v>
      </c>
      <c r="AO85" s="23">
        <f t="shared" si="53"/>
        <v>0</v>
      </c>
      <c r="AP85" s="24">
        <f t="shared" si="53"/>
        <v>0</v>
      </c>
      <c r="AQ85" s="25">
        <f t="shared" si="53"/>
        <v>0</v>
      </c>
      <c r="AR85" s="195"/>
      <c r="AS85" s="195"/>
    </row>
    <row r="86" spans="1:45" s="15" customFormat="1" ht="15" hidden="1" customHeight="1" x14ac:dyDescent="0.25">
      <c r="A86" s="129"/>
      <c r="B86" s="130"/>
      <c r="C86" s="183"/>
      <c r="D86" s="87" t="s">
        <v>51</v>
      </c>
      <c r="E86" s="23">
        <f>E83</f>
        <v>0</v>
      </c>
      <c r="F86" s="24">
        <f t="shared" ref="F86:AQ86" si="54">F83</f>
        <v>0</v>
      </c>
      <c r="G86" s="25">
        <f t="shared" si="54"/>
        <v>0</v>
      </c>
      <c r="H86" s="23">
        <f t="shared" si="54"/>
        <v>0</v>
      </c>
      <c r="I86" s="24">
        <f t="shared" si="54"/>
        <v>0</v>
      </c>
      <c r="J86" s="25">
        <f t="shared" si="54"/>
        <v>0</v>
      </c>
      <c r="K86" s="23">
        <f t="shared" si="54"/>
        <v>0</v>
      </c>
      <c r="L86" s="24">
        <f t="shared" si="54"/>
        <v>0</v>
      </c>
      <c r="M86" s="25">
        <f t="shared" si="54"/>
        <v>0</v>
      </c>
      <c r="N86" s="23">
        <f t="shared" si="54"/>
        <v>0</v>
      </c>
      <c r="O86" s="24">
        <f t="shared" si="54"/>
        <v>0</v>
      </c>
      <c r="P86" s="25">
        <f t="shared" si="54"/>
        <v>0</v>
      </c>
      <c r="Q86" s="23">
        <f t="shared" si="54"/>
        <v>0</v>
      </c>
      <c r="R86" s="24">
        <f t="shared" si="54"/>
        <v>0</v>
      </c>
      <c r="S86" s="25">
        <f t="shared" si="54"/>
        <v>0</v>
      </c>
      <c r="T86" s="23">
        <f t="shared" si="54"/>
        <v>0</v>
      </c>
      <c r="U86" s="24">
        <f t="shared" si="54"/>
        <v>0</v>
      </c>
      <c r="V86" s="25">
        <f t="shared" si="54"/>
        <v>0</v>
      </c>
      <c r="W86" s="23">
        <f t="shared" si="54"/>
        <v>0</v>
      </c>
      <c r="X86" s="24">
        <f t="shared" si="54"/>
        <v>0</v>
      </c>
      <c r="Y86" s="25">
        <f t="shared" si="54"/>
        <v>0</v>
      </c>
      <c r="Z86" s="23">
        <f t="shared" si="54"/>
        <v>0</v>
      </c>
      <c r="AA86" s="24">
        <f t="shared" si="54"/>
        <v>0</v>
      </c>
      <c r="AB86" s="25">
        <f t="shared" si="54"/>
        <v>0</v>
      </c>
      <c r="AC86" s="23">
        <f t="shared" si="54"/>
        <v>0</v>
      </c>
      <c r="AD86" s="24">
        <f t="shared" si="54"/>
        <v>0</v>
      </c>
      <c r="AE86" s="25">
        <f t="shared" si="54"/>
        <v>0</v>
      </c>
      <c r="AF86" s="23">
        <f t="shared" si="54"/>
        <v>0</v>
      </c>
      <c r="AG86" s="24">
        <f t="shared" si="54"/>
        <v>0</v>
      </c>
      <c r="AH86" s="25">
        <f t="shared" si="54"/>
        <v>0</v>
      </c>
      <c r="AI86" s="23">
        <f t="shared" si="54"/>
        <v>0</v>
      </c>
      <c r="AJ86" s="24">
        <f t="shared" si="54"/>
        <v>0</v>
      </c>
      <c r="AK86" s="25">
        <f t="shared" si="54"/>
        <v>0</v>
      </c>
      <c r="AL86" s="23">
        <f t="shared" si="54"/>
        <v>0</v>
      </c>
      <c r="AM86" s="24">
        <f t="shared" si="54"/>
        <v>0</v>
      </c>
      <c r="AN86" s="25">
        <f t="shared" si="54"/>
        <v>0</v>
      </c>
      <c r="AO86" s="23">
        <f t="shared" si="54"/>
        <v>0</v>
      </c>
      <c r="AP86" s="24">
        <f t="shared" si="54"/>
        <v>0</v>
      </c>
      <c r="AQ86" s="25">
        <f t="shared" si="54"/>
        <v>0</v>
      </c>
      <c r="AR86" s="195"/>
      <c r="AS86" s="195"/>
    </row>
    <row r="87" spans="1:45" s="15" customFormat="1" ht="22.5" hidden="1" customHeight="1" x14ac:dyDescent="0.25">
      <c r="A87" s="129"/>
      <c r="B87" s="130"/>
      <c r="C87" s="183"/>
      <c r="D87" s="87" t="s">
        <v>46</v>
      </c>
      <c r="E87" s="23">
        <f>E83</f>
        <v>0</v>
      </c>
      <c r="F87" s="24">
        <f t="shared" ref="F87:AQ87" si="55">F83</f>
        <v>0</v>
      </c>
      <c r="G87" s="25">
        <f t="shared" si="55"/>
        <v>0</v>
      </c>
      <c r="H87" s="23">
        <f t="shared" si="55"/>
        <v>0</v>
      </c>
      <c r="I87" s="24">
        <f t="shared" si="55"/>
        <v>0</v>
      </c>
      <c r="J87" s="25">
        <f t="shared" si="55"/>
        <v>0</v>
      </c>
      <c r="K87" s="23">
        <f t="shared" si="55"/>
        <v>0</v>
      </c>
      <c r="L87" s="24">
        <f t="shared" si="55"/>
        <v>0</v>
      </c>
      <c r="M87" s="25">
        <f t="shared" si="55"/>
        <v>0</v>
      </c>
      <c r="N87" s="23">
        <f t="shared" si="55"/>
        <v>0</v>
      </c>
      <c r="O87" s="24">
        <f t="shared" si="55"/>
        <v>0</v>
      </c>
      <c r="P87" s="25">
        <f t="shared" si="55"/>
        <v>0</v>
      </c>
      <c r="Q87" s="23">
        <f t="shared" si="55"/>
        <v>0</v>
      </c>
      <c r="R87" s="24">
        <f t="shared" si="55"/>
        <v>0</v>
      </c>
      <c r="S87" s="25">
        <f t="shared" si="55"/>
        <v>0</v>
      </c>
      <c r="T87" s="23">
        <f t="shared" si="55"/>
        <v>0</v>
      </c>
      <c r="U87" s="24">
        <f t="shared" si="55"/>
        <v>0</v>
      </c>
      <c r="V87" s="25">
        <f t="shared" si="55"/>
        <v>0</v>
      </c>
      <c r="W87" s="23">
        <f t="shared" si="55"/>
        <v>0</v>
      </c>
      <c r="X87" s="24">
        <f t="shared" si="55"/>
        <v>0</v>
      </c>
      <c r="Y87" s="25">
        <f t="shared" si="55"/>
        <v>0</v>
      </c>
      <c r="Z87" s="23">
        <f t="shared" si="55"/>
        <v>0</v>
      </c>
      <c r="AA87" s="24">
        <f t="shared" si="55"/>
        <v>0</v>
      </c>
      <c r="AB87" s="25">
        <f t="shared" si="55"/>
        <v>0</v>
      </c>
      <c r="AC87" s="23">
        <f t="shared" si="55"/>
        <v>0</v>
      </c>
      <c r="AD87" s="24">
        <f t="shared" si="55"/>
        <v>0</v>
      </c>
      <c r="AE87" s="25">
        <f t="shared" si="55"/>
        <v>0</v>
      </c>
      <c r="AF87" s="23">
        <f t="shared" si="55"/>
        <v>0</v>
      </c>
      <c r="AG87" s="24">
        <f t="shared" si="55"/>
        <v>0</v>
      </c>
      <c r="AH87" s="25">
        <f t="shared" si="55"/>
        <v>0</v>
      </c>
      <c r="AI87" s="23">
        <f t="shared" si="55"/>
        <v>0</v>
      </c>
      <c r="AJ87" s="24">
        <f t="shared" si="55"/>
        <v>0</v>
      </c>
      <c r="AK87" s="25">
        <f t="shared" si="55"/>
        <v>0</v>
      </c>
      <c r="AL87" s="23">
        <f t="shared" si="55"/>
        <v>0</v>
      </c>
      <c r="AM87" s="24">
        <f t="shared" si="55"/>
        <v>0</v>
      </c>
      <c r="AN87" s="25">
        <f t="shared" si="55"/>
        <v>0</v>
      </c>
      <c r="AO87" s="23">
        <f t="shared" si="55"/>
        <v>0</v>
      </c>
      <c r="AP87" s="24">
        <f t="shared" si="55"/>
        <v>0</v>
      </c>
      <c r="AQ87" s="25">
        <f t="shared" si="55"/>
        <v>0</v>
      </c>
      <c r="AR87" s="195"/>
      <c r="AS87" s="195"/>
    </row>
    <row r="88" spans="1:45" s="15" customFormat="1" ht="90" hidden="1" customHeight="1" x14ac:dyDescent="0.25">
      <c r="A88" s="129"/>
      <c r="B88" s="130"/>
      <c r="C88" s="184"/>
      <c r="D88" s="87" t="s">
        <v>33</v>
      </c>
      <c r="E88" s="17">
        <v>0</v>
      </c>
      <c r="F88" s="18">
        <v>0</v>
      </c>
      <c r="G88" s="19">
        <v>0</v>
      </c>
      <c r="H88" s="17">
        <v>0</v>
      </c>
      <c r="I88" s="18">
        <v>0</v>
      </c>
      <c r="J88" s="19">
        <v>0</v>
      </c>
      <c r="K88" s="17">
        <v>0</v>
      </c>
      <c r="L88" s="18">
        <v>0</v>
      </c>
      <c r="M88" s="19">
        <v>0</v>
      </c>
      <c r="N88" s="17">
        <v>0</v>
      </c>
      <c r="O88" s="18">
        <v>0</v>
      </c>
      <c r="P88" s="19">
        <v>0</v>
      </c>
      <c r="Q88" s="17">
        <v>0</v>
      </c>
      <c r="R88" s="18">
        <v>0</v>
      </c>
      <c r="S88" s="19">
        <v>0</v>
      </c>
      <c r="T88" s="17">
        <v>0</v>
      </c>
      <c r="U88" s="18">
        <v>0</v>
      </c>
      <c r="V88" s="19">
        <v>0</v>
      </c>
      <c r="W88" s="17">
        <v>0</v>
      </c>
      <c r="X88" s="18">
        <v>0</v>
      </c>
      <c r="Y88" s="19">
        <v>0</v>
      </c>
      <c r="Z88" s="17">
        <v>0</v>
      </c>
      <c r="AA88" s="18">
        <v>0</v>
      </c>
      <c r="AB88" s="19">
        <v>0</v>
      </c>
      <c r="AC88" s="17">
        <v>0</v>
      </c>
      <c r="AD88" s="18">
        <v>0</v>
      </c>
      <c r="AE88" s="19">
        <v>0</v>
      </c>
      <c r="AF88" s="17">
        <v>0</v>
      </c>
      <c r="AG88" s="18">
        <v>0</v>
      </c>
      <c r="AH88" s="19">
        <v>0</v>
      </c>
      <c r="AI88" s="17">
        <v>0</v>
      </c>
      <c r="AJ88" s="18">
        <v>0</v>
      </c>
      <c r="AK88" s="19">
        <v>0</v>
      </c>
      <c r="AL88" s="17">
        <v>0</v>
      </c>
      <c r="AM88" s="18">
        <v>0</v>
      </c>
      <c r="AN88" s="19">
        <v>0</v>
      </c>
      <c r="AO88" s="17">
        <v>0</v>
      </c>
      <c r="AP88" s="18">
        <v>0</v>
      </c>
      <c r="AQ88" s="19">
        <v>0</v>
      </c>
      <c r="AR88" s="195"/>
      <c r="AS88" s="195"/>
    </row>
    <row r="89" spans="1:45" s="15" customFormat="1" ht="15" hidden="1" customHeight="1" x14ac:dyDescent="0.25">
      <c r="A89" s="129"/>
      <c r="B89" s="130"/>
      <c r="C89" s="188"/>
      <c r="D89" s="87" t="s">
        <v>23</v>
      </c>
      <c r="E89" s="23">
        <f>E83</f>
        <v>0</v>
      </c>
      <c r="F89" s="24">
        <f t="shared" ref="F89:AQ89" si="56">F83</f>
        <v>0</v>
      </c>
      <c r="G89" s="25">
        <f t="shared" si="56"/>
        <v>0</v>
      </c>
      <c r="H89" s="23">
        <f t="shared" si="56"/>
        <v>0</v>
      </c>
      <c r="I89" s="24">
        <f t="shared" si="56"/>
        <v>0</v>
      </c>
      <c r="J89" s="25">
        <f t="shared" si="56"/>
        <v>0</v>
      </c>
      <c r="K89" s="23">
        <f t="shared" si="56"/>
        <v>0</v>
      </c>
      <c r="L89" s="24">
        <f t="shared" si="56"/>
        <v>0</v>
      </c>
      <c r="M89" s="25">
        <f t="shared" si="56"/>
        <v>0</v>
      </c>
      <c r="N89" s="23">
        <f t="shared" si="56"/>
        <v>0</v>
      </c>
      <c r="O89" s="24">
        <f t="shared" si="56"/>
        <v>0</v>
      </c>
      <c r="P89" s="25">
        <f t="shared" si="56"/>
        <v>0</v>
      </c>
      <c r="Q89" s="23">
        <f t="shared" si="56"/>
        <v>0</v>
      </c>
      <c r="R89" s="24">
        <f t="shared" si="56"/>
        <v>0</v>
      </c>
      <c r="S89" s="25">
        <f t="shared" si="56"/>
        <v>0</v>
      </c>
      <c r="T89" s="23">
        <f t="shared" si="56"/>
        <v>0</v>
      </c>
      <c r="U89" s="24">
        <f t="shared" si="56"/>
        <v>0</v>
      </c>
      <c r="V89" s="25">
        <f t="shared" si="56"/>
        <v>0</v>
      </c>
      <c r="W89" s="23">
        <f t="shared" si="56"/>
        <v>0</v>
      </c>
      <c r="X89" s="24">
        <f t="shared" si="56"/>
        <v>0</v>
      </c>
      <c r="Y89" s="25">
        <f t="shared" si="56"/>
        <v>0</v>
      </c>
      <c r="Z89" s="23">
        <f t="shared" si="56"/>
        <v>0</v>
      </c>
      <c r="AA89" s="24">
        <f t="shared" si="56"/>
        <v>0</v>
      </c>
      <c r="AB89" s="25">
        <f t="shared" si="56"/>
        <v>0</v>
      </c>
      <c r="AC89" s="23">
        <f t="shared" si="56"/>
        <v>0</v>
      </c>
      <c r="AD89" s="24">
        <f t="shared" si="56"/>
        <v>0</v>
      </c>
      <c r="AE89" s="25">
        <f t="shared" si="56"/>
        <v>0</v>
      </c>
      <c r="AF89" s="23">
        <f t="shared" si="56"/>
        <v>0</v>
      </c>
      <c r="AG89" s="24">
        <f t="shared" si="56"/>
        <v>0</v>
      </c>
      <c r="AH89" s="25">
        <f t="shared" si="56"/>
        <v>0</v>
      </c>
      <c r="AI89" s="23">
        <f t="shared" si="56"/>
        <v>0</v>
      </c>
      <c r="AJ89" s="24">
        <f t="shared" si="56"/>
        <v>0</v>
      </c>
      <c r="AK89" s="25">
        <f t="shared" si="56"/>
        <v>0</v>
      </c>
      <c r="AL89" s="23">
        <f t="shared" si="56"/>
        <v>0</v>
      </c>
      <c r="AM89" s="24">
        <f t="shared" si="56"/>
        <v>0</v>
      </c>
      <c r="AN89" s="25">
        <f t="shared" si="56"/>
        <v>0</v>
      </c>
      <c r="AO89" s="23">
        <f t="shared" si="56"/>
        <v>0</v>
      </c>
      <c r="AP89" s="24">
        <f t="shared" si="56"/>
        <v>0</v>
      </c>
      <c r="AQ89" s="25">
        <f t="shared" si="56"/>
        <v>0</v>
      </c>
      <c r="AR89" s="195"/>
      <c r="AS89" s="195"/>
    </row>
    <row r="90" spans="1:45" s="15" customFormat="1" ht="22.5" hidden="1" customHeight="1" x14ac:dyDescent="0.25">
      <c r="A90" s="129"/>
      <c r="B90" s="130"/>
      <c r="C90" s="188"/>
      <c r="D90" s="87" t="s">
        <v>45</v>
      </c>
      <c r="E90" s="23">
        <f>E89</f>
        <v>0</v>
      </c>
      <c r="F90" s="24">
        <f t="shared" ref="F90:AQ93" si="57">F89</f>
        <v>0</v>
      </c>
      <c r="G90" s="25">
        <f t="shared" si="57"/>
        <v>0</v>
      </c>
      <c r="H90" s="23">
        <f t="shared" si="57"/>
        <v>0</v>
      </c>
      <c r="I90" s="24">
        <f t="shared" si="57"/>
        <v>0</v>
      </c>
      <c r="J90" s="25">
        <f t="shared" si="57"/>
        <v>0</v>
      </c>
      <c r="K90" s="23">
        <f t="shared" si="57"/>
        <v>0</v>
      </c>
      <c r="L90" s="24">
        <f t="shared" si="57"/>
        <v>0</v>
      </c>
      <c r="M90" s="25">
        <f t="shared" si="57"/>
        <v>0</v>
      </c>
      <c r="N90" s="23">
        <f t="shared" si="57"/>
        <v>0</v>
      </c>
      <c r="O90" s="24">
        <f t="shared" si="57"/>
        <v>0</v>
      </c>
      <c r="P90" s="25">
        <f t="shared" si="57"/>
        <v>0</v>
      </c>
      <c r="Q90" s="23">
        <f t="shared" si="57"/>
        <v>0</v>
      </c>
      <c r="R90" s="24">
        <f t="shared" si="57"/>
        <v>0</v>
      </c>
      <c r="S90" s="25">
        <f t="shared" si="57"/>
        <v>0</v>
      </c>
      <c r="T90" s="23">
        <f t="shared" si="57"/>
        <v>0</v>
      </c>
      <c r="U90" s="24">
        <f t="shared" si="57"/>
        <v>0</v>
      </c>
      <c r="V90" s="25">
        <f t="shared" si="57"/>
        <v>0</v>
      </c>
      <c r="W90" s="23">
        <f t="shared" si="57"/>
        <v>0</v>
      </c>
      <c r="X90" s="24">
        <f t="shared" si="57"/>
        <v>0</v>
      </c>
      <c r="Y90" s="25">
        <f t="shared" si="57"/>
        <v>0</v>
      </c>
      <c r="Z90" s="23">
        <f t="shared" si="57"/>
        <v>0</v>
      </c>
      <c r="AA90" s="24">
        <f t="shared" si="57"/>
        <v>0</v>
      </c>
      <c r="AB90" s="25">
        <f t="shared" si="57"/>
        <v>0</v>
      </c>
      <c r="AC90" s="23">
        <f t="shared" si="57"/>
        <v>0</v>
      </c>
      <c r="AD90" s="24">
        <f t="shared" si="57"/>
        <v>0</v>
      </c>
      <c r="AE90" s="25">
        <f t="shared" si="57"/>
        <v>0</v>
      </c>
      <c r="AF90" s="23">
        <f t="shared" si="57"/>
        <v>0</v>
      </c>
      <c r="AG90" s="24">
        <f t="shared" si="57"/>
        <v>0</v>
      </c>
      <c r="AH90" s="25">
        <f t="shared" si="57"/>
        <v>0</v>
      </c>
      <c r="AI90" s="23">
        <f t="shared" si="57"/>
        <v>0</v>
      </c>
      <c r="AJ90" s="24">
        <f t="shared" si="57"/>
        <v>0</v>
      </c>
      <c r="AK90" s="25">
        <f t="shared" si="57"/>
        <v>0</v>
      </c>
      <c r="AL90" s="23">
        <f t="shared" si="57"/>
        <v>0</v>
      </c>
      <c r="AM90" s="24">
        <f t="shared" si="57"/>
        <v>0</v>
      </c>
      <c r="AN90" s="25">
        <f t="shared" si="57"/>
        <v>0</v>
      </c>
      <c r="AO90" s="23">
        <f t="shared" si="57"/>
        <v>0</v>
      </c>
      <c r="AP90" s="24">
        <f t="shared" si="57"/>
        <v>0</v>
      </c>
      <c r="AQ90" s="25">
        <f t="shared" si="57"/>
        <v>0</v>
      </c>
      <c r="AR90" s="195"/>
      <c r="AS90" s="195"/>
    </row>
    <row r="91" spans="1:45" s="15" customFormat="1" ht="22.5" hidden="1" customHeight="1" x14ac:dyDescent="0.25">
      <c r="A91" s="129"/>
      <c r="B91" s="130"/>
      <c r="C91" s="188"/>
      <c r="D91" s="87" t="s">
        <v>24</v>
      </c>
      <c r="E91" s="23">
        <f>E90</f>
        <v>0</v>
      </c>
      <c r="F91" s="24">
        <f t="shared" si="57"/>
        <v>0</v>
      </c>
      <c r="G91" s="25">
        <f t="shared" si="57"/>
        <v>0</v>
      </c>
      <c r="H91" s="23">
        <f t="shared" si="57"/>
        <v>0</v>
      </c>
      <c r="I91" s="24">
        <f t="shared" si="57"/>
        <v>0</v>
      </c>
      <c r="J91" s="25">
        <f t="shared" si="57"/>
        <v>0</v>
      </c>
      <c r="K91" s="23">
        <f t="shared" si="57"/>
        <v>0</v>
      </c>
      <c r="L91" s="24">
        <f t="shared" si="57"/>
        <v>0</v>
      </c>
      <c r="M91" s="25">
        <f t="shared" si="57"/>
        <v>0</v>
      </c>
      <c r="N91" s="23">
        <f t="shared" si="57"/>
        <v>0</v>
      </c>
      <c r="O91" s="24">
        <f t="shared" si="57"/>
        <v>0</v>
      </c>
      <c r="P91" s="25">
        <f t="shared" si="57"/>
        <v>0</v>
      </c>
      <c r="Q91" s="23">
        <f t="shared" si="57"/>
        <v>0</v>
      </c>
      <c r="R91" s="24">
        <f t="shared" si="57"/>
        <v>0</v>
      </c>
      <c r="S91" s="25">
        <f t="shared" si="57"/>
        <v>0</v>
      </c>
      <c r="T91" s="23">
        <f t="shared" si="57"/>
        <v>0</v>
      </c>
      <c r="U91" s="24">
        <f t="shared" si="57"/>
        <v>0</v>
      </c>
      <c r="V91" s="25">
        <f t="shared" si="57"/>
        <v>0</v>
      </c>
      <c r="W91" s="23">
        <f t="shared" si="57"/>
        <v>0</v>
      </c>
      <c r="X91" s="24">
        <f t="shared" si="57"/>
        <v>0</v>
      </c>
      <c r="Y91" s="25">
        <f t="shared" si="57"/>
        <v>0</v>
      </c>
      <c r="Z91" s="23">
        <f t="shared" si="57"/>
        <v>0</v>
      </c>
      <c r="AA91" s="24">
        <f t="shared" si="57"/>
        <v>0</v>
      </c>
      <c r="AB91" s="25">
        <f t="shared" si="57"/>
        <v>0</v>
      </c>
      <c r="AC91" s="23">
        <f t="shared" si="57"/>
        <v>0</v>
      </c>
      <c r="AD91" s="24">
        <f t="shared" si="57"/>
        <v>0</v>
      </c>
      <c r="AE91" s="25">
        <f t="shared" si="57"/>
        <v>0</v>
      </c>
      <c r="AF91" s="23">
        <f t="shared" si="57"/>
        <v>0</v>
      </c>
      <c r="AG91" s="24">
        <f t="shared" si="57"/>
        <v>0</v>
      </c>
      <c r="AH91" s="25">
        <f t="shared" si="57"/>
        <v>0</v>
      </c>
      <c r="AI91" s="23">
        <f t="shared" si="57"/>
        <v>0</v>
      </c>
      <c r="AJ91" s="24">
        <f t="shared" si="57"/>
        <v>0</v>
      </c>
      <c r="AK91" s="25">
        <f t="shared" si="57"/>
        <v>0</v>
      </c>
      <c r="AL91" s="23">
        <f t="shared" si="57"/>
        <v>0</v>
      </c>
      <c r="AM91" s="24">
        <f t="shared" si="57"/>
        <v>0</v>
      </c>
      <c r="AN91" s="25">
        <f t="shared" si="57"/>
        <v>0</v>
      </c>
      <c r="AO91" s="23">
        <f t="shared" si="57"/>
        <v>0</v>
      </c>
      <c r="AP91" s="24">
        <f t="shared" si="57"/>
        <v>0</v>
      </c>
      <c r="AQ91" s="25">
        <f t="shared" si="57"/>
        <v>0</v>
      </c>
      <c r="AR91" s="195"/>
      <c r="AS91" s="195"/>
    </row>
    <row r="92" spans="1:45" s="15" customFormat="1" ht="15" hidden="1" customHeight="1" x14ac:dyDescent="0.25">
      <c r="A92" s="129"/>
      <c r="B92" s="130"/>
      <c r="C92" s="188"/>
      <c r="D92" s="87" t="s">
        <v>51</v>
      </c>
      <c r="E92" s="23">
        <f>E91</f>
        <v>0</v>
      </c>
      <c r="F92" s="24">
        <f t="shared" si="57"/>
        <v>0</v>
      </c>
      <c r="G92" s="25">
        <f t="shared" si="57"/>
        <v>0</v>
      </c>
      <c r="H92" s="23">
        <f t="shared" si="57"/>
        <v>0</v>
      </c>
      <c r="I92" s="24">
        <f t="shared" si="57"/>
        <v>0</v>
      </c>
      <c r="J92" s="25">
        <f t="shared" si="57"/>
        <v>0</v>
      </c>
      <c r="K92" s="23">
        <f t="shared" si="57"/>
        <v>0</v>
      </c>
      <c r="L92" s="24">
        <f t="shared" si="57"/>
        <v>0</v>
      </c>
      <c r="M92" s="25">
        <f t="shared" si="57"/>
        <v>0</v>
      </c>
      <c r="N92" s="23">
        <f t="shared" si="57"/>
        <v>0</v>
      </c>
      <c r="O92" s="24">
        <f t="shared" si="57"/>
        <v>0</v>
      </c>
      <c r="P92" s="25">
        <f t="shared" si="57"/>
        <v>0</v>
      </c>
      <c r="Q92" s="23">
        <f t="shared" si="57"/>
        <v>0</v>
      </c>
      <c r="R92" s="24">
        <f t="shared" si="57"/>
        <v>0</v>
      </c>
      <c r="S92" s="25">
        <f t="shared" si="57"/>
        <v>0</v>
      </c>
      <c r="T92" s="23">
        <f t="shared" si="57"/>
        <v>0</v>
      </c>
      <c r="U92" s="24">
        <f t="shared" si="57"/>
        <v>0</v>
      </c>
      <c r="V92" s="25">
        <f t="shared" si="57"/>
        <v>0</v>
      </c>
      <c r="W92" s="23">
        <f t="shared" si="57"/>
        <v>0</v>
      </c>
      <c r="X92" s="24">
        <f t="shared" si="57"/>
        <v>0</v>
      </c>
      <c r="Y92" s="25">
        <f t="shared" si="57"/>
        <v>0</v>
      </c>
      <c r="Z92" s="23">
        <f t="shared" si="57"/>
        <v>0</v>
      </c>
      <c r="AA92" s="24">
        <f t="shared" si="57"/>
        <v>0</v>
      </c>
      <c r="AB92" s="25">
        <f t="shared" si="57"/>
        <v>0</v>
      </c>
      <c r="AC92" s="23">
        <f t="shared" si="57"/>
        <v>0</v>
      </c>
      <c r="AD92" s="24">
        <f t="shared" si="57"/>
        <v>0</v>
      </c>
      <c r="AE92" s="25">
        <f t="shared" si="57"/>
        <v>0</v>
      </c>
      <c r="AF92" s="23">
        <f t="shared" si="57"/>
        <v>0</v>
      </c>
      <c r="AG92" s="24">
        <f t="shared" si="57"/>
        <v>0</v>
      </c>
      <c r="AH92" s="25">
        <f t="shared" si="57"/>
        <v>0</v>
      </c>
      <c r="AI92" s="23">
        <f t="shared" si="57"/>
        <v>0</v>
      </c>
      <c r="AJ92" s="24">
        <f t="shared" si="57"/>
        <v>0</v>
      </c>
      <c r="AK92" s="25">
        <f t="shared" si="57"/>
        <v>0</v>
      </c>
      <c r="AL92" s="23">
        <f t="shared" si="57"/>
        <v>0</v>
      </c>
      <c r="AM92" s="24">
        <f t="shared" si="57"/>
        <v>0</v>
      </c>
      <c r="AN92" s="25">
        <f t="shared" si="57"/>
        <v>0</v>
      </c>
      <c r="AO92" s="23">
        <f t="shared" si="57"/>
        <v>0</v>
      </c>
      <c r="AP92" s="24">
        <f t="shared" si="57"/>
        <v>0</v>
      </c>
      <c r="AQ92" s="25">
        <f t="shared" si="57"/>
        <v>0</v>
      </c>
      <c r="AR92" s="195"/>
      <c r="AS92" s="195"/>
    </row>
    <row r="93" spans="1:45" s="15" customFormat="1" ht="22.5" hidden="1" customHeight="1" x14ac:dyDescent="0.25">
      <c r="A93" s="129"/>
      <c r="B93" s="130"/>
      <c r="C93" s="188"/>
      <c r="D93" s="87" t="s">
        <v>46</v>
      </c>
      <c r="E93" s="23">
        <f>E92</f>
        <v>0</v>
      </c>
      <c r="F93" s="24">
        <f t="shared" si="57"/>
        <v>0</v>
      </c>
      <c r="G93" s="25">
        <f t="shared" si="57"/>
        <v>0</v>
      </c>
      <c r="H93" s="23">
        <f t="shared" si="57"/>
        <v>0</v>
      </c>
      <c r="I93" s="24">
        <f t="shared" si="57"/>
        <v>0</v>
      </c>
      <c r="J93" s="25">
        <f t="shared" si="57"/>
        <v>0</v>
      </c>
      <c r="K93" s="23">
        <f t="shared" si="57"/>
        <v>0</v>
      </c>
      <c r="L93" s="24">
        <f t="shared" si="57"/>
        <v>0</v>
      </c>
      <c r="M93" s="25">
        <f t="shared" si="57"/>
        <v>0</v>
      </c>
      <c r="N93" s="23">
        <f t="shared" si="57"/>
        <v>0</v>
      </c>
      <c r="O93" s="24">
        <f t="shared" si="57"/>
        <v>0</v>
      </c>
      <c r="P93" s="25">
        <f t="shared" si="57"/>
        <v>0</v>
      </c>
      <c r="Q93" s="23">
        <f t="shared" si="57"/>
        <v>0</v>
      </c>
      <c r="R93" s="24">
        <f t="shared" si="57"/>
        <v>0</v>
      </c>
      <c r="S93" s="25">
        <f t="shared" si="57"/>
        <v>0</v>
      </c>
      <c r="T93" s="23">
        <f t="shared" si="57"/>
        <v>0</v>
      </c>
      <c r="U93" s="24">
        <f t="shared" si="57"/>
        <v>0</v>
      </c>
      <c r="V93" s="25">
        <f t="shared" si="57"/>
        <v>0</v>
      </c>
      <c r="W93" s="23">
        <f t="shared" si="57"/>
        <v>0</v>
      </c>
      <c r="X93" s="24">
        <f t="shared" si="57"/>
        <v>0</v>
      </c>
      <c r="Y93" s="25">
        <f t="shared" si="57"/>
        <v>0</v>
      </c>
      <c r="Z93" s="23">
        <f t="shared" si="57"/>
        <v>0</v>
      </c>
      <c r="AA93" s="24">
        <f t="shared" si="57"/>
        <v>0</v>
      </c>
      <c r="AB93" s="25">
        <f t="shared" si="57"/>
        <v>0</v>
      </c>
      <c r="AC93" s="23">
        <f t="shared" si="57"/>
        <v>0</v>
      </c>
      <c r="AD93" s="24">
        <f t="shared" si="57"/>
        <v>0</v>
      </c>
      <c r="AE93" s="25">
        <f t="shared" si="57"/>
        <v>0</v>
      </c>
      <c r="AF93" s="23">
        <f t="shared" si="57"/>
        <v>0</v>
      </c>
      <c r="AG93" s="24">
        <f t="shared" si="57"/>
        <v>0</v>
      </c>
      <c r="AH93" s="25">
        <f t="shared" si="57"/>
        <v>0</v>
      </c>
      <c r="AI93" s="23">
        <f t="shared" si="57"/>
        <v>0</v>
      </c>
      <c r="AJ93" s="24">
        <f t="shared" si="57"/>
        <v>0</v>
      </c>
      <c r="AK93" s="25">
        <f t="shared" si="57"/>
        <v>0</v>
      </c>
      <c r="AL93" s="23">
        <f t="shared" si="57"/>
        <v>0</v>
      </c>
      <c r="AM93" s="24">
        <f t="shared" si="57"/>
        <v>0</v>
      </c>
      <c r="AN93" s="25">
        <f t="shared" si="57"/>
        <v>0</v>
      </c>
      <c r="AO93" s="23">
        <f t="shared" si="57"/>
        <v>0</v>
      </c>
      <c r="AP93" s="24">
        <f t="shared" si="57"/>
        <v>0</v>
      </c>
      <c r="AQ93" s="25">
        <f t="shared" si="57"/>
        <v>0</v>
      </c>
      <c r="AR93" s="195"/>
      <c r="AS93" s="195"/>
    </row>
    <row r="94" spans="1:45" ht="0.75" customHeight="1" x14ac:dyDescent="0.25">
      <c r="A94" s="293"/>
      <c r="B94" s="294"/>
      <c r="C94" s="188"/>
      <c r="D94" s="87"/>
      <c r="E94" s="23">
        <f>SUM(H94,K94,N94,Q94,T94,W94,Z94,AC94,AF94,AI94,AL94,AO94)</f>
        <v>0</v>
      </c>
      <c r="F94" s="24">
        <f>SUM(I94,L94,O94,R94,U94,X94,AA94,AD94,AG94,AJ94,AM94,AP94)</f>
        <v>0</v>
      </c>
      <c r="G94" s="55">
        <v>100</v>
      </c>
      <c r="H94" s="23">
        <f>H51</f>
        <v>0</v>
      </c>
      <c r="I94" s="24">
        <f>I51</f>
        <v>0</v>
      </c>
      <c r="J94" s="55">
        <v>100</v>
      </c>
      <c r="K94" s="23">
        <f>K51</f>
        <v>0</v>
      </c>
      <c r="L94" s="24">
        <f>L51</f>
        <v>0</v>
      </c>
      <c r="M94" s="55">
        <v>0</v>
      </c>
      <c r="N94" s="23">
        <f>N51</f>
        <v>0</v>
      </c>
      <c r="O94" s="24">
        <f>O51</f>
        <v>0</v>
      </c>
      <c r="P94" s="55">
        <v>0</v>
      </c>
      <c r="Q94" s="23">
        <f>Q51</f>
        <v>0</v>
      </c>
      <c r="R94" s="24">
        <f>R51</f>
        <v>0</v>
      </c>
      <c r="S94" s="55">
        <v>0</v>
      </c>
      <c r="T94" s="23">
        <f>T51</f>
        <v>0</v>
      </c>
      <c r="U94" s="24">
        <f>U51</f>
        <v>0</v>
      </c>
      <c r="V94" s="55">
        <v>0</v>
      </c>
      <c r="W94" s="23">
        <f>W51</f>
        <v>0</v>
      </c>
      <c r="X94" s="24">
        <f>X51</f>
        <v>0</v>
      </c>
      <c r="Y94" s="55">
        <v>0</v>
      </c>
      <c r="Z94" s="23">
        <f>Z51</f>
        <v>0</v>
      </c>
      <c r="AA94" s="24">
        <f>AA51</f>
        <v>0</v>
      </c>
      <c r="AB94" s="55">
        <v>0</v>
      </c>
      <c r="AC94" s="23">
        <f>AC51</f>
        <v>0</v>
      </c>
      <c r="AD94" s="24">
        <f>AD51</f>
        <v>0</v>
      </c>
      <c r="AE94" s="55">
        <v>0</v>
      </c>
      <c r="AF94" s="23">
        <f>AF51</f>
        <v>0</v>
      </c>
      <c r="AG94" s="24">
        <f>AG51</f>
        <v>0</v>
      </c>
      <c r="AH94" s="55">
        <v>0</v>
      </c>
      <c r="AI94" s="23">
        <f>AI51</f>
        <v>0</v>
      </c>
      <c r="AJ94" s="24">
        <f>AJ51</f>
        <v>0</v>
      </c>
      <c r="AK94" s="55">
        <v>0</v>
      </c>
      <c r="AL94" s="23">
        <f>AL51</f>
        <v>0</v>
      </c>
      <c r="AM94" s="24">
        <f>AM51</f>
        <v>0</v>
      </c>
      <c r="AN94" s="55">
        <v>0</v>
      </c>
      <c r="AO94" s="23">
        <f>AO51</f>
        <v>0</v>
      </c>
      <c r="AP94" s="24">
        <f>AP51</f>
        <v>0</v>
      </c>
      <c r="AQ94" s="55">
        <v>0</v>
      </c>
      <c r="AR94" s="92"/>
      <c r="AS94" s="92"/>
    </row>
    <row r="95" spans="1:45" ht="80.25" customHeight="1" x14ac:dyDescent="0.25">
      <c r="A95" s="167" t="s">
        <v>97</v>
      </c>
      <c r="B95" s="168"/>
      <c r="C95" s="131" t="s">
        <v>54</v>
      </c>
      <c r="D95" s="124" t="s">
        <v>51</v>
      </c>
      <c r="E95" s="23">
        <f t="shared" ref="E95:F98" si="58">H95+K95+N95+Q95+T95+W95+Z95+AC95+AF95+AI95+AL95+AO95</f>
        <v>10.5</v>
      </c>
      <c r="F95" s="24">
        <f t="shared" si="58"/>
        <v>10.5</v>
      </c>
      <c r="G95" s="55">
        <f>F95/E95*100</f>
        <v>100</v>
      </c>
      <c r="H95" s="23">
        <v>10.5</v>
      </c>
      <c r="I95" s="24">
        <v>10.5</v>
      </c>
      <c r="J95" s="55">
        <f>I95/H95*100</f>
        <v>100</v>
      </c>
      <c r="K95" s="23">
        <v>0</v>
      </c>
      <c r="L95" s="24">
        <v>0</v>
      </c>
      <c r="M95" s="55">
        <f>SUM(M34,M40,M54,M62)</f>
        <v>0</v>
      </c>
      <c r="N95" s="23">
        <v>0</v>
      </c>
      <c r="O95" s="24">
        <v>0</v>
      </c>
      <c r="P95" s="55">
        <v>0</v>
      </c>
      <c r="Q95" s="23">
        <v>0</v>
      </c>
      <c r="R95" s="24">
        <v>0</v>
      </c>
      <c r="S95" s="55">
        <v>0</v>
      </c>
      <c r="T95" s="23">
        <v>0</v>
      </c>
      <c r="U95" s="24">
        <v>0</v>
      </c>
      <c r="V95" s="55">
        <v>0</v>
      </c>
      <c r="W95" s="23">
        <v>0</v>
      </c>
      <c r="X95" s="24">
        <v>0</v>
      </c>
      <c r="Y95" s="55">
        <v>0</v>
      </c>
      <c r="Z95" s="23">
        <v>0</v>
      </c>
      <c r="AA95" s="24">
        <v>0</v>
      </c>
      <c r="AB95" s="55">
        <v>0</v>
      </c>
      <c r="AC95" s="23">
        <v>0</v>
      </c>
      <c r="AD95" s="24">
        <v>0</v>
      </c>
      <c r="AE95" s="55">
        <v>0</v>
      </c>
      <c r="AF95" s="23">
        <v>0</v>
      </c>
      <c r="AG95" s="24">
        <v>0</v>
      </c>
      <c r="AH95" s="55">
        <v>0</v>
      </c>
      <c r="AI95" s="23">
        <v>0</v>
      </c>
      <c r="AJ95" s="24">
        <v>0</v>
      </c>
      <c r="AK95" s="55">
        <v>0</v>
      </c>
      <c r="AL95" s="23">
        <v>0</v>
      </c>
      <c r="AM95" s="24">
        <v>0</v>
      </c>
      <c r="AN95" s="55">
        <v>0</v>
      </c>
      <c r="AO95" s="23">
        <v>0</v>
      </c>
      <c r="AP95" s="24">
        <v>0</v>
      </c>
      <c r="AQ95" s="55">
        <v>0</v>
      </c>
      <c r="AR95" s="126" t="s">
        <v>100</v>
      </c>
      <c r="AS95" s="128"/>
    </row>
    <row r="96" spans="1:45" s="15" customFormat="1" ht="78.75" customHeight="1" x14ac:dyDescent="0.25">
      <c r="A96" s="181" t="s">
        <v>98</v>
      </c>
      <c r="B96" s="168"/>
      <c r="C96" s="131" t="s">
        <v>54</v>
      </c>
      <c r="D96" s="124" t="s">
        <v>51</v>
      </c>
      <c r="E96" s="23">
        <f t="shared" si="58"/>
        <v>105.2</v>
      </c>
      <c r="F96" s="24">
        <f t="shared" si="58"/>
        <v>105.2</v>
      </c>
      <c r="G96" s="55">
        <f>F96/E96*100</f>
        <v>100</v>
      </c>
      <c r="H96" s="23">
        <v>0</v>
      </c>
      <c r="I96" s="24">
        <v>0</v>
      </c>
      <c r="J96" s="25">
        <v>0</v>
      </c>
      <c r="K96" s="23">
        <v>105.2</v>
      </c>
      <c r="L96" s="24">
        <v>105.2</v>
      </c>
      <c r="M96" s="55">
        <f>L96/K96*100</f>
        <v>100</v>
      </c>
      <c r="N96" s="23">
        <f t="shared" ref="N96:AQ96" si="59">N95</f>
        <v>0</v>
      </c>
      <c r="O96" s="24">
        <f t="shared" si="59"/>
        <v>0</v>
      </c>
      <c r="P96" s="25">
        <f t="shared" si="59"/>
        <v>0</v>
      </c>
      <c r="Q96" s="23">
        <f t="shared" si="59"/>
        <v>0</v>
      </c>
      <c r="R96" s="24">
        <f t="shared" si="59"/>
        <v>0</v>
      </c>
      <c r="S96" s="25">
        <f t="shared" si="59"/>
        <v>0</v>
      </c>
      <c r="T96" s="23">
        <f t="shared" si="59"/>
        <v>0</v>
      </c>
      <c r="U96" s="24">
        <f t="shared" si="59"/>
        <v>0</v>
      </c>
      <c r="V96" s="25">
        <f t="shared" si="59"/>
        <v>0</v>
      </c>
      <c r="W96" s="23">
        <f t="shared" si="59"/>
        <v>0</v>
      </c>
      <c r="X96" s="24">
        <f t="shared" si="59"/>
        <v>0</v>
      </c>
      <c r="Y96" s="25">
        <f t="shared" si="59"/>
        <v>0</v>
      </c>
      <c r="Z96" s="23">
        <f t="shared" si="59"/>
        <v>0</v>
      </c>
      <c r="AA96" s="24">
        <f t="shared" si="59"/>
        <v>0</v>
      </c>
      <c r="AB96" s="25">
        <f t="shared" si="59"/>
        <v>0</v>
      </c>
      <c r="AC96" s="23">
        <f t="shared" si="59"/>
        <v>0</v>
      </c>
      <c r="AD96" s="24">
        <f t="shared" si="59"/>
        <v>0</v>
      </c>
      <c r="AE96" s="25">
        <f t="shared" si="59"/>
        <v>0</v>
      </c>
      <c r="AF96" s="23">
        <f t="shared" si="59"/>
        <v>0</v>
      </c>
      <c r="AG96" s="24">
        <f t="shared" si="59"/>
        <v>0</v>
      </c>
      <c r="AH96" s="25">
        <f t="shared" si="59"/>
        <v>0</v>
      </c>
      <c r="AI96" s="23">
        <f t="shared" si="59"/>
        <v>0</v>
      </c>
      <c r="AJ96" s="24">
        <f t="shared" si="59"/>
        <v>0</v>
      </c>
      <c r="AK96" s="25">
        <f t="shared" si="59"/>
        <v>0</v>
      </c>
      <c r="AL96" s="23">
        <f t="shared" si="59"/>
        <v>0</v>
      </c>
      <c r="AM96" s="24">
        <f t="shared" si="59"/>
        <v>0</v>
      </c>
      <c r="AN96" s="25">
        <f t="shared" si="59"/>
        <v>0</v>
      </c>
      <c r="AO96" s="23">
        <f t="shared" si="59"/>
        <v>0</v>
      </c>
      <c r="AP96" s="24">
        <f t="shared" si="59"/>
        <v>0</v>
      </c>
      <c r="AQ96" s="25">
        <f t="shared" si="59"/>
        <v>0</v>
      </c>
      <c r="AR96" s="117" t="s">
        <v>101</v>
      </c>
      <c r="AS96" s="127"/>
    </row>
    <row r="97" spans="1:45" s="15" customFormat="1" ht="123.75" x14ac:dyDescent="0.25">
      <c r="A97" s="167" t="s">
        <v>99</v>
      </c>
      <c r="B97" s="168"/>
      <c r="C97" s="131" t="s">
        <v>54</v>
      </c>
      <c r="D97" s="124" t="s">
        <v>51</v>
      </c>
      <c r="E97" s="23">
        <f t="shared" si="58"/>
        <v>150.19999999999999</v>
      </c>
      <c r="F97" s="24">
        <f t="shared" si="58"/>
        <v>56.8</v>
      </c>
      <c r="G97" s="55">
        <f>F97/E97*100</f>
        <v>37.816245006657788</v>
      </c>
      <c r="H97" s="23">
        <f t="shared" ref="H97:AQ97" si="60">H96</f>
        <v>0</v>
      </c>
      <c r="I97" s="24">
        <f t="shared" si="60"/>
        <v>0</v>
      </c>
      <c r="J97" s="25">
        <f t="shared" si="60"/>
        <v>0</v>
      </c>
      <c r="K97" s="23">
        <v>56.8</v>
      </c>
      <c r="L97" s="24">
        <v>56.8</v>
      </c>
      <c r="M97" s="55">
        <f>L97/K97*100</f>
        <v>100</v>
      </c>
      <c r="N97" s="23">
        <v>93.4</v>
      </c>
      <c r="O97" s="24">
        <f t="shared" si="60"/>
        <v>0</v>
      </c>
      <c r="P97" s="25">
        <f t="shared" si="60"/>
        <v>0</v>
      </c>
      <c r="Q97" s="23">
        <f t="shared" si="60"/>
        <v>0</v>
      </c>
      <c r="R97" s="24">
        <f t="shared" si="60"/>
        <v>0</v>
      </c>
      <c r="S97" s="25">
        <f t="shared" si="60"/>
        <v>0</v>
      </c>
      <c r="T97" s="23">
        <f t="shared" si="60"/>
        <v>0</v>
      </c>
      <c r="U97" s="24">
        <f t="shared" si="60"/>
        <v>0</v>
      </c>
      <c r="V97" s="25">
        <f t="shared" si="60"/>
        <v>0</v>
      </c>
      <c r="W97" s="23">
        <f t="shared" si="60"/>
        <v>0</v>
      </c>
      <c r="X97" s="24">
        <f t="shared" si="60"/>
        <v>0</v>
      </c>
      <c r="Y97" s="25">
        <f t="shared" si="60"/>
        <v>0</v>
      </c>
      <c r="Z97" s="23">
        <f t="shared" si="60"/>
        <v>0</v>
      </c>
      <c r="AA97" s="24">
        <f t="shared" si="60"/>
        <v>0</v>
      </c>
      <c r="AB97" s="25">
        <f t="shared" si="60"/>
        <v>0</v>
      </c>
      <c r="AC97" s="23">
        <f t="shared" si="60"/>
        <v>0</v>
      </c>
      <c r="AD97" s="24">
        <f t="shared" si="60"/>
        <v>0</v>
      </c>
      <c r="AE97" s="25">
        <f t="shared" si="60"/>
        <v>0</v>
      </c>
      <c r="AF97" s="23">
        <f t="shared" si="60"/>
        <v>0</v>
      </c>
      <c r="AG97" s="24">
        <f t="shared" si="60"/>
        <v>0</v>
      </c>
      <c r="AH97" s="25">
        <f t="shared" si="60"/>
        <v>0</v>
      </c>
      <c r="AI97" s="23">
        <f t="shared" si="60"/>
        <v>0</v>
      </c>
      <c r="AJ97" s="24">
        <f t="shared" si="60"/>
        <v>0</v>
      </c>
      <c r="AK97" s="25">
        <f t="shared" si="60"/>
        <v>0</v>
      </c>
      <c r="AL97" s="23">
        <f t="shared" si="60"/>
        <v>0</v>
      </c>
      <c r="AM97" s="24">
        <f t="shared" si="60"/>
        <v>0</v>
      </c>
      <c r="AN97" s="25">
        <f t="shared" si="60"/>
        <v>0</v>
      </c>
      <c r="AO97" s="23">
        <f t="shared" si="60"/>
        <v>0</v>
      </c>
      <c r="AP97" s="24">
        <f t="shared" si="60"/>
        <v>0</v>
      </c>
      <c r="AQ97" s="25">
        <f t="shared" si="60"/>
        <v>0</v>
      </c>
      <c r="AR97" s="116" t="s">
        <v>102</v>
      </c>
      <c r="AS97" s="125" t="s">
        <v>103</v>
      </c>
    </row>
    <row r="98" spans="1:45" s="15" customFormat="1" ht="91.5" customHeight="1" x14ac:dyDescent="0.25">
      <c r="A98" s="291" t="s">
        <v>116</v>
      </c>
      <c r="B98" s="292"/>
      <c r="C98" s="131" t="s">
        <v>21</v>
      </c>
      <c r="D98" s="124" t="s">
        <v>51</v>
      </c>
      <c r="E98" s="17">
        <f t="shared" si="58"/>
        <v>109.3</v>
      </c>
      <c r="F98" s="18">
        <f t="shared" si="58"/>
        <v>109.3</v>
      </c>
      <c r="G98" s="55">
        <f>F98/E98*100</f>
        <v>100</v>
      </c>
      <c r="H98" s="17">
        <v>78.099999999999994</v>
      </c>
      <c r="I98" s="18">
        <v>78.099999999999994</v>
      </c>
      <c r="J98" s="55">
        <f>I98/H98*100</f>
        <v>100</v>
      </c>
      <c r="K98" s="17">
        <v>0</v>
      </c>
      <c r="L98" s="18">
        <v>0</v>
      </c>
      <c r="M98" s="55">
        <v>0</v>
      </c>
      <c r="N98" s="17">
        <v>31.2</v>
      </c>
      <c r="O98" s="18">
        <v>31.2</v>
      </c>
      <c r="P98" s="55">
        <f>O98/N98*100</f>
        <v>100</v>
      </c>
      <c r="Q98" s="17">
        <v>0</v>
      </c>
      <c r="R98" s="18">
        <v>0</v>
      </c>
      <c r="S98" s="19">
        <v>0</v>
      </c>
      <c r="T98" s="17">
        <v>0</v>
      </c>
      <c r="U98" s="18">
        <v>0</v>
      </c>
      <c r="V98" s="19">
        <v>0</v>
      </c>
      <c r="W98" s="17">
        <v>0</v>
      </c>
      <c r="X98" s="18">
        <v>0</v>
      </c>
      <c r="Y98" s="19">
        <v>0</v>
      </c>
      <c r="Z98" s="17">
        <v>0</v>
      </c>
      <c r="AA98" s="18">
        <v>0</v>
      </c>
      <c r="AB98" s="19">
        <v>0</v>
      </c>
      <c r="AC98" s="17">
        <v>0</v>
      </c>
      <c r="AD98" s="18">
        <v>0</v>
      </c>
      <c r="AE98" s="19">
        <v>0</v>
      </c>
      <c r="AF98" s="17">
        <v>0</v>
      </c>
      <c r="AG98" s="18">
        <v>0</v>
      </c>
      <c r="AH98" s="19">
        <v>0</v>
      </c>
      <c r="AI98" s="17">
        <v>0</v>
      </c>
      <c r="AJ98" s="18">
        <v>0</v>
      </c>
      <c r="AK98" s="19">
        <v>0</v>
      </c>
      <c r="AL98" s="17">
        <v>0</v>
      </c>
      <c r="AM98" s="18">
        <v>0</v>
      </c>
      <c r="AN98" s="19">
        <v>0</v>
      </c>
      <c r="AO98" s="17">
        <v>0</v>
      </c>
      <c r="AP98" s="18">
        <v>0</v>
      </c>
      <c r="AQ98" s="19">
        <v>0</v>
      </c>
      <c r="AR98" s="117" t="s">
        <v>111</v>
      </c>
      <c r="AS98" s="127"/>
    </row>
    <row r="99" spans="1:45" s="15" customFormat="1" ht="100.5" customHeight="1" x14ac:dyDescent="0.25">
      <c r="A99" s="291" t="s">
        <v>117</v>
      </c>
      <c r="B99" s="292"/>
      <c r="C99" s="131" t="s">
        <v>21</v>
      </c>
      <c r="D99" s="124" t="s">
        <v>51</v>
      </c>
      <c r="E99" s="23">
        <f>SUM(H99,K99,N99,Q99,T99,W99,Z99,AC99,AF99,AI99,AL99,AO99)</f>
        <v>29</v>
      </c>
      <c r="F99" s="24">
        <f>SUM(I99,L99,O99,R99,U99,X99,AA99,AD99,AG99,AJ99,AM99,AP99)</f>
        <v>29</v>
      </c>
      <c r="G99" s="55">
        <f>F99/E99*100</f>
        <v>100</v>
      </c>
      <c r="H99" s="23">
        <v>29</v>
      </c>
      <c r="I99" s="24">
        <v>29</v>
      </c>
      <c r="J99" s="55">
        <f>I99/H99*100</f>
        <v>100</v>
      </c>
      <c r="K99" s="23">
        <f>K56</f>
        <v>0</v>
      </c>
      <c r="L99" s="24">
        <f>L56</f>
        <v>0</v>
      </c>
      <c r="M99" s="55">
        <v>0</v>
      </c>
      <c r="N99" s="23">
        <f>N56</f>
        <v>0</v>
      </c>
      <c r="O99" s="24">
        <f>O56</f>
        <v>0</v>
      </c>
      <c r="P99" s="55">
        <v>0</v>
      </c>
      <c r="Q99" s="23">
        <f>Q56</f>
        <v>0</v>
      </c>
      <c r="R99" s="24">
        <f>R56</f>
        <v>0</v>
      </c>
      <c r="S99" s="55">
        <v>0</v>
      </c>
      <c r="T99" s="23">
        <f>T56</f>
        <v>0</v>
      </c>
      <c r="U99" s="24">
        <f>U56</f>
        <v>0</v>
      </c>
      <c r="V99" s="55">
        <v>0</v>
      </c>
      <c r="W99" s="23">
        <f>W56</f>
        <v>0</v>
      </c>
      <c r="X99" s="24">
        <f>X56</f>
        <v>0</v>
      </c>
      <c r="Y99" s="55">
        <v>0</v>
      </c>
      <c r="Z99" s="23">
        <f>Z56</f>
        <v>0</v>
      </c>
      <c r="AA99" s="24">
        <f>AA56</f>
        <v>0</v>
      </c>
      <c r="AB99" s="55">
        <v>0</v>
      </c>
      <c r="AC99" s="23">
        <f>AC56</f>
        <v>0</v>
      </c>
      <c r="AD99" s="24">
        <f>AD56</f>
        <v>0</v>
      </c>
      <c r="AE99" s="55">
        <v>0</v>
      </c>
      <c r="AF99" s="23">
        <f>AF56</f>
        <v>0</v>
      </c>
      <c r="AG99" s="24">
        <f>AG56</f>
        <v>0</v>
      </c>
      <c r="AH99" s="55">
        <v>0</v>
      </c>
      <c r="AI99" s="23">
        <f>AI56</f>
        <v>0</v>
      </c>
      <c r="AJ99" s="24">
        <f>AJ56</f>
        <v>0</v>
      </c>
      <c r="AK99" s="55">
        <v>0</v>
      </c>
      <c r="AL99" s="23">
        <f>AL56</f>
        <v>0</v>
      </c>
      <c r="AM99" s="24">
        <f>AM56</f>
        <v>0</v>
      </c>
      <c r="AN99" s="55">
        <v>0</v>
      </c>
      <c r="AO99" s="23">
        <f>AO56</f>
        <v>0</v>
      </c>
      <c r="AP99" s="24">
        <f>AP56</f>
        <v>0</v>
      </c>
      <c r="AQ99" s="55">
        <v>0</v>
      </c>
      <c r="AR99" s="128" t="s">
        <v>114</v>
      </c>
      <c r="AS99" s="127"/>
    </row>
    <row r="100" spans="1:45" s="15" customFormat="1" ht="21" customHeight="1" x14ac:dyDescent="0.25">
      <c r="A100" s="14"/>
      <c r="B100" s="16"/>
      <c r="C100" s="132"/>
      <c r="D100" s="28"/>
      <c r="E100" s="26"/>
      <c r="F100" s="26"/>
      <c r="G100" s="26"/>
      <c r="H100" s="26"/>
      <c r="I100" s="26"/>
      <c r="J100" s="26"/>
      <c r="K100" s="26"/>
      <c r="L100" s="26"/>
      <c r="M100" s="26"/>
      <c r="N100" s="91"/>
      <c r="O100" s="91"/>
      <c r="P100" s="91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7"/>
      <c r="AS100" s="7"/>
    </row>
    <row r="101" spans="1:45" ht="19.5" customHeight="1" x14ac:dyDescent="0.25">
      <c r="A101" s="249" t="s">
        <v>53</v>
      </c>
      <c r="B101" s="249"/>
      <c r="C101" s="249"/>
      <c r="D101" s="249"/>
      <c r="E101" s="249"/>
      <c r="F101" s="249"/>
      <c r="G101" s="75"/>
      <c r="H101" s="33"/>
      <c r="I101" s="33"/>
      <c r="J101" s="175" t="s">
        <v>55</v>
      </c>
      <c r="K101" s="175"/>
      <c r="L101" s="175"/>
      <c r="M101" s="175"/>
      <c r="N101" s="175"/>
      <c r="O101" s="175"/>
      <c r="P101" s="175"/>
      <c r="Q101" s="175"/>
      <c r="R101" s="175"/>
      <c r="S101" s="8"/>
      <c r="T101" s="8"/>
      <c r="U101" s="8"/>
    </row>
    <row r="102" spans="1:45" ht="18.75" hidden="1" customHeight="1" x14ac:dyDescent="0.25">
      <c r="A102" s="258"/>
      <c r="B102" s="259"/>
      <c r="C102" s="259"/>
      <c r="D102" s="259"/>
      <c r="E102" s="76"/>
      <c r="F102" s="76"/>
      <c r="G102" s="77"/>
      <c r="H102" s="33"/>
      <c r="I102" s="33"/>
      <c r="J102" s="185"/>
      <c r="K102" s="186"/>
      <c r="L102" s="186"/>
      <c r="M102" s="186"/>
      <c r="N102" s="186"/>
      <c r="O102" s="186"/>
      <c r="P102" s="186"/>
      <c r="Q102" s="186"/>
      <c r="R102" s="186"/>
      <c r="S102" s="5"/>
      <c r="T102" s="5"/>
      <c r="U102" s="5"/>
      <c r="V102" s="5"/>
      <c r="W102" s="5"/>
      <c r="X102" s="5"/>
      <c r="Y102" s="5"/>
    </row>
    <row r="103" spans="1:45" ht="16.5" customHeight="1" x14ac:dyDescent="0.25">
      <c r="A103" s="255" t="s">
        <v>88</v>
      </c>
      <c r="B103" s="185"/>
      <c r="C103" s="185"/>
      <c r="D103" s="185"/>
      <c r="E103" s="185"/>
      <c r="F103" s="76"/>
      <c r="G103" s="77"/>
      <c r="H103" s="33"/>
      <c r="I103" s="33"/>
      <c r="J103" s="256"/>
      <c r="K103" s="257"/>
      <c r="L103" s="257"/>
      <c r="M103" s="257"/>
      <c r="N103" s="257"/>
      <c r="O103" s="257"/>
      <c r="P103" s="257"/>
      <c r="Q103" s="257"/>
      <c r="R103" s="257"/>
      <c r="S103" s="5"/>
      <c r="T103" s="5"/>
      <c r="U103" s="5"/>
      <c r="V103" s="8"/>
      <c r="W103" s="8"/>
      <c r="X103" s="8"/>
      <c r="Y103" s="8"/>
      <c r="Z103" s="8"/>
      <c r="AA103" s="8"/>
    </row>
    <row r="104" spans="1:45" ht="17.25" customHeight="1" x14ac:dyDescent="0.25">
      <c r="A104" s="1"/>
      <c r="B104" s="253" t="s">
        <v>32</v>
      </c>
      <c r="C104" s="253"/>
      <c r="D104" s="253"/>
      <c r="E104" s="76"/>
      <c r="F104" s="76"/>
      <c r="G104" s="75"/>
      <c r="H104" s="33"/>
      <c r="I104" s="33"/>
      <c r="J104" s="33"/>
      <c r="K104" s="33"/>
      <c r="L104" s="254"/>
      <c r="M104" s="254"/>
      <c r="N104" s="254"/>
      <c r="O104" s="254"/>
      <c r="P104" s="254"/>
      <c r="Q104" s="254"/>
      <c r="R104" s="254"/>
      <c r="S104" s="8"/>
      <c r="T104" s="8"/>
      <c r="U104" s="8"/>
      <c r="V104" s="5"/>
      <c r="W104" s="5"/>
      <c r="X104" s="5"/>
      <c r="Y104" s="5"/>
      <c r="Z104" s="5"/>
    </row>
    <row r="105" spans="1:45" ht="15.75" hidden="1" customHeight="1" x14ac:dyDescent="0.25">
      <c r="A105" s="1"/>
      <c r="B105" s="86"/>
      <c r="C105" s="86"/>
      <c r="D105" s="86"/>
      <c r="E105" s="76"/>
      <c r="F105" s="76"/>
      <c r="G105" s="76"/>
      <c r="H105" s="3"/>
      <c r="I105" s="3"/>
      <c r="J105" s="3"/>
      <c r="K105" s="3"/>
      <c r="L105" s="10"/>
      <c r="M105" s="10"/>
      <c r="N105" s="10"/>
      <c r="O105" s="10"/>
      <c r="Q105" s="34"/>
      <c r="R105" s="34"/>
      <c r="S105" s="34"/>
      <c r="T105" s="34"/>
      <c r="U105" s="34"/>
      <c r="V105" s="34"/>
      <c r="W105" s="34"/>
      <c r="X105" s="34"/>
      <c r="Y105" s="34"/>
      <c r="Z105" s="34"/>
    </row>
    <row r="106" spans="1:45" ht="8.25" customHeight="1" x14ac:dyDescent="0.25">
      <c r="I106" s="33"/>
      <c r="J106" s="33"/>
      <c r="K106" s="33"/>
      <c r="L106" s="33"/>
      <c r="M106" s="33"/>
      <c r="N106" s="33"/>
      <c r="O106" s="33"/>
      <c r="P106" s="6"/>
      <c r="Q106" s="8"/>
      <c r="R106" s="8"/>
      <c r="S106" s="8"/>
      <c r="T106" s="8"/>
      <c r="U106" s="8"/>
      <c r="V106" s="8"/>
      <c r="W106" s="8"/>
      <c r="X106" s="8"/>
      <c r="Y106" s="8"/>
    </row>
    <row r="107" spans="1:45" x14ac:dyDescent="0.25">
      <c r="A107" s="250" t="s">
        <v>89</v>
      </c>
      <c r="B107" s="251"/>
      <c r="C107" s="251"/>
      <c r="D107" s="251"/>
      <c r="E107" s="251"/>
      <c r="F107" s="251"/>
      <c r="G107" s="252"/>
      <c r="H107" s="252"/>
      <c r="I107" s="33"/>
      <c r="J107" s="33"/>
      <c r="K107" s="33"/>
      <c r="L107" s="33"/>
      <c r="M107" s="33"/>
      <c r="N107" s="33"/>
      <c r="O107" s="33"/>
      <c r="V107" s="60"/>
      <c r="W107" s="60"/>
    </row>
    <row r="108" spans="1:45" ht="15.75" x14ac:dyDescent="0.25">
      <c r="A108" s="2"/>
    </row>
    <row r="109" spans="1:45" ht="15.75" x14ac:dyDescent="0.25">
      <c r="A109" s="2"/>
      <c r="E109" s="78"/>
      <c r="F109" s="78"/>
    </row>
    <row r="110" spans="1:45" x14ac:dyDescent="0.25">
      <c r="A110" s="3"/>
    </row>
  </sheetData>
  <mergeCells count="140">
    <mergeCell ref="A107:H107"/>
    <mergeCell ref="A102:D102"/>
    <mergeCell ref="A103:E103"/>
    <mergeCell ref="J103:R103"/>
    <mergeCell ref="B104:D104"/>
    <mergeCell ref="C77:C82"/>
    <mergeCell ref="A95:B95"/>
    <mergeCell ref="A96:B96"/>
    <mergeCell ref="A99:B99"/>
    <mergeCell ref="A97:B97"/>
    <mergeCell ref="A98:B98"/>
    <mergeCell ref="A94:B94"/>
    <mergeCell ref="AR77:AR82"/>
    <mergeCell ref="AS77:AS82"/>
    <mergeCell ref="C83:C88"/>
    <mergeCell ref="AS83:AS93"/>
    <mergeCell ref="C89:C94"/>
    <mergeCell ref="L104:R104"/>
    <mergeCell ref="A101:F101"/>
    <mergeCell ref="AR83:AR93"/>
    <mergeCell ref="J101:R101"/>
    <mergeCell ref="J102:R102"/>
    <mergeCell ref="A77:B81"/>
    <mergeCell ref="AS64:AS69"/>
    <mergeCell ref="C71:C76"/>
    <mergeCell ref="AR71:AR76"/>
    <mergeCell ref="AS71:AS76"/>
    <mergeCell ref="D70:AS70"/>
    <mergeCell ref="AR52:AR57"/>
    <mergeCell ref="AS52:AS57"/>
    <mergeCell ref="C58:C63"/>
    <mergeCell ref="AR58:AR63"/>
    <mergeCell ref="AS58:AS63"/>
    <mergeCell ref="AR64:AR69"/>
    <mergeCell ref="C44:W44"/>
    <mergeCell ref="C45:W45"/>
    <mergeCell ref="A46:A51"/>
    <mergeCell ref="B46:B51"/>
    <mergeCell ref="C46:C51"/>
    <mergeCell ref="AR46:AR50"/>
    <mergeCell ref="AS30:AS35"/>
    <mergeCell ref="C36:W36"/>
    <mergeCell ref="C37:W37"/>
    <mergeCell ref="A38:A43"/>
    <mergeCell ref="B38:B43"/>
    <mergeCell ref="C38:C43"/>
    <mergeCell ref="AR38:AR42"/>
    <mergeCell ref="AS38:AS42"/>
    <mergeCell ref="AS46:AS50"/>
    <mergeCell ref="C29:W29"/>
    <mergeCell ref="A30:A35"/>
    <mergeCell ref="B30:B35"/>
    <mergeCell ref="C30:C35"/>
    <mergeCell ref="AR30:AR35"/>
    <mergeCell ref="AQ5:AQ6"/>
    <mergeCell ref="A22:A27"/>
    <mergeCell ref="B22:B27"/>
    <mergeCell ref="C22:C27"/>
    <mergeCell ref="AR22:AR26"/>
    <mergeCell ref="AK5:AK6"/>
    <mergeCell ref="V5:V6"/>
    <mergeCell ref="W5:W6"/>
    <mergeCell ref="X5:X6"/>
    <mergeCell ref="Y5:Y6"/>
    <mergeCell ref="AJ5:AJ6"/>
    <mergeCell ref="AB5:AB6"/>
    <mergeCell ref="AC5:AC6"/>
    <mergeCell ref="AD5:AD6"/>
    <mergeCell ref="AO5:AO6"/>
    <mergeCell ref="C8:W8"/>
    <mergeCell ref="C9:W9"/>
    <mergeCell ref="AN5:AN6"/>
    <mergeCell ref="A16:A21"/>
    <mergeCell ref="B16:B21"/>
    <mergeCell ref="C16:C21"/>
    <mergeCell ref="AR16:AR20"/>
    <mergeCell ref="AS16:AS20"/>
    <mergeCell ref="A10:A15"/>
    <mergeCell ref="B10:B15"/>
    <mergeCell ref="C10:C15"/>
    <mergeCell ref="C28:W28"/>
    <mergeCell ref="AF5:AF6"/>
    <mergeCell ref="AG5:AG6"/>
    <mergeCell ref="AH5:AH6"/>
    <mergeCell ref="AI5:AI6"/>
    <mergeCell ref="AL5:AL6"/>
    <mergeCell ref="AM5:AM6"/>
    <mergeCell ref="Z5:Z6"/>
    <mergeCell ref="AA5:AA6"/>
    <mergeCell ref="AS22:AS26"/>
    <mergeCell ref="AR10:AR14"/>
    <mergeCell ref="AS10:AS14"/>
    <mergeCell ref="AR3:AR6"/>
    <mergeCell ref="AS3:AS6"/>
    <mergeCell ref="H4:J4"/>
    <mergeCell ref="K4:M4"/>
    <mergeCell ref="N4:P4"/>
    <mergeCell ref="Q4:S4"/>
    <mergeCell ref="T4:V4"/>
    <mergeCell ref="W4:Y4"/>
    <mergeCell ref="Z4:AB4"/>
    <mergeCell ref="AC4:AE4"/>
    <mergeCell ref="AL4:AN4"/>
    <mergeCell ref="AO4:AQ4"/>
    <mergeCell ref="H5:H6"/>
    <mergeCell ref="I5:I6"/>
    <mergeCell ref="P5:P6"/>
    <mergeCell ref="Q5:Q6"/>
    <mergeCell ref="R5:R6"/>
    <mergeCell ref="S5:S6"/>
    <mergeCell ref="T5:T6"/>
    <mergeCell ref="U5:U6"/>
    <mergeCell ref="J5:J6"/>
    <mergeCell ref="K5:K6"/>
    <mergeCell ref="L5:L6"/>
    <mergeCell ref="M5:M6"/>
    <mergeCell ref="A70:B70"/>
    <mergeCell ref="A71:B76"/>
    <mergeCell ref="C52:C57"/>
    <mergeCell ref="A1:R1"/>
    <mergeCell ref="A2:AH2"/>
    <mergeCell ref="A3:A6"/>
    <mergeCell ref="B3:B6"/>
    <mergeCell ref="C3:C6"/>
    <mergeCell ref="D3:D6"/>
    <mergeCell ref="E3:G4"/>
    <mergeCell ref="A52:B57"/>
    <mergeCell ref="A58:B63"/>
    <mergeCell ref="A64:B69"/>
    <mergeCell ref="C64:C69"/>
    <mergeCell ref="H3:AQ3"/>
    <mergeCell ref="AF4:AH4"/>
    <mergeCell ref="AI4:AK4"/>
    <mergeCell ref="E5:E6"/>
    <mergeCell ref="F5:F6"/>
    <mergeCell ref="G5:G6"/>
    <mergeCell ref="N5:N6"/>
    <mergeCell ref="O5:O6"/>
    <mergeCell ref="AP5:AP6"/>
    <mergeCell ref="AE5:AE6"/>
  </mergeCells>
  <pageMargins left="0.23622047244094491" right="0.23622047244094491" top="0.35433070866141736" bottom="0.35433070866141736" header="0" footer="0"/>
  <pageSetup paperSize="8" scale="61" fitToWidth="0" orientation="portrait" r:id="rId1"/>
  <colBreaks count="1" manualBreakCount="1">
    <brk id="28" max="10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отчетМКУ УГЗиП</vt:lpstr>
      <vt:lpstr>отчет МКУ УКС</vt:lpstr>
      <vt:lpstr>сводный отчетМКУ УГЗиП</vt:lpstr>
      <vt:lpstr>Лист1</vt:lpstr>
      <vt:lpstr>'отчетМКУ УГЗиП'!Область_печати</vt:lpstr>
      <vt:lpstr>'сводный отчетМКУ УГЗиП'!Область_печати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2022-04-15T11:28:50Z</dcterms:modified>
</cp:coreProperties>
</file>