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ФСГС МКУ УКС" sheetId="1" r:id="rId1"/>
    <sheet name="ФСГС МКУ УЖКХ" sheetId="2" r:id="rId2"/>
    <sheet name="Свод ФСГС УГЗиП" sheetId="4" r:id="rId3"/>
  </sheets>
  <calcPr calcId="144525" iterate="1"/>
</workbook>
</file>

<file path=xl/calcChain.xml><?xml version="1.0" encoding="utf-8"?>
<calcChain xmlns="http://schemas.openxmlformats.org/spreadsheetml/2006/main">
  <c r="J80" i="4" l="1"/>
  <c r="AB62" i="4"/>
  <c r="H62" i="4"/>
  <c r="AP80" i="4"/>
  <c r="AP77" i="4" s="1"/>
  <c r="AO80" i="4"/>
  <c r="AM80" i="4"/>
  <c r="AL80" i="4"/>
  <c r="AL77" i="4" s="1"/>
  <c r="AJ80" i="4"/>
  <c r="AJ77" i="4" s="1"/>
  <c r="AI80" i="4"/>
  <c r="AG80" i="4"/>
  <c r="AG77" i="4" s="1"/>
  <c r="AF80" i="4"/>
  <c r="AF77" i="4" s="1"/>
  <c r="AD80" i="4"/>
  <c r="AD77" i="4" s="1"/>
  <c r="AC80" i="4"/>
  <c r="AA80" i="4"/>
  <c r="Z80" i="4"/>
  <c r="Z77" i="4" s="1"/>
  <c r="X80" i="4"/>
  <c r="W80" i="4"/>
  <c r="U80" i="4"/>
  <c r="U77" i="4" s="1"/>
  <c r="T80" i="4"/>
  <c r="T77" i="4" s="1"/>
  <c r="R80" i="4"/>
  <c r="R77" i="4" s="1"/>
  <c r="Q80" i="4"/>
  <c r="O80" i="4"/>
  <c r="P80" i="4" s="1"/>
  <c r="N80" i="4"/>
  <c r="L80" i="4"/>
  <c r="L77" i="4" s="1"/>
  <c r="K80" i="4"/>
  <c r="I80" i="4"/>
  <c r="H80" i="4"/>
  <c r="H77" i="4" s="1"/>
  <c r="I77" i="4"/>
  <c r="J77" i="4" s="1"/>
  <c r="K77" i="4"/>
  <c r="N77" i="4"/>
  <c r="O77" i="4"/>
  <c r="P77" i="4" s="1"/>
  <c r="Q77" i="4"/>
  <c r="W77" i="4"/>
  <c r="X77" i="4"/>
  <c r="AA77" i="4"/>
  <c r="AC77" i="4"/>
  <c r="AI77" i="4"/>
  <c r="AM77" i="4"/>
  <c r="AO77" i="4"/>
  <c r="F78" i="4"/>
  <c r="F79" i="4"/>
  <c r="F81" i="4"/>
  <c r="E78" i="4"/>
  <c r="E79" i="4"/>
  <c r="E81" i="4"/>
  <c r="M80" i="4" l="1"/>
  <c r="F80" i="4"/>
  <c r="F77" i="4"/>
  <c r="M77" i="4"/>
  <c r="E80" i="4"/>
  <c r="E77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AQ44" i="4"/>
  <c r="AP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O44" i="4"/>
  <c r="P44" i="4" s="1"/>
  <c r="N44" i="4"/>
  <c r="I45" i="4"/>
  <c r="I44" i="4"/>
  <c r="H45" i="4"/>
  <c r="AP15" i="4" l="1"/>
  <c r="AO15" i="4"/>
  <c r="AP14" i="4"/>
  <c r="AP13" i="4"/>
  <c r="AO14" i="4"/>
  <c r="AO13" i="4"/>
  <c r="AM15" i="4"/>
  <c r="AL15" i="4"/>
  <c r="AM14" i="4"/>
  <c r="AL14" i="4"/>
  <c r="AM13" i="4"/>
  <c r="AL13" i="4"/>
  <c r="AJ15" i="4"/>
  <c r="AI15" i="4"/>
  <c r="AJ14" i="4"/>
  <c r="AI14" i="4"/>
  <c r="AJ13" i="4"/>
  <c r="AI13" i="4"/>
  <c r="AG15" i="4"/>
  <c r="AF15" i="4"/>
  <c r="AG14" i="4"/>
  <c r="AF14" i="4"/>
  <c r="AG13" i="4"/>
  <c r="AF13" i="4"/>
  <c r="AD15" i="4"/>
  <c r="AC15" i="4"/>
  <c r="AD14" i="4"/>
  <c r="AD13" i="4"/>
  <c r="AC14" i="4"/>
  <c r="AC13" i="4"/>
  <c r="AA15" i="4"/>
  <c r="AA14" i="4"/>
  <c r="AA13" i="4"/>
  <c r="Z15" i="4"/>
  <c r="Z14" i="4"/>
  <c r="Z13" i="4"/>
  <c r="X15" i="4"/>
  <c r="X14" i="4"/>
  <c r="X13" i="4"/>
  <c r="W15" i="4"/>
  <c r="W14" i="4"/>
  <c r="W13" i="4"/>
  <c r="T15" i="4"/>
  <c r="U15" i="4"/>
  <c r="U14" i="4"/>
  <c r="T14" i="4"/>
  <c r="U13" i="4"/>
  <c r="T13" i="4"/>
  <c r="R15" i="4"/>
  <c r="Q15" i="4"/>
  <c r="R14" i="4"/>
  <c r="Q14" i="4"/>
  <c r="R13" i="4"/>
  <c r="Q13" i="4"/>
  <c r="O15" i="4"/>
  <c r="N15" i="4"/>
  <c r="O14" i="4"/>
  <c r="N14" i="4"/>
  <c r="O13" i="4"/>
  <c r="N13" i="4"/>
  <c r="L15" i="4"/>
  <c r="K15" i="4"/>
  <c r="L14" i="4"/>
  <c r="K14" i="4"/>
  <c r="L13" i="4"/>
  <c r="K13" i="4"/>
  <c r="I15" i="4"/>
  <c r="I14" i="4"/>
  <c r="I13" i="4"/>
  <c r="H15" i="4"/>
  <c r="H14" i="4"/>
  <c r="H13" i="4"/>
  <c r="N41" i="4" l="1"/>
  <c r="L44" i="4" l="1"/>
  <c r="K44" i="4"/>
  <c r="I83" i="4"/>
  <c r="H83" i="4"/>
  <c r="E83" i="4" s="1"/>
  <c r="E17" i="4"/>
  <c r="W82" i="4"/>
  <c r="E82" i="4" s="1"/>
  <c r="F82" i="4"/>
  <c r="F83" i="4" l="1"/>
  <c r="G83" i="4" s="1"/>
  <c r="J83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O75" i="4"/>
  <c r="N75" i="4"/>
  <c r="L75" i="4"/>
  <c r="K75" i="4"/>
  <c r="I75" i="4"/>
  <c r="AK74" i="4"/>
  <c r="AI74" i="4"/>
  <c r="AK72" i="4"/>
  <c r="AB72" i="4"/>
  <c r="F69" i="4"/>
  <c r="E69" i="4"/>
  <c r="AQ68" i="4"/>
  <c r="AP68" i="4"/>
  <c r="AO68" i="4"/>
  <c r="AN68" i="4"/>
  <c r="AM68" i="4"/>
  <c r="AL68" i="4"/>
  <c r="AK68" i="4"/>
  <c r="AJ68" i="4"/>
  <c r="AI68" i="4"/>
  <c r="AH68" i="4"/>
  <c r="AG68" i="4"/>
  <c r="AE68" i="4"/>
  <c r="AD68" i="4"/>
  <c r="AC68" i="4"/>
  <c r="Y68" i="4"/>
  <c r="X68" i="4"/>
  <c r="W68" i="4"/>
  <c r="V68" i="4"/>
  <c r="U68" i="4"/>
  <c r="T68" i="4"/>
  <c r="S68" i="4"/>
  <c r="R68" i="4"/>
  <c r="R65" i="4" s="1"/>
  <c r="Q68" i="4"/>
  <c r="M68" i="4"/>
  <c r="L68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AQ66" i="4"/>
  <c r="AP66" i="4"/>
  <c r="AO66" i="4"/>
  <c r="AN66" i="4"/>
  <c r="AM66" i="4"/>
  <c r="AL66" i="4"/>
  <c r="AK66" i="4"/>
  <c r="AJ66" i="4"/>
  <c r="AJ65" i="4" s="1"/>
  <c r="AI66" i="4"/>
  <c r="AH66" i="4"/>
  <c r="AG66" i="4"/>
  <c r="AF66" i="4"/>
  <c r="AE66" i="4"/>
  <c r="AD66" i="4"/>
  <c r="AC66" i="4"/>
  <c r="AB66" i="4"/>
  <c r="AA66" i="4"/>
  <c r="AA65" i="4" s="1"/>
  <c r="Z66" i="4"/>
  <c r="Y66" i="4"/>
  <c r="X66" i="4"/>
  <c r="X65" i="4" s="1"/>
  <c r="W66" i="4"/>
  <c r="W65" i="4" s="1"/>
  <c r="V66" i="4"/>
  <c r="U66" i="4"/>
  <c r="T66" i="4"/>
  <c r="T65" i="4" s="1"/>
  <c r="S66" i="4"/>
  <c r="R66" i="4"/>
  <c r="Q66" i="4"/>
  <c r="Q65" i="4" s="1"/>
  <c r="P66" i="4"/>
  <c r="O66" i="4"/>
  <c r="N66" i="4"/>
  <c r="M66" i="4"/>
  <c r="L66" i="4"/>
  <c r="L65" i="4" s="1"/>
  <c r="K66" i="4"/>
  <c r="J66" i="4"/>
  <c r="I66" i="4"/>
  <c r="H66" i="4"/>
  <c r="Z65" i="4"/>
  <c r="S65" i="4"/>
  <c r="F63" i="4"/>
  <c r="E63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AA59" i="4" s="1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F60" i="4"/>
  <c r="E60" i="4"/>
  <c r="AQ57" i="4"/>
  <c r="AP57" i="4"/>
  <c r="AO57" i="4"/>
  <c r="AN57" i="4"/>
  <c r="AM57" i="4"/>
  <c r="AL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O57" i="4"/>
  <c r="P57" i="4" s="1"/>
  <c r="N57" i="4"/>
  <c r="L57" i="4"/>
  <c r="K57" i="4"/>
  <c r="I57" i="4"/>
  <c r="AE54" i="4"/>
  <c r="AE72" i="4" s="1"/>
  <c r="V54" i="4"/>
  <c r="V72" i="4" s="1"/>
  <c r="S54" i="4"/>
  <c r="S72" i="4" s="1"/>
  <c r="M54" i="4"/>
  <c r="M72" i="4" s="1"/>
  <c r="F53" i="4"/>
  <c r="F52" i="4"/>
  <c r="E52" i="4"/>
  <c r="F51" i="4"/>
  <c r="E51" i="4"/>
  <c r="F50" i="4"/>
  <c r="E50" i="4"/>
  <c r="F49" i="4"/>
  <c r="E49" i="4"/>
  <c r="AP48" i="4"/>
  <c r="AO48" i="4"/>
  <c r="AM48" i="4"/>
  <c r="AL48" i="4"/>
  <c r="AJ48" i="4"/>
  <c r="AI48" i="4"/>
  <c r="AG48" i="4"/>
  <c r="AF48" i="4"/>
  <c r="AD48" i="4"/>
  <c r="AC48" i="4"/>
  <c r="AA48" i="4"/>
  <c r="Z48" i="4"/>
  <c r="Y48" i="4"/>
  <c r="X48" i="4"/>
  <c r="W48" i="4"/>
  <c r="U48" i="4"/>
  <c r="T48" i="4"/>
  <c r="R48" i="4"/>
  <c r="Q48" i="4"/>
  <c r="O48" i="4"/>
  <c r="N48" i="4"/>
  <c r="L48" i="4"/>
  <c r="K48" i="4"/>
  <c r="I48" i="4"/>
  <c r="H48" i="4"/>
  <c r="F45" i="4"/>
  <c r="E45" i="4"/>
  <c r="F44" i="4"/>
  <c r="AQ41" i="4"/>
  <c r="AP41" i="4"/>
  <c r="AO41" i="4"/>
  <c r="AN41" i="4"/>
  <c r="AM41" i="4"/>
  <c r="AL41" i="4"/>
  <c r="F40" i="4"/>
  <c r="E40" i="4"/>
  <c r="F39" i="4"/>
  <c r="E39" i="4"/>
  <c r="F38" i="4"/>
  <c r="E38" i="4"/>
  <c r="F37" i="4"/>
  <c r="E37" i="4"/>
  <c r="AP36" i="4"/>
  <c r="AO36" i="4"/>
  <c r="AM36" i="4"/>
  <c r="AL36" i="4"/>
  <c r="AJ36" i="4"/>
  <c r="AI36" i="4"/>
  <c r="AG36" i="4"/>
  <c r="AF36" i="4"/>
  <c r="AD36" i="4"/>
  <c r="AC36" i="4"/>
  <c r="AA36" i="4"/>
  <c r="Z36" i="4"/>
  <c r="X36" i="4"/>
  <c r="W36" i="4"/>
  <c r="U36" i="4"/>
  <c r="T36" i="4"/>
  <c r="R36" i="4"/>
  <c r="Q36" i="4"/>
  <c r="O36" i="4"/>
  <c r="N36" i="4"/>
  <c r="L36" i="4"/>
  <c r="K36" i="4"/>
  <c r="I36" i="4"/>
  <c r="H36" i="4"/>
  <c r="F34" i="4"/>
  <c r="E34" i="4"/>
  <c r="F33" i="4"/>
  <c r="E33" i="4"/>
  <c r="F32" i="4"/>
  <c r="E32" i="4"/>
  <c r="F31" i="4"/>
  <c r="E31" i="4"/>
  <c r="AP30" i="4"/>
  <c r="AO30" i="4"/>
  <c r="AM30" i="4"/>
  <c r="AL30" i="4"/>
  <c r="AJ30" i="4"/>
  <c r="AI30" i="4"/>
  <c r="AG30" i="4"/>
  <c r="AF30" i="4"/>
  <c r="AD30" i="4"/>
  <c r="AC30" i="4"/>
  <c r="AA30" i="4"/>
  <c r="Z30" i="4"/>
  <c r="X30" i="4"/>
  <c r="W30" i="4"/>
  <c r="U30" i="4"/>
  <c r="T30" i="4"/>
  <c r="R30" i="4"/>
  <c r="Q30" i="4"/>
  <c r="O30" i="4"/>
  <c r="N30" i="4"/>
  <c r="L30" i="4"/>
  <c r="K30" i="4"/>
  <c r="I30" i="4"/>
  <c r="H30" i="4"/>
  <c r="E30" i="4" s="1"/>
  <c r="F28" i="4"/>
  <c r="E28" i="4"/>
  <c r="F27" i="4"/>
  <c r="E27" i="4"/>
  <c r="F26" i="4"/>
  <c r="E26" i="4"/>
  <c r="F25" i="4"/>
  <c r="E25" i="4"/>
  <c r="AP24" i="4"/>
  <c r="AO24" i="4"/>
  <c r="AM24" i="4"/>
  <c r="AL24" i="4"/>
  <c r="AJ24" i="4"/>
  <c r="AI24" i="4"/>
  <c r="AG24" i="4"/>
  <c r="AF24" i="4"/>
  <c r="AD24" i="4"/>
  <c r="AC24" i="4"/>
  <c r="AA24" i="4"/>
  <c r="Z24" i="4"/>
  <c r="X24" i="4"/>
  <c r="W24" i="4"/>
  <c r="U24" i="4"/>
  <c r="T24" i="4"/>
  <c r="R24" i="4"/>
  <c r="Q24" i="4"/>
  <c r="O24" i="4"/>
  <c r="N24" i="4"/>
  <c r="L24" i="4"/>
  <c r="K24" i="4"/>
  <c r="I24" i="4"/>
  <c r="H24" i="4"/>
  <c r="F17" i="4"/>
  <c r="AQ16" i="4"/>
  <c r="AQ58" i="4" s="1"/>
  <c r="AQ76" i="4" s="1"/>
  <c r="AP16" i="4"/>
  <c r="AP58" i="4" s="1"/>
  <c r="AP76" i="4" s="1"/>
  <c r="AO16" i="4"/>
  <c r="AO58" i="4" s="1"/>
  <c r="AO76" i="4" s="1"/>
  <c r="F15" i="4"/>
  <c r="E15" i="4"/>
  <c r="F14" i="4"/>
  <c r="E14" i="4"/>
  <c r="F13" i="4"/>
  <c r="E13" i="4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J48" i="2"/>
  <c r="AI48" i="2"/>
  <c r="AH48" i="2"/>
  <c r="AG48" i="2"/>
  <c r="AF48" i="2"/>
  <c r="AD48" i="2"/>
  <c r="AC48" i="2"/>
  <c r="AB48" i="2"/>
  <c r="Z48" i="2"/>
  <c r="Y48" i="2"/>
  <c r="W48" i="2"/>
  <c r="V48" i="2"/>
  <c r="U48" i="2"/>
  <c r="S48" i="2"/>
  <c r="R48" i="2"/>
  <c r="Q48" i="2"/>
  <c r="P48" i="2"/>
  <c r="N48" i="2"/>
  <c r="M48" i="2"/>
  <c r="L48" i="2"/>
  <c r="AX47" i="2"/>
  <c r="AU47" i="2"/>
  <c r="AJ47" i="2"/>
  <c r="AF47" i="2"/>
  <c r="AD47" i="2"/>
  <c r="K47" i="2"/>
  <c r="BC46" i="2"/>
  <c r="BB46" i="2"/>
  <c r="AJ46" i="2"/>
  <c r="AX45" i="2"/>
  <c r="AU45" i="2"/>
  <c r="AJ45" i="2"/>
  <c r="AF45" i="2"/>
  <c r="AD45" i="2"/>
  <c r="K45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J43" i="2"/>
  <c r="AI43" i="2"/>
  <c r="AH43" i="2"/>
  <c r="AG43" i="2"/>
  <c r="AF43" i="2"/>
  <c r="AD43" i="2"/>
  <c r="AC43" i="2"/>
  <c r="AB43" i="2"/>
  <c r="Z43" i="2"/>
  <c r="Y43" i="2"/>
  <c r="W43" i="2"/>
  <c r="V43" i="2"/>
  <c r="U43" i="2"/>
  <c r="S43" i="2"/>
  <c r="R43" i="2"/>
  <c r="Q43" i="2"/>
  <c r="P43" i="2"/>
  <c r="N43" i="2"/>
  <c r="M43" i="2"/>
  <c r="L43" i="2"/>
  <c r="K43" i="2"/>
  <c r="K48" i="2" s="1"/>
  <c r="J43" i="2"/>
  <c r="J48" i="2" s="1"/>
  <c r="I43" i="2"/>
  <c r="I48" i="2" s="1"/>
  <c r="H43" i="2"/>
  <c r="H48" i="2" s="1"/>
  <c r="AX42" i="2"/>
  <c r="AU42" i="2"/>
  <c r="AJ42" i="2"/>
  <c r="AF42" i="2"/>
  <c r="AD42" i="2"/>
  <c r="AB42" i="2"/>
  <c r="AB47" i="2" s="1"/>
  <c r="K42" i="2"/>
  <c r="AJ41" i="2"/>
  <c r="AX40" i="2"/>
  <c r="AU40" i="2"/>
  <c r="AJ40" i="2"/>
  <c r="AF40" i="2"/>
  <c r="AD40" i="2"/>
  <c r="K40" i="2"/>
  <c r="G39" i="2"/>
  <c r="F39" i="2"/>
  <c r="G38" i="2"/>
  <c r="F38" i="2"/>
  <c r="G37" i="2"/>
  <c r="F37" i="2"/>
  <c r="AL36" i="2"/>
  <c r="AL48" i="2" s="1"/>
  <c r="AK36" i="2"/>
  <c r="AE36" i="2"/>
  <c r="AA36" i="2"/>
  <c r="X36" i="2"/>
  <c r="X48" i="2" s="1"/>
  <c r="O36" i="2"/>
  <c r="AY35" i="2"/>
  <c r="AW35" i="2"/>
  <c r="AV35" i="2"/>
  <c r="AV47" i="2" s="1"/>
  <c r="AM35" i="2"/>
  <c r="AL35" i="2"/>
  <c r="AL47" i="2" s="1"/>
  <c r="AK35" i="2"/>
  <c r="AK33" i="2" s="1"/>
  <c r="AI35" i="2"/>
  <c r="AI47" i="2" s="1"/>
  <c r="AH35" i="2"/>
  <c r="AH47" i="2" s="1"/>
  <c r="AG35" i="2"/>
  <c r="AG47" i="2" s="1"/>
  <c r="AE35" i="2"/>
  <c r="AE47" i="2" s="1"/>
  <c r="AB35" i="2"/>
  <c r="AA35" i="2"/>
  <c r="AA47" i="2" s="1"/>
  <c r="Z35" i="2"/>
  <c r="Z47" i="2" s="1"/>
  <c r="Y35" i="2"/>
  <c r="Y47" i="2" s="1"/>
  <c r="X35" i="2"/>
  <c r="X47" i="2" s="1"/>
  <c r="W35" i="2"/>
  <c r="W47" i="2" s="1"/>
  <c r="V35" i="2"/>
  <c r="V47" i="2" s="1"/>
  <c r="U35" i="2"/>
  <c r="U47" i="2" s="1"/>
  <c r="S35" i="2"/>
  <c r="S47" i="2" s="1"/>
  <c r="R35" i="2"/>
  <c r="R47" i="2" s="1"/>
  <c r="P35" i="2"/>
  <c r="P47" i="2" s="1"/>
  <c r="M35" i="2"/>
  <c r="M47" i="2" s="1"/>
  <c r="L35" i="2"/>
  <c r="L47" i="2" s="1"/>
  <c r="K68" i="4" s="1"/>
  <c r="J35" i="2"/>
  <c r="J47" i="2" s="1"/>
  <c r="I68" i="4" s="1"/>
  <c r="I35" i="2"/>
  <c r="AC34" i="2"/>
  <c r="AB34" i="2"/>
  <c r="AA34" i="2"/>
  <c r="Z34" i="2"/>
  <c r="Y34" i="2"/>
  <c r="X34" i="2"/>
  <c r="W34" i="2"/>
  <c r="V34" i="2"/>
  <c r="U34" i="2"/>
  <c r="Q34" i="2"/>
  <c r="P34" i="2"/>
  <c r="O34" i="2"/>
  <c r="N34" i="2"/>
  <c r="M34" i="2"/>
  <c r="L34" i="2"/>
  <c r="K34" i="2"/>
  <c r="J34" i="2"/>
  <c r="I34" i="2"/>
  <c r="H34" i="2"/>
  <c r="AW33" i="2"/>
  <c r="AL33" i="2"/>
  <c r="AE33" i="2"/>
  <c r="P33" i="2"/>
  <c r="O33" i="2"/>
  <c r="L33" i="2"/>
  <c r="J33" i="2"/>
  <c r="I33" i="2"/>
  <c r="T32" i="2"/>
  <c r="G32" i="2"/>
  <c r="F32" i="2"/>
  <c r="BC31" i="2"/>
  <c r="BC35" i="2" s="1"/>
  <c r="BC42" i="2" s="1"/>
  <c r="BB31" i="2"/>
  <c r="BB35" i="2" s="1"/>
  <c r="BB42" i="2" s="1"/>
  <c r="BA31" i="2"/>
  <c r="BA35" i="2" s="1"/>
  <c r="AZ31" i="2"/>
  <c r="AZ35" i="2" s="1"/>
  <c r="AX31" i="2"/>
  <c r="AW31" i="2"/>
  <c r="AT31" i="2"/>
  <c r="AT35" i="2" s="1"/>
  <c r="AS31" i="2"/>
  <c r="AR31" i="2"/>
  <c r="AR35" i="2" s="1"/>
  <c r="AQ31" i="2"/>
  <c r="AQ35" i="2" s="1"/>
  <c r="AO31" i="2"/>
  <c r="AO35" i="2" s="1"/>
  <c r="AN31" i="2"/>
  <c r="AN35" i="2" s="1"/>
  <c r="T31" i="2"/>
  <c r="G31" i="2"/>
  <c r="F31" i="2"/>
  <c r="BC30" i="2"/>
  <c r="BC34" i="2" s="1"/>
  <c r="BB30" i="2"/>
  <c r="BB34" i="2" s="1"/>
  <c r="BA30" i="2"/>
  <c r="BA34" i="2" s="1"/>
  <c r="AZ30" i="2"/>
  <c r="AZ34" i="2" s="1"/>
  <c r="AY30" i="2"/>
  <c r="AY34" i="2" s="1"/>
  <c r="AX30" i="2"/>
  <c r="AX34" i="2" s="1"/>
  <c r="AW30" i="2"/>
  <c r="AW34" i="2" s="1"/>
  <c r="AV30" i="2"/>
  <c r="AV34" i="2" s="1"/>
  <c r="AU30" i="2"/>
  <c r="AU34" i="2" s="1"/>
  <c r="AT30" i="2"/>
  <c r="AT34" i="2" s="1"/>
  <c r="AS30" i="2"/>
  <c r="AS34" i="2" s="1"/>
  <c r="AR30" i="2"/>
  <c r="AR34" i="2" s="1"/>
  <c r="AQ30" i="2"/>
  <c r="AQ34" i="2" s="1"/>
  <c r="AP30" i="2"/>
  <c r="AP34" i="2" s="1"/>
  <c r="AO30" i="2"/>
  <c r="AO34" i="2" s="1"/>
  <c r="AL30" i="2"/>
  <c r="AL34" i="2" s="1"/>
  <c r="AK30" i="2"/>
  <c r="AK34" i="2" s="1"/>
  <c r="AI30" i="2"/>
  <c r="AI34" i="2" s="1"/>
  <c r="AH30" i="2"/>
  <c r="AH34" i="2" s="1"/>
  <c r="AG30" i="2"/>
  <c r="AG34" i="2" s="1"/>
  <c r="AF30" i="2"/>
  <c r="AF34" i="2" s="1"/>
  <c r="AE30" i="2"/>
  <c r="AD30" i="2"/>
  <c r="AD34" i="2" s="1"/>
  <c r="T30" i="2"/>
  <c r="AZ29" i="2"/>
  <c r="AY29" i="2"/>
  <c r="AX29" i="2"/>
  <c r="AU29" i="2"/>
  <c r="AT29" i="2"/>
  <c r="AQ29" i="2"/>
  <c r="AP29" i="2"/>
  <c r="AE29" i="2"/>
  <c r="T29" i="2"/>
  <c r="G28" i="2"/>
  <c r="F28" i="2"/>
  <c r="N27" i="2"/>
  <c r="G27" i="2"/>
  <c r="F27" i="2"/>
  <c r="T26" i="2"/>
  <c r="G26" i="2"/>
  <c r="F26" i="2"/>
  <c r="AY25" i="2"/>
  <c r="AY33" i="2" s="1"/>
  <c r="P25" i="2"/>
  <c r="O25" i="2"/>
  <c r="M25" i="2"/>
  <c r="M33" i="2" s="1"/>
  <c r="L25" i="2"/>
  <c r="J25" i="2"/>
  <c r="T24" i="2"/>
  <c r="T23" i="2"/>
  <c r="G23" i="2"/>
  <c r="F23" i="2"/>
  <c r="AS22" i="2"/>
  <c r="AS35" i="2" s="1"/>
  <c r="AK22" i="2"/>
  <c r="AC22" i="2"/>
  <c r="AB22" i="2"/>
  <c r="AB40" i="2" s="1"/>
  <c r="AB45" i="2" s="1"/>
  <c r="AA22" i="2"/>
  <c r="AA33" i="2" s="1"/>
  <c r="X22" i="2"/>
  <c r="X33" i="2" s="1"/>
  <c r="T22" i="2"/>
  <c r="H22" i="2"/>
  <c r="G21" i="2"/>
  <c r="G18" i="2" s="1"/>
  <c r="F21" i="2"/>
  <c r="G20" i="2"/>
  <c r="F20" i="2"/>
  <c r="G19" i="2"/>
  <c r="F19" i="2"/>
  <c r="AP18" i="2"/>
  <c r="AP35" i="2" s="1"/>
  <c r="F18" i="2"/>
  <c r="AN17" i="2"/>
  <c r="AN16" i="2" s="1"/>
  <c r="AM17" i="2"/>
  <c r="AM30" i="2" s="1"/>
  <c r="S17" i="2"/>
  <c r="S34" i="2" s="1"/>
  <c r="R17" i="2"/>
  <c r="R34" i="2" s="1"/>
  <c r="G17" i="2"/>
  <c r="F17" i="2"/>
  <c r="F16" i="2" s="1"/>
  <c r="BA16" i="2"/>
  <c r="AZ16" i="2"/>
  <c r="AZ33" i="2" s="1"/>
  <c r="AY16" i="2"/>
  <c r="AX16" i="2"/>
  <c r="AW16" i="2"/>
  <c r="AV16" i="2"/>
  <c r="AV33" i="2" s="1"/>
  <c r="AU16" i="2"/>
  <c r="AT16" i="2"/>
  <c r="AT33" i="2" s="1"/>
  <c r="AS16" i="2"/>
  <c r="AR16" i="2"/>
  <c r="AQ16" i="2"/>
  <c r="AP16" i="2"/>
  <c r="AP33" i="2" s="1"/>
  <c r="AO16" i="2"/>
  <c r="AM16" i="2"/>
  <c r="AL16" i="2"/>
  <c r="AK16" i="2"/>
  <c r="AJ16" i="2"/>
  <c r="AI16" i="2"/>
  <c r="AI33" i="2" s="1"/>
  <c r="AH16" i="2"/>
  <c r="AH33" i="2" s="1"/>
  <c r="AG16" i="2"/>
  <c r="AG33" i="2" s="1"/>
  <c r="AF16" i="2"/>
  <c r="AE16" i="2"/>
  <c r="AD16" i="2"/>
  <c r="AC16" i="2"/>
  <c r="AB16" i="2"/>
  <c r="AA16" i="2"/>
  <c r="Z16" i="2"/>
  <c r="Z33" i="2" s="1"/>
  <c r="Y16" i="2"/>
  <c r="Y33" i="2" s="1"/>
  <c r="X16" i="2"/>
  <c r="W16" i="2"/>
  <c r="W33" i="2" s="1"/>
  <c r="V16" i="2"/>
  <c r="V33" i="2" s="1"/>
  <c r="U16" i="2"/>
  <c r="U33" i="2" s="1"/>
  <c r="T16" i="2"/>
  <c r="S16" i="2"/>
  <c r="S33" i="2" s="1"/>
  <c r="Q16" i="2"/>
  <c r="P16" i="2"/>
  <c r="O16" i="2"/>
  <c r="N16" i="2"/>
  <c r="M16" i="2"/>
  <c r="L16" i="2"/>
  <c r="K16" i="2"/>
  <c r="J16" i="2"/>
  <c r="I16" i="2"/>
  <c r="G14" i="2"/>
  <c r="H14" i="2" s="1"/>
  <c r="F14" i="2"/>
  <c r="G13" i="2"/>
  <c r="F13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F12" i="2"/>
  <c r="BC11" i="2"/>
  <c r="BB11" i="2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AL75" i="1"/>
  <c r="AJ75" i="1"/>
  <c r="AL73" i="1"/>
  <c r="AC73" i="1"/>
  <c r="X72" i="1"/>
  <c r="F72" i="1" s="1"/>
  <c r="G72" i="1"/>
  <c r="G70" i="1"/>
  <c r="F70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8" i="4" s="1"/>
  <c r="AF69" i="1"/>
  <c r="AE69" i="1"/>
  <c r="AD69" i="1"/>
  <c r="Z69" i="1"/>
  <c r="Y69" i="1"/>
  <c r="X69" i="1"/>
  <c r="W69" i="1"/>
  <c r="V69" i="1"/>
  <c r="U69" i="1"/>
  <c r="T69" i="1"/>
  <c r="S69" i="1"/>
  <c r="S66" i="1" s="1"/>
  <c r="R69" i="1"/>
  <c r="Q69" i="1"/>
  <c r="P69" i="1"/>
  <c r="O69" i="1"/>
  <c r="N69" i="1"/>
  <c r="M69" i="1"/>
  <c r="L69" i="1"/>
  <c r="K69" i="1"/>
  <c r="K66" i="1" s="1"/>
  <c r="J69" i="1"/>
  <c r="I69" i="1"/>
  <c r="AR68" i="1"/>
  <c r="AQ68" i="1"/>
  <c r="AQ66" i="1" s="1"/>
  <c r="AP68" i="1"/>
  <c r="AO68" i="1"/>
  <c r="AN68" i="1"/>
  <c r="AM68" i="1"/>
  <c r="AM66" i="1" s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AR67" i="1"/>
  <c r="AQ67" i="1"/>
  <c r="AP67" i="1"/>
  <c r="AP66" i="1" s="1"/>
  <c r="AO67" i="1"/>
  <c r="AN67" i="1"/>
  <c r="AM67" i="1"/>
  <c r="AL67" i="1"/>
  <c r="AK67" i="1"/>
  <c r="AJ67" i="1"/>
  <c r="AJ66" i="1" s="1"/>
  <c r="AI67" i="1"/>
  <c r="AH67" i="1"/>
  <c r="AG67" i="1"/>
  <c r="AF67" i="1"/>
  <c r="AE67" i="1"/>
  <c r="AD67" i="1"/>
  <c r="AD66" i="1" s="1"/>
  <c r="AC67" i="1"/>
  <c r="AB67" i="1"/>
  <c r="AA67" i="1"/>
  <c r="Z67" i="1"/>
  <c r="Y67" i="1"/>
  <c r="X67" i="1"/>
  <c r="X66" i="1" s="1"/>
  <c r="W67" i="1"/>
  <c r="V67" i="1"/>
  <c r="U67" i="1"/>
  <c r="T67" i="1"/>
  <c r="S67" i="1"/>
  <c r="R67" i="1"/>
  <c r="R66" i="1" s="1"/>
  <c r="Q67" i="1"/>
  <c r="P67" i="1"/>
  <c r="O67" i="1"/>
  <c r="N67" i="1"/>
  <c r="M67" i="1"/>
  <c r="L67" i="1"/>
  <c r="K67" i="1"/>
  <c r="J67" i="1"/>
  <c r="I67" i="1"/>
  <c r="AN66" i="1"/>
  <c r="AK66" i="1"/>
  <c r="AH66" i="1"/>
  <c r="AG66" i="1"/>
  <c r="AE66" i="1"/>
  <c r="AB66" i="1"/>
  <c r="AA66" i="1"/>
  <c r="Y66" i="1"/>
  <c r="U66" i="1"/>
  <c r="T66" i="1"/>
  <c r="O66" i="1"/>
  <c r="M66" i="1"/>
  <c r="L66" i="1"/>
  <c r="J66" i="1"/>
  <c r="I66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G64" i="1"/>
  <c r="F64" i="1"/>
  <c r="AR63" i="1"/>
  <c r="AQ63" i="1"/>
  <c r="AQ62" i="4" s="1"/>
  <c r="AP63" i="1"/>
  <c r="AP62" i="4" s="1"/>
  <c r="AO63" i="1"/>
  <c r="AO62" i="4" s="1"/>
  <c r="AN63" i="1"/>
  <c r="AN62" i="4" s="1"/>
  <c r="AM63" i="1"/>
  <c r="AM62" i="4" s="1"/>
  <c r="AL63" i="1"/>
  <c r="AL62" i="4" s="1"/>
  <c r="AK63" i="1"/>
  <c r="AK62" i="4" s="1"/>
  <c r="AJ63" i="1"/>
  <c r="AI63" i="1"/>
  <c r="AH63" i="1"/>
  <c r="AH62" i="4" s="1"/>
  <c r="AG63" i="1"/>
  <c r="AF63" i="1"/>
  <c r="AE63" i="1"/>
  <c r="AE62" i="4" s="1"/>
  <c r="AD63" i="1"/>
  <c r="AA63" i="1"/>
  <c r="Z63" i="1"/>
  <c r="Y63" i="1"/>
  <c r="Y62" i="4" s="1"/>
  <c r="X63" i="1"/>
  <c r="X62" i="4" s="1"/>
  <c r="W63" i="1"/>
  <c r="W62" i="4" s="1"/>
  <c r="V63" i="1"/>
  <c r="V62" i="4" s="1"/>
  <c r="U63" i="1"/>
  <c r="U62" i="4" s="1"/>
  <c r="F62" i="4" s="1"/>
  <c r="T63" i="1"/>
  <c r="T62" i="4" s="1"/>
  <c r="E62" i="4" s="1"/>
  <c r="S63" i="1"/>
  <c r="S62" i="4" s="1"/>
  <c r="R63" i="1"/>
  <c r="R62" i="4" s="1"/>
  <c r="Q63" i="1"/>
  <c r="Q62" i="4" s="1"/>
  <c r="P63" i="1"/>
  <c r="P62" i="4" s="1"/>
  <c r="O63" i="1"/>
  <c r="O62" i="4" s="1"/>
  <c r="N63" i="1"/>
  <c r="N62" i="4" s="1"/>
  <c r="M63" i="1"/>
  <c r="M62" i="4" s="1"/>
  <c r="L63" i="1"/>
  <c r="L62" i="4" s="1"/>
  <c r="K63" i="1"/>
  <c r="K62" i="4" s="1"/>
  <c r="J63" i="1"/>
  <c r="J62" i="4" s="1"/>
  <c r="I63" i="1"/>
  <c r="I62" i="4" s="1"/>
  <c r="AR62" i="1"/>
  <c r="AQ62" i="1"/>
  <c r="AP62" i="1"/>
  <c r="AP60" i="1" s="1"/>
  <c r="AO62" i="1"/>
  <c r="AN62" i="1"/>
  <c r="AM62" i="1"/>
  <c r="AL62" i="1"/>
  <c r="AK62" i="1"/>
  <c r="AJ62" i="1"/>
  <c r="AJ60" i="1" s="1"/>
  <c r="AI62" i="1"/>
  <c r="AH62" i="1"/>
  <c r="AG62" i="1"/>
  <c r="AF62" i="1"/>
  <c r="AE62" i="1"/>
  <c r="AD62" i="1"/>
  <c r="AD60" i="1" s="1"/>
  <c r="AC62" i="1"/>
  <c r="AB62" i="1"/>
  <c r="AA62" i="1"/>
  <c r="Z62" i="1"/>
  <c r="Y62" i="1"/>
  <c r="X62" i="1"/>
  <c r="X60" i="1" s="1"/>
  <c r="W62" i="1"/>
  <c r="V62" i="1"/>
  <c r="U62" i="1"/>
  <c r="T62" i="1"/>
  <c r="S62" i="1"/>
  <c r="R62" i="1"/>
  <c r="R60" i="1" s="1"/>
  <c r="Q62" i="1"/>
  <c r="P62" i="1"/>
  <c r="O62" i="1"/>
  <c r="N62" i="1"/>
  <c r="M62" i="1"/>
  <c r="L62" i="1"/>
  <c r="K62" i="1"/>
  <c r="J62" i="1"/>
  <c r="I62" i="1"/>
  <c r="G61" i="1"/>
  <c r="F61" i="1"/>
  <c r="AQ60" i="1"/>
  <c r="AN60" i="1"/>
  <c r="AM60" i="1"/>
  <c r="AK60" i="1"/>
  <c r="AH60" i="1"/>
  <c r="AG60" i="1"/>
  <c r="AE60" i="1"/>
  <c r="AB60" i="1"/>
  <c r="AA60" i="1"/>
  <c r="Y60" i="1"/>
  <c r="V60" i="1"/>
  <c r="U60" i="1"/>
  <c r="S60" i="1"/>
  <c r="O60" i="1"/>
  <c r="AR59" i="1"/>
  <c r="AR78" i="1" s="1"/>
  <c r="AQ59" i="1"/>
  <c r="AQ78" i="1" s="1"/>
  <c r="AP59" i="1"/>
  <c r="AP78" i="1" s="1"/>
  <c r="AO59" i="1"/>
  <c r="AO78" i="1" s="1"/>
  <c r="AN59" i="1"/>
  <c r="AN78" i="1" s="1"/>
  <c r="AM59" i="1"/>
  <c r="AM78" i="1" s="1"/>
  <c r="AL59" i="1"/>
  <c r="AL78" i="1" s="1"/>
  <c r="AK59" i="1"/>
  <c r="AK78" i="1" s="1"/>
  <c r="AJ59" i="1"/>
  <c r="AJ78" i="1" s="1"/>
  <c r="AH59" i="1"/>
  <c r="AH78" i="1" s="1"/>
  <c r="AG59" i="1"/>
  <c r="AG78" i="1" s="1"/>
  <c r="AF59" i="1"/>
  <c r="AF78" i="1" s="1"/>
  <c r="AE59" i="1"/>
  <c r="AE78" i="1" s="1"/>
  <c r="AD59" i="1"/>
  <c r="AD78" i="1" s="1"/>
  <c r="AC59" i="1"/>
  <c r="AC78" i="1" s="1"/>
  <c r="AB59" i="1"/>
  <c r="AB78" i="1" s="1"/>
  <c r="AA59" i="1"/>
  <c r="AA78" i="1" s="1"/>
  <c r="Z59" i="1"/>
  <c r="Z78" i="1" s="1"/>
  <c r="Y59" i="1"/>
  <c r="Y78" i="1" s="1"/>
  <c r="W59" i="1"/>
  <c r="W78" i="1" s="1"/>
  <c r="V59" i="1"/>
  <c r="V78" i="1" s="1"/>
  <c r="U59" i="1"/>
  <c r="U78" i="1" s="1"/>
  <c r="T59" i="1"/>
  <c r="T78" i="1" s="1"/>
  <c r="S59" i="1"/>
  <c r="S78" i="1" s="1"/>
  <c r="R59" i="1"/>
  <c r="R78" i="1" s="1"/>
  <c r="Q59" i="1"/>
  <c r="Q78" i="1" s="1"/>
  <c r="P59" i="1"/>
  <c r="P78" i="1" s="1"/>
  <c r="O59" i="1"/>
  <c r="O78" i="1" s="1"/>
  <c r="N59" i="1"/>
  <c r="N78" i="1" s="1"/>
  <c r="M59" i="1"/>
  <c r="M78" i="1" s="1"/>
  <c r="L59" i="1"/>
  <c r="L78" i="1" s="1"/>
  <c r="K59" i="1"/>
  <c r="K78" i="1" s="1"/>
  <c r="J59" i="1"/>
  <c r="J78" i="1" s="1"/>
  <c r="I59" i="1"/>
  <c r="I78" i="1" s="1"/>
  <c r="AR57" i="1"/>
  <c r="AQ57" i="1"/>
  <c r="AP57" i="1"/>
  <c r="AO57" i="1"/>
  <c r="AN57" i="1"/>
  <c r="AM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F54" i="1"/>
  <c r="AF73" i="1" s="1"/>
  <c r="W54" i="1"/>
  <c r="W73" i="1" s="1"/>
  <c r="T54" i="1"/>
  <c r="T73" i="1" s="1"/>
  <c r="Q54" i="1"/>
  <c r="Q73" i="1" s="1"/>
  <c r="N54" i="1"/>
  <c r="N73" i="1" s="1"/>
  <c r="K54" i="1"/>
  <c r="K73" i="1" s="1"/>
  <c r="G53" i="1"/>
  <c r="G52" i="1"/>
  <c r="F52" i="1"/>
  <c r="G51" i="1"/>
  <c r="F51" i="1"/>
  <c r="G50" i="1"/>
  <c r="F50" i="1"/>
  <c r="G49" i="1"/>
  <c r="F49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Z48" i="1"/>
  <c r="Y48" i="1"/>
  <c r="X48" i="1"/>
  <c r="V48" i="1"/>
  <c r="U48" i="1"/>
  <c r="S48" i="1"/>
  <c r="R48" i="1"/>
  <c r="P48" i="1"/>
  <c r="O48" i="1"/>
  <c r="M48" i="1"/>
  <c r="L48" i="1"/>
  <c r="J48" i="1"/>
  <c r="I48" i="1"/>
  <c r="G46" i="1"/>
  <c r="F46" i="1"/>
  <c r="G45" i="1"/>
  <c r="F45" i="1"/>
  <c r="G44" i="1"/>
  <c r="F44" i="1"/>
  <c r="AR43" i="1"/>
  <c r="AQ43" i="1"/>
  <c r="AP43" i="1"/>
  <c r="AM43" i="1"/>
  <c r="AR42" i="1"/>
  <c r="AQ42" i="1"/>
  <c r="AP42" i="1"/>
  <c r="AN42" i="1"/>
  <c r="AR41" i="1"/>
  <c r="AQ41" i="1"/>
  <c r="AP41" i="1"/>
  <c r="AO41" i="1"/>
  <c r="AN41" i="1"/>
  <c r="AM41" i="1"/>
  <c r="G40" i="1"/>
  <c r="F40" i="1"/>
  <c r="G39" i="1"/>
  <c r="F39" i="1"/>
  <c r="G38" i="1"/>
  <c r="F38" i="1"/>
  <c r="G37" i="1"/>
  <c r="F37" i="1"/>
  <c r="AQ36" i="1"/>
  <c r="AP36" i="1"/>
  <c r="AN36" i="1"/>
  <c r="AM36" i="1"/>
  <c r="AK36" i="1"/>
  <c r="AJ36" i="1"/>
  <c r="AH36" i="1"/>
  <c r="AG36" i="1"/>
  <c r="AE36" i="1"/>
  <c r="AD36" i="1"/>
  <c r="AB36" i="1"/>
  <c r="AA36" i="1"/>
  <c r="Y36" i="1"/>
  <c r="X36" i="1"/>
  <c r="V36" i="1"/>
  <c r="U36" i="1"/>
  <c r="S36" i="1"/>
  <c r="R36" i="1"/>
  <c r="P36" i="1"/>
  <c r="O36" i="1"/>
  <c r="M36" i="1"/>
  <c r="L36" i="1"/>
  <c r="J36" i="1"/>
  <c r="G36" i="1" s="1"/>
  <c r="I36" i="1"/>
  <c r="G34" i="1"/>
  <c r="F34" i="1"/>
  <c r="G33" i="1"/>
  <c r="F33" i="1"/>
  <c r="G32" i="1"/>
  <c r="F32" i="1"/>
  <c r="G31" i="1"/>
  <c r="F31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J30" i="1"/>
  <c r="I30" i="1"/>
  <c r="G28" i="1"/>
  <c r="F28" i="1"/>
  <c r="G27" i="1"/>
  <c r="F27" i="1"/>
  <c r="G26" i="1"/>
  <c r="F26" i="1"/>
  <c r="G25" i="1"/>
  <c r="F25" i="1"/>
  <c r="AQ24" i="1"/>
  <c r="AP24" i="1"/>
  <c r="AN24" i="1"/>
  <c r="AM24" i="1"/>
  <c r="AK24" i="1"/>
  <c r="AJ24" i="1"/>
  <c r="AH24" i="1"/>
  <c r="AG24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G24" i="1" s="1"/>
  <c r="L24" i="1"/>
  <c r="J24" i="1"/>
  <c r="I24" i="1"/>
  <c r="F24" i="1"/>
  <c r="G17" i="1"/>
  <c r="G59" i="1" s="1"/>
  <c r="F17" i="1"/>
  <c r="F59" i="1" s="1"/>
  <c r="F78" i="1" s="1"/>
  <c r="AR16" i="1"/>
  <c r="AR58" i="1" s="1"/>
  <c r="AR77" i="1" s="1"/>
  <c r="AQ16" i="1"/>
  <c r="AQ58" i="1" s="1"/>
  <c r="AQ77" i="1" s="1"/>
  <c r="AP16" i="1"/>
  <c r="AP58" i="1" s="1"/>
  <c r="AP77" i="1" s="1"/>
  <c r="G15" i="1"/>
  <c r="F15" i="1"/>
  <c r="G14" i="1"/>
  <c r="F14" i="1"/>
  <c r="G13" i="1"/>
  <c r="G67" i="1" s="1"/>
  <c r="F13" i="1"/>
  <c r="F67" i="1" s="1"/>
  <c r="AP12" i="1"/>
  <c r="AP54" i="1" s="1"/>
  <c r="AP73" i="1" s="1"/>
  <c r="G66" i="1" l="1"/>
  <c r="AR12" i="1"/>
  <c r="AR54" i="1" s="1"/>
  <c r="AR73" i="1" s="1"/>
  <c r="G30" i="1"/>
  <c r="AQ55" i="1"/>
  <c r="AQ74" i="1" s="1"/>
  <c r="AP42" i="4"/>
  <c r="AP55" i="4" s="1"/>
  <c r="AP73" i="4" s="1"/>
  <c r="AP56" i="1"/>
  <c r="AP75" i="1" s="1"/>
  <c r="AO43" i="4"/>
  <c r="AO56" i="4" s="1"/>
  <c r="AO74" i="4" s="1"/>
  <c r="G63" i="1"/>
  <c r="F25" i="2"/>
  <c r="F33" i="2" s="1"/>
  <c r="N35" i="2"/>
  <c r="M44" i="4"/>
  <c r="AO29" i="2"/>
  <c r="AS29" i="2"/>
  <c r="F30" i="2"/>
  <c r="K65" i="4"/>
  <c r="AR55" i="1"/>
  <c r="AR74" i="1" s="1"/>
  <c r="AQ42" i="4"/>
  <c r="AQ55" i="4" s="1"/>
  <c r="AQ73" i="4" s="1"/>
  <c r="AQ56" i="1"/>
  <c r="AQ75" i="1" s="1"/>
  <c r="AP43" i="4"/>
  <c r="AP56" i="4" s="1"/>
  <c r="AP74" i="4" s="1"/>
  <c r="F48" i="1"/>
  <c r="F66" i="1"/>
  <c r="AI66" i="1"/>
  <c r="G12" i="2"/>
  <c r="H12" i="2" s="1"/>
  <c r="R16" i="2"/>
  <c r="R33" i="2" s="1"/>
  <c r="AQ33" i="2"/>
  <c r="G16" i="2"/>
  <c r="G25" i="2"/>
  <c r="AD29" i="2"/>
  <c r="F29" i="2" s="1"/>
  <c r="T59" i="4"/>
  <c r="AF65" i="4"/>
  <c r="P75" i="4"/>
  <c r="AN55" i="1"/>
  <c r="AN74" i="1" s="1"/>
  <c r="AM42" i="4"/>
  <c r="AM55" i="4" s="1"/>
  <c r="AM73" i="4" s="1"/>
  <c r="AR56" i="1"/>
  <c r="AR75" i="1" s="1"/>
  <c r="AQ43" i="4"/>
  <c r="AQ56" i="4" s="1"/>
  <c r="AQ74" i="4" s="1"/>
  <c r="I65" i="4"/>
  <c r="AM56" i="1"/>
  <c r="AM75" i="1" s="1"/>
  <c r="AL43" i="4"/>
  <c r="AL56" i="4" s="1"/>
  <c r="AL74" i="4" s="1"/>
  <c r="AQ12" i="1"/>
  <c r="AQ54" i="1" s="1"/>
  <c r="AQ73" i="1" s="1"/>
  <c r="AN16" i="1"/>
  <c r="F30" i="1"/>
  <c r="AP55" i="1"/>
  <c r="AP74" i="1" s="1"/>
  <c r="AO42" i="4"/>
  <c r="AO55" i="4" s="1"/>
  <c r="AO73" i="4" s="1"/>
  <c r="AO43" i="1"/>
  <c r="F62" i="1"/>
  <c r="F60" i="1" s="1"/>
  <c r="G62" i="1"/>
  <c r="F63" i="1"/>
  <c r="AO33" i="2"/>
  <c r="BA33" i="2"/>
  <c r="F22" i="2"/>
  <c r="N25" i="2"/>
  <c r="N33" i="2" s="1"/>
  <c r="AF29" i="2"/>
  <c r="AR29" i="2"/>
  <c r="AR33" i="2" s="1"/>
  <c r="AW29" i="2"/>
  <c r="G29" i="2" s="1"/>
  <c r="BA29" i="2"/>
  <c r="G30" i="2"/>
  <c r="I47" i="2"/>
  <c r="H68" i="4" s="1"/>
  <c r="J68" i="4" s="1"/>
  <c r="H44" i="4"/>
  <c r="AO12" i="4"/>
  <c r="F24" i="4"/>
  <c r="G33" i="4"/>
  <c r="F36" i="4"/>
  <c r="AM65" i="4"/>
  <c r="AI65" i="4"/>
  <c r="AF59" i="4"/>
  <c r="AJ59" i="4"/>
  <c r="AD59" i="4"/>
  <c r="AC65" i="4"/>
  <c r="AG65" i="4"/>
  <c r="AO65" i="4"/>
  <c r="AL65" i="4"/>
  <c r="AP65" i="4"/>
  <c r="E24" i="4"/>
  <c r="AC59" i="4"/>
  <c r="AG59" i="4"/>
  <c r="X59" i="4"/>
  <c r="AQ12" i="4"/>
  <c r="AQ54" i="4" s="1"/>
  <c r="AQ72" i="4" s="1"/>
  <c r="F30" i="4"/>
  <c r="G30" i="4" s="1"/>
  <c r="E36" i="4"/>
  <c r="W59" i="4"/>
  <c r="AP12" i="4"/>
  <c r="AP54" i="4" s="1"/>
  <c r="AP72" i="4" s="1"/>
  <c r="AM16" i="4"/>
  <c r="AJ16" i="4" s="1"/>
  <c r="F61" i="4"/>
  <c r="AO54" i="4"/>
  <c r="AO72" i="4" s="1"/>
  <c r="N59" i="4"/>
  <c r="R59" i="4"/>
  <c r="Z59" i="4"/>
  <c r="AL59" i="4"/>
  <c r="AP59" i="4"/>
  <c r="Q59" i="4"/>
  <c r="U59" i="4"/>
  <c r="AI59" i="4"/>
  <c r="AM59" i="4"/>
  <c r="AD65" i="4"/>
  <c r="F65" i="4" s="1"/>
  <c r="F36" i="1"/>
  <c r="F48" i="4"/>
  <c r="AO59" i="4"/>
  <c r="E48" i="4"/>
  <c r="E61" i="4"/>
  <c r="AH65" i="4"/>
  <c r="H30" i="1"/>
  <c r="H33" i="1"/>
  <c r="G48" i="1"/>
  <c r="H25" i="2"/>
  <c r="H27" i="2"/>
  <c r="F66" i="4"/>
  <c r="E67" i="4"/>
  <c r="G14" i="4"/>
  <c r="G67" i="4" s="1"/>
  <c r="F75" i="4"/>
  <c r="F68" i="4"/>
  <c r="F57" i="4"/>
  <c r="H59" i="4"/>
  <c r="K59" i="4"/>
  <c r="E66" i="4"/>
  <c r="G13" i="4"/>
  <c r="G66" i="4" s="1"/>
  <c r="F67" i="4"/>
  <c r="G15" i="4"/>
  <c r="G68" i="4" s="1"/>
  <c r="AL16" i="4"/>
  <c r="AN16" i="4"/>
  <c r="I59" i="4"/>
  <c r="L59" i="4"/>
  <c r="O59" i="4"/>
  <c r="S45" i="2"/>
  <c r="S40" i="2"/>
  <c r="U45" i="2"/>
  <c r="U40" i="2"/>
  <c r="W45" i="2"/>
  <c r="W40" i="2"/>
  <c r="Y45" i="2"/>
  <c r="Y40" i="2"/>
  <c r="AG45" i="2"/>
  <c r="AG40" i="2"/>
  <c r="AI45" i="2"/>
  <c r="AI40" i="2"/>
  <c r="AP45" i="2"/>
  <c r="AP40" i="2"/>
  <c r="AT45" i="2"/>
  <c r="AT40" i="2"/>
  <c r="AV45" i="2"/>
  <c r="AV40" i="2"/>
  <c r="AZ45" i="2"/>
  <c r="AZ40" i="2"/>
  <c r="R46" i="2"/>
  <c r="R41" i="2"/>
  <c r="AM34" i="2"/>
  <c r="AM29" i="2"/>
  <c r="AM33" i="2" s="1"/>
  <c r="X45" i="2"/>
  <c r="X40" i="2"/>
  <c r="N45" i="2"/>
  <c r="N40" i="2"/>
  <c r="AY45" i="2"/>
  <c r="AY40" i="2"/>
  <c r="AG46" i="2"/>
  <c r="AG41" i="2"/>
  <c r="AI46" i="2"/>
  <c r="AI41" i="2"/>
  <c r="R45" i="2"/>
  <c r="R40" i="2"/>
  <c r="V45" i="2"/>
  <c r="V40" i="2"/>
  <c r="Z45" i="2"/>
  <c r="Z40" i="2"/>
  <c r="AH45" i="2"/>
  <c r="AH40" i="2"/>
  <c r="AO45" i="2"/>
  <c r="AO40" i="2"/>
  <c r="AQ45" i="2"/>
  <c r="AQ40" i="2"/>
  <c r="BA45" i="2"/>
  <c r="BA40" i="2"/>
  <c r="S46" i="2"/>
  <c r="S41" i="2"/>
  <c r="AA45" i="2"/>
  <c r="AA40" i="2"/>
  <c r="M45" i="2"/>
  <c r="M40" i="2"/>
  <c r="AD46" i="2"/>
  <c r="AD41" i="2"/>
  <c r="AF46" i="2"/>
  <c r="AF41" i="2"/>
  <c r="N47" i="2"/>
  <c r="N42" i="2"/>
  <c r="G43" i="2"/>
  <c r="G48" i="2" s="1"/>
  <c r="AL46" i="2"/>
  <c r="AL41" i="2"/>
  <c r="AN30" i="2"/>
  <c r="AP46" i="2"/>
  <c r="AP41" i="2"/>
  <c r="AR46" i="2"/>
  <c r="AR41" i="2"/>
  <c r="AT46" i="2"/>
  <c r="AT41" i="2"/>
  <c r="AV46" i="2"/>
  <c r="AV41" i="2"/>
  <c r="AX46" i="2"/>
  <c r="AX41" i="2"/>
  <c r="AZ46" i="2"/>
  <c r="AZ41" i="2"/>
  <c r="AO47" i="2"/>
  <c r="AO42" i="2"/>
  <c r="AR47" i="2"/>
  <c r="AR42" i="2"/>
  <c r="AT47" i="2"/>
  <c r="AT42" i="2"/>
  <c r="BA47" i="2"/>
  <c r="BA42" i="2"/>
  <c r="J45" i="2"/>
  <c r="J40" i="2"/>
  <c r="O45" i="2"/>
  <c r="O40" i="2"/>
  <c r="O35" i="2"/>
  <c r="Q35" i="2" s="1"/>
  <c r="AE45" i="2"/>
  <c r="AE40" i="2"/>
  <c r="AK45" i="2"/>
  <c r="AK40" i="2"/>
  <c r="AS33" i="2"/>
  <c r="I46" i="2"/>
  <c r="I41" i="2"/>
  <c r="K46" i="2"/>
  <c r="K41" i="2"/>
  <c r="M46" i="2"/>
  <c r="M41" i="2"/>
  <c r="O46" i="2"/>
  <c r="O41" i="2"/>
  <c r="Q46" i="2"/>
  <c r="Q41" i="2"/>
  <c r="U46" i="2"/>
  <c r="U41" i="2"/>
  <c r="W46" i="2"/>
  <c r="W41" i="2"/>
  <c r="Y46" i="2"/>
  <c r="Y41" i="2"/>
  <c r="AA46" i="2"/>
  <c r="AA41" i="2"/>
  <c r="AC46" i="2"/>
  <c r="AC41" i="2"/>
  <c r="AE34" i="2"/>
  <c r="AP47" i="2"/>
  <c r="AP42" i="2"/>
  <c r="G22" i="2"/>
  <c r="AS47" i="2"/>
  <c r="AS42" i="2"/>
  <c r="G35" i="2"/>
  <c r="F43" i="2"/>
  <c r="F48" i="2" s="1"/>
  <c r="AH46" i="2"/>
  <c r="AH41" i="2"/>
  <c r="AK46" i="2"/>
  <c r="AK41" i="2"/>
  <c r="AO46" i="2"/>
  <c r="AO41" i="2"/>
  <c r="AQ46" i="2"/>
  <c r="AQ41" i="2"/>
  <c r="AS46" i="2"/>
  <c r="AS41" i="2"/>
  <c r="AU46" i="2"/>
  <c r="AU41" i="2"/>
  <c r="AW46" i="2"/>
  <c r="AW41" i="2"/>
  <c r="AY46" i="2"/>
  <c r="AY41" i="2"/>
  <c r="BA46" i="2"/>
  <c r="BA41" i="2"/>
  <c r="AN47" i="2"/>
  <c r="AN42" i="2"/>
  <c r="AQ47" i="2"/>
  <c r="AQ42" i="2"/>
  <c r="AZ47" i="2"/>
  <c r="AZ42" i="2"/>
  <c r="I45" i="2"/>
  <c r="I40" i="2"/>
  <c r="L45" i="2"/>
  <c r="L40" i="2"/>
  <c r="P45" i="2"/>
  <c r="P40" i="2"/>
  <c r="AB33" i="2"/>
  <c r="G33" i="2" s="1"/>
  <c r="AL45" i="2"/>
  <c r="AL40" i="2"/>
  <c r="AW45" i="2"/>
  <c r="AW40" i="2"/>
  <c r="F34" i="2"/>
  <c r="H46" i="2"/>
  <c r="H41" i="2"/>
  <c r="J46" i="2"/>
  <c r="J41" i="2"/>
  <c r="L46" i="2"/>
  <c r="L41" i="2"/>
  <c r="N46" i="2"/>
  <c r="N41" i="2"/>
  <c r="P46" i="2"/>
  <c r="P41" i="2"/>
  <c r="T34" i="2"/>
  <c r="V46" i="2"/>
  <c r="V41" i="2"/>
  <c r="X46" i="2"/>
  <c r="X41" i="2"/>
  <c r="Z46" i="2"/>
  <c r="Z41" i="2"/>
  <c r="AB46" i="2"/>
  <c r="AB41" i="2"/>
  <c r="T48" i="2"/>
  <c r="T43" i="2"/>
  <c r="AK47" i="2"/>
  <c r="G47" i="2" s="1"/>
  <c r="AK42" i="2"/>
  <c r="AM47" i="2"/>
  <c r="AM42" i="2"/>
  <c r="AY47" i="2"/>
  <c r="AY42" i="2"/>
  <c r="AA48" i="2"/>
  <c r="AA43" i="2"/>
  <c r="AK48" i="2"/>
  <c r="AK43" i="2"/>
  <c r="I42" i="2"/>
  <c r="M42" i="2"/>
  <c r="S42" i="2"/>
  <c r="U42" i="2"/>
  <c r="W42" i="2"/>
  <c r="Y42" i="2"/>
  <c r="AA42" i="2"/>
  <c r="AH42" i="2"/>
  <c r="AL43" i="2"/>
  <c r="AW47" i="2"/>
  <c r="AW42" i="2"/>
  <c r="O48" i="2"/>
  <c r="O43" i="2"/>
  <c r="AE48" i="2"/>
  <c r="AE43" i="2"/>
  <c r="J42" i="2"/>
  <c r="L42" i="2"/>
  <c r="P42" i="2"/>
  <c r="O68" i="4" s="1"/>
  <c r="R42" i="2"/>
  <c r="V42" i="2"/>
  <c r="X42" i="2"/>
  <c r="Z42" i="2"/>
  <c r="AE42" i="2"/>
  <c r="AG42" i="2"/>
  <c r="AI42" i="2"/>
  <c r="AL42" i="2"/>
  <c r="AV42" i="2"/>
  <c r="X43" i="2"/>
  <c r="F68" i="1"/>
  <c r="H14" i="1"/>
  <c r="H68" i="1" s="1"/>
  <c r="G78" i="1"/>
  <c r="H78" i="1" s="1"/>
  <c r="H59" i="1"/>
  <c r="F65" i="1"/>
  <c r="I60" i="1"/>
  <c r="L60" i="1"/>
  <c r="H66" i="1"/>
  <c r="G76" i="1"/>
  <c r="G69" i="1"/>
  <c r="G57" i="1"/>
  <c r="H13" i="1"/>
  <c r="H67" i="1" s="1"/>
  <c r="G68" i="1"/>
  <c r="F76" i="1"/>
  <c r="F69" i="1"/>
  <c r="F57" i="1"/>
  <c r="H15" i="1"/>
  <c r="H69" i="1" s="1"/>
  <c r="AK16" i="1"/>
  <c r="AM16" i="1"/>
  <c r="AO16" i="1"/>
  <c r="X59" i="1"/>
  <c r="X78" i="1" s="1"/>
  <c r="X65" i="1"/>
  <c r="AK42" i="1"/>
  <c r="AJ42" i="4" s="1"/>
  <c r="AM42" i="1"/>
  <c r="AL42" i="4" s="1"/>
  <c r="AO42" i="1"/>
  <c r="AN42" i="4" s="1"/>
  <c r="AJ43" i="1"/>
  <c r="AL43" i="1"/>
  <c r="AN43" i="1"/>
  <c r="AM43" i="4" s="1"/>
  <c r="AM56" i="4" s="1"/>
  <c r="AM74" i="4" s="1"/>
  <c r="G65" i="1"/>
  <c r="H65" i="1" s="1"/>
  <c r="J60" i="1"/>
  <c r="M60" i="1"/>
  <c r="P60" i="1"/>
  <c r="AI59" i="1"/>
  <c r="AI78" i="1" s="1"/>
  <c r="AR45" i="2" l="1"/>
  <c r="AR40" i="2"/>
  <c r="AG43" i="1"/>
  <c r="AF43" i="4" s="1"/>
  <c r="AI43" i="4"/>
  <c r="H65" i="4"/>
  <c r="AI43" i="1"/>
  <c r="AH43" i="4" s="1"/>
  <c r="AH56" i="4" s="1"/>
  <c r="AH74" i="4" s="1"/>
  <c r="AK43" i="4"/>
  <c r="J44" i="4"/>
  <c r="H75" i="4"/>
  <c r="J75" i="4" s="1"/>
  <c r="H57" i="4"/>
  <c r="J57" i="4" s="1"/>
  <c r="E44" i="4"/>
  <c r="M75" i="4"/>
  <c r="M57" i="4"/>
  <c r="AO56" i="1"/>
  <c r="AO75" i="1" s="1"/>
  <c r="AN43" i="4"/>
  <c r="AN56" i="4" s="1"/>
  <c r="AN74" i="4" s="1"/>
  <c r="AN58" i="1"/>
  <c r="AN77" i="1" s="1"/>
  <c r="AN12" i="1"/>
  <c r="AN54" i="1" s="1"/>
  <c r="AN73" i="1" s="1"/>
  <c r="J65" i="4"/>
  <c r="AM58" i="4"/>
  <c r="AM76" i="4" s="1"/>
  <c r="AM12" i="4"/>
  <c r="AM54" i="4" s="1"/>
  <c r="AM72" i="4" s="1"/>
  <c r="E59" i="4"/>
  <c r="AF56" i="4"/>
  <c r="AF74" i="4" s="1"/>
  <c r="AL55" i="4"/>
  <c r="AL73" i="4" s="1"/>
  <c r="AN58" i="4"/>
  <c r="AN76" i="4" s="1"/>
  <c r="AN12" i="4"/>
  <c r="AN54" i="4" s="1"/>
  <c r="AN72" i="4" s="1"/>
  <c r="AK16" i="4"/>
  <c r="AJ58" i="4"/>
  <c r="AJ76" i="4" s="1"/>
  <c r="AG16" i="4"/>
  <c r="AJ12" i="4"/>
  <c r="AN55" i="4"/>
  <c r="AN73" i="4" s="1"/>
  <c r="AJ55" i="4"/>
  <c r="AJ73" i="4" s="1"/>
  <c r="AL58" i="4"/>
  <c r="AL76" i="4" s="1"/>
  <c r="AL12" i="4"/>
  <c r="AL54" i="4" s="1"/>
  <c r="AL72" i="4" s="1"/>
  <c r="AI16" i="4"/>
  <c r="AM45" i="2"/>
  <c r="AM40" i="2"/>
  <c r="T47" i="2"/>
  <c r="T42" i="2"/>
  <c r="T45" i="2"/>
  <c r="T40" i="2"/>
  <c r="F45" i="2"/>
  <c r="AE46" i="2"/>
  <c r="AE41" i="2"/>
  <c r="G41" i="2" s="1"/>
  <c r="G34" i="2"/>
  <c r="F46" i="2"/>
  <c r="O47" i="2"/>
  <c r="F47" i="2" s="1"/>
  <c r="O42" i="2"/>
  <c r="F35" i="2"/>
  <c r="H35" i="2" s="1"/>
  <c r="AM46" i="2"/>
  <c r="AM41" i="2"/>
  <c r="G42" i="2"/>
  <c r="Q47" i="2"/>
  <c r="Q42" i="2"/>
  <c r="Q33" i="2"/>
  <c r="T46" i="2"/>
  <c r="T41" i="2"/>
  <c r="G46" i="2"/>
  <c r="F40" i="2"/>
  <c r="F41" i="2"/>
  <c r="AS45" i="2"/>
  <c r="G45" i="2" s="1"/>
  <c r="AS40" i="2"/>
  <c r="G40" i="2" s="1"/>
  <c r="AN34" i="2"/>
  <c r="AN29" i="2"/>
  <c r="AN33" i="2" s="1"/>
  <c r="AI56" i="1"/>
  <c r="AI75" i="1" s="1"/>
  <c r="AF43" i="1"/>
  <c r="AO55" i="1"/>
  <c r="AO74" i="1" s="1"/>
  <c r="AL42" i="1"/>
  <c r="AK42" i="4" s="1"/>
  <c r="AK55" i="1"/>
  <c r="AK74" i="1" s="1"/>
  <c r="AH42" i="1"/>
  <c r="AG42" i="4" s="1"/>
  <c r="AM58" i="1"/>
  <c r="AM77" i="1" s="1"/>
  <c r="AM12" i="1"/>
  <c r="AM54" i="1" s="1"/>
  <c r="AM73" i="1" s="1"/>
  <c r="AJ16" i="1"/>
  <c r="AN56" i="1"/>
  <c r="AN75" i="1" s="1"/>
  <c r="AK43" i="1"/>
  <c r="AJ43" i="4" s="1"/>
  <c r="AJ56" i="4" s="1"/>
  <c r="AJ74" i="4" s="1"/>
  <c r="AG56" i="1"/>
  <c r="AG75" i="1" s="1"/>
  <c r="AD43" i="1"/>
  <c r="AC43" i="4" s="1"/>
  <c r="AM55" i="1"/>
  <c r="AM74" i="1" s="1"/>
  <c r="AJ42" i="1"/>
  <c r="AI42" i="4" s="1"/>
  <c r="AO58" i="1"/>
  <c r="AO77" i="1" s="1"/>
  <c r="AO12" i="1"/>
  <c r="AO54" i="1" s="1"/>
  <c r="AO73" i="1" s="1"/>
  <c r="AL16" i="1"/>
  <c r="AK58" i="1"/>
  <c r="AK77" i="1" s="1"/>
  <c r="AK12" i="1"/>
  <c r="AH16" i="1"/>
  <c r="H57" i="1"/>
  <c r="H76" i="1"/>
  <c r="AC43" i="1" l="1"/>
  <c r="AB43" i="4" s="1"/>
  <c r="AB56" i="4" s="1"/>
  <c r="AB74" i="4" s="1"/>
  <c r="AE43" i="4"/>
  <c r="G44" i="4"/>
  <c r="E75" i="4"/>
  <c r="G75" i="4" s="1"/>
  <c r="E57" i="4"/>
  <c r="G57" i="4" s="1"/>
  <c r="F42" i="2"/>
  <c r="N68" i="4"/>
  <c r="AJ41" i="4"/>
  <c r="AI58" i="4"/>
  <c r="AI76" i="4" s="1"/>
  <c r="AF16" i="4"/>
  <c r="AI12" i="4"/>
  <c r="AK55" i="4"/>
  <c r="AK73" i="4" s="1"/>
  <c r="AJ54" i="4"/>
  <c r="AJ72" i="4" s="1"/>
  <c r="AI55" i="4"/>
  <c r="AI73" i="4" s="1"/>
  <c r="AI41" i="4"/>
  <c r="AC56" i="4"/>
  <c r="AC74" i="4" s="1"/>
  <c r="AG55" i="4"/>
  <c r="AG73" i="4" s="1"/>
  <c r="AG58" i="4"/>
  <c r="AG76" i="4" s="1"/>
  <c r="AD16" i="4"/>
  <c r="AD12" i="4" s="1"/>
  <c r="AG12" i="4"/>
  <c r="AK58" i="4"/>
  <c r="AK76" i="4" s="1"/>
  <c r="AH16" i="4"/>
  <c r="H47" i="2"/>
  <c r="H42" i="2"/>
  <c r="H33" i="2"/>
  <c r="AN46" i="2"/>
  <c r="AN41" i="2"/>
  <c r="AN45" i="2"/>
  <c r="AN40" i="2"/>
  <c r="Q45" i="2"/>
  <c r="Q40" i="2"/>
  <c r="AJ55" i="1"/>
  <c r="AJ74" i="1" s="1"/>
  <c r="AG42" i="1"/>
  <c r="AF42" i="4" s="1"/>
  <c r="AJ41" i="1"/>
  <c r="AD56" i="1"/>
  <c r="AD75" i="1" s="1"/>
  <c r="AA43" i="1"/>
  <c r="Z43" i="4" s="1"/>
  <c r="AK56" i="1"/>
  <c r="AK75" i="1" s="1"/>
  <c r="AH43" i="1"/>
  <c r="AG43" i="4" s="1"/>
  <c r="AG56" i="4" s="1"/>
  <c r="AG74" i="4" s="1"/>
  <c r="AJ58" i="1"/>
  <c r="AJ77" i="1" s="1"/>
  <c r="AG16" i="1"/>
  <c r="AJ12" i="1"/>
  <c r="AJ54" i="1" s="1"/>
  <c r="AJ73" i="1" s="1"/>
  <c r="AL55" i="1"/>
  <c r="AL74" i="1" s="1"/>
  <c r="AI42" i="1"/>
  <c r="AH42" i="4" s="1"/>
  <c r="AC56" i="1"/>
  <c r="AC75" i="1" s="1"/>
  <c r="Z43" i="1"/>
  <c r="Y43" i="4" s="1"/>
  <c r="Y56" i="4" s="1"/>
  <c r="Y74" i="4" s="1"/>
  <c r="AH58" i="1"/>
  <c r="AH77" i="1" s="1"/>
  <c r="AE16" i="1"/>
  <c r="AH12" i="1"/>
  <c r="AL58" i="1"/>
  <c r="AL77" i="1" s="1"/>
  <c r="AI16" i="1"/>
  <c r="AH55" i="1"/>
  <c r="AH74" i="1" s="1"/>
  <c r="AE42" i="1"/>
  <c r="AD42" i="4" s="1"/>
  <c r="AH41" i="1"/>
  <c r="AK41" i="1"/>
  <c r="AK54" i="1" s="1"/>
  <c r="AK73" i="1" s="1"/>
  <c r="N65" i="4" l="1"/>
  <c r="E65" i="4" s="1"/>
  <c r="G65" i="4" s="1"/>
  <c r="E68" i="4"/>
  <c r="P68" i="4"/>
  <c r="AG41" i="4"/>
  <c r="AG54" i="4"/>
  <c r="AG72" i="4" s="1"/>
  <c r="AH58" i="4"/>
  <c r="AH76" i="4" s="1"/>
  <c r="AE16" i="4"/>
  <c r="AD58" i="4"/>
  <c r="AD76" i="4" s="1"/>
  <c r="AA16" i="4"/>
  <c r="AF55" i="4"/>
  <c r="AF73" i="4" s="1"/>
  <c r="AF41" i="4"/>
  <c r="AF58" i="4"/>
  <c r="AF76" i="4" s="1"/>
  <c r="AF12" i="4"/>
  <c r="AC16" i="4"/>
  <c r="AD55" i="4"/>
  <c r="AD73" i="4" s="1"/>
  <c r="Z56" i="4"/>
  <c r="Z74" i="4" s="1"/>
  <c r="AH55" i="4"/>
  <c r="AH73" i="4" s="1"/>
  <c r="AI54" i="4"/>
  <c r="AI72" i="4" s="1"/>
  <c r="H45" i="2"/>
  <c r="H40" i="2"/>
  <c r="AE55" i="1"/>
  <c r="AE74" i="1" s="1"/>
  <c r="AB42" i="1"/>
  <c r="AA42" i="4" s="1"/>
  <c r="AI58" i="1"/>
  <c r="AI77" i="1" s="1"/>
  <c r="AF16" i="1"/>
  <c r="AE58" i="1"/>
  <c r="AE77" i="1" s="1"/>
  <c r="AB16" i="1"/>
  <c r="Z56" i="1"/>
  <c r="Z75" i="1" s="1"/>
  <c r="W43" i="1"/>
  <c r="V43" i="4" s="1"/>
  <c r="V56" i="4" s="1"/>
  <c r="V74" i="4" s="1"/>
  <c r="AI55" i="1"/>
  <c r="AI74" i="1" s="1"/>
  <c r="AF42" i="1"/>
  <c r="AE42" i="4" s="1"/>
  <c r="AG55" i="1"/>
  <c r="AG74" i="1" s="1"/>
  <c r="AD42" i="1"/>
  <c r="AC42" i="4" s="1"/>
  <c r="AG41" i="1"/>
  <c r="AH54" i="1"/>
  <c r="AG58" i="1"/>
  <c r="AG77" i="1" s="1"/>
  <c r="AG12" i="1"/>
  <c r="AG54" i="1" s="1"/>
  <c r="AG73" i="1" s="1"/>
  <c r="AD16" i="1"/>
  <c r="AH56" i="1"/>
  <c r="AH75" i="1" s="1"/>
  <c r="AE43" i="1"/>
  <c r="AD43" i="4" s="1"/>
  <c r="AD56" i="4" s="1"/>
  <c r="AD74" i="4" s="1"/>
  <c r="AA56" i="1"/>
  <c r="AA75" i="1" s="1"/>
  <c r="X43" i="1"/>
  <c r="W43" i="4" s="1"/>
  <c r="AD41" i="4" l="1"/>
  <c r="AF54" i="4"/>
  <c r="AF72" i="4" s="1"/>
  <c r="AH72" i="4" s="1"/>
  <c r="AD54" i="4"/>
  <c r="AD72" i="4" s="1"/>
  <c r="AC58" i="4"/>
  <c r="AC76" i="4" s="1"/>
  <c r="Z16" i="4"/>
  <c r="AC12" i="4"/>
  <c r="AC55" i="4"/>
  <c r="AC73" i="4" s="1"/>
  <c r="AC41" i="4"/>
  <c r="AA58" i="4"/>
  <c r="AA76" i="4" s="1"/>
  <c r="X16" i="4"/>
  <c r="AA12" i="4"/>
  <c r="AA54" i="4" s="1"/>
  <c r="AA72" i="4" s="1"/>
  <c r="AE58" i="4"/>
  <c r="AE76" i="4" s="1"/>
  <c r="AB16" i="4"/>
  <c r="AE55" i="4"/>
  <c r="AE73" i="4" s="1"/>
  <c r="W56" i="4"/>
  <c r="W74" i="4" s="1"/>
  <c r="AA55" i="4"/>
  <c r="AA73" i="4" s="1"/>
  <c r="X56" i="1"/>
  <c r="X75" i="1" s="1"/>
  <c r="U43" i="1"/>
  <c r="T43" i="4" s="1"/>
  <c r="AE56" i="1"/>
  <c r="AE75" i="1" s="1"/>
  <c r="AB43" i="1"/>
  <c r="AA43" i="4" s="1"/>
  <c r="AA56" i="4" s="1"/>
  <c r="AA74" i="4" s="1"/>
  <c r="AD58" i="1"/>
  <c r="AD77" i="1" s="1"/>
  <c r="AA16" i="1"/>
  <c r="AD12" i="1"/>
  <c r="AH73" i="1"/>
  <c r="AI73" i="1" s="1"/>
  <c r="AI54" i="1"/>
  <c r="AD55" i="1"/>
  <c r="AD74" i="1" s="1"/>
  <c r="AA42" i="1"/>
  <c r="Z42" i="4" s="1"/>
  <c r="AD41" i="1"/>
  <c r="AF55" i="1"/>
  <c r="AF74" i="1" s="1"/>
  <c r="AC42" i="1"/>
  <c r="AB42" i="4" s="1"/>
  <c r="W56" i="1"/>
  <c r="W75" i="1" s="1"/>
  <c r="T43" i="1"/>
  <c r="S43" i="4" s="1"/>
  <c r="S56" i="4" s="1"/>
  <c r="S74" i="4" s="1"/>
  <c r="AB58" i="1"/>
  <c r="AB77" i="1" s="1"/>
  <c r="Y16" i="1"/>
  <c r="AB12" i="1"/>
  <c r="AB54" i="1" s="1"/>
  <c r="AB73" i="1" s="1"/>
  <c r="AF58" i="1"/>
  <c r="AF77" i="1" s="1"/>
  <c r="AC16" i="1"/>
  <c r="AB55" i="1"/>
  <c r="AB74" i="1" s="1"/>
  <c r="Y42" i="1"/>
  <c r="X42" i="4" s="1"/>
  <c r="AE41" i="1"/>
  <c r="AH54" i="4" l="1"/>
  <c r="AC54" i="4"/>
  <c r="AC72" i="4" s="1"/>
  <c r="X58" i="4"/>
  <c r="X76" i="4" s="1"/>
  <c r="X12" i="4"/>
  <c r="X54" i="4" s="1"/>
  <c r="X72" i="4" s="1"/>
  <c r="Z58" i="4"/>
  <c r="Z76" i="4" s="1"/>
  <c r="W16" i="4"/>
  <c r="Z12" i="4"/>
  <c r="X55" i="4"/>
  <c r="X73" i="4" s="1"/>
  <c r="T56" i="4"/>
  <c r="T74" i="4" s="1"/>
  <c r="AB55" i="4"/>
  <c r="AB73" i="4" s="1"/>
  <c r="AB58" i="4"/>
  <c r="AB76" i="4" s="1"/>
  <c r="Y16" i="4"/>
  <c r="Z55" i="4"/>
  <c r="Z73" i="4" s="1"/>
  <c r="Z41" i="4"/>
  <c r="G41" i="1"/>
  <c r="G60" i="1" s="1"/>
  <c r="AE54" i="1"/>
  <c r="AE73" i="1" s="1"/>
  <c r="Y58" i="1"/>
  <c r="Y77" i="1" s="1"/>
  <c r="V16" i="1"/>
  <c r="U16" i="4" s="1"/>
  <c r="Y12" i="1"/>
  <c r="Y54" i="1" s="1"/>
  <c r="Y73" i="1" s="1"/>
  <c r="T56" i="1"/>
  <c r="T75" i="1" s="1"/>
  <c r="Q43" i="1"/>
  <c r="P43" i="4" s="1"/>
  <c r="P56" i="4" s="1"/>
  <c r="P74" i="4" s="1"/>
  <c r="AC55" i="1"/>
  <c r="AC74" i="1" s="1"/>
  <c r="Z42" i="1"/>
  <c r="Y42" i="4" s="1"/>
  <c r="AA58" i="1"/>
  <c r="AA77" i="1" s="1"/>
  <c r="AA12" i="1"/>
  <c r="X16" i="1"/>
  <c r="AB56" i="1"/>
  <c r="AB75" i="1" s="1"/>
  <c r="Y43" i="1"/>
  <c r="X43" i="4" s="1"/>
  <c r="X56" i="4" s="1"/>
  <c r="X74" i="4" s="1"/>
  <c r="U56" i="1"/>
  <c r="U75" i="1" s="1"/>
  <c r="R43" i="1"/>
  <c r="Q43" i="4" s="1"/>
  <c r="Y55" i="1"/>
  <c r="Y74" i="1" s="1"/>
  <c r="V42" i="1"/>
  <c r="U42" i="4" s="1"/>
  <c r="AC58" i="1"/>
  <c r="AC77" i="1" s="1"/>
  <c r="Z16" i="1"/>
  <c r="AA41" i="1"/>
  <c r="AA55" i="1"/>
  <c r="AA74" i="1" s="1"/>
  <c r="X42" i="1"/>
  <c r="W42" i="4" s="1"/>
  <c r="AD54" i="1"/>
  <c r="AD73" i="1" s="1"/>
  <c r="Y58" i="4" l="1"/>
  <c r="Y76" i="4" s="1"/>
  <c r="Y12" i="4"/>
  <c r="Y54" i="4" s="1"/>
  <c r="Y72" i="4" s="1"/>
  <c r="Y55" i="4"/>
  <c r="Y73" i="4" s="1"/>
  <c r="Q56" i="4"/>
  <c r="Q74" i="4" s="1"/>
  <c r="U55" i="4"/>
  <c r="U73" i="4" s="1"/>
  <c r="Z54" i="4"/>
  <c r="Z72" i="4" s="1"/>
  <c r="U58" i="4"/>
  <c r="U76" i="4" s="1"/>
  <c r="R16" i="4"/>
  <c r="U12" i="4"/>
  <c r="U54" i="4" s="1"/>
  <c r="U72" i="4" s="1"/>
  <c r="W55" i="4"/>
  <c r="W73" i="4" s="1"/>
  <c r="W58" i="4"/>
  <c r="W76" i="4" s="1"/>
  <c r="W12" i="4"/>
  <c r="W54" i="4" s="1"/>
  <c r="W72" i="4" s="1"/>
  <c r="Z58" i="1"/>
  <c r="Z77" i="1" s="1"/>
  <c r="W16" i="1"/>
  <c r="Z12" i="1"/>
  <c r="Z54" i="1" s="1"/>
  <c r="Z73" i="1" s="1"/>
  <c r="V55" i="1"/>
  <c r="V74" i="1" s="1"/>
  <c r="S42" i="1"/>
  <c r="R42" i="4" s="1"/>
  <c r="R56" i="1"/>
  <c r="R75" i="1" s="1"/>
  <c r="O43" i="1"/>
  <c r="N43" i="4" s="1"/>
  <c r="Y56" i="1"/>
  <c r="Y75" i="1" s="1"/>
  <c r="V43" i="1"/>
  <c r="U43" i="4" s="1"/>
  <c r="U56" i="4" s="1"/>
  <c r="U74" i="4" s="1"/>
  <c r="X58" i="1"/>
  <c r="X77" i="1" s="1"/>
  <c r="U16" i="1"/>
  <c r="T16" i="4" s="1"/>
  <c r="X12" i="1"/>
  <c r="X54" i="1" s="1"/>
  <c r="X73" i="1" s="1"/>
  <c r="V58" i="1"/>
  <c r="V77" i="1" s="1"/>
  <c r="S16" i="1"/>
  <c r="V12" i="1"/>
  <c r="V54" i="1" s="1"/>
  <c r="V73" i="1" s="1"/>
  <c r="X55" i="1"/>
  <c r="X74" i="1" s="1"/>
  <c r="U42" i="1"/>
  <c r="T42" i="4" s="1"/>
  <c r="AA54" i="1"/>
  <c r="AA73" i="1" s="1"/>
  <c r="Z55" i="1"/>
  <c r="Z74" i="1" s="1"/>
  <c r="W42" i="1"/>
  <c r="V42" i="4" s="1"/>
  <c r="Q56" i="1"/>
  <c r="Q75" i="1" s="1"/>
  <c r="N43" i="1"/>
  <c r="M43" i="4" s="1"/>
  <c r="M56" i="4" s="1"/>
  <c r="M74" i="4" s="1"/>
  <c r="R58" i="4" l="1"/>
  <c r="R76" i="4" s="1"/>
  <c r="O16" i="4"/>
  <c r="R12" i="4"/>
  <c r="R54" i="4" s="1"/>
  <c r="R72" i="4" s="1"/>
  <c r="V58" i="4"/>
  <c r="V76" i="4" s="1"/>
  <c r="S16" i="4"/>
  <c r="T58" i="4"/>
  <c r="T76" i="4" s="1"/>
  <c r="T12" i="4"/>
  <c r="Q16" i="4"/>
  <c r="T55" i="4"/>
  <c r="T73" i="4" s="1"/>
  <c r="T41" i="4"/>
  <c r="R55" i="4"/>
  <c r="R73" i="4" s="1"/>
  <c r="N56" i="4"/>
  <c r="N74" i="4" s="1"/>
  <c r="V55" i="4"/>
  <c r="V73" i="4" s="1"/>
  <c r="N56" i="1"/>
  <c r="N75" i="1" s="1"/>
  <c r="K43" i="1"/>
  <c r="J43" i="4" s="1"/>
  <c r="J56" i="4" s="1"/>
  <c r="J74" i="4" s="1"/>
  <c r="W55" i="1"/>
  <c r="W74" i="1" s="1"/>
  <c r="T42" i="1"/>
  <c r="S42" i="4" s="1"/>
  <c r="S58" i="1"/>
  <c r="S77" i="1" s="1"/>
  <c r="P16" i="1"/>
  <c r="S12" i="1"/>
  <c r="S54" i="1" s="1"/>
  <c r="S73" i="1" s="1"/>
  <c r="W58" i="1"/>
  <c r="W77" i="1" s="1"/>
  <c r="T16" i="1"/>
  <c r="U55" i="1"/>
  <c r="U74" i="1" s="1"/>
  <c r="R42" i="1"/>
  <c r="Q42" i="4" s="1"/>
  <c r="U41" i="1"/>
  <c r="F41" i="1" s="1"/>
  <c r="U58" i="1"/>
  <c r="U77" i="1" s="1"/>
  <c r="U12" i="1"/>
  <c r="U54" i="1" s="1"/>
  <c r="U73" i="1" s="1"/>
  <c r="R16" i="1"/>
  <c r="V56" i="1"/>
  <c r="V75" i="1" s="1"/>
  <c r="S43" i="1"/>
  <c r="R43" i="4" s="1"/>
  <c r="R56" i="4" s="1"/>
  <c r="R74" i="4" s="1"/>
  <c r="O56" i="1"/>
  <c r="O75" i="1" s="1"/>
  <c r="L43" i="1"/>
  <c r="K43" i="4" s="1"/>
  <c r="S55" i="1"/>
  <c r="S74" i="1" s="1"/>
  <c r="P42" i="1"/>
  <c r="O42" i="4" s="1"/>
  <c r="G43" i="4" l="1"/>
  <c r="Q55" i="4"/>
  <c r="Q73" i="4" s="1"/>
  <c r="Q58" i="4"/>
  <c r="Q76" i="4" s="1"/>
  <c r="N16" i="4"/>
  <c r="Q12" i="4"/>
  <c r="Q54" i="4" s="1"/>
  <c r="Q72" i="4" s="1"/>
  <c r="O58" i="4"/>
  <c r="O76" i="4" s="1"/>
  <c r="L16" i="4"/>
  <c r="O12" i="4"/>
  <c r="S55" i="4"/>
  <c r="S73" i="4" s="1"/>
  <c r="K56" i="4"/>
  <c r="K74" i="4" s="1"/>
  <c r="O55" i="4"/>
  <c r="O73" i="4" s="1"/>
  <c r="T54" i="4"/>
  <c r="T72" i="4" s="1"/>
  <c r="S58" i="4"/>
  <c r="S76" i="4" s="1"/>
  <c r="P16" i="4"/>
  <c r="P58" i="1"/>
  <c r="P77" i="1" s="1"/>
  <c r="M16" i="1"/>
  <c r="P12" i="1"/>
  <c r="P54" i="1" s="1"/>
  <c r="P73" i="1" s="1"/>
  <c r="T55" i="1"/>
  <c r="T74" i="1" s="1"/>
  <c r="Q42" i="1"/>
  <c r="P42" i="4" s="1"/>
  <c r="K56" i="1"/>
  <c r="K75" i="1" s="1"/>
  <c r="H43" i="1"/>
  <c r="P55" i="1"/>
  <c r="P74" i="1" s="1"/>
  <c r="M42" i="1"/>
  <c r="L42" i="4" s="1"/>
  <c r="L56" i="1"/>
  <c r="L75" i="1" s="1"/>
  <c r="I43" i="1"/>
  <c r="H43" i="4" s="1"/>
  <c r="S56" i="1"/>
  <c r="S75" i="1" s="1"/>
  <c r="P43" i="1"/>
  <c r="O43" i="4" s="1"/>
  <c r="O56" i="4" s="1"/>
  <c r="O74" i="4" s="1"/>
  <c r="R58" i="1"/>
  <c r="R77" i="1" s="1"/>
  <c r="O16" i="1"/>
  <c r="R12" i="1"/>
  <c r="R54" i="1" s="1"/>
  <c r="R73" i="1" s="1"/>
  <c r="R55" i="1"/>
  <c r="R74" i="1" s="1"/>
  <c r="O42" i="1"/>
  <c r="N42" i="4" s="1"/>
  <c r="T58" i="1"/>
  <c r="T77" i="1" s="1"/>
  <c r="Q16" i="1"/>
  <c r="O41" i="4" l="1"/>
  <c r="P41" i="4" s="1"/>
  <c r="O54" i="4"/>
  <c r="L55" i="4"/>
  <c r="L73" i="4" s="1"/>
  <c r="H56" i="4"/>
  <c r="H74" i="4" s="1"/>
  <c r="E43" i="4"/>
  <c r="E56" i="4" s="1"/>
  <c r="E74" i="4" s="1"/>
  <c r="P55" i="4"/>
  <c r="P73" i="4" s="1"/>
  <c r="N58" i="4"/>
  <c r="N76" i="4" s="1"/>
  <c r="N12" i="4"/>
  <c r="N54" i="4" s="1"/>
  <c r="N72" i="4" s="1"/>
  <c r="K16" i="4"/>
  <c r="N55" i="4"/>
  <c r="N73" i="4" s="1"/>
  <c r="P58" i="4"/>
  <c r="P76" i="4" s="1"/>
  <c r="M16" i="4"/>
  <c r="L58" i="4"/>
  <c r="L76" i="4" s="1"/>
  <c r="L12" i="4"/>
  <c r="L54" i="4" s="1"/>
  <c r="L72" i="4" s="1"/>
  <c r="Q58" i="1"/>
  <c r="Q77" i="1" s="1"/>
  <c r="N16" i="1"/>
  <c r="O55" i="1"/>
  <c r="O74" i="1" s="1"/>
  <c r="L42" i="1"/>
  <c r="K42" i="4" s="1"/>
  <c r="K41" i="4" s="1"/>
  <c r="M58" i="1"/>
  <c r="M77" i="1" s="1"/>
  <c r="J16" i="1"/>
  <c r="I16" i="4" s="1"/>
  <c r="M12" i="1"/>
  <c r="M54" i="1" s="1"/>
  <c r="M73" i="1" s="1"/>
  <c r="O58" i="1"/>
  <c r="O77" i="1" s="1"/>
  <c r="O12" i="1"/>
  <c r="O54" i="1" s="1"/>
  <c r="O73" i="1" s="1"/>
  <c r="L16" i="1"/>
  <c r="P56" i="1"/>
  <c r="P75" i="1" s="1"/>
  <c r="M43" i="1"/>
  <c r="L43" i="4" s="1"/>
  <c r="L56" i="4" s="1"/>
  <c r="L74" i="4" s="1"/>
  <c r="I56" i="1"/>
  <c r="I75" i="1" s="1"/>
  <c r="F43" i="1"/>
  <c r="F56" i="1" s="1"/>
  <c r="F75" i="1" s="1"/>
  <c r="M55" i="1"/>
  <c r="M74" i="1" s="1"/>
  <c r="J42" i="1"/>
  <c r="I42" i="4" s="1"/>
  <c r="Q55" i="1"/>
  <c r="Q74" i="1" s="1"/>
  <c r="N42" i="1"/>
  <c r="M42" i="4" s="1"/>
  <c r="O72" i="4" l="1"/>
  <c r="P72" i="4" s="1"/>
  <c r="P54" i="4"/>
  <c r="M55" i="4"/>
  <c r="M73" i="4" s="1"/>
  <c r="I55" i="4"/>
  <c r="I73" i="4" s="1"/>
  <c r="F42" i="4"/>
  <c r="F55" i="4" s="1"/>
  <c r="I58" i="4"/>
  <c r="I76" i="4" s="1"/>
  <c r="F16" i="4"/>
  <c r="F58" i="4" s="1"/>
  <c r="F76" i="4" s="1"/>
  <c r="I12" i="4"/>
  <c r="M58" i="4"/>
  <c r="M76" i="4" s="1"/>
  <c r="J16" i="4"/>
  <c r="K55" i="4"/>
  <c r="K73" i="4" s="1"/>
  <c r="K58" i="4"/>
  <c r="K76" i="4" s="1"/>
  <c r="K12" i="4"/>
  <c r="K54" i="4" s="1"/>
  <c r="K72" i="4" s="1"/>
  <c r="J55" i="1"/>
  <c r="J74" i="1" s="1"/>
  <c r="G42" i="1"/>
  <c r="G55" i="1" s="1"/>
  <c r="M56" i="1"/>
  <c r="M75" i="1" s="1"/>
  <c r="J43" i="1"/>
  <c r="I43" i="4" s="1"/>
  <c r="L58" i="1"/>
  <c r="L77" i="1" s="1"/>
  <c r="I16" i="1"/>
  <c r="H16" i="4" s="1"/>
  <c r="L12" i="1"/>
  <c r="L54" i="1" s="1"/>
  <c r="L73" i="1" s="1"/>
  <c r="J58" i="1"/>
  <c r="J77" i="1" s="1"/>
  <c r="G16" i="1"/>
  <c r="G58" i="1" s="1"/>
  <c r="G77" i="1" s="1"/>
  <c r="J12" i="1"/>
  <c r="L55" i="1"/>
  <c r="L74" i="1" s="1"/>
  <c r="I42" i="1"/>
  <c r="H42" i="4" s="1"/>
  <c r="H41" i="4" s="1"/>
  <c r="E41" i="4" s="1"/>
  <c r="N58" i="1"/>
  <c r="N77" i="1" s="1"/>
  <c r="K16" i="1"/>
  <c r="N55" i="1"/>
  <c r="N74" i="1" s="1"/>
  <c r="K42" i="1"/>
  <c r="J42" i="4" s="1"/>
  <c r="I56" i="4" l="1"/>
  <c r="I74" i="4" s="1"/>
  <c r="F43" i="4"/>
  <c r="F56" i="4" s="1"/>
  <c r="I41" i="4"/>
  <c r="F41" i="4" s="1"/>
  <c r="F59" i="4" s="1"/>
  <c r="F73" i="4"/>
  <c r="J55" i="4"/>
  <c r="J73" i="4" s="1"/>
  <c r="G42" i="4"/>
  <c r="H58" i="4"/>
  <c r="H76" i="4" s="1"/>
  <c r="H12" i="4"/>
  <c r="E16" i="4"/>
  <c r="E58" i="4" s="1"/>
  <c r="E76" i="4" s="1"/>
  <c r="H55" i="4"/>
  <c r="H73" i="4" s="1"/>
  <c r="E42" i="4"/>
  <c r="E55" i="4" s="1"/>
  <c r="E73" i="4" s="1"/>
  <c r="J58" i="4"/>
  <c r="J76" i="4" s="1"/>
  <c r="G16" i="4"/>
  <c r="G58" i="4" s="1"/>
  <c r="G76" i="4" s="1"/>
  <c r="F12" i="4"/>
  <c r="I54" i="4"/>
  <c r="K55" i="1"/>
  <c r="K74" i="1" s="1"/>
  <c r="H42" i="1"/>
  <c r="K58" i="1"/>
  <c r="K77" i="1" s="1"/>
  <c r="H16" i="1"/>
  <c r="H58" i="1" s="1"/>
  <c r="H77" i="1" s="1"/>
  <c r="I55" i="1"/>
  <c r="I74" i="1" s="1"/>
  <c r="F42" i="1"/>
  <c r="F55" i="1" s="1"/>
  <c r="F74" i="1" s="1"/>
  <c r="G12" i="1"/>
  <c r="J54" i="1"/>
  <c r="J73" i="1" s="1"/>
  <c r="I58" i="1"/>
  <c r="I77" i="1" s="1"/>
  <c r="I12" i="1"/>
  <c r="F16" i="1"/>
  <c r="F58" i="1" s="1"/>
  <c r="F77" i="1" s="1"/>
  <c r="J56" i="1"/>
  <c r="J75" i="1" s="1"/>
  <c r="G43" i="1"/>
  <c r="G56" i="1" s="1"/>
  <c r="G74" i="1"/>
  <c r="H55" i="1" l="1"/>
  <c r="H74" i="1" s="1"/>
  <c r="G41" i="4"/>
  <c r="F74" i="4"/>
  <c r="G56" i="4"/>
  <c r="G74" i="4" s="1"/>
  <c r="I72" i="4"/>
  <c r="F54" i="4"/>
  <c r="H54" i="4"/>
  <c r="H72" i="4" s="1"/>
  <c r="E12" i="4"/>
  <c r="E54" i="4" s="1"/>
  <c r="E72" i="4" s="1"/>
  <c r="G55" i="4"/>
  <c r="G73" i="4" s="1"/>
  <c r="I54" i="1"/>
  <c r="I73" i="1" s="1"/>
  <c r="F12" i="1"/>
  <c r="F54" i="1" s="1"/>
  <c r="F73" i="1" s="1"/>
  <c r="G75" i="1"/>
  <c r="H56" i="1"/>
  <c r="H75" i="1" s="1"/>
  <c r="G54" i="1"/>
  <c r="H12" i="1"/>
  <c r="J54" i="4" l="1"/>
  <c r="J72" i="4"/>
  <c r="G12" i="4"/>
  <c r="F72" i="4"/>
  <c r="G54" i="4"/>
  <c r="G72" i="4" s="1"/>
  <c r="G73" i="1"/>
  <c r="H54" i="1"/>
  <c r="H73" i="1" s="1"/>
</calcChain>
</file>

<file path=xl/sharedStrings.xml><?xml version="1.0" encoding="utf-8"?>
<sst xmlns="http://schemas.openxmlformats.org/spreadsheetml/2006/main" count="455" uniqueCount="160">
  <si>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</si>
  <si>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</si>
  <si>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Отчет о ходе исполнения комплексного плана (сетевого графика) реализации муниципальной программы  «Формирование современной городской среды муниципального образования город Урай на 2018-2022 годы» на 31.03.2022года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</si>
  <si>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</si>
  <si>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</si>
  <si>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>Ответственный исполнитель</t>
  </si>
  <si>
    <t>Источники финансирования</t>
  </si>
  <si>
    <t>Финансовые затраты на реализацию (тыс.рублей)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</si>
  <si>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</si>
  <si>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</si>
  <si>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</si>
  <si>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</si>
  <si>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</si>
  <si>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</si>
  <si>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</si>
  <si>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</si>
  <si>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</si>
  <si>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</si>
  <si>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</si>
  <si>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</si>
  <si>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</si>
  <si>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</si>
  <si>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</si>
  <si>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</si>
  <si>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</si>
  <si>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</si>
  <si>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</si>
  <si>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1.</t>
  </si>
  <si>
    <t>Цель 1. Повышение качества и комфорта городской среды на территории муниципального образования город Урай</t>
  </si>
  <si>
    <t>1.1.</t>
  </si>
  <si>
    <t xml:space="preserve">Задача 1. Обеспечение благоустройства территорий муниципального образования город Урай, разработка и внедрение универсальных механизмов вовлеченности заинтересованных граждан, организаций в реализацию мероприятий по благоустройству территорий муниципального образования                                                                                                                                                   
</t>
  </si>
  <si>
    <t xml:space="preserve">Реализация основных мероприятий проекта «Формирование комфортной городской среды»     </t>
  </si>
  <si>
    <t xml:space="preserve">
МКУ 
«УКС г.Урай»
</t>
  </si>
  <si>
    <t>ИТОГО:</t>
  </si>
  <si>
    <r>
      <t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"Рекреационная зона в районе ДС "Звезды Югры"</t>
    </r>
    <r>
      <rPr>
        <sz val="11"/>
        <rFont val="Times New Roman"/>
        <family val="1"/>
        <charset val="204"/>
      </rPr>
      <t xml:space="preserve"> территория победитель рейтингового голосования 2021 года, в сумме 17 031,3 тыс. руб. (за счет ФБ-5 978,0; ОБ- 9 350,2; МБ-1 703,1).На выполнение работ по строительству объекта  заключен МК со сроком исполнения в 3 квартале 2022 года.;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"Набережная реки Конда имени А.Петрова"</t>
    </r>
    <r>
      <rPr>
        <sz val="11"/>
        <rFont val="Times New Roman"/>
        <family val="1"/>
        <charset val="204"/>
      </rPr>
      <t xml:space="preserve"> в сумме 51,0 тыс.руб. заключен договор на изготовление техпланов со сроком исполнения во 2 квартале 2022 года. </t>
    </r>
    <r>
      <rPr>
        <b/>
        <sz val="11"/>
        <rFont val="Times New Roman"/>
        <family val="1"/>
        <charset val="204"/>
      </rPr>
      <t xml:space="preserve">                                                        </t>
    </r>
  </si>
  <si>
    <t>Федеральный бюджет</t>
  </si>
  <si>
    <t>Бюджет ХМАО-Югры</t>
  </si>
  <si>
    <t>Бюджет городского округа город Урай</t>
  </si>
  <si>
    <t>Иные источники финансирования (внебюджетные источники)</t>
  </si>
  <si>
    <t>кроме того за счет средств остатков местного бюджета предыдущих лет в рамках реализации МП</t>
  </si>
  <si>
    <r>
      <rPr>
        <b/>
        <sz val="11"/>
        <rFont val="Times New Roman"/>
        <family val="1"/>
        <charset val="204"/>
      </rPr>
      <t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"Благоустройство Площади Первооткрывателей"</t>
    </r>
    <r>
      <rPr>
        <sz val="11"/>
        <rFont val="Times New Roman"/>
        <family val="1"/>
        <charset val="204"/>
      </rPr>
      <t xml:space="preserve"> в сумме 849,9 тыс. руб. Заключены договора на геологические изыскания со сроком исполнения в 1 квартале 2022 года и на разработку ПСД со сроком исполнения во 2 квартале 2022 года;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"Сквер Романтаков"</t>
    </r>
    <r>
      <rPr>
        <sz val="11"/>
        <rFont val="Times New Roman"/>
        <family val="1"/>
        <charset val="204"/>
      </rPr>
      <t xml:space="preserve"> в сумме 599,4 тыс. руб. Заключен договор на разработку ПСД, со сроком испонения во 2 квартале 2022 года;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"Благоустройство территории в районе мкр. 1 вдоль улицы Ленина, Бульвар "Содружества" </t>
    </r>
    <r>
      <rPr>
        <sz val="11"/>
        <rFont val="Times New Roman"/>
        <family val="1"/>
        <charset val="204"/>
      </rPr>
      <t xml:space="preserve">в сумме 801,2 тыс.руб. Заключен контракт на поставку малых архитектурных форм со сроком исполнения во 2 квартале 2022 г. и заключен договор на тех. присоединение к сетям видеонаблюдения и освещения со сроком исполнения в 3 квартале 2022 года;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"Набережная реки Конда имени А. Петрова" </t>
    </r>
    <r>
      <rPr>
        <sz val="11"/>
        <rFont val="Times New Roman"/>
        <family val="1"/>
        <charset val="204"/>
      </rPr>
      <t xml:space="preserve">в сумме 1 384,5 тыс. руб. Заключен контракт на выполнение работ по благоустройству территории вокруг входного павильона со сроком исполнения во 2 квартале 2022 года;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"Благоустройство общественных и дворовых территорий"</t>
    </r>
    <r>
      <rPr>
        <sz val="11"/>
        <rFont val="Times New Roman"/>
        <family val="1"/>
        <charset val="204"/>
      </rPr>
      <t xml:space="preserve"> в сумме 867,7 тыс. руб. Заключен договор на выполнение проектных работ по объекту "Благоустройство дворовой территории в районе жилых домов №№ 11,12 мкр. Западный" со сроком исполнения во 2 квартале 2022 года.                                                                                                                                                   </t>
    </r>
  </si>
  <si>
    <r>
      <t xml:space="preserve">По итогам 1 квартала отклонения составили 250,0 тыс.руб. По объекту </t>
    </r>
    <r>
      <rPr>
        <b/>
        <sz val="11"/>
        <rFont val="Times New Roman"/>
        <family val="1"/>
        <charset val="204"/>
      </rPr>
      <t xml:space="preserve">"Благоустройство Площади Первооткрывателей" </t>
    </r>
    <r>
      <rPr>
        <sz val="11"/>
        <rFont val="Times New Roman"/>
        <family val="1"/>
        <charset val="204"/>
      </rPr>
      <t>договор на выполнение геодезических изысканий в сумме 250,0 тыс. руб. невозможно выполнить из-за высокого снежного покрова. Выполнение работ будет осуществлено во 2 квартале 2022 года.</t>
    </r>
  </si>
  <si>
    <t>3.</t>
  </si>
  <si>
    <t>Изготовление и установка объектов внешнего благоустройства  на общественных территориях              (8)</t>
  </si>
  <si>
    <t xml:space="preserve">
МКУ 
«УКС г.Урай»;
</t>
  </si>
  <si>
    <t>4.</t>
  </si>
  <si>
    <t>Проведение конкурсов по благоустройству, участие в конкурсах (1.1.9.)</t>
  </si>
  <si>
    <t xml:space="preserve">МКУ 
«УГЗиП г.Урай»;
МКУ «УЖКХ г.Урай»
</t>
  </si>
  <si>
    <t>Иные источники финансирования (привлечённые)</t>
  </si>
  <si>
    <t>Изготовление и установка объектов внешнего благоустройства  на общественных территориях (8)</t>
  </si>
  <si>
    <t>2.</t>
  </si>
  <si>
    <t xml:space="preserve">Благоустройство территорий муниципального образования </t>
  </si>
  <si>
    <r>
      <t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"Сквер Романтиков"</t>
    </r>
    <r>
      <rPr>
        <sz val="11"/>
        <color theme="1"/>
        <rFont val="Times New Roman"/>
        <family val="1"/>
        <charset val="204"/>
      </rPr>
      <t xml:space="preserve"> в сумме 20 000,0 тыс. руб.;                                     "</t>
    </r>
    <r>
      <rPr>
        <b/>
        <sz val="11"/>
        <color theme="1"/>
        <rFont val="Times New Roman"/>
        <family val="1"/>
        <charset val="204"/>
      </rPr>
      <t>Благоустройство Площади Первооткрывателей"</t>
    </r>
    <r>
      <rPr>
        <sz val="11"/>
        <color theme="1"/>
        <rFont val="Times New Roman"/>
        <family val="1"/>
        <charset val="204"/>
      </rPr>
      <t xml:space="preserve"> в сумме 65 006,0 тыс.руб.; </t>
    </r>
    <r>
      <rPr>
        <b/>
        <sz val="11"/>
        <color theme="1"/>
        <rFont val="Times New Roman"/>
        <family val="1"/>
        <charset val="204"/>
      </rPr>
      <t xml:space="preserve">"Установка бордюров" </t>
    </r>
    <r>
      <rPr>
        <sz val="11"/>
        <color theme="1"/>
        <rFont val="Times New Roman"/>
        <family val="1"/>
        <charset val="204"/>
      </rPr>
      <t xml:space="preserve">в сумме 21 424,0 тыс. руб.;                         </t>
    </r>
    <r>
      <rPr>
        <b/>
        <sz val="11"/>
        <color theme="1"/>
        <rFont val="Times New Roman"/>
        <family val="1"/>
        <charset val="204"/>
      </rPr>
      <t xml:space="preserve">"Благоустройство общественных и дворовых территорий" </t>
    </r>
    <r>
      <rPr>
        <sz val="11"/>
        <color theme="1"/>
        <rFont val="Times New Roman"/>
        <family val="1"/>
        <charset val="204"/>
      </rPr>
      <t xml:space="preserve">в сумме 50 724,0 тыс.руб.;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Благоустройство исторического комплекса "Сухой Бор"</t>
    </r>
    <r>
      <rPr>
        <sz val="11"/>
        <color theme="1"/>
        <rFont val="Times New Roman"/>
        <family val="1"/>
        <charset val="204"/>
      </rPr>
      <t xml:space="preserve"> в сумме 25 016,0 тыс. руб. Выполнение благоустроительных работ запланировано в 3 квартале 2022 года.</t>
    </r>
  </si>
  <si>
    <r>
      <rPr>
        <b/>
        <sz val="11"/>
        <rFont val="Times New Roman"/>
        <family val="1"/>
        <charset val="204"/>
      </rPr>
      <t>За счет остатков средств прошлого года финансируются следующие объекты: "Благоустройство дворовой территории в районе жилых домов №№12-16, мкр. 3"</t>
    </r>
    <r>
      <rPr>
        <sz val="11"/>
        <rFont val="Times New Roman"/>
        <family val="1"/>
        <charset val="204"/>
      </rPr>
      <t xml:space="preserve"> в сумме 0,1 тыс. руб., выполнены и оплачены работы по тех. присоединение для энергоснабжения на объекте;                                                                                         </t>
    </r>
    <r>
      <rPr>
        <b/>
        <sz val="11"/>
        <rFont val="Times New Roman"/>
        <family val="1"/>
        <charset val="204"/>
      </rPr>
      <t>"Обустройство кладбища №2"</t>
    </r>
    <r>
      <rPr>
        <sz val="11"/>
        <rFont val="Times New Roman"/>
        <family val="1"/>
        <charset val="204"/>
      </rPr>
      <t xml:space="preserve"> в сумме  2 002,0 тыс.руб. заключен контракт на выполнение ПИР, но для исполнения контракта необходимо провести переутверждение проекта планировки и разделение земельных уч-ков. Выполнение работ планируется в 3 квартале 2022 года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"Устройство бордюров"</t>
    </r>
    <r>
      <rPr>
        <sz val="11"/>
        <rFont val="Times New Roman"/>
        <family val="1"/>
        <charset val="204"/>
      </rPr>
      <t xml:space="preserve"> в сумме 34,7 тыс. руб. Выполнение работ планируется в 4 квартале 2022 года. </t>
    </r>
  </si>
  <si>
    <t xml:space="preserve">Изготовление и установка объектов внешнего благоустройства  на общественных территориях </t>
  </si>
  <si>
    <t>Всего по муниципальной программе</t>
  </si>
  <si>
    <t>ВСЕГО:</t>
  </si>
  <si>
    <t>Инвестиции в объекты муниципальной собственности</t>
  </si>
  <si>
    <t>Прочие расходы</t>
  </si>
  <si>
    <t>Соисполнитель 1 (МКУ "УКС г.Урай")</t>
  </si>
  <si>
    <t>И.о. директора МКУ "УКС г.Урай" __________________ С.Ю. Лебедев</t>
  </si>
  <si>
    <t xml:space="preserve">«11»  апреля  2022 г. </t>
  </si>
  <si>
    <t>Исполнитель: Близнюк Л.Э., тел.2-65-88, доб.448</t>
  </si>
  <si>
    <t xml:space="preserve">                                                                      Приложение 2</t>
  </si>
  <si>
    <t xml:space="preserve">к Порядку принятия решения о разработке </t>
  </si>
  <si>
    <t>муниципальных программ муниципального</t>
  </si>
  <si>
    <t>образования городской округ город Урай, их</t>
  </si>
  <si>
    <t>ОТЧЕТ</t>
  </si>
  <si>
    <t xml:space="preserve">формирования, утверждения, корректировки и </t>
  </si>
  <si>
    <t xml:space="preserve">                           о ходе исполнения комплексного плана (сетевого графика) реализации </t>
  </si>
  <si>
    <t xml:space="preserve">реализации </t>
  </si>
  <si>
    <t xml:space="preserve"> муниципальной программы "Формирование современной городской среды муниципального образования город Урай"  на 2018-2022 годы на 31.03.2022год.</t>
  </si>
  <si>
    <t>Наименование программных мероприятий</t>
  </si>
  <si>
    <t>Исполнитель</t>
  </si>
  <si>
    <t>Целевой показатель  №</t>
  </si>
  <si>
    <t xml:space="preserve"> Объем финансирования на год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</si>
  <si>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</si>
  <si>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</si>
  <si>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</si>
  <si>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</si>
  <si>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</si>
  <si>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</si>
  <si>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</si>
  <si>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</si>
  <si>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</si>
  <si>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</si>
  <si>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</si>
  <si>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</si>
  <si>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</si>
  <si>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</si>
  <si>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20178год (проверка)</t>
  </si>
  <si>
    <t xml:space="preserve">Исполнение мероприятия </t>
  </si>
  <si>
    <t>Причина отклонения фактически исполненных расходных обязательств от запланированных</t>
  </si>
  <si>
    <t>План</t>
  </si>
  <si>
    <t>Исп-е в %</t>
  </si>
  <si>
    <t>план</t>
  </si>
  <si>
    <t>факт</t>
  </si>
  <si>
    <t>исп-е, %</t>
  </si>
  <si>
    <t>исп-е,%</t>
  </si>
  <si>
    <t>касса</t>
  </si>
  <si>
    <t>МКУ "Управление  ЖКХ"</t>
  </si>
  <si>
    <t>1.1.1.</t>
  </si>
  <si>
    <t>"Благоустройство дворовых территорий муниципального образования"</t>
  </si>
  <si>
    <t>МКУ "УЖКХг.Урай"</t>
  </si>
  <si>
    <t>1.1.1; 1.1.2; 1.1.3; 1.2.1.</t>
  </si>
  <si>
    <t>всего:</t>
  </si>
  <si>
    <t>бюджет ХМАО-Югры</t>
  </si>
  <si>
    <t>Бюджет городского округа г.Урай</t>
  </si>
  <si>
    <t>1.1.1.1</t>
  </si>
  <si>
    <t>Установка воркаутов</t>
  </si>
  <si>
    <t>1.2.1 .</t>
  </si>
  <si>
    <t>«Благоустройство общественных мест муниципального образования»</t>
  </si>
  <si>
    <t>1.3.1.;1.3.2.; 1.3.3.</t>
  </si>
  <si>
    <t>1.2.1.1.</t>
  </si>
  <si>
    <t>Приобретение новогодней иллюминации и оборудования</t>
  </si>
  <si>
    <t>1.3.1.;1.3.2.;  1.3.3.</t>
  </si>
  <si>
    <t>1.2.1.2.</t>
  </si>
  <si>
    <t>На обустройство,изготовление эскиза снежного городка,ледового катка,их содержание и охрана</t>
  </si>
  <si>
    <t>1.2.1.3.</t>
  </si>
  <si>
    <t>Реализация основных мероприятий проекта «Формирование комфортной городской среды» (1;2;3;4;5;6;7)</t>
  </si>
  <si>
    <t>Благоустройство территорий муниципального образования (1;2;6;7)</t>
  </si>
  <si>
    <t xml:space="preserve">1.1.1.
1.1.2.
1.1.6.
1.1.7.
</t>
  </si>
  <si>
    <t xml:space="preserve">Благоустройство территорий муниципального образования  - 420,0 тыс. руб. , в том числе : 1. Выполнены работ по демонтажу новогодней иллюминации на сумму 300,0 тыс.руб.; 2. Оказаны  услуги по разработке паспортов,протоколов испытаний,обоснований безопасности, оформлению деклараций о соответствии на горки - 120,0 тыс.руб.  </t>
  </si>
  <si>
    <t>Заключен договор  на выполнение  работ по содержанию и  демонтажу новогоднего ледового городка. Работы выполнены в полном объеме. Подрядчик  ИП Тимошенко О.М.  предоставил  документы для оплаты с замечанием, в связи с этим документы были направлены обратно для устранения замечаний. Оплата   будет произведина в апреле 2022 г.</t>
  </si>
  <si>
    <t>кроме того за счет остатков прошлых лет</t>
  </si>
  <si>
    <t xml:space="preserve">Оплата за приобретение светодиодных гирлянд и веток для ели  в размере 308,1 тыс. руб. </t>
  </si>
  <si>
    <t xml:space="preserve"> Проведение конкурсов по благоустройству территорий города Урай, участие в конкурсах 
(9)
</t>
  </si>
  <si>
    <t>1.1.9.</t>
  </si>
  <si>
    <t>1.2.3.1.</t>
  </si>
  <si>
    <t>Конкурс "Город цветов"</t>
  </si>
  <si>
    <t>1.3.5.</t>
  </si>
  <si>
    <t>Итого по программе:</t>
  </si>
  <si>
    <t>В том числе:</t>
  </si>
  <si>
    <t>Соисполнитель 2 – (МКУ «УЖКХ г.Урай»)</t>
  </si>
  <si>
    <t>Соисполнитель</t>
  </si>
  <si>
    <t>муниципальной программы:</t>
  </si>
  <si>
    <t>Начальник  МКУ "Управление ЖКХ"</t>
  </si>
  <si>
    <t>_____________________________</t>
  </si>
  <si>
    <t xml:space="preserve">О.А. Лаушкин </t>
  </si>
  <si>
    <t>"_______"_______________________ 20     г.</t>
  </si>
  <si>
    <t>Исполнитель: Волокитина А.С. тел. 2-84-61</t>
  </si>
  <si>
    <t>Директор МКУ "УГЗиП г.Урай" __________________ Л.В.Фильченко</t>
  </si>
  <si>
    <t>Исполнитель: экономист Галеева Е.И. тел.2-48-06 вн.431; Близнюк Л.Э., тел.2-65-88, доб.448</t>
  </si>
  <si>
    <t xml:space="preserve"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"Благоустройство Площади Первооткрывателей" в сумме 849,9 тыс. руб. Заключены договора на геологические изыскания со сроком исполнения в 1 квартале 2022 года и на разработку ПСД со сроком исполнения во 2 квартале 2022 года;                                                                                                                                                   "Сквер Романтаков" в сумме 599,4 тыс. руб. Заключен договор на разработку ПСД, со сроком испонения во 2 квартале 2022 года;                                                                                                                  "Благоустройство территории в районе мкр. 1 вдоль улицы Ленина, Бульвар "Содружества" в сумме 801,2 тыс.руб. Заключен контракт на поставку малых архитектурных форм со сроком исполнения во 2 квартале 2022 г. и заключен договор на тех. присоединение к сетям видеонаблюдения и освещения со сроком исполнения в 3 квартале 2022 года;                                                                                                                                        "Набережная реки Конда имени А. Петрова" в сумме 1 384,5 тыс. руб. Заключен контракт на выполнение работ по благоустройству территории вокруг входного павильона со сроком исполнения во 2 квартале 2022 года;                                                                                                                                                  "Благоустройство общественных и дворовых территорий" в сумме 867,7 тыс. руб. Заключен договор на выполнение проектных работ по объекту "Благоустройство дворовой территории в районе жилых домов №№ 11,12 мкр. Западный" со сроком исполнения во 2 квартале 2022 года.                   </t>
  </si>
  <si>
    <t>По итогам 1 квартала отклонения составили 250,0 тыс.руб. По объекту "Благоустройство Площади Первооткрывателей" договор на выполнение геодезических изысканий в сумме 250,0 тыс. руб. невозможно выполнить из-за высокого снежного покрова. Выполнение работ будет осуществлено во 2 квартале 2022 года.</t>
  </si>
  <si>
    <t>Комитет по финансам администрации города Урай</t>
  </si>
  <si>
    <t xml:space="preserve">За счет остатков средств прошлого года финансируются следующие объекты: "Благоустройство дворовой территории в районе жилых домов №№12-16, мкр. 3" в сумме 0,1 тыс. руб., выполнены и оплачены работы по тех. присоединение для энергоснабжения на объекте;                                                                                         "Обустройство кладбища №2" в сумме  2 002,0 тыс.руб. заключен контракт на выполнение ПИР, но для исполнения контракта необходимо провести переутверждение проекта планировки и разделение земельных уч-ков. Выполнение работ планируется в 3 квартале 2022 года                                                                             "Устройство бордюров" в сумме 34,7 тыс. руб. Выполнение работ планируется в 4 квартале 2022 года. Оплата за приобретение светодиодных гирлянд и веток для ели  в размере 308,1 тыс. руб. 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</si>
  <si>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"Рекреационная зона в районе ДС "Звезды Югры" территория победитель рейтингового голосования 2021 года, в сумме 17 031,3 тыс. руб. (за счет ФБ-5 978,0; ОБ- 9 350,2; МБ-1 703,1).На выполнение работ по строительству объекта  заключен МК со сроком исполнения в 3 квартале 2022 года.;                                                                                                                                       "Набережная реки Конда имени А.Петрова" в сумме 51,0 тыс.руб. заключен договор на изготовление техпланов со сроком исполнения во 2 квартале 2022 года.                                                         </t>
  </si>
  <si>
    <t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"Сквер Романтиков" в сумме 20 000,0 тыс. руб.;                                     "Благоустройство Площади Первооткрывателей" в сумме 65 006,0 тыс.руб.; "Установка бордюров" в сумме 21 424,0 тыс. руб.;                         "Благоустройство общественных и дворовых территорий" в сумме 50 724,0 тыс.руб.;                                                                                                                  Благоустройство исторического комплекса "Сухой Бор" в сумме 25 016,0 тыс. руб. Выполнение благоустроительных работ запланировано в 3 квартале 2022 года.</t>
  </si>
  <si>
    <t>Кроме того за счет остатков прошлых лет (мероприятие: Реализация основных мероприятий проекта «Формирование комфортной городской среды»)</t>
  </si>
  <si>
    <t>Кроме того за счет остатков прошлых лет (мероприятие: Благоустройство территорий муниципального образования)</t>
  </si>
  <si>
    <r>
      <rPr>
        <sz val="14"/>
        <rFont val="Times New Roman"/>
        <family val="1"/>
        <charset val="204"/>
      </rPr>
      <t xml:space="preserve">Отчет о ходе исполнения комплексного плана (сетевого графика) реализации муниципальной программы  «Формирование современной городской среды муниципального образования город Урай на 2018-2022 годы» </t>
    </r>
    <r>
      <rPr>
        <b/>
        <sz val="14"/>
        <rFont val="Times New Roman"/>
        <family val="1"/>
        <charset val="204"/>
      </rPr>
      <t>на 31.03.2022</t>
    </r>
  </si>
  <si>
    <t>Всего</t>
  </si>
  <si>
    <t>Местный бюджет</t>
  </si>
  <si>
    <t>МКУ 
«УКС г.Урай»</t>
  </si>
  <si>
    <t xml:space="preserve">
МКУ 
«УКС г.Урай»; МКУ  «УЖКХ г.Урай»
</t>
  </si>
  <si>
    <t>МКУ 
«УКС г.Урай», МКУ  «УЖКХ г.Урай»</t>
  </si>
  <si>
    <t>Соисполнитель 2 (МКУ «УЖКХ г.Урай»)</t>
  </si>
  <si>
    <t>Соисполнитель 1 (МКУ«УКС г.Урай»)</t>
  </si>
  <si>
    <t xml:space="preserve">«15»  апреля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</si>
</sst>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00_р_._-;\-* #,##0.000_р_._-;_-* &quot;-&quot;??_р_._-;_-@_-"/>
    <numFmt numFmtId="167" formatCode="0.0"/>
    <numFmt numFmtId="168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theme="0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6">
    <xf numFmtId="0" fontId="0" fillId="0" borderId="0" xfId="0"/>
    <xf numFmtId="165" fontId="2" fillId="2" borderId="0" xfId="0" applyNumberFormat="1" applyFont="1" applyFill="1" applyAlignment="1">
      <alignment horizontal="right" indent="15"/>
    </xf>
    <xf numFmtId="4" fontId="3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right" wrapText="1"/>
    </xf>
    <xf numFmtId="4" fontId="3" fillId="0" borderId="0" xfId="0" applyNumberFormat="1" applyFont="1"/>
    <xf numFmtId="4" fontId="2" fillId="2" borderId="0" xfId="0" applyNumberFormat="1" applyFont="1" applyFill="1"/>
    <xf numFmtId="165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/>
    <xf numFmtId="4" fontId="11" fillId="2" borderId="2" xfId="0" applyNumberFormat="1" applyFont="1" applyFill="1" applyBorder="1" applyAlignment="1">
      <alignment horizontal="left" vertical="top"/>
    </xf>
    <xf numFmtId="4" fontId="11" fillId="2" borderId="11" xfId="0" applyNumberFormat="1" applyFont="1" applyFill="1" applyBorder="1" applyAlignment="1">
      <alignment horizontal="left" vertical="top"/>
    </xf>
    <xf numFmtId="4" fontId="11" fillId="2" borderId="3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/>
    <xf numFmtId="4" fontId="5" fillId="2" borderId="5" xfId="0" applyNumberFormat="1" applyFont="1" applyFill="1" applyBorder="1"/>
    <xf numFmtId="4" fontId="12" fillId="2" borderId="14" xfId="0" applyNumberFormat="1" applyFont="1" applyFill="1" applyBorder="1" applyAlignment="1">
      <alignment horizontal="left" vertical="top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left" vertical="top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left"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top" wrapText="1"/>
    </xf>
    <xf numFmtId="165" fontId="2" fillId="2" borderId="9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center" vertical="center" wrapText="1"/>
    </xf>
    <xf numFmtId="165" fontId="11" fillId="2" borderId="20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vertical="top" wrapText="1"/>
    </xf>
    <xf numFmtId="0" fontId="0" fillId="2" borderId="19" xfId="0" applyFill="1" applyBorder="1"/>
    <xf numFmtId="4" fontId="3" fillId="2" borderId="19" xfId="0" applyNumberFormat="1" applyFont="1" applyFill="1" applyBorder="1" applyAlignment="1">
      <alignment horizontal="center"/>
    </xf>
    <xf numFmtId="0" fontId="0" fillId="2" borderId="2" xfId="0" applyFill="1" applyBorder="1"/>
    <xf numFmtId="4" fontId="9" fillId="2" borderId="0" xfId="0" applyNumberFormat="1" applyFont="1" applyFill="1"/>
    <xf numFmtId="165" fontId="9" fillId="2" borderId="0" xfId="0" applyNumberFormat="1" applyFont="1" applyFill="1"/>
    <xf numFmtId="165" fontId="9" fillId="2" borderId="4" xfId="0" applyNumberFormat="1" applyFont="1" applyFill="1" applyBorder="1"/>
    <xf numFmtId="165" fontId="9" fillId="2" borderId="0" xfId="0" applyNumberFormat="1" applyFont="1" applyFill="1" applyAlignment="1">
      <alignment horizontal="left"/>
    </xf>
    <xf numFmtId="165" fontId="5" fillId="2" borderId="0" xfId="0" applyNumberFormat="1" applyFont="1" applyFill="1"/>
    <xf numFmtId="4" fontId="9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horizontal="left"/>
    </xf>
    <xf numFmtId="4" fontId="9" fillId="2" borderId="0" xfId="0" applyNumberFormat="1" applyFont="1" applyFill="1" applyAlignment="1">
      <alignment horizontal="justify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wrapText="1"/>
    </xf>
    <xf numFmtId="0" fontId="17" fillId="0" borderId="0" xfId="0" applyFont="1" applyBorder="1"/>
    <xf numFmtId="0" fontId="13" fillId="0" borderId="0" xfId="0" applyFont="1"/>
    <xf numFmtId="0" fontId="17" fillId="0" borderId="0" xfId="0" applyFont="1"/>
    <xf numFmtId="0" fontId="9" fillId="0" borderId="0" xfId="0" applyFont="1"/>
    <xf numFmtId="0" fontId="17" fillId="0" borderId="0" xfId="0" applyFont="1" applyBorder="1" applyAlignment="1">
      <alignment horizontal="center"/>
    </xf>
    <xf numFmtId="4" fontId="11" fillId="4" borderId="0" xfId="0" applyNumberFormat="1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/>
    </xf>
    <xf numFmtId="0" fontId="17" fillId="0" borderId="21" xfId="0" applyFont="1" applyBorder="1"/>
    <xf numFmtId="49" fontId="19" fillId="4" borderId="17" xfId="0" applyNumberFormat="1" applyFont="1" applyFill="1" applyBorder="1" applyAlignment="1">
      <alignment horizontal="left" vertical="center" indent="1"/>
    </xf>
    <xf numFmtId="0" fontId="20" fillId="4" borderId="17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165" fontId="22" fillId="5" borderId="17" xfId="0" applyNumberFormat="1" applyFont="1" applyFill="1" applyBorder="1" applyAlignment="1">
      <alignment horizontal="center" vertical="center"/>
    </xf>
    <xf numFmtId="165" fontId="22" fillId="5" borderId="37" xfId="0" applyNumberFormat="1" applyFont="1" applyFill="1" applyBorder="1" applyAlignment="1">
      <alignment horizontal="center" vertical="center"/>
    </xf>
    <xf numFmtId="165" fontId="22" fillId="4" borderId="12" xfId="0" applyNumberFormat="1" applyFont="1" applyFill="1" applyBorder="1" applyAlignment="1">
      <alignment horizontal="center" vertical="center"/>
    </xf>
    <xf numFmtId="165" fontId="22" fillId="4" borderId="13" xfId="0" applyNumberFormat="1" applyFont="1" applyFill="1" applyBorder="1" applyAlignment="1">
      <alignment horizontal="center" vertical="center"/>
    </xf>
    <xf numFmtId="165" fontId="22" fillId="4" borderId="44" xfId="0" applyNumberFormat="1" applyFont="1" applyFill="1" applyBorder="1" applyAlignment="1">
      <alignment horizontal="center" vertical="center"/>
    </xf>
    <xf numFmtId="165" fontId="22" fillId="5" borderId="45" xfId="0" applyNumberFormat="1" applyFont="1" applyFill="1" applyBorder="1" applyAlignment="1">
      <alignment horizontal="center" vertical="center"/>
    </xf>
    <xf numFmtId="165" fontId="22" fillId="5" borderId="44" xfId="0" applyNumberFormat="1" applyFont="1" applyFill="1" applyBorder="1" applyAlignment="1">
      <alignment horizontal="center" vertical="center"/>
    </xf>
    <xf numFmtId="165" fontId="22" fillId="3" borderId="18" xfId="0" applyNumberFormat="1" applyFont="1" applyFill="1" applyBorder="1" applyAlignment="1">
      <alignment horizontal="center" vertical="center"/>
    </xf>
    <xf numFmtId="165" fontId="22" fillId="3" borderId="19" xfId="0" applyNumberFormat="1" applyFont="1" applyFill="1" applyBorder="1" applyAlignment="1">
      <alignment horizontal="center" vertical="center"/>
    </xf>
    <xf numFmtId="165" fontId="22" fillId="4" borderId="26" xfId="0" applyNumberFormat="1" applyFont="1" applyFill="1" applyBorder="1" applyAlignment="1">
      <alignment horizontal="center" vertical="center"/>
    </xf>
    <xf numFmtId="165" fontId="22" fillId="4" borderId="43" xfId="0" applyNumberFormat="1" applyFont="1" applyFill="1" applyBorder="1" applyAlignment="1">
      <alignment horizontal="center" vertical="center"/>
    </xf>
    <xf numFmtId="165" fontId="22" fillId="4" borderId="32" xfId="0" applyNumberFormat="1" applyFont="1" applyFill="1" applyBorder="1" applyAlignment="1">
      <alignment horizontal="center" vertical="center"/>
    </xf>
    <xf numFmtId="165" fontId="22" fillId="4" borderId="46" xfId="0" applyNumberFormat="1" applyFont="1" applyFill="1" applyBorder="1" applyAlignment="1">
      <alignment horizontal="center" vertical="center"/>
    </xf>
    <xf numFmtId="165" fontId="22" fillId="3" borderId="46" xfId="0" applyNumberFormat="1" applyFont="1" applyFill="1" applyBorder="1" applyAlignment="1">
      <alignment horizontal="center" vertical="center"/>
    </xf>
    <xf numFmtId="165" fontId="22" fillId="5" borderId="32" xfId="0" applyNumberFormat="1" applyFont="1" applyFill="1" applyBorder="1" applyAlignment="1">
      <alignment horizontal="center" vertical="center"/>
    </xf>
    <xf numFmtId="165" fontId="22" fillId="5" borderId="43" xfId="0" applyNumberFormat="1" applyFont="1" applyFill="1" applyBorder="1" applyAlignment="1">
      <alignment horizontal="center" vertical="center"/>
    </xf>
    <xf numFmtId="165" fontId="22" fillId="5" borderId="0" xfId="0" applyNumberFormat="1" applyFont="1" applyFill="1" applyBorder="1" applyAlignment="1">
      <alignment horizontal="center" vertical="center"/>
    </xf>
    <xf numFmtId="0" fontId="23" fillId="0" borderId="17" xfId="0" applyFont="1" applyBorder="1"/>
    <xf numFmtId="165" fontId="23" fillId="0" borderId="17" xfId="0" applyNumberFormat="1" applyFont="1" applyBorder="1"/>
    <xf numFmtId="0" fontId="2" fillId="0" borderId="48" xfId="0" applyFont="1" applyBorder="1" applyAlignment="1">
      <alignment vertical="center" wrapText="1"/>
    </xf>
    <xf numFmtId="165" fontId="24" fillId="5" borderId="49" xfId="0" applyNumberFormat="1" applyFont="1" applyFill="1" applyBorder="1" applyAlignment="1">
      <alignment horizontal="center" vertical="center"/>
    </xf>
    <xf numFmtId="165" fontId="24" fillId="5" borderId="50" xfId="0" applyNumberFormat="1" applyFont="1" applyFill="1" applyBorder="1" applyAlignment="1">
      <alignment horizontal="center" vertical="center"/>
    </xf>
    <xf numFmtId="165" fontId="24" fillId="6" borderId="48" xfId="0" applyNumberFormat="1" applyFont="1" applyFill="1" applyBorder="1" applyAlignment="1">
      <alignment horizontal="center" vertical="center"/>
    </xf>
    <xf numFmtId="165" fontId="24" fillId="6" borderId="49" xfId="0" applyNumberFormat="1" applyFont="1" applyFill="1" applyBorder="1" applyAlignment="1">
      <alignment horizontal="center" vertical="center"/>
    </xf>
    <xf numFmtId="165" fontId="24" fillId="6" borderId="50" xfId="0" applyNumberFormat="1" applyFont="1" applyFill="1" applyBorder="1" applyAlignment="1">
      <alignment horizontal="center" vertical="center"/>
    </xf>
    <xf numFmtId="165" fontId="24" fillId="6" borderId="51" xfId="0" applyNumberFormat="1" applyFont="1" applyFill="1" applyBorder="1" applyAlignment="1">
      <alignment horizontal="center" vertical="center"/>
    </xf>
    <xf numFmtId="165" fontId="24" fillId="6" borderId="52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 wrapText="1"/>
    </xf>
    <xf numFmtId="165" fontId="24" fillId="5" borderId="2" xfId="0" applyNumberFormat="1" applyFont="1" applyFill="1" applyBorder="1" applyAlignment="1">
      <alignment horizontal="center" vertical="center"/>
    </xf>
    <xf numFmtId="165" fontId="24" fillId="5" borderId="55" xfId="0" applyNumberFormat="1" applyFont="1" applyFill="1" applyBorder="1" applyAlignment="1">
      <alignment horizontal="center" vertical="center"/>
    </xf>
    <xf numFmtId="165" fontId="24" fillId="4" borderId="54" xfId="0" applyNumberFormat="1" applyFont="1" applyFill="1" applyBorder="1" applyAlignment="1">
      <alignment horizontal="center" vertical="center"/>
    </xf>
    <xf numFmtId="165" fontId="24" fillId="3" borderId="2" xfId="0" applyNumberFormat="1" applyFont="1" applyFill="1" applyBorder="1" applyAlignment="1">
      <alignment horizontal="center" vertical="center"/>
    </xf>
    <xf numFmtId="165" fontId="24" fillId="3" borderId="55" xfId="0" applyNumberFormat="1" applyFont="1" applyFill="1" applyBorder="1" applyAlignment="1">
      <alignment horizontal="center" vertical="center"/>
    </xf>
    <xf numFmtId="165" fontId="24" fillId="5" borderId="10" xfId="0" applyNumberFormat="1" applyFont="1" applyFill="1" applyBorder="1" applyAlignment="1">
      <alignment horizontal="center" vertical="center"/>
    </xf>
    <xf numFmtId="165" fontId="24" fillId="5" borderId="8" xfId="0" applyNumberFormat="1" applyFont="1" applyFill="1" applyBorder="1" applyAlignment="1">
      <alignment horizontal="center" vertical="center"/>
    </xf>
    <xf numFmtId="165" fontId="24" fillId="3" borderId="54" xfId="0" applyNumberFormat="1" applyFont="1" applyFill="1" applyBorder="1" applyAlignment="1">
      <alignment horizontal="center" vertical="center"/>
    </xf>
    <xf numFmtId="165" fontId="24" fillId="3" borderId="10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4" fillId="4" borderId="56" xfId="0" applyNumberFormat="1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center" wrapText="1"/>
    </xf>
    <xf numFmtId="165" fontId="24" fillId="5" borderId="58" xfId="0" applyNumberFormat="1" applyFont="1" applyFill="1" applyBorder="1" applyAlignment="1">
      <alignment horizontal="center" vertical="center"/>
    </xf>
    <xf numFmtId="165" fontId="24" fillId="5" borderId="59" xfId="0" applyNumberFormat="1" applyFont="1" applyFill="1" applyBorder="1" applyAlignment="1">
      <alignment horizontal="center" vertical="center"/>
    </xf>
    <xf numFmtId="165" fontId="24" fillId="4" borderId="60" xfId="0" applyNumberFormat="1" applyFont="1" applyFill="1" applyBorder="1" applyAlignment="1">
      <alignment horizontal="center" vertical="center"/>
    </xf>
    <xf numFmtId="165" fontId="24" fillId="3" borderId="11" xfId="0" applyNumberFormat="1" applyFont="1" applyFill="1" applyBorder="1" applyAlignment="1">
      <alignment horizontal="center" vertical="center"/>
    </xf>
    <xf numFmtId="165" fontId="24" fillId="3" borderId="61" xfId="0" applyNumberFormat="1" applyFont="1" applyFill="1" applyBorder="1" applyAlignment="1">
      <alignment horizontal="center" vertical="center"/>
    </xf>
    <xf numFmtId="165" fontId="24" fillId="5" borderId="5" xfId="0" applyNumberFormat="1" applyFont="1" applyFill="1" applyBorder="1" applyAlignment="1">
      <alignment horizontal="center" vertical="center"/>
    </xf>
    <xf numFmtId="165" fontId="24" fillId="5" borderId="11" xfId="0" applyNumberFormat="1" applyFont="1" applyFill="1" applyBorder="1" applyAlignment="1">
      <alignment horizontal="center" vertical="center"/>
    </xf>
    <xf numFmtId="165" fontId="24" fillId="5" borderId="3" xfId="0" applyNumberFormat="1" applyFont="1" applyFill="1" applyBorder="1" applyAlignment="1">
      <alignment horizontal="center" vertical="center"/>
    </xf>
    <xf numFmtId="165" fontId="24" fillId="3" borderId="60" xfId="0" applyNumberFormat="1" applyFont="1" applyFill="1" applyBorder="1" applyAlignment="1">
      <alignment horizontal="center" vertical="center"/>
    </xf>
    <xf numFmtId="165" fontId="24" fillId="3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65" fontId="23" fillId="0" borderId="39" xfId="0" applyNumberFormat="1" applyFont="1" applyBorder="1" applyAlignment="1">
      <alignment horizontal="center"/>
    </xf>
    <xf numFmtId="167" fontId="2" fillId="5" borderId="49" xfId="0" applyNumberFormat="1" applyFont="1" applyFill="1" applyBorder="1" applyAlignment="1">
      <alignment horizontal="center" vertical="center"/>
    </xf>
    <xf numFmtId="167" fontId="2" fillId="5" borderId="50" xfId="0" applyNumberFormat="1" applyFont="1" applyFill="1" applyBorder="1" applyAlignment="1">
      <alignment horizontal="center" vertical="center"/>
    </xf>
    <xf numFmtId="167" fontId="2" fillId="5" borderId="48" xfId="0" applyNumberFormat="1" applyFont="1" applyFill="1" applyBorder="1" applyAlignment="1">
      <alignment horizontal="center" vertical="center"/>
    </xf>
    <xf numFmtId="167" fontId="2" fillId="5" borderId="51" xfId="0" applyNumberFormat="1" applyFont="1" applyFill="1" applyBorder="1" applyAlignment="1">
      <alignment horizontal="center" vertical="center"/>
    </xf>
    <xf numFmtId="167" fontId="2" fillId="5" borderId="52" xfId="0" applyNumberFormat="1" applyFont="1" applyFill="1" applyBorder="1" applyAlignment="1">
      <alignment horizontal="center" vertical="center"/>
    </xf>
    <xf numFmtId="0" fontId="25" fillId="0" borderId="0" xfId="0" applyFont="1" applyBorder="1"/>
    <xf numFmtId="167" fontId="2" fillId="5" borderId="2" xfId="0" applyNumberFormat="1" applyFont="1" applyFill="1" applyBorder="1" applyAlignment="1">
      <alignment horizontal="center" vertical="center"/>
    </xf>
    <xf numFmtId="167" fontId="24" fillId="5" borderId="55" xfId="0" applyNumberFormat="1" applyFont="1" applyFill="1" applyBorder="1" applyAlignment="1">
      <alignment horizontal="center" vertical="center"/>
    </xf>
    <xf numFmtId="167" fontId="2" fillId="4" borderId="54" xfId="0" applyNumberFormat="1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center" vertical="center"/>
    </xf>
    <xf numFmtId="167" fontId="2" fillId="4" borderId="55" xfId="0" applyNumberFormat="1" applyFont="1" applyFill="1" applyBorder="1" applyAlignment="1">
      <alignment horizontal="center" vertical="center"/>
    </xf>
    <xf numFmtId="167" fontId="2" fillId="5" borderId="10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/>
    </xf>
    <xf numFmtId="167" fontId="24" fillId="5" borderId="2" xfId="0" applyNumberFormat="1" applyFont="1" applyFill="1" applyBorder="1" applyAlignment="1">
      <alignment horizontal="center" vertical="center"/>
    </xf>
    <xf numFmtId="167" fontId="24" fillId="5" borderId="8" xfId="0" applyNumberFormat="1" applyFont="1" applyFill="1" applyBorder="1" applyAlignment="1">
      <alignment horizontal="center" vertical="center"/>
    </xf>
    <xf numFmtId="167" fontId="2" fillId="4" borderId="10" xfId="0" applyNumberFormat="1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167" fontId="2" fillId="3" borderId="55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63" xfId="0" applyFont="1" applyBorder="1" applyAlignment="1">
      <alignment horizontal="center" vertical="center"/>
    </xf>
    <xf numFmtId="49" fontId="24" fillId="4" borderId="65" xfId="0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/>
    </xf>
    <xf numFmtId="167" fontId="24" fillId="5" borderId="61" xfId="0" applyNumberFormat="1" applyFont="1" applyFill="1" applyBorder="1" applyAlignment="1">
      <alignment horizontal="center" vertical="center"/>
    </xf>
    <xf numFmtId="167" fontId="2" fillId="3" borderId="60" xfId="0" applyNumberFormat="1" applyFont="1" applyFill="1" applyBorder="1" applyAlignment="1">
      <alignment horizontal="center" vertical="center"/>
    </xf>
    <xf numFmtId="167" fontId="2" fillId="3" borderId="11" xfId="0" applyNumberFormat="1" applyFont="1" applyFill="1" applyBorder="1" applyAlignment="1">
      <alignment horizontal="center" vertical="center"/>
    </xf>
    <xf numFmtId="167" fontId="2" fillId="3" borderId="61" xfId="0" applyNumberFormat="1" applyFont="1" applyFill="1" applyBorder="1" applyAlignment="1">
      <alignment horizontal="center" vertical="center"/>
    </xf>
    <xf numFmtId="167" fontId="2" fillId="5" borderId="5" xfId="0" applyNumberFormat="1" applyFont="1" applyFill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/>
    </xf>
    <xf numFmtId="167" fontId="24" fillId="5" borderId="11" xfId="0" applyNumberFormat="1" applyFont="1" applyFill="1" applyBorder="1" applyAlignment="1">
      <alignment horizontal="center" vertical="center"/>
    </xf>
    <xf numFmtId="167" fontId="24" fillId="5" borderId="3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vertical="center" wrapText="1"/>
    </xf>
    <xf numFmtId="167" fontId="24" fillId="5" borderId="50" xfId="0" applyNumberFormat="1" applyFont="1" applyFill="1" applyBorder="1" applyAlignment="1">
      <alignment horizontal="center" vertical="center"/>
    </xf>
    <xf numFmtId="167" fontId="2" fillId="3" borderId="48" xfId="0" applyNumberFormat="1" applyFont="1" applyFill="1" applyBorder="1" applyAlignment="1">
      <alignment horizontal="center" vertical="center"/>
    </xf>
    <xf numFmtId="167" fontId="2" fillId="3" borderId="49" xfId="0" applyNumberFormat="1" applyFont="1" applyFill="1" applyBorder="1" applyAlignment="1">
      <alignment horizontal="center" vertical="center"/>
    </xf>
    <xf numFmtId="167" fontId="2" fillId="3" borderId="50" xfId="0" applyNumberFormat="1" applyFont="1" applyFill="1" applyBorder="1" applyAlignment="1">
      <alignment horizontal="center" vertical="center"/>
    </xf>
    <xf numFmtId="167" fontId="2" fillId="7" borderId="8" xfId="0" applyNumberFormat="1" applyFont="1" applyFill="1" applyBorder="1" applyAlignment="1">
      <alignment horizontal="center" vertical="center"/>
    </xf>
    <xf numFmtId="167" fontId="2" fillId="3" borderId="51" xfId="0" applyNumberFormat="1" applyFont="1" applyFill="1" applyBorder="1" applyAlignment="1">
      <alignment horizontal="center" vertical="center"/>
    </xf>
    <xf numFmtId="0" fontId="2" fillId="0" borderId="67" xfId="0" applyFont="1" applyBorder="1" applyAlignment="1">
      <alignment vertical="center" wrapText="1"/>
    </xf>
    <xf numFmtId="167" fontId="2" fillId="3" borderId="54" xfId="0" applyNumberFormat="1" applyFont="1" applyFill="1" applyBorder="1" applyAlignment="1">
      <alignment horizontal="center" vertical="center"/>
    </xf>
    <xf numFmtId="167" fontId="2" fillId="3" borderId="10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 wrapText="1"/>
    </xf>
    <xf numFmtId="167" fontId="2" fillId="5" borderId="12" xfId="0" applyNumberFormat="1" applyFont="1" applyFill="1" applyBorder="1" applyAlignment="1">
      <alignment horizontal="center" vertical="center"/>
    </xf>
    <xf numFmtId="167" fontId="2" fillId="5" borderId="13" xfId="0" applyNumberFormat="1" applyFont="1" applyFill="1" applyBorder="1" applyAlignment="1">
      <alignment horizontal="center" vertical="center"/>
    </xf>
    <xf numFmtId="167" fontId="2" fillId="3" borderId="57" xfId="0" applyNumberFormat="1" applyFont="1" applyFill="1" applyBorder="1" applyAlignment="1">
      <alignment horizontal="center" vertical="center"/>
    </xf>
    <xf numFmtId="167" fontId="2" fillId="3" borderId="58" xfId="0" applyNumberFormat="1" applyFont="1" applyFill="1" applyBorder="1" applyAlignment="1">
      <alignment horizontal="center" vertical="center"/>
    </xf>
    <xf numFmtId="167" fontId="2" fillId="3" borderId="59" xfId="0" applyNumberFormat="1" applyFont="1" applyFill="1" applyBorder="1" applyAlignment="1">
      <alignment horizontal="center" vertical="center"/>
    </xf>
    <xf numFmtId="167" fontId="2" fillId="3" borderId="69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167" fontId="2" fillId="3" borderId="7" xfId="0" applyNumberFormat="1" applyFont="1" applyFill="1" applyBorder="1" applyAlignment="1">
      <alignment horizontal="center" vertical="center"/>
    </xf>
    <xf numFmtId="167" fontId="2" fillId="3" borderId="20" xfId="0" applyNumberFormat="1" applyFont="1" applyFill="1" applyBorder="1" applyAlignment="1">
      <alignment horizontal="center" vertical="center"/>
    </xf>
    <xf numFmtId="167" fontId="2" fillId="3" borderId="70" xfId="0" applyNumberFormat="1" applyFont="1" applyFill="1" applyBorder="1" applyAlignment="1">
      <alignment horizontal="center" vertical="center"/>
    </xf>
    <xf numFmtId="167" fontId="2" fillId="3" borderId="29" xfId="0" applyNumberFormat="1" applyFont="1" applyFill="1" applyBorder="1" applyAlignment="1">
      <alignment horizontal="center" vertical="center"/>
    </xf>
    <xf numFmtId="167" fontId="2" fillId="4" borderId="22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20" xfId="0" applyNumberFormat="1" applyFont="1" applyFill="1" applyBorder="1" applyAlignment="1">
      <alignment horizontal="center" vertical="center"/>
    </xf>
    <xf numFmtId="167" fontId="24" fillId="5" borderId="20" xfId="0" applyNumberFormat="1" applyFont="1" applyFill="1" applyBorder="1" applyAlignment="1">
      <alignment horizontal="center" vertical="center"/>
    </xf>
    <xf numFmtId="167" fontId="24" fillId="5" borderId="6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167" fontId="2" fillId="5" borderId="54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167" fontId="2" fillId="5" borderId="57" xfId="0" applyNumberFormat="1" applyFont="1" applyFill="1" applyBorder="1" applyAlignment="1">
      <alignment horizontal="center" vertical="center"/>
    </xf>
    <xf numFmtId="167" fontId="2" fillId="5" borderId="58" xfId="0" applyNumberFormat="1" applyFont="1" applyFill="1" applyBorder="1" applyAlignment="1">
      <alignment horizontal="center" vertical="center"/>
    </xf>
    <xf numFmtId="167" fontId="24" fillId="5" borderId="59" xfId="0" applyNumberFormat="1" applyFont="1" applyFill="1" applyBorder="1" applyAlignment="1">
      <alignment horizontal="center" vertical="center"/>
    </xf>
    <xf numFmtId="167" fontId="2" fillId="3" borderId="23" xfId="0" applyNumberFormat="1" applyFont="1" applyFill="1" applyBorder="1" applyAlignment="1">
      <alignment horizontal="center" vertical="center"/>
    </xf>
    <xf numFmtId="167" fontId="2" fillId="3" borderId="24" xfId="0" applyNumberFormat="1" applyFont="1" applyFill="1" applyBorder="1" applyAlignment="1">
      <alignment horizontal="center" vertical="center"/>
    </xf>
    <xf numFmtId="167" fontId="2" fillId="3" borderId="72" xfId="0" applyNumberFormat="1" applyFont="1" applyFill="1" applyBorder="1" applyAlignment="1">
      <alignment horizontal="center" vertical="center"/>
    </xf>
    <xf numFmtId="167" fontId="2" fillId="3" borderId="27" xfId="0" applyNumberFormat="1" applyFont="1" applyFill="1" applyBorder="1" applyAlignment="1">
      <alignment horizontal="center" vertical="center"/>
    </xf>
    <xf numFmtId="167" fontId="2" fillId="4" borderId="57" xfId="0" applyNumberFormat="1" applyFont="1" applyFill="1" applyBorder="1" applyAlignment="1">
      <alignment horizontal="center" vertical="center"/>
    </xf>
    <xf numFmtId="167" fontId="2" fillId="4" borderId="5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20" xfId="0" applyFont="1" applyBorder="1" applyAlignment="1">
      <alignment vertical="center" wrapText="1"/>
    </xf>
    <xf numFmtId="165" fontId="26" fillId="3" borderId="29" xfId="0" applyNumberFormat="1" applyFont="1" applyFill="1" applyBorder="1" applyAlignment="1">
      <alignment horizontal="center" vertical="center" wrapText="1"/>
    </xf>
    <xf numFmtId="165" fontId="26" fillId="3" borderId="20" xfId="0" applyNumberFormat="1" applyFont="1" applyFill="1" applyBorder="1" applyAlignment="1">
      <alignment horizontal="center" vertical="center" wrapText="1"/>
    </xf>
    <xf numFmtId="165" fontId="26" fillId="3" borderId="70" xfId="0" applyNumberFormat="1" applyFont="1" applyFill="1" applyBorder="1" applyAlignment="1">
      <alignment horizontal="center" vertical="center" wrapText="1"/>
    </xf>
    <xf numFmtId="165" fontId="27" fillId="3" borderId="7" xfId="0" applyNumberFormat="1" applyFont="1" applyFill="1" applyBorder="1" applyAlignment="1">
      <alignment horizontal="center" vertical="center" wrapText="1"/>
    </xf>
    <xf numFmtId="165" fontId="27" fillId="3" borderId="20" xfId="0" applyNumberFormat="1" applyFont="1" applyFill="1" applyBorder="1" applyAlignment="1">
      <alignment horizontal="center" vertical="center" wrapText="1"/>
    </xf>
    <xf numFmtId="165" fontId="27" fillId="3" borderId="6" xfId="0" applyNumberFormat="1" applyFont="1" applyFill="1" applyBorder="1" applyAlignment="1">
      <alignment horizontal="center" vertical="center" wrapText="1"/>
    </xf>
    <xf numFmtId="165" fontId="27" fillId="3" borderId="29" xfId="0" applyNumberFormat="1" applyFont="1" applyFill="1" applyBorder="1" applyAlignment="1">
      <alignment horizontal="center" vertical="center" wrapText="1"/>
    </xf>
    <xf numFmtId="165" fontId="27" fillId="3" borderId="70" xfId="0" applyNumberFormat="1" applyFont="1" applyFill="1" applyBorder="1" applyAlignment="1">
      <alignment horizontal="center" vertical="center" wrapText="1"/>
    </xf>
    <xf numFmtId="0" fontId="25" fillId="0" borderId="36" xfId="0" applyFont="1" applyBorder="1"/>
    <xf numFmtId="0" fontId="2" fillId="0" borderId="2" xfId="0" applyFont="1" applyBorder="1" applyAlignment="1">
      <alignment vertical="center" wrapText="1"/>
    </xf>
    <xf numFmtId="165" fontId="26" fillId="3" borderId="54" xfId="0" applyNumberFormat="1" applyFont="1" applyFill="1" applyBorder="1" applyAlignment="1">
      <alignment horizontal="center" vertical="center" wrapText="1"/>
    </xf>
    <xf numFmtId="165" fontId="26" fillId="3" borderId="2" xfId="0" applyNumberFormat="1" applyFont="1" applyFill="1" applyBorder="1" applyAlignment="1">
      <alignment horizontal="center" vertical="center" wrapText="1"/>
    </xf>
    <xf numFmtId="165" fontId="26" fillId="3" borderId="55" xfId="0" applyNumberFormat="1" applyFont="1" applyFill="1" applyBorder="1" applyAlignment="1">
      <alignment horizontal="center" vertical="center" wrapText="1"/>
    </xf>
    <xf numFmtId="165" fontId="27" fillId="3" borderId="10" xfId="0" applyNumberFormat="1" applyFont="1" applyFill="1" applyBorder="1" applyAlignment="1">
      <alignment horizontal="center" vertical="center" wrapText="1"/>
    </xf>
    <xf numFmtId="165" fontId="27" fillId="3" borderId="2" xfId="0" applyNumberFormat="1" applyFont="1" applyFill="1" applyBorder="1" applyAlignment="1">
      <alignment horizontal="center" vertical="center" wrapText="1"/>
    </xf>
    <xf numFmtId="165" fontId="27" fillId="3" borderId="8" xfId="0" applyNumberFormat="1" applyFont="1" applyFill="1" applyBorder="1" applyAlignment="1">
      <alignment horizontal="center" vertical="center" wrapText="1"/>
    </xf>
    <xf numFmtId="165" fontId="27" fillId="3" borderId="54" xfId="0" applyNumberFormat="1" applyFont="1" applyFill="1" applyBorder="1" applyAlignment="1">
      <alignment horizontal="center" vertical="center" wrapText="1"/>
    </xf>
    <xf numFmtId="165" fontId="27" fillId="3" borderId="55" xfId="0" applyNumberFormat="1" applyFont="1" applyFill="1" applyBorder="1" applyAlignment="1">
      <alignment horizontal="center" vertical="center" wrapText="1"/>
    </xf>
    <xf numFmtId="165" fontId="27" fillId="6" borderId="69" xfId="0" applyNumberFormat="1" applyFont="1" applyFill="1" applyBorder="1" applyAlignment="1">
      <alignment horizontal="center" vertical="center" wrapText="1"/>
    </xf>
    <xf numFmtId="165" fontId="27" fillId="6" borderId="57" xfId="0" applyNumberFormat="1" applyFont="1" applyFill="1" applyBorder="1" applyAlignment="1">
      <alignment horizontal="center" vertical="center" wrapText="1"/>
    </xf>
    <xf numFmtId="165" fontId="27" fillId="6" borderId="23" xfId="0" applyNumberFormat="1" applyFont="1" applyFill="1" applyBorder="1" applyAlignment="1">
      <alignment horizontal="center" vertical="center" wrapText="1"/>
    </xf>
    <xf numFmtId="165" fontId="27" fillId="6" borderId="27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165" fontId="26" fillId="3" borderId="60" xfId="0" applyNumberFormat="1" applyFont="1" applyFill="1" applyBorder="1" applyAlignment="1">
      <alignment horizontal="center" vertical="center" wrapText="1"/>
    </xf>
    <xf numFmtId="165" fontId="26" fillId="3" borderId="11" xfId="0" applyNumberFormat="1" applyFont="1" applyFill="1" applyBorder="1" applyAlignment="1">
      <alignment horizontal="center" vertical="center" wrapText="1"/>
    </xf>
    <xf numFmtId="165" fontId="26" fillId="3" borderId="61" xfId="0" applyNumberFormat="1" applyFont="1" applyFill="1" applyBorder="1" applyAlignment="1">
      <alignment horizontal="center" vertical="center" wrapText="1"/>
    </xf>
    <xf numFmtId="165" fontId="27" fillId="3" borderId="60" xfId="0" applyNumberFormat="1" applyFont="1" applyFill="1" applyBorder="1" applyAlignment="1">
      <alignment horizontal="center" vertical="center" wrapText="1"/>
    </xf>
    <xf numFmtId="165" fontId="27" fillId="3" borderId="11" xfId="0" applyNumberFormat="1" applyFont="1" applyFill="1" applyBorder="1" applyAlignment="1">
      <alignment horizontal="center" vertical="center" wrapText="1"/>
    </xf>
    <xf numFmtId="165" fontId="27" fillId="3" borderId="61" xfId="0" applyNumberFormat="1" applyFont="1" applyFill="1" applyBorder="1" applyAlignment="1">
      <alignment horizontal="center" vertical="center" wrapText="1"/>
    </xf>
    <xf numFmtId="165" fontId="27" fillId="3" borderId="5" xfId="0" applyNumberFormat="1" applyFont="1" applyFill="1" applyBorder="1" applyAlignment="1">
      <alignment horizontal="center" vertical="center" wrapText="1"/>
    </xf>
    <xf numFmtId="165" fontId="27" fillId="3" borderId="3" xfId="0" applyNumberFormat="1" applyFont="1" applyFill="1" applyBorder="1" applyAlignment="1">
      <alignment horizontal="center" vertical="center" wrapText="1"/>
    </xf>
    <xf numFmtId="165" fontId="27" fillId="6" borderId="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165" fontId="27" fillId="6" borderId="50" xfId="0" applyNumberFormat="1" applyFont="1" applyFill="1" applyBorder="1" applyAlignment="1">
      <alignment horizontal="center" vertical="center" wrapText="1"/>
    </xf>
    <xf numFmtId="165" fontId="27" fillId="6" borderId="51" xfId="0" applyNumberFormat="1" applyFont="1" applyFill="1" applyBorder="1" applyAlignment="1">
      <alignment horizontal="center" vertical="center" wrapText="1"/>
    </xf>
    <xf numFmtId="165" fontId="27" fillId="6" borderId="49" xfId="0" applyNumberFormat="1" applyFont="1" applyFill="1" applyBorder="1" applyAlignment="1">
      <alignment horizontal="center" vertical="center" wrapText="1"/>
    </xf>
    <xf numFmtId="165" fontId="27" fillId="6" borderId="48" xfId="0" applyNumberFormat="1" applyFont="1" applyFill="1" applyBorder="1" applyAlignment="1">
      <alignment horizontal="center" vertical="center" wrapText="1"/>
    </xf>
    <xf numFmtId="165" fontId="27" fillId="6" borderId="10" xfId="0" applyNumberFormat="1" applyFont="1" applyFill="1" applyBorder="1" applyAlignment="1">
      <alignment horizontal="center" vertical="center" wrapText="1"/>
    </xf>
    <xf numFmtId="165" fontId="27" fillId="6" borderId="2" xfId="0" applyNumberFormat="1" applyFont="1" applyFill="1" applyBorder="1" applyAlignment="1">
      <alignment horizontal="center" vertical="center" wrapText="1"/>
    </xf>
    <xf numFmtId="165" fontId="27" fillId="6" borderId="8" xfId="0" applyNumberFormat="1" applyFont="1" applyFill="1" applyBorder="1" applyAlignment="1">
      <alignment horizontal="center" vertical="center" wrapText="1"/>
    </xf>
    <xf numFmtId="165" fontId="27" fillId="6" borderId="55" xfId="0" applyNumberFormat="1" applyFont="1" applyFill="1" applyBorder="1" applyAlignment="1">
      <alignment horizontal="center" vertical="center" wrapText="1"/>
    </xf>
    <xf numFmtId="165" fontId="27" fillId="6" borderId="5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7" fontId="2" fillId="5" borderId="60" xfId="0" applyNumberFormat="1" applyFont="1" applyFill="1" applyBorder="1" applyAlignment="1">
      <alignment horizontal="center" vertical="center"/>
    </xf>
    <xf numFmtId="165" fontId="27" fillId="6" borderId="61" xfId="0" applyNumberFormat="1" applyFont="1" applyFill="1" applyBorder="1" applyAlignment="1">
      <alignment horizontal="center" vertical="center" wrapText="1"/>
    </xf>
    <xf numFmtId="165" fontId="27" fillId="6" borderId="58" xfId="0" applyNumberFormat="1" applyFont="1" applyFill="1" applyBorder="1" applyAlignment="1">
      <alignment horizontal="center" vertical="center" wrapText="1"/>
    </xf>
    <xf numFmtId="165" fontId="27" fillId="6" borderId="59" xfId="0" applyNumberFormat="1" applyFont="1" applyFill="1" applyBorder="1" applyAlignment="1">
      <alignment horizontal="center" vertical="center" wrapText="1"/>
    </xf>
    <xf numFmtId="165" fontId="27" fillId="6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9" fillId="0" borderId="41" xfId="0" applyFont="1" applyBorder="1" applyAlignment="1">
      <alignment horizontal="center"/>
    </xf>
    <xf numFmtId="165" fontId="26" fillId="3" borderId="50" xfId="0" applyNumberFormat="1" applyFont="1" applyFill="1" applyBorder="1" applyAlignment="1">
      <alignment horizontal="center" vertical="center" wrapText="1"/>
    </xf>
    <xf numFmtId="165" fontId="26" fillId="3" borderId="7" xfId="0" applyNumberFormat="1" applyFont="1" applyFill="1" applyBorder="1" applyAlignment="1">
      <alignment horizontal="center" vertical="center" wrapText="1"/>
    </xf>
    <xf numFmtId="165" fontId="26" fillId="3" borderId="6" xfId="0" applyNumberFormat="1" applyFont="1" applyFill="1" applyBorder="1" applyAlignment="1">
      <alignment horizontal="center" vertical="center" wrapText="1"/>
    </xf>
    <xf numFmtId="167" fontId="2" fillId="0" borderId="29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167" fontId="2" fillId="0" borderId="70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5" fontId="26" fillId="3" borderId="10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167" fontId="2" fillId="0" borderId="54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55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vertical="center" wrapText="1"/>
    </xf>
    <xf numFmtId="165" fontId="26" fillId="3" borderId="59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7" fontId="2" fillId="0" borderId="6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6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5" fontId="26" fillId="3" borderId="51" xfId="0" applyNumberFormat="1" applyFont="1" applyFill="1" applyBorder="1" applyAlignment="1">
      <alignment horizontal="center" vertical="center" wrapText="1"/>
    </xf>
    <xf numFmtId="165" fontId="26" fillId="3" borderId="49" xfId="0" applyNumberFormat="1" applyFont="1" applyFill="1" applyBorder="1" applyAlignment="1">
      <alignment horizontal="center" vertical="center" wrapText="1"/>
    </xf>
    <xf numFmtId="165" fontId="26" fillId="3" borderId="48" xfId="0" applyNumberFormat="1" applyFont="1" applyFill="1" applyBorder="1" applyAlignment="1">
      <alignment horizontal="center" vertical="center" wrapText="1"/>
    </xf>
    <xf numFmtId="165" fontId="26" fillId="3" borderId="69" xfId="0" applyNumberFormat="1" applyFont="1" applyFill="1" applyBorder="1" applyAlignment="1">
      <alignment horizontal="center" vertical="center" wrapText="1"/>
    </xf>
    <xf numFmtId="165" fontId="26" fillId="3" borderId="75" xfId="0" applyNumberFormat="1" applyFont="1" applyFill="1" applyBorder="1" applyAlignment="1">
      <alignment horizontal="center" vertical="center" wrapText="1"/>
    </xf>
    <xf numFmtId="165" fontId="26" fillId="3" borderId="58" xfId="0" applyNumberFormat="1" applyFont="1" applyFill="1" applyBorder="1" applyAlignment="1">
      <alignment horizontal="center" vertical="center" wrapText="1"/>
    </xf>
    <xf numFmtId="165" fontId="26" fillId="3" borderId="5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51" xfId="0" applyBorder="1"/>
    <xf numFmtId="0" fontId="0" fillId="0" borderId="52" xfId="0" applyBorder="1"/>
    <xf numFmtId="165" fontId="26" fillId="3" borderId="67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 applyAlignment="1">
      <alignment vertical="top" wrapText="1"/>
    </xf>
    <xf numFmtId="167" fontId="2" fillId="3" borderId="0" xfId="0" applyNumberFormat="1" applyFont="1" applyFill="1" applyBorder="1" applyAlignment="1">
      <alignment horizontal="center" vertical="center" wrapText="1"/>
    </xf>
    <xf numFmtId="165" fontId="26" fillId="3" borderId="0" xfId="0" applyNumberFormat="1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Border="1" applyAlignment="1">
      <alignment wrapText="1"/>
    </xf>
    <xf numFmtId="0" fontId="2" fillId="0" borderId="0" xfId="0" applyFont="1" applyBorder="1"/>
    <xf numFmtId="167" fontId="2" fillId="0" borderId="0" xfId="0" applyNumberFormat="1" applyFont="1" applyBorder="1"/>
    <xf numFmtId="167" fontId="2" fillId="0" borderId="0" xfId="0" applyNumberFormat="1" applyFont="1" applyFill="1" applyBorder="1"/>
    <xf numFmtId="2" fontId="2" fillId="0" borderId="0" xfId="0" applyNumberFormat="1" applyFont="1" applyBorder="1"/>
    <xf numFmtId="165" fontId="0" fillId="0" borderId="0" xfId="0" applyNumberFormat="1"/>
    <xf numFmtId="168" fontId="2" fillId="0" borderId="0" xfId="0" applyNumberFormat="1" applyFont="1" applyBorder="1"/>
    <xf numFmtId="165" fontId="2" fillId="0" borderId="0" xfId="0" applyNumberFormat="1" applyFont="1" applyBorder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167" fontId="17" fillId="0" borderId="0" xfId="0" applyNumberFormat="1" applyFont="1" applyBorder="1"/>
    <xf numFmtId="165" fontId="31" fillId="0" borderId="0" xfId="0" applyNumberFormat="1" applyFont="1" applyBorder="1" applyAlignment="1">
      <alignment wrapText="1"/>
    </xf>
    <xf numFmtId="167" fontId="32" fillId="0" borderId="0" xfId="0" applyNumberFormat="1" applyFont="1" applyFill="1" applyBorder="1"/>
    <xf numFmtId="165" fontId="17" fillId="0" borderId="0" xfId="0" applyNumberFormat="1" applyFont="1" applyBorder="1"/>
    <xf numFmtId="167" fontId="17" fillId="0" borderId="0" xfId="0" applyNumberFormat="1" applyFont="1" applyFill="1" applyBorder="1"/>
    <xf numFmtId="167" fontId="31" fillId="0" borderId="0" xfId="0" applyNumberFormat="1" applyFont="1" applyBorder="1"/>
    <xf numFmtId="0" fontId="33" fillId="0" borderId="0" xfId="0" applyFont="1" applyBorder="1"/>
    <xf numFmtId="0" fontId="17" fillId="4" borderId="0" xfId="0" applyFont="1" applyFill="1" applyBorder="1" applyAlignment="1">
      <alignment horizontal="center" vertical="center" wrapText="1"/>
    </xf>
    <xf numFmtId="167" fontId="17" fillId="4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32" fillId="0" borderId="0" xfId="0" applyNumberFormat="1" applyFont="1" applyBorder="1"/>
    <xf numFmtId="165" fontId="17" fillId="4" borderId="0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wrapText="1"/>
    </xf>
    <xf numFmtId="0" fontId="33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167" fontId="2" fillId="3" borderId="8" xfId="0" applyNumberFormat="1" applyFont="1" applyFill="1" applyBorder="1" applyAlignment="1">
      <alignment horizontal="center" vertical="center"/>
    </xf>
    <xf numFmtId="167" fontId="2" fillId="3" borderId="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vertical="top" wrapText="1"/>
    </xf>
    <xf numFmtId="0" fontId="0" fillId="2" borderId="0" xfId="0" applyFill="1" applyBorder="1"/>
    <xf numFmtId="165" fontId="2" fillId="2" borderId="24" xfId="0" applyNumberFormat="1" applyFont="1" applyFill="1" applyBorder="1" applyAlignment="1">
      <alignment vertical="top" wrapText="1"/>
    </xf>
    <xf numFmtId="0" fontId="28" fillId="2" borderId="2" xfId="0" applyFont="1" applyFill="1" applyBorder="1" applyAlignment="1">
      <alignment vertical="top" wrapText="1"/>
    </xf>
    <xf numFmtId="4" fontId="9" fillId="2" borderId="1" xfId="0" applyNumberFormat="1" applyFont="1" applyFill="1" applyBorder="1"/>
    <xf numFmtId="49" fontId="9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/>
    <xf numFmtId="4" fontId="2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" fontId="12" fillId="2" borderId="24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/>
    <xf numFmtId="0" fontId="9" fillId="2" borderId="2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 wrapText="1"/>
    </xf>
    <xf numFmtId="4" fontId="12" fillId="8" borderId="11" xfId="0" applyNumberFormat="1" applyFont="1" applyFill="1" applyBorder="1" applyAlignment="1">
      <alignment horizontal="left" vertical="top" wrapText="1"/>
    </xf>
    <xf numFmtId="165" fontId="2" fillId="8" borderId="11" xfId="0" applyNumberFormat="1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center" vertical="center" wrapText="1"/>
    </xf>
    <xf numFmtId="165" fontId="2" fillId="8" borderId="5" xfId="0" applyNumberFormat="1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vertical="top" wrapText="1"/>
    </xf>
    <xf numFmtId="165" fontId="2" fillId="8" borderId="2" xfId="0" applyNumberFormat="1" applyFont="1" applyFill="1" applyBorder="1" applyAlignment="1">
      <alignment horizontal="center" vertical="center" wrapText="1"/>
    </xf>
    <xf numFmtId="165" fontId="2" fillId="8" borderId="8" xfId="0" applyNumberFormat="1" applyFont="1" applyFill="1" applyBorder="1" applyAlignment="1">
      <alignment horizontal="center" vertical="center" wrapText="1"/>
    </xf>
    <xf numFmtId="165" fontId="2" fillId="8" borderId="15" xfId="0" applyNumberFormat="1" applyFont="1" applyFill="1" applyBorder="1" applyAlignment="1">
      <alignment horizontal="center" vertical="center" wrapText="1"/>
    </xf>
    <xf numFmtId="165" fontId="2" fillId="8" borderId="10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165" fontId="2" fillId="2" borderId="2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/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vertical="top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left" vertical="center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11" fillId="2" borderId="12" xfId="0" applyNumberFormat="1" applyFont="1" applyFill="1" applyBorder="1" applyAlignment="1">
      <alignment horizontal="center" vertical="top" wrapText="1"/>
    </xf>
    <xf numFmtId="4" fontId="11" fillId="2" borderId="18" xfId="0" applyNumberFormat="1" applyFont="1" applyFill="1" applyBorder="1" applyAlignment="1">
      <alignment horizontal="center" vertical="top" wrapText="1"/>
    </xf>
    <xf numFmtId="4" fontId="11" fillId="2" borderId="27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4" fontId="11" fillId="2" borderId="19" xfId="0" applyNumberFormat="1" applyFont="1" applyFill="1" applyBorder="1" applyAlignment="1">
      <alignment horizontal="center" vertical="top" wrapText="1"/>
    </xf>
    <xf numFmtId="4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  <xf numFmtId="4" fontId="9" fillId="2" borderId="17" xfId="0" applyNumberFormat="1" applyFont="1" applyFill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left" vertical="top" wrapText="1"/>
    </xf>
    <xf numFmtId="165" fontId="2" fillId="2" borderId="11" xfId="0" applyNumberFormat="1" applyFont="1" applyFill="1" applyBorder="1" applyAlignment="1">
      <alignment horizontal="center" vertical="top" wrapText="1"/>
    </xf>
    <xf numFmtId="165" fontId="2" fillId="2" borderId="24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8" xfId="0" applyNumberFormat="1" applyFont="1" applyFill="1" applyBorder="1" applyAlignment="1">
      <alignment horizontal="center" vertical="top" wrapText="1"/>
    </xf>
    <xf numFmtId="49" fontId="11" fillId="2" borderId="29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>
      <alignment horizontal="left" vertical="top" wrapText="1"/>
    </xf>
    <xf numFmtId="4" fontId="11" fillId="2" borderId="20" xfId="0" applyNumberFormat="1" applyFont="1" applyFill="1" applyBorder="1" applyAlignment="1">
      <alignment horizontal="left" vertical="top" wrapText="1"/>
    </xf>
    <xf numFmtId="49" fontId="11" fillId="2" borderId="28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" fontId="4" fillId="2" borderId="19" xfId="0" applyNumberFormat="1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65" fontId="2" fillId="2" borderId="25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4" fontId="11" fillId="2" borderId="25" xfId="0" applyNumberFormat="1" applyFont="1" applyFill="1" applyBorder="1" applyAlignment="1">
      <alignment horizontal="center" vertical="top" wrapText="1"/>
    </xf>
    <xf numFmtId="49" fontId="11" fillId="2" borderId="27" xfId="0" applyNumberFormat="1" applyFont="1" applyFill="1" applyBorder="1" applyAlignment="1">
      <alignment horizontal="center" vertical="top" wrapText="1"/>
    </xf>
    <xf numFmtId="4" fontId="11" fillId="2" borderId="24" xfId="0" applyNumberFormat="1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left" vertical="top" wrapText="1"/>
    </xf>
    <xf numFmtId="4" fontId="14" fillId="2" borderId="19" xfId="0" applyNumberFormat="1" applyFont="1" applyFill="1" applyBorder="1" applyAlignment="1">
      <alignment horizontal="left" vertical="top" wrapText="1"/>
    </xf>
    <xf numFmtId="4" fontId="14" fillId="2" borderId="24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19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2" fillId="2" borderId="19" xfId="0" applyNumberFormat="1" applyFont="1" applyFill="1" applyBorder="1" applyAlignment="1">
      <alignment horizontal="left" vertical="top" wrapText="1"/>
    </xf>
    <xf numFmtId="4" fontId="2" fillId="2" borderId="20" xfId="0" applyNumberFormat="1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4" fontId="9" fillId="2" borderId="20" xfId="0" applyNumberFormat="1" applyFont="1" applyFill="1" applyBorder="1" applyAlignment="1">
      <alignment horizontal="left" vertical="top" wrapText="1"/>
    </xf>
    <xf numFmtId="4" fontId="12" fillId="8" borderId="11" xfId="0" applyNumberFormat="1" applyFont="1" applyFill="1" applyBorder="1" applyAlignment="1">
      <alignment horizontal="left" vertical="top" wrapText="1"/>
    </xf>
    <xf numFmtId="4" fontId="12" fillId="8" borderId="24" xfId="0" applyNumberFormat="1" applyFont="1" applyFill="1" applyBorder="1" applyAlignment="1">
      <alignment horizontal="left" vertical="top" wrapText="1"/>
    </xf>
    <xf numFmtId="165" fontId="2" fillId="8" borderId="11" xfId="0" applyNumberFormat="1" applyFont="1" applyFill="1" applyBorder="1" applyAlignment="1">
      <alignment horizontal="center" vertical="top" wrapText="1"/>
    </xf>
    <xf numFmtId="165" fontId="2" fillId="8" borderId="24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vertical="top" wrapText="1"/>
    </xf>
    <xf numFmtId="4" fontId="11" fillId="2" borderId="19" xfId="0" applyNumberFormat="1" applyFont="1" applyFill="1" applyBorder="1" applyAlignment="1">
      <alignment vertical="top" wrapText="1"/>
    </xf>
    <xf numFmtId="0" fontId="0" fillId="2" borderId="20" xfId="0" applyFill="1" applyBorder="1"/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justify" wrapText="1"/>
    </xf>
    <xf numFmtId="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center" vertical="top"/>
    </xf>
    <xf numFmtId="4" fontId="9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0" fontId="0" fillId="2" borderId="2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0" fontId="0" fillId="2" borderId="19" xfId="0" applyFill="1" applyBorder="1"/>
    <xf numFmtId="165" fontId="9" fillId="2" borderId="0" xfId="0" applyNumberFormat="1" applyFont="1" applyFill="1" applyAlignment="1">
      <alignment horizontal="left"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horizontal="justify" wrapText="1"/>
    </xf>
    <xf numFmtId="165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left" vertical="top" wrapText="1"/>
    </xf>
    <xf numFmtId="165" fontId="9" fillId="2" borderId="0" xfId="0" applyNumberFormat="1" applyFont="1" applyFill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6" fontId="13" fillId="3" borderId="0" xfId="1" applyNumberFormat="1" applyFont="1" applyFill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3" fillId="5" borderId="36" xfId="0" applyFont="1" applyFill="1" applyBorder="1" applyAlignment="1">
      <alignment horizontal="center" wrapText="1"/>
    </xf>
    <xf numFmtId="0" fontId="13" fillId="5" borderId="37" xfId="0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24" fillId="4" borderId="17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" fillId="3" borderId="47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13" fillId="5" borderId="38" xfId="0" applyFont="1" applyFill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39" xfId="0" applyNumberFormat="1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center"/>
    </xf>
    <xf numFmtId="165" fontId="23" fillId="0" borderId="21" xfId="0" applyNumberFormat="1" applyFont="1" applyBorder="1" applyAlignment="1">
      <alignment horizontal="center"/>
    </xf>
    <xf numFmtId="14" fontId="2" fillId="0" borderId="47" xfId="0" applyNumberFormat="1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3" borderId="6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4" fillId="4" borderId="21" xfId="0" applyNumberFormat="1" applyFont="1" applyFill="1" applyBorder="1" applyAlignment="1">
      <alignment horizontal="center" vertical="center" wrapText="1"/>
    </xf>
    <xf numFmtId="49" fontId="24" fillId="4" borderId="3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7" fontId="2" fillId="3" borderId="19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71" xfId="0" applyNumberFormat="1" applyFont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167" fontId="30" fillId="0" borderId="0" xfId="0" applyNumberFormat="1" applyFont="1" applyFill="1" applyBorder="1" applyAlignment="1">
      <alignment horizontal="left"/>
    </xf>
    <xf numFmtId="167" fontId="30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left" vertical="center"/>
    </xf>
    <xf numFmtId="4" fontId="5" fillId="2" borderId="2" xfId="0" applyNumberFormat="1" applyFont="1" applyFill="1" applyBorder="1"/>
    <xf numFmtId="0" fontId="4" fillId="2" borderId="2" xfId="0" applyFont="1" applyFill="1" applyBorder="1" applyAlignment="1">
      <alignment horizontal="left" vertical="top" wrapText="1"/>
    </xf>
    <xf numFmtId="165" fontId="2" fillId="2" borderId="2" xfId="0" applyNumberFormat="1" applyFont="1" applyFill="1" applyBorder="1" applyAlignment="1">
      <alignment wrapText="1"/>
    </xf>
    <xf numFmtId="4" fontId="10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9" fillId="2" borderId="2" xfId="0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/>
    </xf>
    <xf numFmtId="0" fontId="28" fillId="2" borderId="8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1"/>
  <sheetViews>
    <sheetView topLeftCell="A49" workbookViewId="0">
      <selection activeCell="AA63" sqref="AA63"/>
    </sheetView>
  </sheetViews>
  <sheetFormatPr defaultRowHeight="15" x14ac:dyDescent="0.25"/>
  <cols>
    <col min="45" max="45" width="18.5703125" customWidth="1"/>
    <col min="46" max="46" width="22.5703125" customWidth="1"/>
  </cols>
  <sheetData>
    <row r="1" spans="1:49" s="6" customFormat="1" ht="41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18"/>
      <c r="P1" s="418"/>
      <c r="Q1" s="418"/>
      <c r="R1" s="418"/>
      <c r="S1" s="418"/>
      <c r="T1" s="418"/>
      <c r="U1" s="418"/>
      <c r="V1" s="418"/>
      <c r="W1" s="418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5" t="s">
        <v>0</v>
      </c>
    </row>
    <row r="2" spans="1:49" s="6" customFormat="1" ht="41.25" customHeight="1" x14ac:dyDescent="0.2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19"/>
      <c r="W2" s="419"/>
      <c r="X2" s="2"/>
      <c r="Y2" s="2"/>
      <c r="Z2" s="7"/>
      <c r="AA2" s="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9" t="s">
        <v>1</v>
      </c>
    </row>
    <row r="3" spans="1:49" s="6" customFormat="1" ht="41.25" customHeight="1" x14ac:dyDescent="0.3">
      <c r="A3" s="10"/>
      <c r="B3" s="420" t="s">
        <v>2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</row>
    <row r="4" spans="1:49" s="6" customFormat="1" ht="41.25" customHeight="1" x14ac:dyDescent="0.2">
      <c r="A4" s="10"/>
      <c r="B4" s="11"/>
      <c r="C4" s="11"/>
      <c r="D4" s="11"/>
      <c r="E4" s="11"/>
      <c r="F4" s="12"/>
      <c r="G4" s="12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8"/>
      <c r="Y4" s="8"/>
      <c r="Z4" s="8"/>
      <c r="AA4" s="8"/>
      <c r="AB4" s="8"/>
      <c r="AC4" s="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9" s="6" customFormat="1" ht="41.25" customHeight="1" x14ac:dyDescent="0.2">
      <c r="A5" s="408" t="s">
        <v>3</v>
      </c>
      <c r="B5" s="408" t="s">
        <v>4</v>
      </c>
      <c r="C5" s="408" t="s">
        <v>5</v>
      </c>
      <c r="D5" s="408"/>
      <c r="E5" s="408" t="s">
        <v>6</v>
      </c>
      <c r="F5" s="410" t="s">
        <v>7</v>
      </c>
      <c r="G5" s="411"/>
      <c r="H5" s="412"/>
      <c r="I5" s="408" t="s">
        <v>8</v>
      </c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22" t="s">
        <v>9</v>
      </c>
      <c r="AT5" s="423" t="s">
        <v>10</v>
      </c>
    </row>
    <row r="6" spans="1:49" s="2" customFormat="1" ht="41.25" customHeight="1" x14ac:dyDescent="0.2">
      <c r="A6" s="408"/>
      <c r="B6" s="409"/>
      <c r="C6" s="408"/>
      <c r="D6" s="408"/>
      <c r="E6" s="409"/>
      <c r="F6" s="413"/>
      <c r="G6" s="414"/>
      <c r="H6" s="415"/>
      <c r="I6" s="408" t="s">
        <v>11</v>
      </c>
      <c r="J6" s="408"/>
      <c r="K6" s="408"/>
      <c r="L6" s="408" t="s">
        <v>12</v>
      </c>
      <c r="M6" s="408"/>
      <c r="N6" s="408"/>
      <c r="O6" s="408" t="s">
        <v>13</v>
      </c>
      <c r="P6" s="408"/>
      <c r="Q6" s="408"/>
      <c r="R6" s="408" t="s">
        <v>14</v>
      </c>
      <c r="S6" s="408"/>
      <c r="T6" s="408"/>
      <c r="U6" s="408" t="s">
        <v>15</v>
      </c>
      <c r="V6" s="408"/>
      <c r="W6" s="408"/>
      <c r="X6" s="408" t="s">
        <v>16</v>
      </c>
      <c r="Y6" s="408"/>
      <c r="Z6" s="408"/>
      <c r="AA6" s="408" t="s">
        <v>17</v>
      </c>
      <c r="AB6" s="408"/>
      <c r="AC6" s="408"/>
      <c r="AD6" s="408" t="s">
        <v>18</v>
      </c>
      <c r="AE6" s="408"/>
      <c r="AF6" s="408"/>
      <c r="AG6" s="408" t="s">
        <v>19</v>
      </c>
      <c r="AH6" s="408"/>
      <c r="AI6" s="408"/>
      <c r="AJ6" s="408" t="s">
        <v>20</v>
      </c>
      <c r="AK6" s="408"/>
      <c r="AL6" s="408"/>
      <c r="AM6" s="408" t="s">
        <v>21</v>
      </c>
      <c r="AN6" s="408"/>
      <c r="AO6" s="408"/>
      <c r="AP6" s="408" t="s">
        <v>22</v>
      </c>
      <c r="AQ6" s="408"/>
      <c r="AR6" s="408"/>
      <c r="AS6" s="422"/>
      <c r="AT6" s="423"/>
    </row>
    <row r="7" spans="1:49" s="2" customFormat="1" ht="41.25" customHeight="1" x14ac:dyDescent="0.2">
      <c r="A7" s="408"/>
      <c r="B7" s="409"/>
      <c r="C7" s="408"/>
      <c r="D7" s="408"/>
      <c r="E7" s="409"/>
      <c r="F7" s="416" t="s">
        <v>23</v>
      </c>
      <c r="G7" s="416" t="s">
        <v>24</v>
      </c>
      <c r="H7" s="417" t="s">
        <v>25</v>
      </c>
      <c r="I7" s="416" t="s">
        <v>23</v>
      </c>
      <c r="J7" s="416" t="s">
        <v>26</v>
      </c>
      <c r="K7" s="417" t="s">
        <v>25</v>
      </c>
      <c r="L7" s="416" t="s">
        <v>23</v>
      </c>
      <c r="M7" s="416" t="s">
        <v>26</v>
      </c>
      <c r="N7" s="417" t="s">
        <v>25</v>
      </c>
      <c r="O7" s="416" t="s">
        <v>23</v>
      </c>
      <c r="P7" s="416" t="s">
        <v>26</v>
      </c>
      <c r="Q7" s="417" t="s">
        <v>25</v>
      </c>
      <c r="R7" s="416" t="s">
        <v>23</v>
      </c>
      <c r="S7" s="416" t="s">
        <v>26</v>
      </c>
      <c r="T7" s="417" t="s">
        <v>25</v>
      </c>
      <c r="U7" s="416" t="s">
        <v>23</v>
      </c>
      <c r="V7" s="416" t="s">
        <v>26</v>
      </c>
      <c r="W7" s="417" t="s">
        <v>25</v>
      </c>
      <c r="X7" s="416" t="s">
        <v>23</v>
      </c>
      <c r="Y7" s="416" t="s">
        <v>26</v>
      </c>
      <c r="Z7" s="417" t="s">
        <v>25</v>
      </c>
      <c r="AA7" s="416" t="s">
        <v>23</v>
      </c>
      <c r="AB7" s="416" t="s">
        <v>26</v>
      </c>
      <c r="AC7" s="417" t="s">
        <v>25</v>
      </c>
      <c r="AD7" s="416" t="s">
        <v>23</v>
      </c>
      <c r="AE7" s="416" t="s">
        <v>26</v>
      </c>
      <c r="AF7" s="417" t="s">
        <v>25</v>
      </c>
      <c r="AG7" s="416" t="s">
        <v>23</v>
      </c>
      <c r="AH7" s="416" t="s">
        <v>26</v>
      </c>
      <c r="AI7" s="417" t="s">
        <v>25</v>
      </c>
      <c r="AJ7" s="416" t="s">
        <v>23</v>
      </c>
      <c r="AK7" s="416" t="s">
        <v>26</v>
      </c>
      <c r="AL7" s="417" t="s">
        <v>25</v>
      </c>
      <c r="AM7" s="416" t="s">
        <v>23</v>
      </c>
      <c r="AN7" s="416" t="s">
        <v>26</v>
      </c>
      <c r="AO7" s="417" t="s">
        <v>25</v>
      </c>
      <c r="AP7" s="416" t="s">
        <v>23</v>
      </c>
      <c r="AQ7" s="416" t="s">
        <v>26</v>
      </c>
      <c r="AR7" s="417" t="s">
        <v>25</v>
      </c>
      <c r="AS7" s="422"/>
      <c r="AT7" s="423"/>
    </row>
    <row r="8" spans="1:49" s="2" customFormat="1" ht="41.25" customHeight="1" x14ac:dyDescent="0.2">
      <c r="A8" s="408"/>
      <c r="B8" s="409"/>
      <c r="C8" s="408"/>
      <c r="D8" s="408"/>
      <c r="E8" s="409"/>
      <c r="F8" s="416"/>
      <c r="G8" s="416"/>
      <c r="H8" s="417"/>
      <c r="I8" s="416"/>
      <c r="J8" s="416"/>
      <c r="K8" s="417"/>
      <c r="L8" s="416"/>
      <c r="M8" s="416"/>
      <c r="N8" s="417"/>
      <c r="O8" s="416"/>
      <c r="P8" s="416"/>
      <c r="Q8" s="417"/>
      <c r="R8" s="416"/>
      <c r="S8" s="416"/>
      <c r="T8" s="417"/>
      <c r="U8" s="416"/>
      <c r="V8" s="416"/>
      <c r="W8" s="417"/>
      <c r="X8" s="416"/>
      <c r="Y8" s="416"/>
      <c r="Z8" s="417"/>
      <c r="AA8" s="416"/>
      <c r="AB8" s="416"/>
      <c r="AC8" s="417"/>
      <c r="AD8" s="416"/>
      <c r="AE8" s="416"/>
      <c r="AF8" s="417"/>
      <c r="AG8" s="416"/>
      <c r="AH8" s="416"/>
      <c r="AI8" s="417"/>
      <c r="AJ8" s="416"/>
      <c r="AK8" s="416"/>
      <c r="AL8" s="417"/>
      <c r="AM8" s="416"/>
      <c r="AN8" s="416"/>
      <c r="AO8" s="417"/>
      <c r="AP8" s="416"/>
      <c r="AQ8" s="416"/>
      <c r="AR8" s="417"/>
      <c r="AS8" s="422"/>
      <c r="AT8" s="423"/>
    </row>
    <row r="9" spans="1:49" s="14" customFormat="1" ht="39.75" customHeight="1" thickBot="1" x14ac:dyDescent="0.25">
      <c r="A9" s="13">
        <v>1</v>
      </c>
      <c r="B9" s="13">
        <v>2</v>
      </c>
      <c r="C9" s="13">
        <v>3</v>
      </c>
      <c r="D9" s="13">
        <v>4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13">
        <v>32</v>
      </c>
      <c r="AH9" s="13">
        <v>33</v>
      </c>
      <c r="AI9" s="13">
        <v>34</v>
      </c>
      <c r="AJ9" s="13">
        <v>35</v>
      </c>
      <c r="AK9" s="13">
        <v>36</v>
      </c>
      <c r="AL9" s="13">
        <v>37</v>
      </c>
      <c r="AM9" s="13">
        <v>38</v>
      </c>
      <c r="AN9" s="13">
        <v>39</v>
      </c>
      <c r="AO9" s="13">
        <v>40</v>
      </c>
      <c r="AP9" s="13">
        <v>41</v>
      </c>
      <c r="AQ9" s="13">
        <v>42</v>
      </c>
      <c r="AR9" s="13">
        <v>43</v>
      </c>
      <c r="AS9" s="13">
        <v>44</v>
      </c>
      <c r="AT9" s="13">
        <v>45</v>
      </c>
    </row>
    <row r="10" spans="1:49" s="2" customFormat="1" ht="41.25" hidden="1" customHeight="1" x14ac:dyDescent="0.25">
      <c r="A10" s="15" t="s">
        <v>27</v>
      </c>
      <c r="B10" s="424" t="s">
        <v>28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6"/>
      <c r="AT10" s="427"/>
    </row>
    <row r="11" spans="1:49" s="2" customFormat="1" ht="41.25" hidden="1" customHeight="1" thickBot="1" x14ac:dyDescent="0.3">
      <c r="A11" s="16" t="s">
        <v>29</v>
      </c>
      <c r="B11" s="17" t="s">
        <v>30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1"/>
    </row>
    <row r="12" spans="1:49" s="2" customFormat="1" ht="41.25" customHeight="1" thickBot="1" x14ac:dyDescent="0.25">
      <c r="A12" s="428" t="s">
        <v>27</v>
      </c>
      <c r="B12" s="431" t="s">
        <v>31</v>
      </c>
      <c r="C12" s="434" t="s">
        <v>32</v>
      </c>
      <c r="D12" s="434"/>
      <c r="E12" s="22" t="s">
        <v>33</v>
      </c>
      <c r="F12" s="23">
        <f>I12+L12+O12+R12+U12+X12+AA12+AD12+AG12+AJ12+AM12+AP12</f>
        <v>17082.3</v>
      </c>
      <c r="G12" s="23">
        <f t="shared" ref="G12:G13" si="0">J12+M12+P12+S12+V12+Y12+AB12+AE12+AH12+AK12+AN12+AQ12</f>
        <v>0</v>
      </c>
      <c r="H12" s="23">
        <f t="shared" ref="H12:H57" si="1">G12/F12*100</f>
        <v>0</v>
      </c>
      <c r="I12" s="23">
        <f>I13+I14+I15+I16</f>
        <v>0</v>
      </c>
      <c r="J12" s="24">
        <f>J13+J14+J15+J16</f>
        <v>0</v>
      </c>
      <c r="K12" s="23">
        <v>0</v>
      </c>
      <c r="L12" s="25">
        <f>L13+L14+L15+L16</f>
        <v>0</v>
      </c>
      <c r="M12" s="24">
        <f>M13+M14+M15+M16</f>
        <v>0</v>
      </c>
      <c r="N12" s="23">
        <v>0</v>
      </c>
      <c r="O12" s="25">
        <f>O13+O14+O15+O16</f>
        <v>0</v>
      </c>
      <c r="P12" s="24">
        <f>P13+P14+P15+P16</f>
        <v>0</v>
      </c>
      <c r="Q12" s="23">
        <v>0</v>
      </c>
      <c r="R12" s="25">
        <f>R13+R14+R15+R16</f>
        <v>0</v>
      </c>
      <c r="S12" s="24">
        <f>S13+S14+S15+S16</f>
        <v>0</v>
      </c>
      <c r="T12" s="23">
        <v>0</v>
      </c>
      <c r="U12" s="25">
        <f>U13+U14+U15+U16</f>
        <v>0</v>
      </c>
      <c r="V12" s="24">
        <f>V13+V14+V15+V16</f>
        <v>0</v>
      </c>
      <c r="W12" s="23">
        <v>0</v>
      </c>
      <c r="X12" s="25">
        <f>X13+X14+X15+X16</f>
        <v>51</v>
      </c>
      <c r="Y12" s="24">
        <f>Y13+Y14+Y15+Y16</f>
        <v>0</v>
      </c>
      <c r="Z12" s="23">
        <f>Z13+Z14+Z15+Z16+Z17</f>
        <v>0</v>
      </c>
      <c r="AA12" s="25">
        <f>AA13+AA14+AA15+AA16</f>
        <v>0</v>
      </c>
      <c r="AB12" s="24">
        <f>AB13+AB14+AB15+AB16</f>
        <v>0</v>
      </c>
      <c r="AC12" s="23">
        <v>0</v>
      </c>
      <c r="AD12" s="25">
        <f>AD13+AD14+AD15+AD16</f>
        <v>0</v>
      </c>
      <c r="AE12" s="24">
        <v>0</v>
      </c>
      <c r="AF12" s="23">
        <v>0</v>
      </c>
      <c r="AG12" s="25">
        <f>AG13+AG14+AG15+AG16</f>
        <v>17031.3</v>
      </c>
      <c r="AH12" s="24">
        <f>AH13+AH14+AH15+AH16</f>
        <v>0</v>
      </c>
      <c r="AI12" s="23">
        <v>0</v>
      </c>
      <c r="AJ12" s="25">
        <f>AJ13+AJ14+AJ15+AJ16</f>
        <v>0</v>
      </c>
      <c r="AK12" s="24">
        <f>AK13+AK14+AK15+AK16</f>
        <v>0</v>
      </c>
      <c r="AL12" s="23">
        <v>0</v>
      </c>
      <c r="AM12" s="25">
        <f t="shared" ref="AM12:AR12" si="2">AM13+AM14+AM15+AM16</f>
        <v>0</v>
      </c>
      <c r="AN12" s="24">
        <f t="shared" si="2"/>
        <v>0</v>
      </c>
      <c r="AO12" s="24">
        <f t="shared" si="2"/>
        <v>0</v>
      </c>
      <c r="AP12" s="25">
        <f t="shared" si="2"/>
        <v>0</v>
      </c>
      <c r="AQ12" s="24">
        <f t="shared" si="2"/>
        <v>0</v>
      </c>
      <c r="AR12" s="24">
        <f t="shared" si="2"/>
        <v>0</v>
      </c>
      <c r="AS12" s="436" t="s">
        <v>34</v>
      </c>
      <c r="AT12" s="439"/>
      <c r="AV12" s="8"/>
      <c r="AW12" s="8"/>
    </row>
    <row r="13" spans="1:49" s="2" customFormat="1" ht="41.25" customHeight="1" x14ac:dyDescent="0.2">
      <c r="A13" s="429"/>
      <c r="B13" s="432"/>
      <c r="C13" s="432"/>
      <c r="D13" s="432"/>
      <c r="E13" s="26" t="s">
        <v>35</v>
      </c>
      <c r="F13" s="27">
        <f t="shared" ref="F13:U52" si="3">I13+L13+O13+R13+U13+X13+AA13+AD13+AG13+AJ13+AM13+AP13</f>
        <v>5978</v>
      </c>
      <c r="G13" s="27">
        <f t="shared" si="0"/>
        <v>0</v>
      </c>
      <c r="H13" s="28">
        <f t="shared" si="1"/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9">
        <v>0</v>
      </c>
      <c r="V13" s="30">
        <v>0</v>
      </c>
      <c r="W13" s="30">
        <v>0</v>
      </c>
      <c r="X13" s="30">
        <v>0</v>
      </c>
      <c r="Y13" s="30">
        <v>0</v>
      </c>
      <c r="Z13" s="27">
        <v>0</v>
      </c>
      <c r="AA13" s="30">
        <v>0</v>
      </c>
      <c r="AB13" s="30">
        <v>0</v>
      </c>
      <c r="AC13" s="27">
        <v>0</v>
      </c>
      <c r="AD13" s="29">
        <v>0</v>
      </c>
      <c r="AE13" s="30">
        <v>0</v>
      </c>
      <c r="AF13" s="27">
        <v>0</v>
      </c>
      <c r="AG13" s="29">
        <v>5978</v>
      </c>
      <c r="AH13" s="30">
        <v>0</v>
      </c>
      <c r="AI13" s="27">
        <v>0</v>
      </c>
      <c r="AJ13" s="29">
        <v>0</v>
      </c>
      <c r="AK13" s="30">
        <v>0</v>
      </c>
      <c r="AL13" s="27">
        <v>0</v>
      </c>
      <c r="AM13" s="29">
        <v>0</v>
      </c>
      <c r="AN13" s="30">
        <v>0</v>
      </c>
      <c r="AO13" s="27">
        <v>0</v>
      </c>
      <c r="AP13" s="29">
        <v>0</v>
      </c>
      <c r="AQ13" s="30">
        <v>0</v>
      </c>
      <c r="AR13" s="30">
        <v>0</v>
      </c>
      <c r="AS13" s="437"/>
      <c r="AT13" s="440"/>
    </row>
    <row r="14" spans="1:49" s="2" customFormat="1" ht="41.25" customHeight="1" x14ac:dyDescent="0.2">
      <c r="A14" s="429"/>
      <c r="B14" s="432"/>
      <c r="C14" s="432"/>
      <c r="D14" s="432"/>
      <c r="E14" s="31" t="s">
        <v>36</v>
      </c>
      <c r="F14" s="32">
        <f t="shared" si="3"/>
        <v>9350.2000000000007</v>
      </c>
      <c r="G14" s="33">
        <f>J14+M14+P14+S14+V14+Y14+AB14+AE14+AH14+AK14+AN14+AQ14</f>
        <v>0</v>
      </c>
      <c r="H14" s="32">
        <f t="shared" si="1"/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2">
        <v>0</v>
      </c>
      <c r="AD14" s="34">
        <v>0</v>
      </c>
      <c r="AE14" s="33">
        <v>0</v>
      </c>
      <c r="AF14" s="32">
        <v>0</v>
      </c>
      <c r="AG14" s="34">
        <v>9350.2000000000007</v>
      </c>
      <c r="AH14" s="33">
        <v>0</v>
      </c>
      <c r="AI14" s="27">
        <v>0</v>
      </c>
      <c r="AJ14" s="34">
        <v>0</v>
      </c>
      <c r="AK14" s="33">
        <v>0</v>
      </c>
      <c r="AL14" s="32">
        <v>0</v>
      </c>
      <c r="AM14" s="34">
        <v>0</v>
      </c>
      <c r="AN14" s="33">
        <v>0</v>
      </c>
      <c r="AO14" s="32">
        <v>0</v>
      </c>
      <c r="AP14" s="34">
        <v>0</v>
      </c>
      <c r="AQ14" s="33">
        <v>0</v>
      </c>
      <c r="AR14" s="33">
        <v>0</v>
      </c>
      <c r="AS14" s="437"/>
      <c r="AT14" s="440"/>
    </row>
    <row r="15" spans="1:49" s="2" customFormat="1" ht="41.25" customHeight="1" x14ac:dyDescent="0.2">
      <c r="A15" s="429"/>
      <c r="B15" s="432"/>
      <c r="C15" s="432"/>
      <c r="D15" s="432"/>
      <c r="E15" s="35" t="s">
        <v>37</v>
      </c>
      <c r="F15" s="32">
        <f>O15+R15+AD15+AG15+AJ15+AM15+AP15+AA15</f>
        <v>1703.1</v>
      </c>
      <c r="G15" s="33">
        <f>J15+M15+P15+S15+V15+Y15+AB15+AE15+AH15+AK15+AN15+AQ15</f>
        <v>0</v>
      </c>
      <c r="H15" s="32">
        <f t="shared" si="1"/>
        <v>0</v>
      </c>
      <c r="I15" s="34">
        <v>0</v>
      </c>
      <c r="J15" s="34">
        <v>0</v>
      </c>
      <c r="K15" s="34">
        <v>0</v>
      </c>
      <c r="L15" s="34">
        <v>0</v>
      </c>
      <c r="M15" s="33">
        <v>0</v>
      </c>
      <c r="N15" s="32">
        <v>0</v>
      </c>
      <c r="O15" s="34">
        <v>0</v>
      </c>
      <c r="P15" s="36">
        <v>0</v>
      </c>
      <c r="Q15" s="32">
        <v>0</v>
      </c>
      <c r="R15" s="36">
        <v>0</v>
      </c>
      <c r="S15" s="33">
        <v>0</v>
      </c>
      <c r="T15" s="32">
        <v>0</v>
      </c>
      <c r="U15" s="34">
        <v>0</v>
      </c>
      <c r="V15" s="34">
        <v>0</v>
      </c>
      <c r="W15" s="34">
        <v>0</v>
      </c>
      <c r="X15" s="34">
        <v>51</v>
      </c>
      <c r="Y15" s="34">
        <v>0</v>
      </c>
      <c r="Z15" s="34">
        <v>0</v>
      </c>
      <c r="AA15" s="32">
        <v>0</v>
      </c>
      <c r="AB15" s="36">
        <v>0</v>
      </c>
      <c r="AC15" s="32">
        <v>0</v>
      </c>
      <c r="AD15" s="36">
        <v>0</v>
      </c>
      <c r="AE15" s="33">
        <v>0</v>
      </c>
      <c r="AF15" s="32">
        <v>0</v>
      </c>
      <c r="AG15" s="34">
        <v>1703.1</v>
      </c>
      <c r="AH15" s="36">
        <v>0</v>
      </c>
      <c r="AI15" s="27">
        <v>0</v>
      </c>
      <c r="AJ15" s="36">
        <v>0</v>
      </c>
      <c r="AK15" s="33">
        <v>0</v>
      </c>
      <c r="AL15" s="32">
        <v>0</v>
      </c>
      <c r="AM15" s="34">
        <v>0</v>
      </c>
      <c r="AN15" s="36">
        <v>0</v>
      </c>
      <c r="AO15" s="32">
        <v>0</v>
      </c>
      <c r="AP15" s="36">
        <v>0</v>
      </c>
      <c r="AQ15" s="33">
        <v>0</v>
      </c>
      <c r="AR15" s="33">
        <v>0</v>
      </c>
      <c r="AS15" s="437"/>
      <c r="AT15" s="440"/>
    </row>
    <row r="16" spans="1:49" s="2" customFormat="1" ht="49.5" customHeight="1" x14ac:dyDescent="0.2">
      <c r="A16" s="429"/>
      <c r="B16" s="432"/>
      <c r="C16" s="432"/>
      <c r="D16" s="432"/>
      <c r="E16" s="37" t="s">
        <v>38</v>
      </c>
      <c r="F16" s="38">
        <f t="shared" si="3"/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39">
        <f t="shared" si="3"/>
        <v>0</v>
      </c>
      <c r="K16" s="39">
        <f t="shared" si="3"/>
        <v>0</v>
      </c>
      <c r="L16" s="39">
        <f t="shared" si="3"/>
        <v>0</v>
      </c>
      <c r="M16" s="39">
        <f>P16+S16+V16+Y16+AB16+AE16+AH16+AK16+AN16+AQ16+AT16+AW16</f>
        <v>0</v>
      </c>
      <c r="N16" s="39">
        <f t="shared" ref="N16:AR16" si="4">Q16+T16+W16+Z16+AC16+AF16+AI16+AL16+AO16+AR16+AU16+AX16</f>
        <v>0</v>
      </c>
      <c r="O16" s="39">
        <f t="shared" si="4"/>
        <v>0</v>
      </c>
      <c r="P16" s="39">
        <f t="shared" si="4"/>
        <v>0</v>
      </c>
      <c r="Q16" s="39">
        <f t="shared" si="4"/>
        <v>0</v>
      </c>
      <c r="R16" s="39">
        <f t="shared" si="4"/>
        <v>0</v>
      </c>
      <c r="S16" s="39">
        <f t="shared" si="4"/>
        <v>0</v>
      </c>
      <c r="T16" s="39">
        <f t="shared" si="4"/>
        <v>0</v>
      </c>
      <c r="U16" s="39">
        <f t="shared" si="4"/>
        <v>0</v>
      </c>
      <c r="V16" s="39">
        <f t="shared" si="4"/>
        <v>0</v>
      </c>
      <c r="W16" s="39">
        <f t="shared" si="4"/>
        <v>0</v>
      </c>
      <c r="X16" s="39">
        <f t="shared" si="4"/>
        <v>0</v>
      </c>
      <c r="Y16" s="39">
        <f t="shared" si="4"/>
        <v>0</v>
      </c>
      <c r="Z16" s="32">
        <f t="shared" si="4"/>
        <v>0</v>
      </c>
      <c r="AA16" s="32">
        <f t="shared" si="4"/>
        <v>0</v>
      </c>
      <c r="AB16" s="32">
        <f t="shared" si="4"/>
        <v>0</v>
      </c>
      <c r="AC16" s="32">
        <f t="shared" si="4"/>
        <v>0</v>
      </c>
      <c r="AD16" s="32">
        <f t="shared" si="4"/>
        <v>0</v>
      </c>
      <c r="AE16" s="32">
        <f t="shared" si="4"/>
        <v>0</v>
      </c>
      <c r="AF16" s="32">
        <f t="shared" si="4"/>
        <v>0</v>
      </c>
      <c r="AG16" s="32">
        <f t="shared" si="4"/>
        <v>0</v>
      </c>
      <c r="AH16" s="32">
        <f t="shared" si="4"/>
        <v>0</v>
      </c>
      <c r="AI16" s="32">
        <f t="shared" si="4"/>
        <v>0</v>
      </c>
      <c r="AJ16" s="32">
        <f t="shared" si="4"/>
        <v>0</v>
      </c>
      <c r="AK16" s="32">
        <f t="shared" si="4"/>
        <v>0</v>
      </c>
      <c r="AL16" s="32">
        <f t="shared" si="4"/>
        <v>0</v>
      </c>
      <c r="AM16" s="32">
        <f t="shared" si="4"/>
        <v>0</v>
      </c>
      <c r="AN16" s="32">
        <f t="shared" si="4"/>
        <v>0</v>
      </c>
      <c r="AO16" s="32">
        <f t="shared" si="4"/>
        <v>0</v>
      </c>
      <c r="AP16" s="32">
        <f t="shared" si="4"/>
        <v>0</v>
      </c>
      <c r="AQ16" s="32">
        <f t="shared" si="4"/>
        <v>0</v>
      </c>
      <c r="AR16" s="33">
        <f t="shared" si="4"/>
        <v>0</v>
      </c>
      <c r="AS16" s="437"/>
      <c r="AT16" s="440"/>
    </row>
    <row r="17" spans="1:46" s="2" customFormat="1" ht="41.25" hidden="1" customHeight="1" x14ac:dyDescent="0.2">
      <c r="A17" s="429"/>
      <c r="B17" s="432"/>
      <c r="C17" s="432"/>
      <c r="D17" s="435"/>
      <c r="E17" s="443"/>
      <c r="F17" s="441">
        <f t="shared" si="3"/>
        <v>0</v>
      </c>
      <c r="G17" s="441">
        <f>J17+M17+P17+S17+V17+Y17+AB17+AE17+AH17+AK17+AN17+AQ17</f>
        <v>0</v>
      </c>
      <c r="H17" s="441">
        <v>0</v>
      </c>
      <c r="I17" s="441">
        <v>0</v>
      </c>
      <c r="J17" s="441">
        <v>0</v>
      </c>
      <c r="K17" s="441">
        <v>0</v>
      </c>
      <c r="L17" s="441">
        <v>0</v>
      </c>
      <c r="M17" s="441">
        <v>0</v>
      </c>
      <c r="N17" s="441">
        <v>0</v>
      </c>
      <c r="O17" s="441">
        <v>0</v>
      </c>
      <c r="P17" s="441">
        <v>0</v>
      </c>
      <c r="Q17" s="441">
        <v>0</v>
      </c>
      <c r="R17" s="441">
        <v>0</v>
      </c>
      <c r="S17" s="441">
        <v>0</v>
      </c>
      <c r="T17" s="441">
        <v>0</v>
      </c>
      <c r="U17" s="441">
        <v>0</v>
      </c>
      <c r="V17" s="441">
        <v>0</v>
      </c>
      <c r="W17" s="441">
        <v>0</v>
      </c>
      <c r="X17" s="441">
        <v>0</v>
      </c>
      <c r="Y17" s="441">
        <v>0</v>
      </c>
      <c r="Z17" s="441">
        <v>0</v>
      </c>
      <c r="AA17" s="441">
        <v>0</v>
      </c>
      <c r="AB17" s="441">
        <v>0</v>
      </c>
      <c r="AC17" s="441">
        <v>0</v>
      </c>
      <c r="AD17" s="441">
        <v>0</v>
      </c>
      <c r="AE17" s="441">
        <v>0</v>
      </c>
      <c r="AF17" s="441">
        <v>0</v>
      </c>
      <c r="AG17" s="441">
        <v>0</v>
      </c>
      <c r="AH17" s="441">
        <v>0</v>
      </c>
      <c r="AI17" s="441">
        <v>0</v>
      </c>
      <c r="AJ17" s="441">
        <v>0</v>
      </c>
      <c r="AK17" s="441">
        <v>0</v>
      </c>
      <c r="AL17" s="441">
        <v>0</v>
      </c>
      <c r="AM17" s="441">
        <v>0</v>
      </c>
      <c r="AN17" s="441">
        <v>0</v>
      </c>
      <c r="AO17" s="441">
        <v>0</v>
      </c>
      <c r="AP17" s="441">
        <v>0</v>
      </c>
      <c r="AQ17" s="441">
        <v>0</v>
      </c>
      <c r="AR17" s="457">
        <v>0</v>
      </c>
      <c r="AS17" s="438"/>
      <c r="AT17" s="440"/>
    </row>
    <row r="18" spans="1:46" s="2" customFormat="1" ht="41.25" hidden="1" customHeight="1" thickBot="1" x14ac:dyDescent="0.25">
      <c r="A18" s="429"/>
      <c r="B18" s="432"/>
      <c r="C18" s="432"/>
      <c r="D18" s="459"/>
      <c r="E18" s="444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58"/>
      <c r="AS18" s="445" t="s">
        <v>40</v>
      </c>
      <c r="AT18" s="445" t="s">
        <v>41</v>
      </c>
    </row>
    <row r="19" spans="1:46" s="2" customFormat="1" ht="0.75" hidden="1" customHeight="1" x14ac:dyDescent="0.2">
      <c r="A19" s="429"/>
      <c r="B19" s="432"/>
      <c r="C19" s="432"/>
      <c r="D19" s="460"/>
      <c r="E19" s="40"/>
      <c r="F19" s="27"/>
      <c r="G19" s="30"/>
      <c r="H19" s="27"/>
      <c r="I19" s="41"/>
      <c r="J19" s="30"/>
      <c r="K19" s="27"/>
      <c r="L19" s="29"/>
      <c r="M19" s="41"/>
      <c r="N19" s="27"/>
      <c r="O19" s="41"/>
      <c r="P19" s="30"/>
      <c r="Q19" s="27"/>
      <c r="R19" s="29"/>
      <c r="S19" s="41"/>
      <c r="T19" s="27"/>
      <c r="U19" s="41"/>
      <c r="V19" s="30"/>
      <c r="W19" s="27"/>
      <c r="X19" s="29"/>
      <c r="Y19" s="41"/>
      <c r="Z19" s="27"/>
      <c r="AA19" s="41"/>
      <c r="AB19" s="30"/>
      <c r="AC19" s="27"/>
      <c r="AD19" s="29"/>
      <c r="AE19" s="30"/>
      <c r="AF19" s="27"/>
      <c r="AG19" s="29"/>
      <c r="AH19" s="41"/>
      <c r="AI19" s="27"/>
      <c r="AJ19" s="41"/>
      <c r="AK19" s="30"/>
      <c r="AL19" s="27"/>
      <c r="AM19" s="29"/>
      <c r="AN19" s="41"/>
      <c r="AO19" s="27"/>
      <c r="AP19" s="41"/>
      <c r="AQ19" s="30"/>
      <c r="AR19" s="30"/>
      <c r="AS19" s="445"/>
      <c r="AT19" s="445"/>
    </row>
    <row r="20" spans="1:46" s="2" customFormat="1" ht="0.75" hidden="1" customHeight="1" x14ac:dyDescent="0.2">
      <c r="A20" s="429"/>
      <c r="B20" s="432"/>
      <c r="C20" s="432"/>
      <c r="D20" s="460"/>
      <c r="E20" s="42"/>
      <c r="F20" s="32"/>
      <c r="G20" s="33"/>
      <c r="H20" s="32"/>
      <c r="I20" s="36"/>
      <c r="J20" s="33"/>
      <c r="K20" s="32"/>
      <c r="L20" s="34"/>
      <c r="M20" s="36"/>
      <c r="N20" s="32"/>
      <c r="O20" s="36"/>
      <c r="P20" s="33"/>
      <c r="Q20" s="32"/>
      <c r="R20" s="34"/>
      <c r="S20" s="36"/>
      <c r="T20" s="32"/>
      <c r="U20" s="36"/>
      <c r="V20" s="33"/>
      <c r="W20" s="32"/>
      <c r="X20" s="34"/>
      <c r="Y20" s="36"/>
      <c r="Z20" s="32"/>
      <c r="AA20" s="36"/>
      <c r="AB20" s="33"/>
      <c r="AC20" s="32"/>
      <c r="AD20" s="34"/>
      <c r="AE20" s="33"/>
      <c r="AF20" s="32"/>
      <c r="AG20" s="34"/>
      <c r="AH20" s="36"/>
      <c r="AI20" s="32"/>
      <c r="AJ20" s="36"/>
      <c r="AK20" s="33"/>
      <c r="AL20" s="32"/>
      <c r="AM20" s="34"/>
      <c r="AN20" s="36"/>
      <c r="AO20" s="32"/>
      <c r="AP20" s="36"/>
      <c r="AQ20" s="33"/>
      <c r="AR20" s="33"/>
      <c r="AS20" s="445"/>
      <c r="AT20" s="445"/>
    </row>
    <row r="21" spans="1:46" s="2" customFormat="1" ht="41.25" hidden="1" customHeight="1" x14ac:dyDescent="0.2">
      <c r="A21" s="429"/>
      <c r="B21" s="432"/>
      <c r="C21" s="432"/>
      <c r="D21" s="460"/>
      <c r="E21" s="43"/>
      <c r="F21" s="32"/>
      <c r="G21" s="33"/>
      <c r="H21" s="32"/>
      <c r="I21" s="36"/>
      <c r="J21" s="33"/>
      <c r="K21" s="32"/>
      <c r="L21" s="34"/>
      <c r="M21" s="36"/>
      <c r="N21" s="32"/>
      <c r="O21" s="36"/>
      <c r="P21" s="33"/>
      <c r="Q21" s="32"/>
      <c r="R21" s="34"/>
      <c r="S21" s="36"/>
      <c r="T21" s="32"/>
      <c r="U21" s="36"/>
      <c r="V21" s="33"/>
      <c r="W21" s="32"/>
      <c r="X21" s="34"/>
      <c r="Y21" s="36"/>
      <c r="Z21" s="32"/>
      <c r="AA21" s="36"/>
      <c r="AB21" s="33"/>
      <c r="AC21" s="32"/>
      <c r="AD21" s="34"/>
      <c r="AE21" s="33"/>
      <c r="AF21" s="32"/>
      <c r="AG21" s="34"/>
      <c r="AH21" s="36"/>
      <c r="AI21" s="32"/>
      <c r="AJ21" s="36"/>
      <c r="AK21" s="33"/>
      <c r="AL21" s="32"/>
      <c r="AM21" s="34"/>
      <c r="AN21" s="36"/>
      <c r="AO21" s="32"/>
      <c r="AP21" s="36"/>
      <c r="AQ21" s="33"/>
      <c r="AR21" s="33"/>
      <c r="AS21" s="445"/>
      <c r="AT21" s="445"/>
    </row>
    <row r="22" spans="1:46" s="2" customFormat="1" ht="41.25" hidden="1" customHeight="1" x14ac:dyDescent="0.2">
      <c r="A22" s="429"/>
      <c r="B22" s="432"/>
      <c r="C22" s="432"/>
      <c r="D22" s="460"/>
      <c r="E22" s="44"/>
      <c r="F22" s="38"/>
      <c r="G22" s="39"/>
      <c r="H22" s="38"/>
      <c r="I22" s="45"/>
      <c r="J22" s="39"/>
      <c r="K22" s="38"/>
      <c r="L22" s="45"/>
      <c r="M22" s="39"/>
      <c r="N22" s="38"/>
      <c r="O22" s="45"/>
      <c r="P22" s="39"/>
      <c r="Q22" s="38"/>
      <c r="R22" s="45"/>
      <c r="S22" s="39"/>
      <c r="T22" s="38"/>
      <c r="U22" s="45"/>
      <c r="V22" s="39"/>
      <c r="W22" s="38"/>
      <c r="X22" s="45"/>
      <c r="Y22" s="39"/>
      <c r="Z22" s="38"/>
      <c r="AA22" s="45"/>
      <c r="AB22" s="39"/>
      <c r="AC22" s="38"/>
      <c r="AD22" s="45"/>
      <c r="AE22" s="39"/>
      <c r="AF22" s="38"/>
      <c r="AG22" s="45"/>
      <c r="AH22" s="39"/>
      <c r="AI22" s="38"/>
      <c r="AJ22" s="45"/>
      <c r="AK22" s="39"/>
      <c r="AL22" s="38"/>
      <c r="AM22" s="45"/>
      <c r="AN22" s="39"/>
      <c r="AO22" s="38"/>
      <c r="AP22" s="45"/>
      <c r="AQ22" s="39"/>
      <c r="AR22" s="39"/>
      <c r="AS22" s="445"/>
      <c r="AT22" s="445"/>
    </row>
    <row r="23" spans="1:46" s="2" customFormat="1" ht="41.25" hidden="1" customHeight="1" thickBot="1" x14ac:dyDescent="0.25">
      <c r="A23" s="430"/>
      <c r="B23" s="433"/>
      <c r="C23" s="433"/>
      <c r="D23" s="461"/>
      <c r="E23" s="43"/>
      <c r="F23" s="32"/>
      <c r="G23" s="33"/>
      <c r="H23" s="32"/>
      <c r="I23" s="34"/>
      <c r="J23" s="33"/>
      <c r="K23" s="32"/>
      <c r="L23" s="34"/>
      <c r="M23" s="33"/>
      <c r="N23" s="32"/>
      <c r="O23" s="34"/>
      <c r="P23" s="33"/>
      <c r="Q23" s="32"/>
      <c r="R23" s="34"/>
      <c r="S23" s="33"/>
      <c r="T23" s="32"/>
      <c r="U23" s="34"/>
      <c r="V23" s="33"/>
      <c r="W23" s="32"/>
      <c r="X23" s="34"/>
      <c r="Y23" s="33"/>
      <c r="Z23" s="32"/>
      <c r="AA23" s="34"/>
      <c r="AB23" s="33"/>
      <c r="AC23" s="32"/>
      <c r="AD23" s="34"/>
      <c r="AE23" s="33"/>
      <c r="AF23" s="32"/>
      <c r="AG23" s="34"/>
      <c r="AH23" s="33"/>
      <c r="AI23" s="32"/>
      <c r="AJ23" s="34"/>
      <c r="AK23" s="33"/>
      <c r="AL23" s="32"/>
      <c r="AM23" s="34"/>
      <c r="AN23" s="33"/>
      <c r="AO23" s="32"/>
      <c r="AP23" s="34"/>
      <c r="AQ23" s="33"/>
      <c r="AR23" s="33"/>
      <c r="AS23" s="445"/>
      <c r="AT23" s="445"/>
    </row>
    <row r="24" spans="1:46" s="2" customFormat="1" ht="41.25" hidden="1" customHeight="1" thickBot="1" x14ac:dyDescent="0.25">
      <c r="A24" s="446"/>
      <c r="B24" s="449"/>
      <c r="C24" s="431"/>
      <c r="D24" s="452"/>
      <c r="E24" s="46" t="s">
        <v>33</v>
      </c>
      <c r="F24" s="47">
        <f t="shared" si="3"/>
        <v>0</v>
      </c>
      <c r="G24" s="48">
        <f t="shared" si="3"/>
        <v>0</v>
      </c>
      <c r="H24" s="47">
        <v>0</v>
      </c>
      <c r="I24" s="49">
        <f>I25+I26+I27+I28</f>
        <v>0</v>
      </c>
      <c r="J24" s="48">
        <f>J25+J26+J27+J28</f>
        <v>0</v>
      </c>
      <c r="K24" s="47">
        <v>0</v>
      </c>
      <c r="L24" s="49">
        <f>L25+L26+L27+L28</f>
        <v>0</v>
      </c>
      <c r="M24" s="48">
        <f>M25+M26+M27+M28</f>
        <v>0</v>
      </c>
      <c r="N24" s="47">
        <v>0</v>
      </c>
      <c r="O24" s="49">
        <f>O25+O26+O27+O28</f>
        <v>0</v>
      </c>
      <c r="P24" s="48">
        <f>P25+P26+P27+P28</f>
        <v>0</v>
      </c>
      <c r="Q24" s="47">
        <v>0</v>
      </c>
      <c r="R24" s="49">
        <f>R25+R26+R27+R28</f>
        <v>0</v>
      </c>
      <c r="S24" s="48">
        <f>S25+S26+S27+S28</f>
        <v>0</v>
      </c>
      <c r="T24" s="47">
        <v>0</v>
      </c>
      <c r="U24" s="49">
        <f>U25+U26+U27+U28</f>
        <v>0</v>
      </c>
      <c r="V24" s="48">
        <f>V25+V26+V27+V28</f>
        <v>0</v>
      </c>
      <c r="W24" s="47">
        <v>0</v>
      </c>
      <c r="X24" s="49">
        <f>X25+X26+X27+X28</f>
        <v>0</v>
      </c>
      <c r="Y24" s="48">
        <f>Y25+Y26+Y27+Y28</f>
        <v>0</v>
      </c>
      <c r="Z24" s="47">
        <v>0</v>
      </c>
      <c r="AA24" s="49">
        <f>AA25+AA26+AA27+AA28</f>
        <v>0</v>
      </c>
      <c r="AB24" s="48">
        <f>AB25+AB26+AB27+AB28</f>
        <v>0</v>
      </c>
      <c r="AC24" s="47">
        <v>0</v>
      </c>
      <c r="AD24" s="49">
        <f>AD25+AD26+AD27+AD28</f>
        <v>0</v>
      </c>
      <c r="AE24" s="48">
        <f>AE25+AE26+AE27+AE28</f>
        <v>0</v>
      </c>
      <c r="AF24" s="47">
        <v>0</v>
      </c>
      <c r="AG24" s="49">
        <f>AG25+AG26+AG27+AG28</f>
        <v>0</v>
      </c>
      <c r="AH24" s="48">
        <f>AH25+AH26+AH27+AH28</f>
        <v>0</v>
      </c>
      <c r="AI24" s="47">
        <v>0</v>
      </c>
      <c r="AJ24" s="49">
        <f>AJ25+AJ26+AJ27+AJ28</f>
        <v>0</v>
      </c>
      <c r="AK24" s="48">
        <f>AK25+AK26+AK27+AK28</f>
        <v>0</v>
      </c>
      <c r="AL24" s="47">
        <v>0</v>
      </c>
      <c r="AM24" s="49">
        <f>AM25+AM26+AM27+AM28</f>
        <v>0</v>
      </c>
      <c r="AN24" s="48">
        <f>AN25+AN26+AN27+AN28</f>
        <v>0</v>
      </c>
      <c r="AO24" s="47">
        <v>0</v>
      </c>
      <c r="AP24" s="49">
        <f>AP25+AP26+AP27+AP28</f>
        <v>0</v>
      </c>
      <c r="AQ24" s="48">
        <f>AQ25+AQ26+AQ27+AQ28</f>
        <v>0</v>
      </c>
      <c r="AR24" s="47">
        <v>0</v>
      </c>
      <c r="AS24" s="455"/>
      <c r="AT24" s="455"/>
    </row>
    <row r="25" spans="1:46" s="2" customFormat="1" ht="41.25" hidden="1" customHeight="1" x14ac:dyDescent="0.2">
      <c r="A25" s="447"/>
      <c r="B25" s="450"/>
      <c r="C25" s="432"/>
      <c r="D25" s="453"/>
      <c r="E25" s="40"/>
      <c r="F25" s="50">
        <f t="shared" si="3"/>
        <v>0</v>
      </c>
      <c r="G25" s="51">
        <f t="shared" si="3"/>
        <v>0</v>
      </c>
      <c r="H25" s="50">
        <v>0</v>
      </c>
      <c r="I25" s="52"/>
      <c r="J25" s="51">
        <v>0</v>
      </c>
      <c r="K25" s="50">
        <v>0</v>
      </c>
      <c r="L25" s="53">
        <v>0</v>
      </c>
      <c r="M25" s="52">
        <v>0</v>
      </c>
      <c r="N25" s="50">
        <v>0</v>
      </c>
      <c r="O25" s="52">
        <v>0</v>
      </c>
      <c r="P25" s="51"/>
      <c r="Q25" s="50">
        <v>0</v>
      </c>
      <c r="R25" s="53">
        <v>0</v>
      </c>
      <c r="S25" s="52">
        <v>0</v>
      </c>
      <c r="T25" s="50">
        <v>0</v>
      </c>
      <c r="U25" s="52">
        <v>0</v>
      </c>
      <c r="V25" s="51">
        <v>0</v>
      </c>
      <c r="W25" s="50">
        <v>0</v>
      </c>
      <c r="X25" s="53">
        <v>0</v>
      </c>
      <c r="Y25" s="52">
        <v>0</v>
      </c>
      <c r="Z25" s="50">
        <v>0</v>
      </c>
      <c r="AA25" s="52">
        <v>0</v>
      </c>
      <c r="AB25" s="51">
        <v>0</v>
      </c>
      <c r="AC25" s="50">
        <v>0</v>
      </c>
      <c r="AD25" s="53">
        <v>0</v>
      </c>
      <c r="AE25" s="51">
        <v>0</v>
      </c>
      <c r="AF25" s="50">
        <v>0</v>
      </c>
      <c r="AG25" s="53">
        <v>0</v>
      </c>
      <c r="AH25" s="52">
        <v>0</v>
      </c>
      <c r="AI25" s="50">
        <v>0</v>
      </c>
      <c r="AJ25" s="52">
        <v>0</v>
      </c>
      <c r="AK25" s="51">
        <v>0</v>
      </c>
      <c r="AL25" s="50">
        <v>0</v>
      </c>
      <c r="AM25" s="53">
        <v>0</v>
      </c>
      <c r="AN25" s="52">
        <v>0</v>
      </c>
      <c r="AO25" s="50">
        <v>0</v>
      </c>
      <c r="AP25" s="52">
        <v>0</v>
      </c>
      <c r="AQ25" s="51">
        <v>0</v>
      </c>
      <c r="AR25" s="50">
        <v>0</v>
      </c>
      <c r="AS25" s="455"/>
      <c r="AT25" s="455"/>
    </row>
    <row r="26" spans="1:46" s="2" customFormat="1" ht="41.25" hidden="1" customHeight="1" x14ac:dyDescent="0.2">
      <c r="A26" s="447"/>
      <c r="B26" s="450"/>
      <c r="C26" s="432"/>
      <c r="D26" s="453"/>
      <c r="E26" s="42"/>
      <c r="F26" s="54">
        <f t="shared" si="3"/>
        <v>0</v>
      </c>
      <c r="G26" s="55">
        <f t="shared" si="3"/>
        <v>0</v>
      </c>
      <c r="H26" s="54">
        <v>0</v>
      </c>
      <c r="I26" s="56">
        <v>0</v>
      </c>
      <c r="J26" s="55">
        <v>0</v>
      </c>
      <c r="K26" s="54">
        <v>0</v>
      </c>
      <c r="L26" s="57">
        <v>0</v>
      </c>
      <c r="M26" s="56">
        <v>0</v>
      </c>
      <c r="N26" s="54">
        <v>0</v>
      </c>
      <c r="O26" s="56">
        <v>0</v>
      </c>
      <c r="P26" s="55">
        <v>0</v>
      </c>
      <c r="Q26" s="54">
        <v>0</v>
      </c>
      <c r="R26" s="57">
        <v>0</v>
      </c>
      <c r="S26" s="56">
        <v>0</v>
      </c>
      <c r="T26" s="54">
        <v>0</v>
      </c>
      <c r="U26" s="56">
        <v>0</v>
      </c>
      <c r="V26" s="55">
        <v>0</v>
      </c>
      <c r="W26" s="54">
        <v>0</v>
      </c>
      <c r="X26" s="57">
        <v>0</v>
      </c>
      <c r="Y26" s="56">
        <v>0</v>
      </c>
      <c r="Z26" s="54">
        <v>0</v>
      </c>
      <c r="AA26" s="56">
        <v>0</v>
      </c>
      <c r="AB26" s="55">
        <v>0</v>
      </c>
      <c r="AC26" s="54">
        <v>0</v>
      </c>
      <c r="AD26" s="57">
        <v>0</v>
      </c>
      <c r="AE26" s="55">
        <v>0</v>
      </c>
      <c r="AF26" s="54">
        <v>0</v>
      </c>
      <c r="AG26" s="57">
        <v>0</v>
      </c>
      <c r="AH26" s="56">
        <v>0</v>
      </c>
      <c r="AI26" s="54">
        <v>0</v>
      </c>
      <c r="AJ26" s="56">
        <v>0</v>
      </c>
      <c r="AK26" s="55">
        <v>0</v>
      </c>
      <c r="AL26" s="54">
        <v>0</v>
      </c>
      <c r="AM26" s="57">
        <v>0</v>
      </c>
      <c r="AN26" s="56">
        <v>0</v>
      </c>
      <c r="AO26" s="54">
        <v>0</v>
      </c>
      <c r="AP26" s="56">
        <v>0</v>
      </c>
      <c r="AQ26" s="55">
        <v>0</v>
      </c>
      <c r="AR26" s="54">
        <v>0</v>
      </c>
      <c r="AS26" s="455"/>
      <c r="AT26" s="455"/>
    </row>
    <row r="27" spans="1:46" s="2" customFormat="1" ht="1.5" hidden="1" customHeight="1" x14ac:dyDescent="0.2">
      <c r="A27" s="447"/>
      <c r="B27" s="450"/>
      <c r="C27" s="432"/>
      <c r="D27" s="453"/>
      <c r="E27" s="43"/>
      <c r="F27" s="54">
        <f t="shared" si="3"/>
        <v>0</v>
      </c>
      <c r="G27" s="55">
        <f t="shared" si="3"/>
        <v>0</v>
      </c>
      <c r="H27" s="54">
        <v>0</v>
      </c>
      <c r="I27" s="36">
        <v>0</v>
      </c>
      <c r="J27" s="33">
        <v>0</v>
      </c>
      <c r="K27" s="54">
        <v>0</v>
      </c>
      <c r="L27" s="57">
        <v>0</v>
      </c>
      <c r="M27" s="36">
        <v>0</v>
      </c>
      <c r="N27" s="54">
        <v>0</v>
      </c>
      <c r="O27" s="36">
        <v>0</v>
      </c>
      <c r="P27" s="33">
        <v>0</v>
      </c>
      <c r="Q27" s="54">
        <v>0</v>
      </c>
      <c r="R27" s="34">
        <v>0</v>
      </c>
      <c r="S27" s="36">
        <v>0</v>
      </c>
      <c r="T27" s="54">
        <v>0</v>
      </c>
      <c r="U27" s="36">
        <v>0</v>
      </c>
      <c r="V27" s="33">
        <v>0</v>
      </c>
      <c r="W27" s="54">
        <v>0</v>
      </c>
      <c r="X27" s="34">
        <v>0</v>
      </c>
      <c r="Y27" s="36">
        <v>0</v>
      </c>
      <c r="Z27" s="54">
        <v>0</v>
      </c>
      <c r="AA27" s="36">
        <v>0</v>
      </c>
      <c r="AB27" s="33">
        <v>0</v>
      </c>
      <c r="AC27" s="54">
        <v>0</v>
      </c>
      <c r="AD27" s="34">
        <v>0</v>
      </c>
      <c r="AE27" s="33">
        <v>0</v>
      </c>
      <c r="AF27" s="54">
        <v>0</v>
      </c>
      <c r="AG27" s="34">
        <v>0</v>
      </c>
      <c r="AH27" s="36">
        <v>0</v>
      </c>
      <c r="AI27" s="54">
        <v>0</v>
      </c>
      <c r="AJ27" s="36">
        <v>0</v>
      </c>
      <c r="AK27" s="33">
        <v>0</v>
      </c>
      <c r="AL27" s="54">
        <v>0</v>
      </c>
      <c r="AM27" s="34">
        <v>0</v>
      </c>
      <c r="AN27" s="36">
        <v>0</v>
      </c>
      <c r="AO27" s="54">
        <v>0</v>
      </c>
      <c r="AP27" s="36">
        <v>0</v>
      </c>
      <c r="AQ27" s="33">
        <v>0</v>
      </c>
      <c r="AR27" s="54">
        <v>0</v>
      </c>
      <c r="AS27" s="455"/>
      <c r="AT27" s="455"/>
    </row>
    <row r="28" spans="1:46" s="2" customFormat="1" ht="41.25" hidden="1" customHeight="1" x14ac:dyDescent="0.2">
      <c r="A28" s="447"/>
      <c r="B28" s="450"/>
      <c r="C28" s="432"/>
      <c r="D28" s="453"/>
      <c r="E28" s="44"/>
      <c r="F28" s="58">
        <f t="shared" si="3"/>
        <v>0</v>
      </c>
      <c r="G28" s="59">
        <f t="shared" si="3"/>
        <v>0</v>
      </c>
      <c r="H28" s="58">
        <v>0</v>
      </c>
      <c r="I28" s="45">
        <v>0</v>
      </c>
      <c r="J28" s="39">
        <v>0</v>
      </c>
      <c r="K28" s="58">
        <v>0</v>
      </c>
      <c r="L28" s="45">
        <v>0</v>
      </c>
      <c r="M28" s="39">
        <v>0</v>
      </c>
      <c r="N28" s="58">
        <v>0</v>
      </c>
      <c r="O28" s="45">
        <v>0</v>
      </c>
      <c r="P28" s="39">
        <v>0</v>
      </c>
      <c r="Q28" s="58">
        <v>0</v>
      </c>
      <c r="R28" s="45">
        <v>0</v>
      </c>
      <c r="S28" s="39">
        <v>0</v>
      </c>
      <c r="T28" s="58">
        <v>0</v>
      </c>
      <c r="U28" s="45">
        <v>0</v>
      </c>
      <c r="V28" s="39">
        <v>0</v>
      </c>
      <c r="W28" s="58">
        <v>0</v>
      </c>
      <c r="X28" s="45">
        <v>0</v>
      </c>
      <c r="Y28" s="39">
        <v>0</v>
      </c>
      <c r="Z28" s="58">
        <v>0</v>
      </c>
      <c r="AA28" s="45">
        <v>0</v>
      </c>
      <c r="AB28" s="39">
        <v>0</v>
      </c>
      <c r="AC28" s="58">
        <v>0</v>
      </c>
      <c r="AD28" s="45">
        <v>0</v>
      </c>
      <c r="AE28" s="39">
        <v>0</v>
      </c>
      <c r="AF28" s="58">
        <v>0</v>
      </c>
      <c r="AG28" s="45">
        <v>0</v>
      </c>
      <c r="AH28" s="39">
        <v>0</v>
      </c>
      <c r="AI28" s="58">
        <v>0</v>
      </c>
      <c r="AJ28" s="45">
        <v>0</v>
      </c>
      <c r="AK28" s="39">
        <v>0</v>
      </c>
      <c r="AL28" s="58">
        <v>0</v>
      </c>
      <c r="AM28" s="45">
        <v>0</v>
      </c>
      <c r="AN28" s="39">
        <v>0</v>
      </c>
      <c r="AO28" s="58">
        <v>0</v>
      </c>
      <c r="AP28" s="45">
        <v>0</v>
      </c>
      <c r="AQ28" s="39">
        <v>0</v>
      </c>
      <c r="AR28" s="58">
        <v>0</v>
      </c>
      <c r="AS28" s="455"/>
      <c r="AT28" s="455"/>
    </row>
    <row r="29" spans="1:46" s="2" customFormat="1" ht="41.25" hidden="1" customHeight="1" x14ac:dyDescent="0.2">
      <c r="A29" s="448"/>
      <c r="B29" s="451"/>
      <c r="C29" s="435"/>
      <c r="D29" s="454"/>
      <c r="E29" s="43"/>
      <c r="F29" s="54">
        <v>0</v>
      </c>
      <c r="G29" s="55">
        <v>0</v>
      </c>
      <c r="H29" s="54">
        <v>0</v>
      </c>
      <c r="I29" s="34">
        <v>0</v>
      </c>
      <c r="J29" s="33">
        <v>0</v>
      </c>
      <c r="K29" s="54">
        <v>0</v>
      </c>
      <c r="L29" s="34">
        <v>0</v>
      </c>
      <c r="M29" s="33">
        <v>0</v>
      </c>
      <c r="N29" s="54">
        <v>0</v>
      </c>
      <c r="O29" s="34">
        <v>0</v>
      </c>
      <c r="P29" s="33">
        <v>0</v>
      </c>
      <c r="Q29" s="54">
        <v>0</v>
      </c>
      <c r="R29" s="34">
        <v>0</v>
      </c>
      <c r="S29" s="33">
        <v>0</v>
      </c>
      <c r="T29" s="54">
        <v>0</v>
      </c>
      <c r="U29" s="34">
        <v>0</v>
      </c>
      <c r="V29" s="33">
        <v>0</v>
      </c>
      <c r="W29" s="54">
        <v>0</v>
      </c>
      <c r="X29" s="34">
        <v>0</v>
      </c>
      <c r="Y29" s="33">
        <v>0</v>
      </c>
      <c r="Z29" s="54">
        <v>0</v>
      </c>
      <c r="AA29" s="34">
        <v>0</v>
      </c>
      <c r="AB29" s="33">
        <v>0</v>
      </c>
      <c r="AC29" s="54">
        <v>0</v>
      </c>
      <c r="AD29" s="34">
        <v>0</v>
      </c>
      <c r="AE29" s="33">
        <v>0</v>
      </c>
      <c r="AF29" s="54">
        <v>0</v>
      </c>
      <c r="AG29" s="34">
        <v>0</v>
      </c>
      <c r="AH29" s="33">
        <v>0</v>
      </c>
      <c r="AI29" s="54">
        <v>0</v>
      </c>
      <c r="AJ29" s="34">
        <v>0</v>
      </c>
      <c r="AK29" s="33">
        <v>0</v>
      </c>
      <c r="AL29" s="54">
        <v>0</v>
      </c>
      <c r="AM29" s="34">
        <v>0</v>
      </c>
      <c r="AN29" s="33">
        <v>0</v>
      </c>
      <c r="AO29" s="54">
        <v>0</v>
      </c>
      <c r="AP29" s="34">
        <v>0</v>
      </c>
      <c r="AQ29" s="33">
        <v>0</v>
      </c>
      <c r="AR29" s="54">
        <v>0</v>
      </c>
      <c r="AS29" s="456"/>
      <c r="AT29" s="456"/>
    </row>
    <row r="30" spans="1:46" s="2" customFormat="1" ht="0.75" hidden="1" customHeight="1" thickBot="1" x14ac:dyDescent="0.25">
      <c r="A30" s="469"/>
      <c r="B30" s="472"/>
      <c r="C30" s="434"/>
      <c r="D30" s="469"/>
      <c r="E30" s="60"/>
      <c r="F30" s="47">
        <f t="shared" si="3"/>
        <v>0</v>
      </c>
      <c r="G30" s="48">
        <f t="shared" si="3"/>
        <v>0</v>
      </c>
      <c r="H30" s="47" t="e">
        <f t="shared" si="1"/>
        <v>#DIV/0!</v>
      </c>
      <c r="I30" s="49">
        <f>I31+I32+I33+I34</f>
        <v>0</v>
      </c>
      <c r="J30" s="48">
        <f>J31+J32+J33+J34</f>
        <v>0</v>
      </c>
      <c r="K30" s="47">
        <v>0</v>
      </c>
      <c r="L30" s="49">
        <f>L31+L32+L33+L34</f>
        <v>0</v>
      </c>
      <c r="M30" s="48">
        <f>M31+M32+M33+M34</f>
        <v>0</v>
      </c>
      <c r="N30" s="47">
        <v>0</v>
      </c>
      <c r="O30" s="49">
        <f>O31+O32+O33+O34</f>
        <v>0</v>
      </c>
      <c r="P30" s="48">
        <f>P31+P32+P33+P34</f>
        <v>0</v>
      </c>
      <c r="Q30" s="47">
        <v>0</v>
      </c>
      <c r="R30" s="49">
        <f>R31+R32+R33+R34</f>
        <v>0</v>
      </c>
      <c r="S30" s="48">
        <f>S31+S32+S33+S34</f>
        <v>0</v>
      </c>
      <c r="T30" s="47">
        <v>0</v>
      </c>
      <c r="U30" s="49">
        <f>U31+U32+U33+U34</f>
        <v>0</v>
      </c>
      <c r="V30" s="48">
        <f>V31+V32+V33+V34</f>
        <v>0</v>
      </c>
      <c r="W30" s="47">
        <v>0</v>
      </c>
      <c r="X30" s="49">
        <f>X31+X32+X33+X34</f>
        <v>0</v>
      </c>
      <c r="Y30" s="48">
        <f>Y31+Y32+Y33+Y34</f>
        <v>0</v>
      </c>
      <c r="Z30" s="47">
        <v>0</v>
      </c>
      <c r="AA30" s="49">
        <f>AA31+AA32+AA33+AA34</f>
        <v>0</v>
      </c>
      <c r="AB30" s="48">
        <f>AB31+AB32+AB33+AB34</f>
        <v>0</v>
      </c>
      <c r="AC30" s="47">
        <v>0</v>
      </c>
      <c r="AD30" s="49">
        <f>AD31+AD32+AD33+AD34</f>
        <v>0</v>
      </c>
      <c r="AE30" s="48">
        <f>AE31+AE32+AE33+AE34</f>
        <v>0</v>
      </c>
      <c r="AF30" s="47">
        <v>0</v>
      </c>
      <c r="AG30" s="49">
        <f>AG31+AG32+AG33+AG34</f>
        <v>0</v>
      </c>
      <c r="AH30" s="48">
        <f>AH31+AH32+AH33+AH34</f>
        <v>0</v>
      </c>
      <c r="AI30" s="47">
        <v>0</v>
      </c>
      <c r="AJ30" s="49">
        <f>AJ31+AJ32+AJ33+AJ34</f>
        <v>0</v>
      </c>
      <c r="AK30" s="48">
        <f>AK31+AK32+AK33+AK34</f>
        <v>0</v>
      </c>
      <c r="AL30" s="47">
        <v>0</v>
      </c>
      <c r="AM30" s="49">
        <f>AM31+AM32+AM33+AM34</f>
        <v>0</v>
      </c>
      <c r="AN30" s="48">
        <f>AN31+AN32+AN33+AN34</f>
        <v>0</v>
      </c>
      <c r="AO30" s="47">
        <v>0</v>
      </c>
      <c r="AP30" s="49">
        <f>AP31+AP32+AP33+AP34</f>
        <v>0</v>
      </c>
      <c r="AQ30" s="48">
        <f>AQ31+AQ32+AQ33+AQ34</f>
        <v>0</v>
      </c>
      <c r="AR30" s="47">
        <v>0</v>
      </c>
      <c r="AS30" s="474"/>
      <c r="AT30" s="474"/>
    </row>
    <row r="31" spans="1:46" s="2" customFormat="1" ht="41.25" hidden="1" customHeight="1" x14ac:dyDescent="0.2">
      <c r="A31" s="470"/>
      <c r="B31" s="450"/>
      <c r="C31" s="432"/>
      <c r="D31" s="470"/>
      <c r="E31" s="26"/>
      <c r="F31" s="50">
        <f t="shared" si="3"/>
        <v>0</v>
      </c>
      <c r="G31" s="51">
        <f t="shared" si="3"/>
        <v>0</v>
      </c>
      <c r="H31" s="50">
        <v>0</v>
      </c>
      <c r="I31" s="52"/>
      <c r="J31" s="51"/>
      <c r="K31" s="50">
        <v>0</v>
      </c>
      <c r="L31" s="53"/>
      <c r="M31" s="52"/>
      <c r="N31" s="50">
        <v>0</v>
      </c>
      <c r="O31" s="52"/>
      <c r="P31" s="51"/>
      <c r="Q31" s="50">
        <v>0</v>
      </c>
      <c r="R31" s="53"/>
      <c r="S31" s="52"/>
      <c r="T31" s="50">
        <v>0</v>
      </c>
      <c r="U31" s="52"/>
      <c r="V31" s="51"/>
      <c r="W31" s="50">
        <v>0</v>
      </c>
      <c r="X31" s="53"/>
      <c r="Y31" s="52"/>
      <c r="Z31" s="50">
        <v>0</v>
      </c>
      <c r="AA31" s="52"/>
      <c r="AB31" s="51"/>
      <c r="AC31" s="50">
        <v>0</v>
      </c>
      <c r="AD31" s="53"/>
      <c r="AE31" s="51"/>
      <c r="AF31" s="50">
        <v>0</v>
      </c>
      <c r="AG31" s="53"/>
      <c r="AH31" s="52"/>
      <c r="AI31" s="50">
        <v>0</v>
      </c>
      <c r="AJ31" s="52"/>
      <c r="AK31" s="51"/>
      <c r="AL31" s="50">
        <v>0</v>
      </c>
      <c r="AM31" s="53"/>
      <c r="AN31" s="52"/>
      <c r="AO31" s="50">
        <v>0</v>
      </c>
      <c r="AP31" s="52"/>
      <c r="AQ31" s="51"/>
      <c r="AR31" s="50">
        <v>0</v>
      </c>
      <c r="AS31" s="475"/>
      <c r="AT31" s="475"/>
    </row>
    <row r="32" spans="1:46" s="2" customFormat="1" ht="1.5" hidden="1" customHeight="1" x14ac:dyDescent="0.2">
      <c r="A32" s="470"/>
      <c r="B32" s="450"/>
      <c r="C32" s="432"/>
      <c r="D32" s="470"/>
      <c r="E32" s="31"/>
      <c r="F32" s="54">
        <f t="shared" si="3"/>
        <v>0</v>
      </c>
      <c r="G32" s="55">
        <f t="shared" si="3"/>
        <v>0</v>
      </c>
      <c r="H32" s="54">
        <v>0</v>
      </c>
      <c r="I32" s="56"/>
      <c r="J32" s="55"/>
      <c r="K32" s="54">
        <v>0</v>
      </c>
      <c r="L32" s="57"/>
      <c r="M32" s="56"/>
      <c r="N32" s="54">
        <v>0</v>
      </c>
      <c r="O32" s="56"/>
      <c r="P32" s="55"/>
      <c r="Q32" s="54">
        <v>0</v>
      </c>
      <c r="R32" s="57"/>
      <c r="S32" s="56"/>
      <c r="T32" s="54">
        <v>0</v>
      </c>
      <c r="U32" s="56"/>
      <c r="V32" s="55"/>
      <c r="W32" s="54">
        <v>0</v>
      </c>
      <c r="X32" s="57"/>
      <c r="Y32" s="56"/>
      <c r="Z32" s="54">
        <v>0</v>
      </c>
      <c r="AA32" s="56"/>
      <c r="AB32" s="55"/>
      <c r="AC32" s="54">
        <v>0</v>
      </c>
      <c r="AD32" s="57"/>
      <c r="AE32" s="55"/>
      <c r="AF32" s="54">
        <v>0</v>
      </c>
      <c r="AG32" s="57"/>
      <c r="AH32" s="56"/>
      <c r="AI32" s="54">
        <v>0</v>
      </c>
      <c r="AJ32" s="56"/>
      <c r="AK32" s="55"/>
      <c r="AL32" s="54">
        <v>0</v>
      </c>
      <c r="AM32" s="57"/>
      <c r="AN32" s="56"/>
      <c r="AO32" s="54">
        <v>0</v>
      </c>
      <c r="AP32" s="56"/>
      <c r="AQ32" s="55"/>
      <c r="AR32" s="54">
        <v>0</v>
      </c>
      <c r="AS32" s="475"/>
      <c r="AT32" s="475"/>
    </row>
    <row r="33" spans="1:49" s="2" customFormat="1" ht="41.25" hidden="1" customHeight="1" x14ac:dyDescent="0.2">
      <c r="A33" s="470"/>
      <c r="B33" s="450"/>
      <c r="C33" s="432"/>
      <c r="D33" s="470"/>
      <c r="E33" s="35"/>
      <c r="F33" s="54">
        <f t="shared" si="3"/>
        <v>0</v>
      </c>
      <c r="G33" s="55">
        <f t="shared" si="3"/>
        <v>0</v>
      </c>
      <c r="H33" s="54" t="e">
        <f t="shared" si="1"/>
        <v>#DIV/0!</v>
      </c>
      <c r="I33" s="36"/>
      <c r="J33" s="33"/>
      <c r="K33" s="54">
        <v>0</v>
      </c>
      <c r="L33" s="57">
        <v>0</v>
      </c>
      <c r="M33" s="36">
        <v>0</v>
      </c>
      <c r="N33" s="54">
        <v>0</v>
      </c>
      <c r="O33" s="36">
        <v>0</v>
      </c>
      <c r="P33" s="33">
        <v>0</v>
      </c>
      <c r="Q33" s="54">
        <v>0</v>
      </c>
      <c r="R33" s="34"/>
      <c r="S33" s="36">
        <v>0</v>
      </c>
      <c r="T33" s="54">
        <v>0</v>
      </c>
      <c r="U33" s="36"/>
      <c r="V33" s="33"/>
      <c r="W33" s="54">
        <v>0</v>
      </c>
      <c r="X33" s="34">
        <v>0</v>
      </c>
      <c r="Y33" s="36">
        <v>0</v>
      </c>
      <c r="Z33" s="54">
        <v>0</v>
      </c>
      <c r="AA33" s="36"/>
      <c r="AB33" s="33"/>
      <c r="AC33" s="54">
        <v>0</v>
      </c>
      <c r="AD33" s="34"/>
      <c r="AE33" s="33"/>
      <c r="AF33" s="54">
        <v>0</v>
      </c>
      <c r="AG33" s="34">
        <v>0</v>
      </c>
      <c r="AH33" s="36">
        <v>0</v>
      </c>
      <c r="AI33" s="54">
        <v>0</v>
      </c>
      <c r="AJ33" s="36"/>
      <c r="AK33" s="33"/>
      <c r="AL33" s="54">
        <v>0</v>
      </c>
      <c r="AM33" s="34"/>
      <c r="AN33" s="36"/>
      <c r="AO33" s="54">
        <v>0</v>
      </c>
      <c r="AP33" s="36">
        <v>0</v>
      </c>
      <c r="AQ33" s="33"/>
      <c r="AR33" s="54">
        <v>0</v>
      </c>
      <c r="AS33" s="475"/>
      <c r="AT33" s="475"/>
    </row>
    <row r="34" spans="1:49" s="2" customFormat="1" ht="0.75" hidden="1" customHeight="1" thickBot="1" x14ac:dyDescent="0.25">
      <c r="A34" s="470"/>
      <c r="B34" s="450"/>
      <c r="C34" s="432"/>
      <c r="D34" s="470"/>
      <c r="E34" s="61"/>
      <c r="F34" s="58">
        <f t="shared" si="3"/>
        <v>0</v>
      </c>
      <c r="G34" s="59">
        <f t="shared" si="3"/>
        <v>0</v>
      </c>
      <c r="H34" s="58">
        <v>0</v>
      </c>
      <c r="I34" s="45"/>
      <c r="J34" s="39"/>
      <c r="K34" s="58">
        <v>0</v>
      </c>
      <c r="L34" s="45"/>
      <c r="M34" s="39"/>
      <c r="N34" s="58">
        <v>0</v>
      </c>
      <c r="O34" s="45"/>
      <c r="P34" s="39"/>
      <c r="Q34" s="58">
        <v>0</v>
      </c>
      <c r="R34" s="45"/>
      <c r="S34" s="39"/>
      <c r="T34" s="58">
        <v>0</v>
      </c>
      <c r="U34" s="45"/>
      <c r="V34" s="39"/>
      <c r="W34" s="58">
        <v>0</v>
      </c>
      <c r="X34" s="45"/>
      <c r="Y34" s="39"/>
      <c r="Z34" s="58">
        <v>0</v>
      </c>
      <c r="AA34" s="45"/>
      <c r="AB34" s="39"/>
      <c r="AC34" s="58">
        <v>0</v>
      </c>
      <c r="AD34" s="45"/>
      <c r="AE34" s="39"/>
      <c r="AF34" s="58">
        <v>0</v>
      </c>
      <c r="AG34" s="45"/>
      <c r="AH34" s="39"/>
      <c r="AI34" s="58">
        <v>0</v>
      </c>
      <c r="AJ34" s="45"/>
      <c r="AK34" s="39"/>
      <c r="AL34" s="58">
        <v>0</v>
      </c>
      <c r="AM34" s="45"/>
      <c r="AN34" s="39"/>
      <c r="AO34" s="58">
        <v>0</v>
      </c>
      <c r="AP34" s="45"/>
      <c r="AQ34" s="39"/>
      <c r="AR34" s="58">
        <v>0</v>
      </c>
      <c r="AS34" s="476"/>
      <c r="AT34" s="476"/>
    </row>
    <row r="35" spans="1:49" s="2" customFormat="1" ht="41.25" hidden="1" customHeight="1" thickBot="1" x14ac:dyDescent="0.25">
      <c r="A35" s="471"/>
      <c r="B35" s="463"/>
      <c r="C35" s="435"/>
      <c r="D35" s="473"/>
      <c r="E35" s="43"/>
      <c r="F35" s="54">
        <v>0</v>
      </c>
      <c r="G35" s="55">
        <v>0</v>
      </c>
      <c r="H35" s="54">
        <v>0</v>
      </c>
      <c r="I35" s="34">
        <v>0</v>
      </c>
      <c r="J35" s="33">
        <v>0</v>
      </c>
      <c r="K35" s="54">
        <v>0</v>
      </c>
      <c r="L35" s="34">
        <v>0</v>
      </c>
      <c r="M35" s="33">
        <v>0</v>
      </c>
      <c r="N35" s="54">
        <v>0</v>
      </c>
      <c r="O35" s="34">
        <v>0</v>
      </c>
      <c r="P35" s="33">
        <v>0</v>
      </c>
      <c r="Q35" s="54">
        <v>0</v>
      </c>
      <c r="R35" s="34">
        <v>0</v>
      </c>
      <c r="S35" s="33">
        <v>0</v>
      </c>
      <c r="T35" s="54">
        <v>0</v>
      </c>
      <c r="U35" s="34">
        <v>0</v>
      </c>
      <c r="V35" s="33">
        <v>0</v>
      </c>
      <c r="W35" s="54">
        <v>0</v>
      </c>
      <c r="X35" s="34">
        <v>0</v>
      </c>
      <c r="Y35" s="33">
        <v>0</v>
      </c>
      <c r="Z35" s="54">
        <v>0</v>
      </c>
      <c r="AA35" s="34">
        <v>0</v>
      </c>
      <c r="AB35" s="33">
        <v>0</v>
      </c>
      <c r="AC35" s="54">
        <v>0</v>
      </c>
      <c r="AD35" s="34">
        <v>0</v>
      </c>
      <c r="AE35" s="33">
        <v>0</v>
      </c>
      <c r="AF35" s="54">
        <v>0</v>
      </c>
      <c r="AG35" s="34">
        <v>0</v>
      </c>
      <c r="AH35" s="33">
        <v>0</v>
      </c>
      <c r="AI35" s="54">
        <v>0</v>
      </c>
      <c r="AJ35" s="34">
        <v>0</v>
      </c>
      <c r="AK35" s="33">
        <v>0</v>
      </c>
      <c r="AL35" s="54">
        <v>0</v>
      </c>
      <c r="AM35" s="34">
        <v>0</v>
      </c>
      <c r="AN35" s="33">
        <v>0</v>
      </c>
      <c r="AO35" s="54">
        <v>0</v>
      </c>
      <c r="AP35" s="34">
        <v>0</v>
      </c>
      <c r="AQ35" s="33">
        <v>0</v>
      </c>
      <c r="AR35" s="54">
        <v>0</v>
      </c>
      <c r="AS35" s="62"/>
      <c r="AT35" s="63"/>
    </row>
    <row r="36" spans="1:49" s="2" customFormat="1" ht="41.25" hidden="1" customHeight="1" thickBot="1" x14ac:dyDescent="0.25">
      <c r="A36" s="446"/>
      <c r="B36" s="449"/>
      <c r="C36" s="434"/>
      <c r="D36" s="459"/>
      <c r="E36" s="46"/>
      <c r="F36" s="47">
        <f t="shared" si="3"/>
        <v>4502.7</v>
      </c>
      <c r="G36" s="48">
        <f t="shared" si="3"/>
        <v>0</v>
      </c>
      <c r="H36" s="47">
        <v>0</v>
      </c>
      <c r="I36" s="49">
        <f>I37+I38+I39+I40</f>
        <v>0</v>
      </c>
      <c r="J36" s="48">
        <f>J37+J38+J39+J40</f>
        <v>0</v>
      </c>
      <c r="K36" s="47">
        <v>0</v>
      </c>
      <c r="L36" s="49">
        <f>L37+L38+L39+L40</f>
        <v>0</v>
      </c>
      <c r="M36" s="48">
        <f>M37+M38+M39+M40</f>
        <v>0</v>
      </c>
      <c r="N36" s="47">
        <v>0</v>
      </c>
      <c r="O36" s="49">
        <f>O37+O38+O39+O40</f>
        <v>250</v>
      </c>
      <c r="P36" s="48">
        <f>P37+P38+P39+P40</f>
        <v>0</v>
      </c>
      <c r="Q36" s="47">
        <v>0</v>
      </c>
      <c r="R36" s="49">
        <f>R37+R38+R39+R40</f>
        <v>0</v>
      </c>
      <c r="S36" s="48">
        <f>S37+S38+S39+S40</f>
        <v>0</v>
      </c>
      <c r="T36" s="47">
        <v>0</v>
      </c>
      <c r="U36" s="49">
        <f>U37+U38+U39+U40</f>
        <v>0</v>
      </c>
      <c r="V36" s="48">
        <f>V37+V38+V39+V40</f>
        <v>0</v>
      </c>
      <c r="W36" s="47">
        <v>0</v>
      </c>
      <c r="X36" s="49">
        <f>X37+X38+X39+X40</f>
        <v>4248.3</v>
      </c>
      <c r="Y36" s="48">
        <f>Y37+Y38+Y39+Y40</f>
        <v>0</v>
      </c>
      <c r="Z36" s="47">
        <v>0</v>
      </c>
      <c r="AA36" s="49">
        <f>AA37+AA38+AA39+AA40</f>
        <v>0</v>
      </c>
      <c r="AB36" s="48">
        <f>AB37+AB38+AB39+AB40</f>
        <v>0</v>
      </c>
      <c r="AC36" s="47">
        <v>0</v>
      </c>
      <c r="AD36" s="49">
        <f>AD37+AD38+AD39+AD40</f>
        <v>0</v>
      </c>
      <c r="AE36" s="48">
        <f>AE37+AE38+AE39+AE40</f>
        <v>0</v>
      </c>
      <c r="AF36" s="47">
        <v>0</v>
      </c>
      <c r="AG36" s="49">
        <f>AG37+AG38+AG39+AG40</f>
        <v>4.4000000000000004</v>
      </c>
      <c r="AH36" s="48">
        <f>AH37+AH38+AH39+AH40</f>
        <v>0</v>
      </c>
      <c r="AI36" s="47">
        <v>0</v>
      </c>
      <c r="AJ36" s="49">
        <f>AJ37+AJ38+AJ39+AJ40</f>
        <v>0</v>
      </c>
      <c r="AK36" s="48">
        <f>AK37+AK38+AK39+AK40</f>
        <v>0</v>
      </c>
      <c r="AL36" s="47">
        <v>0</v>
      </c>
      <c r="AM36" s="49">
        <f>AM37+AM38+AM39+AM40</f>
        <v>0</v>
      </c>
      <c r="AN36" s="48">
        <f>AN37+AN38+AN39+AN40</f>
        <v>0</v>
      </c>
      <c r="AO36" s="47">
        <v>0</v>
      </c>
      <c r="AP36" s="49">
        <f>AP37+AP38+AP39+AP40</f>
        <v>0</v>
      </c>
      <c r="AQ36" s="48">
        <f>AQ37+AQ38+AQ39+AQ40</f>
        <v>0</v>
      </c>
      <c r="AR36" s="47">
        <v>0</v>
      </c>
      <c r="AS36" s="465"/>
      <c r="AT36" s="468"/>
    </row>
    <row r="37" spans="1:49" s="2" customFormat="1" ht="41.25" hidden="1" customHeight="1" x14ac:dyDescent="0.2">
      <c r="A37" s="447"/>
      <c r="B37" s="450"/>
      <c r="C37" s="432"/>
      <c r="D37" s="460"/>
      <c r="E37" s="40"/>
      <c r="F37" s="27">
        <f t="shared" si="3"/>
        <v>0</v>
      </c>
      <c r="G37" s="30">
        <f t="shared" si="3"/>
        <v>0</v>
      </c>
      <c r="H37" s="27">
        <v>0</v>
      </c>
      <c r="I37" s="41">
        <v>0</v>
      </c>
      <c r="J37" s="30">
        <v>0</v>
      </c>
      <c r="K37" s="27">
        <v>0</v>
      </c>
      <c r="L37" s="29">
        <v>0</v>
      </c>
      <c r="M37" s="41">
        <v>0</v>
      </c>
      <c r="N37" s="27">
        <v>0</v>
      </c>
      <c r="O37" s="41">
        <v>0</v>
      </c>
      <c r="P37" s="30">
        <v>0</v>
      </c>
      <c r="Q37" s="27">
        <v>0</v>
      </c>
      <c r="R37" s="29">
        <v>0</v>
      </c>
      <c r="S37" s="41">
        <v>0</v>
      </c>
      <c r="T37" s="27">
        <v>0</v>
      </c>
      <c r="U37" s="41">
        <v>0</v>
      </c>
      <c r="V37" s="30">
        <v>0</v>
      </c>
      <c r="W37" s="27">
        <v>0</v>
      </c>
      <c r="X37" s="29">
        <v>0</v>
      </c>
      <c r="Y37" s="41">
        <v>0</v>
      </c>
      <c r="Z37" s="27">
        <v>0</v>
      </c>
      <c r="AA37" s="41">
        <v>0</v>
      </c>
      <c r="AB37" s="30">
        <v>0</v>
      </c>
      <c r="AC37" s="27">
        <v>0</v>
      </c>
      <c r="AD37" s="29">
        <v>0</v>
      </c>
      <c r="AE37" s="30">
        <v>0</v>
      </c>
      <c r="AF37" s="27">
        <v>0</v>
      </c>
      <c r="AG37" s="29">
        <v>0</v>
      </c>
      <c r="AH37" s="41">
        <v>0</v>
      </c>
      <c r="AI37" s="27">
        <v>0</v>
      </c>
      <c r="AJ37" s="41">
        <v>0</v>
      </c>
      <c r="AK37" s="30">
        <v>0</v>
      </c>
      <c r="AL37" s="27">
        <v>0</v>
      </c>
      <c r="AM37" s="29">
        <v>0</v>
      </c>
      <c r="AN37" s="41">
        <v>0</v>
      </c>
      <c r="AO37" s="27">
        <v>0</v>
      </c>
      <c r="AP37" s="41">
        <v>0</v>
      </c>
      <c r="AQ37" s="30">
        <v>0</v>
      </c>
      <c r="AR37" s="27">
        <v>0</v>
      </c>
      <c r="AS37" s="466"/>
      <c r="AT37" s="455"/>
    </row>
    <row r="38" spans="1:49" s="2" customFormat="1" ht="41.25" hidden="1" customHeight="1" x14ac:dyDescent="0.2">
      <c r="A38" s="447"/>
      <c r="B38" s="450"/>
      <c r="C38" s="432"/>
      <c r="D38" s="460"/>
      <c r="E38" s="42"/>
      <c r="F38" s="32">
        <f t="shared" si="3"/>
        <v>0</v>
      </c>
      <c r="G38" s="33">
        <f t="shared" si="3"/>
        <v>0</v>
      </c>
      <c r="H38" s="32">
        <v>0</v>
      </c>
      <c r="I38" s="36">
        <v>0</v>
      </c>
      <c r="J38" s="33">
        <v>0</v>
      </c>
      <c r="K38" s="32">
        <v>0</v>
      </c>
      <c r="L38" s="34">
        <v>0</v>
      </c>
      <c r="M38" s="36">
        <v>0</v>
      </c>
      <c r="N38" s="32">
        <v>0</v>
      </c>
      <c r="O38" s="36">
        <v>0</v>
      </c>
      <c r="P38" s="33">
        <v>0</v>
      </c>
      <c r="Q38" s="32">
        <v>0</v>
      </c>
      <c r="R38" s="34">
        <v>0</v>
      </c>
      <c r="S38" s="36">
        <v>0</v>
      </c>
      <c r="T38" s="32">
        <v>0</v>
      </c>
      <c r="U38" s="36">
        <v>0</v>
      </c>
      <c r="V38" s="33">
        <v>0</v>
      </c>
      <c r="W38" s="32">
        <v>0</v>
      </c>
      <c r="X38" s="34">
        <v>0</v>
      </c>
      <c r="Y38" s="36">
        <v>0</v>
      </c>
      <c r="Z38" s="32">
        <v>0</v>
      </c>
      <c r="AA38" s="36">
        <v>0</v>
      </c>
      <c r="AB38" s="33">
        <v>0</v>
      </c>
      <c r="AC38" s="32">
        <v>0</v>
      </c>
      <c r="AD38" s="34">
        <v>0</v>
      </c>
      <c r="AE38" s="33">
        <v>0</v>
      </c>
      <c r="AF38" s="32">
        <v>0</v>
      </c>
      <c r="AG38" s="34">
        <v>0</v>
      </c>
      <c r="AH38" s="36">
        <v>0</v>
      </c>
      <c r="AI38" s="32">
        <v>0</v>
      </c>
      <c r="AJ38" s="36">
        <v>0</v>
      </c>
      <c r="AK38" s="33">
        <v>0</v>
      </c>
      <c r="AL38" s="32">
        <v>0</v>
      </c>
      <c r="AM38" s="34">
        <v>0</v>
      </c>
      <c r="AN38" s="36">
        <v>0</v>
      </c>
      <c r="AO38" s="32">
        <v>0</v>
      </c>
      <c r="AP38" s="36">
        <v>0</v>
      </c>
      <c r="AQ38" s="33">
        <v>0</v>
      </c>
      <c r="AR38" s="32">
        <v>0</v>
      </c>
      <c r="AS38" s="466"/>
      <c r="AT38" s="455"/>
    </row>
    <row r="39" spans="1:49" s="2" customFormat="1" ht="41.25" hidden="1" customHeight="1" x14ac:dyDescent="0.2">
      <c r="A39" s="447"/>
      <c r="B39" s="450"/>
      <c r="C39" s="432"/>
      <c r="D39" s="460"/>
      <c r="E39" s="43"/>
      <c r="F39" s="32">
        <f t="shared" si="3"/>
        <v>0</v>
      </c>
      <c r="G39" s="33">
        <f t="shared" si="3"/>
        <v>0</v>
      </c>
      <c r="H39" s="32">
        <v>0</v>
      </c>
      <c r="I39" s="36">
        <v>0</v>
      </c>
      <c r="J39" s="33">
        <v>0</v>
      </c>
      <c r="K39" s="32">
        <v>0</v>
      </c>
      <c r="L39" s="34">
        <v>0</v>
      </c>
      <c r="M39" s="36">
        <v>0</v>
      </c>
      <c r="N39" s="32">
        <v>0</v>
      </c>
      <c r="O39" s="36">
        <v>0</v>
      </c>
      <c r="P39" s="33">
        <v>0</v>
      </c>
      <c r="Q39" s="32">
        <v>0</v>
      </c>
      <c r="R39" s="34">
        <v>0</v>
      </c>
      <c r="S39" s="36">
        <v>0</v>
      </c>
      <c r="T39" s="32">
        <v>0</v>
      </c>
      <c r="U39" s="36">
        <v>0</v>
      </c>
      <c r="V39" s="33">
        <v>0</v>
      </c>
      <c r="W39" s="32">
        <v>0</v>
      </c>
      <c r="X39" s="34">
        <v>0</v>
      </c>
      <c r="Y39" s="36">
        <v>0</v>
      </c>
      <c r="Z39" s="32">
        <v>0</v>
      </c>
      <c r="AA39" s="36">
        <v>0</v>
      </c>
      <c r="AB39" s="33">
        <v>0</v>
      </c>
      <c r="AC39" s="32">
        <v>0</v>
      </c>
      <c r="AD39" s="34">
        <v>0</v>
      </c>
      <c r="AE39" s="33">
        <v>0</v>
      </c>
      <c r="AF39" s="32">
        <v>0</v>
      </c>
      <c r="AG39" s="34">
        <v>0</v>
      </c>
      <c r="AH39" s="36">
        <v>0</v>
      </c>
      <c r="AI39" s="32">
        <v>0</v>
      </c>
      <c r="AJ39" s="36"/>
      <c r="AK39" s="33">
        <v>0</v>
      </c>
      <c r="AL39" s="32">
        <v>0</v>
      </c>
      <c r="AM39" s="34"/>
      <c r="AN39" s="36">
        <v>0</v>
      </c>
      <c r="AO39" s="32">
        <v>0</v>
      </c>
      <c r="AP39" s="36">
        <v>0</v>
      </c>
      <c r="AQ39" s="33">
        <v>0</v>
      </c>
      <c r="AR39" s="32">
        <v>0</v>
      </c>
      <c r="AS39" s="466"/>
      <c r="AT39" s="455"/>
    </row>
    <row r="40" spans="1:49" s="2" customFormat="1" ht="76.5" customHeight="1" thickBot="1" x14ac:dyDescent="0.25">
      <c r="A40" s="462"/>
      <c r="B40" s="463"/>
      <c r="C40" s="435"/>
      <c r="D40" s="464"/>
      <c r="E40" s="396" t="s">
        <v>39</v>
      </c>
      <c r="F40" s="397">
        <f t="shared" si="3"/>
        <v>4502.7</v>
      </c>
      <c r="G40" s="398">
        <f t="shared" si="3"/>
        <v>0</v>
      </c>
      <c r="H40" s="397">
        <v>0</v>
      </c>
      <c r="I40" s="399">
        <v>0</v>
      </c>
      <c r="J40" s="398">
        <v>0</v>
      </c>
      <c r="K40" s="397">
        <v>0</v>
      </c>
      <c r="L40" s="399">
        <v>0</v>
      </c>
      <c r="M40" s="398">
        <v>0</v>
      </c>
      <c r="N40" s="397">
        <v>0</v>
      </c>
      <c r="O40" s="399">
        <v>250</v>
      </c>
      <c r="P40" s="398">
        <v>0</v>
      </c>
      <c r="Q40" s="397">
        <v>0</v>
      </c>
      <c r="R40" s="399">
        <v>0</v>
      </c>
      <c r="S40" s="398">
        <v>0</v>
      </c>
      <c r="T40" s="397">
        <v>0</v>
      </c>
      <c r="U40" s="399">
        <v>0</v>
      </c>
      <c r="V40" s="398">
        <v>0</v>
      </c>
      <c r="W40" s="397">
        <v>0</v>
      </c>
      <c r="X40" s="399">
        <v>4248.3</v>
      </c>
      <c r="Y40" s="398">
        <v>0</v>
      </c>
      <c r="Z40" s="397">
        <v>0</v>
      </c>
      <c r="AA40" s="399">
        <v>0</v>
      </c>
      <c r="AB40" s="398">
        <v>0</v>
      </c>
      <c r="AC40" s="397">
        <v>0</v>
      </c>
      <c r="AD40" s="399">
        <v>0</v>
      </c>
      <c r="AE40" s="398">
        <v>0</v>
      </c>
      <c r="AF40" s="397">
        <v>0</v>
      </c>
      <c r="AG40" s="399">
        <v>4.4000000000000004</v>
      </c>
      <c r="AH40" s="398">
        <v>0</v>
      </c>
      <c r="AI40" s="397">
        <v>0</v>
      </c>
      <c r="AJ40" s="399">
        <v>0</v>
      </c>
      <c r="AK40" s="398">
        <v>0</v>
      </c>
      <c r="AL40" s="397">
        <v>0</v>
      </c>
      <c r="AM40" s="399">
        <v>0</v>
      </c>
      <c r="AN40" s="398">
        <v>0</v>
      </c>
      <c r="AO40" s="397">
        <v>0</v>
      </c>
      <c r="AP40" s="399">
        <v>0</v>
      </c>
      <c r="AQ40" s="398">
        <v>0</v>
      </c>
      <c r="AR40" s="397">
        <v>0</v>
      </c>
      <c r="AS40" s="467"/>
      <c r="AT40" s="456"/>
    </row>
    <row r="41" spans="1:49" s="2" customFormat="1" ht="41.25" customHeight="1" thickBot="1" x14ac:dyDescent="0.25">
      <c r="A41" s="428" t="s">
        <v>50</v>
      </c>
      <c r="B41" s="431" t="s">
        <v>51</v>
      </c>
      <c r="C41" s="434" t="s">
        <v>32</v>
      </c>
      <c r="D41" s="434"/>
      <c r="E41" s="384"/>
      <c r="F41" s="23">
        <f>I41+L41+O41+R41+U41+X41+AA41+AD41+AG41+AJ41+AM41+AP41</f>
        <v>182170</v>
      </c>
      <c r="G41" s="23">
        <f>J41+M41+P41+S41+V41+Y41+AB41+AE41+AH41+AK41+AN41+AQ31+AQ41</f>
        <v>0</v>
      </c>
      <c r="H41" s="23">
        <v>0</v>
      </c>
      <c r="I41" s="23">
        <v>0</v>
      </c>
      <c r="J41" s="24">
        <v>0</v>
      </c>
      <c r="K41" s="23">
        <v>0</v>
      </c>
      <c r="L41" s="25">
        <v>0</v>
      </c>
      <c r="M41" s="24">
        <v>0</v>
      </c>
      <c r="N41" s="23">
        <v>0</v>
      </c>
      <c r="O41" s="25">
        <v>0</v>
      </c>
      <c r="P41" s="24">
        <v>0</v>
      </c>
      <c r="Q41" s="23">
        <v>0</v>
      </c>
      <c r="R41" s="25">
        <v>0</v>
      </c>
      <c r="S41" s="24">
        <v>0</v>
      </c>
      <c r="T41" s="23">
        <v>0</v>
      </c>
      <c r="U41" s="25">
        <f>U42+U43+U44+U45</f>
        <v>0</v>
      </c>
      <c r="V41" s="24">
        <v>0</v>
      </c>
      <c r="W41" s="23">
        <v>0</v>
      </c>
      <c r="X41" s="25">
        <v>0</v>
      </c>
      <c r="Y41" s="24">
        <v>0</v>
      </c>
      <c r="Z41" s="23">
        <v>0</v>
      </c>
      <c r="AA41" s="25">
        <f>AA42+AA43+AA44+AA45</f>
        <v>54055</v>
      </c>
      <c r="AB41" s="24">
        <v>0</v>
      </c>
      <c r="AC41" s="23">
        <v>0</v>
      </c>
      <c r="AD41" s="25">
        <f>AD42+AD43+AD44+AD45</f>
        <v>54055</v>
      </c>
      <c r="AE41" s="24">
        <f>AE42+AE43+AE44+AE45</f>
        <v>0</v>
      </c>
      <c r="AF41" s="23">
        <v>0</v>
      </c>
      <c r="AG41" s="25">
        <f>AG42+AG43+AG44+AG45</f>
        <v>54054</v>
      </c>
      <c r="AH41" s="24">
        <f>AH42+AH43+AH44+AH45</f>
        <v>0</v>
      </c>
      <c r="AI41" s="23">
        <v>0</v>
      </c>
      <c r="AJ41" s="25">
        <f>AJ42+AJ43+AJ44+AJ45</f>
        <v>20006</v>
      </c>
      <c r="AK41" s="24">
        <f>AK42+AK43+AK44+AK45</f>
        <v>0</v>
      </c>
      <c r="AL41" s="23">
        <v>0</v>
      </c>
      <c r="AM41" s="25">
        <f>AM44</f>
        <v>0</v>
      </c>
      <c r="AN41" s="25">
        <f t="shared" ref="AN41:AR41" si="5">AN44</f>
        <v>0</v>
      </c>
      <c r="AO41" s="25">
        <f t="shared" si="5"/>
        <v>0</v>
      </c>
      <c r="AP41" s="25">
        <f t="shared" si="5"/>
        <v>0</v>
      </c>
      <c r="AQ41" s="25">
        <f t="shared" si="5"/>
        <v>0</v>
      </c>
      <c r="AR41" s="25">
        <f t="shared" si="5"/>
        <v>0</v>
      </c>
      <c r="AS41" s="477" t="s">
        <v>52</v>
      </c>
      <c r="AT41" s="480"/>
      <c r="AV41" s="8"/>
      <c r="AW41" s="8"/>
    </row>
    <row r="42" spans="1:49" s="2" customFormat="1" ht="41.25" customHeight="1" x14ac:dyDescent="0.2">
      <c r="A42" s="429"/>
      <c r="B42" s="432"/>
      <c r="C42" s="432"/>
      <c r="D42" s="432"/>
      <c r="E42" s="26" t="s">
        <v>35</v>
      </c>
      <c r="F42" s="27">
        <f t="shared" si="3"/>
        <v>0</v>
      </c>
      <c r="G42" s="27">
        <f t="shared" si="3"/>
        <v>0</v>
      </c>
      <c r="H42" s="27">
        <f t="shared" si="3"/>
        <v>0</v>
      </c>
      <c r="I42" s="27">
        <f t="shared" si="3"/>
        <v>0</v>
      </c>
      <c r="J42" s="27">
        <f t="shared" si="3"/>
        <v>0</v>
      </c>
      <c r="K42" s="27">
        <f t="shared" si="3"/>
        <v>0</v>
      </c>
      <c r="L42" s="27">
        <f t="shared" si="3"/>
        <v>0</v>
      </c>
      <c r="M42" s="27">
        <f t="shared" si="3"/>
        <v>0</v>
      </c>
      <c r="N42" s="27">
        <f t="shared" si="3"/>
        <v>0</v>
      </c>
      <c r="O42" s="27">
        <f t="shared" si="3"/>
        <v>0</v>
      </c>
      <c r="P42" s="27">
        <f t="shared" si="3"/>
        <v>0</v>
      </c>
      <c r="Q42" s="27">
        <f t="shared" si="3"/>
        <v>0</v>
      </c>
      <c r="R42" s="27">
        <f t="shared" si="3"/>
        <v>0</v>
      </c>
      <c r="S42" s="27">
        <f t="shared" si="3"/>
        <v>0</v>
      </c>
      <c r="T42" s="27">
        <f t="shared" si="3"/>
        <v>0</v>
      </c>
      <c r="U42" s="27">
        <f t="shared" si="3"/>
        <v>0</v>
      </c>
      <c r="V42" s="27">
        <f t="shared" ref="V42:AK43" si="6">Y42+AB42+AE42+AH42+AK42+AN42+AQ42+AT42+AW42+AZ42+BC42+BF42</f>
        <v>0</v>
      </c>
      <c r="W42" s="27">
        <f t="shared" si="6"/>
        <v>0</v>
      </c>
      <c r="X42" s="27">
        <f t="shared" si="6"/>
        <v>0</v>
      </c>
      <c r="Y42" s="27">
        <f t="shared" si="6"/>
        <v>0</v>
      </c>
      <c r="Z42" s="27">
        <f t="shared" si="6"/>
        <v>0</v>
      </c>
      <c r="AA42" s="27">
        <f t="shared" si="6"/>
        <v>0</v>
      </c>
      <c r="AB42" s="27">
        <f t="shared" si="6"/>
        <v>0</v>
      </c>
      <c r="AC42" s="27">
        <f t="shared" si="6"/>
        <v>0</v>
      </c>
      <c r="AD42" s="27">
        <f t="shared" si="6"/>
        <v>0</v>
      </c>
      <c r="AE42" s="27">
        <f t="shared" si="6"/>
        <v>0</v>
      </c>
      <c r="AF42" s="27">
        <f t="shared" si="6"/>
        <v>0</v>
      </c>
      <c r="AG42" s="27">
        <f t="shared" si="6"/>
        <v>0</v>
      </c>
      <c r="AH42" s="27">
        <f t="shared" si="6"/>
        <v>0</v>
      </c>
      <c r="AI42" s="27">
        <f t="shared" si="6"/>
        <v>0</v>
      </c>
      <c r="AJ42" s="27">
        <f t="shared" si="6"/>
        <v>0</v>
      </c>
      <c r="AK42" s="27">
        <f t="shared" si="6"/>
        <v>0</v>
      </c>
      <c r="AL42" s="27">
        <f t="shared" ref="AL42:AR43" si="7">AO42+AR42+AU42+AX42+BA42+BD42+BG42+BJ42+BM42+BP42+BS42+BV42</f>
        <v>0</v>
      </c>
      <c r="AM42" s="27">
        <f t="shared" si="7"/>
        <v>0</v>
      </c>
      <c r="AN42" s="27">
        <f t="shared" si="7"/>
        <v>0</v>
      </c>
      <c r="AO42" s="27">
        <f t="shared" si="7"/>
        <v>0</v>
      </c>
      <c r="AP42" s="27">
        <f t="shared" si="7"/>
        <v>0</v>
      </c>
      <c r="AQ42" s="27">
        <f t="shared" si="7"/>
        <v>0</v>
      </c>
      <c r="AR42" s="27">
        <f t="shared" si="7"/>
        <v>0</v>
      </c>
      <c r="AS42" s="478"/>
      <c r="AT42" s="481"/>
    </row>
    <row r="43" spans="1:49" s="2" customFormat="1" ht="41.25" customHeight="1" x14ac:dyDescent="0.2">
      <c r="A43" s="429"/>
      <c r="B43" s="432"/>
      <c r="C43" s="432"/>
      <c r="D43" s="432"/>
      <c r="E43" s="31" t="s">
        <v>36</v>
      </c>
      <c r="F43" s="32">
        <f t="shared" si="3"/>
        <v>0</v>
      </c>
      <c r="G43" s="33">
        <f t="shared" si="3"/>
        <v>0</v>
      </c>
      <c r="H43" s="33">
        <f t="shared" si="3"/>
        <v>0</v>
      </c>
      <c r="I43" s="33">
        <f t="shared" si="3"/>
        <v>0</v>
      </c>
      <c r="J43" s="33">
        <f t="shared" si="3"/>
        <v>0</v>
      </c>
      <c r="K43" s="33">
        <f t="shared" si="3"/>
        <v>0</v>
      </c>
      <c r="L43" s="33">
        <f t="shared" si="3"/>
        <v>0</v>
      </c>
      <c r="M43" s="33">
        <f t="shared" si="3"/>
        <v>0</v>
      </c>
      <c r="N43" s="33">
        <f t="shared" si="3"/>
        <v>0</v>
      </c>
      <c r="O43" s="33">
        <f t="shared" si="3"/>
        <v>0</v>
      </c>
      <c r="P43" s="33">
        <f t="shared" si="3"/>
        <v>0</v>
      </c>
      <c r="Q43" s="33">
        <f t="shared" si="3"/>
        <v>0</v>
      </c>
      <c r="R43" s="33">
        <f t="shared" si="3"/>
        <v>0</v>
      </c>
      <c r="S43" s="33">
        <f t="shared" si="3"/>
        <v>0</v>
      </c>
      <c r="T43" s="33">
        <f t="shared" si="3"/>
        <v>0</v>
      </c>
      <c r="U43" s="33">
        <f t="shared" si="3"/>
        <v>0</v>
      </c>
      <c r="V43" s="33">
        <f t="shared" si="6"/>
        <v>0</v>
      </c>
      <c r="W43" s="33">
        <f t="shared" si="6"/>
        <v>0</v>
      </c>
      <c r="X43" s="33">
        <f t="shared" si="6"/>
        <v>0</v>
      </c>
      <c r="Y43" s="33">
        <f t="shared" si="6"/>
        <v>0</v>
      </c>
      <c r="Z43" s="33">
        <f t="shared" si="6"/>
        <v>0</v>
      </c>
      <c r="AA43" s="33">
        <f t="shared" si="6"/>
        <v>0</v>
      </c>
      <c r="AB43" s="33">
        <f t="shared" si="6"/>
        <v>0</v>
      </c>
      <c r="AC43" s="33">
        <f t="shared" si="6"/>
        <v>0</v>
      </c>
      <c r="AD43" s="33">
        <f t="shared" si="6"/>
        <v>0</v>
      </c>
      <c r="AE43" s="33">
        <f t="shared" si="6"/>
        <v>0</v>
      </c>
      <c r="AF43" s="33">
        <f t="shared" si="6"/>
        <v>0</v>
      </c>
      <c r="AG43" s="33">
        <f t="shared" si="6"/>
        <v>0</v>
      </c>
      <c r="AH43" s="33">
        <f t="shared" si="6"/>
        <v>0</v>
      </c>
      <c r="AI43" s="33">
        <f t="shared" si="6"/>
        <v>0</v>
      </c>
      <c r="AJ43" s="33">
        <f t="shared" si="6"/>
        <v>0</v>
      </c>
      <c r="AK43" s="33">
        <f t="shared" si="6"/>
        <v>0</v>
      </c>
      <c r="AL43" s="33">
        <f t="shared" si="7"/>
        <v>0</v>
      </c>
      <c r="AM43" s="33">
        <f t="shared" si="7"/>
        <v>0</v>
      </c>
      <c r="AN43" s="33">
        <f t="shared" si="7"/>
        <v>0</v>
      </c>
      <c r="AO43" s="33">
        <f t="shared" si="7"/>
        <v>0</v>
      </c>
      <c r="AP43" s="33">
        <f t="shared" si="7"/>
        <v>0</v>
      </c>
      <c r="AQ43" s="33">
        <f t="shared" si="7"/>
        <v>0</v>
      </c>
      <c r="AR43" s="33">
        <f t="shared" si="7"/>
        <v>0</v>
      </c>
      <c r="AS43" s="478"/>
      <c r="AT43" s="481"/>
    </row>
    <row r="44" spans="1:49" s="2" customFormat="1" ht="41.25" customHeight="1" x14ac:dyDescent="0.2">
      <c r="A44" s="429"/>
      <c r="B44" s="432"/>
      <c r="C44" s="432"/>
      <c r="D44" s="432"/>
      <c r="E44" s="35" t="s">
        <v>37</v>
      </c>
      <c r="F44" s="32">
        <f>I44+L44+O44+R44+U44+X44+AA44+AD44+AG44+AJ44+AM44+AP44</f>
        <v>182170</v>
      </c>
      <c r="G44" s="33">
        <f>J44+M44+P44+S44+V44+Y44+AB44+AE44+AH44+AK44+AN44+AQ44</f>
        <v>0</v>
      </c>
      <c r="H44" s="32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54055</v>
      </c>
      <c r="AB44" s="32">
        <v>0</v>
      </c>
      <c r="AC44" s="32">
        <v>0</v>
      </c>
      <c r="AD44" s="34">
        <v>54055</v>
      </c>
      <c r="AE44" s="33">
        <v>0</v>
      </c>
      <c r="AF44" s="32">
        <v>0</v>
      </c>
      <c r="AG44" s="34">
        <v>54054</v>
      </c>
      <c r="AH44" s="36">
        <v>0</v>
      </c>
      <c r="AI44" s="32">
        <v>0</v>
      </c>
      <c r="AJ44" s="36">
        <v>20006</v>
      </c>
      <c r="AK44" s="33">
        <v>0</v>
      </c>
      <c r="AL44" s="32">
        <v>0</v>
      </c>
      <c r="AM44" s="34">
        <v>0</v>
      </c>
      <c r="AN44" s="36">
        <v>0</v>
      </c>
      <c r="AO44" s="32">
        <v>0</v>
      </c>
      <c r="AP44" s="36">
        <v>0</v>
      </c>
      <c r="AQ44" s="33">
        <v>0</v>
      </c>
      <c r="AR44" s="32">
        <v>0</v>
      </c>
      <c r="AS44" s="478"/>
      <c r="AT44" s="481"/>
    </row>
    <row r="45" spans="1:49" s="2" customFormat="1" ht="41.25" customHeight="1" x14ac:dyDescent="0.2">
      <c r="A45" s="429"/>
      <c r="B45" s="432"/>
      <c r="C45" s="432"/>
      <c r="D45" s="432"/>
      <c r="E45" s="37" t="s">
        <v>38</v>
      </c>
      <c r="F45" s="38">
        <f t="shared" si="3"/>
        <v>0</v>
      </c>
      <c r="G45" s="39">
        <f t="shared" si="3"/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478"/>
      <c r="AT45" s="481"/>
    </row>
    <row r="46" spans="1:49" s="2" customFormat="1" ht="41.25" customHeight="1" x14ac:dyDescent="0.2">
      <c r="A46" s="429"/>
      <c r="B46" s="432"/>
      <c r="C46" s="432"/>
      <c r="D46" s="435"/>
      <c r="E46" s="483" t="s">
        <v>39</v>
      </c>
      <c r="F46" s="485">
        <f>I46+L46+O46+R46+U46+X46+AA46+AD46+AG46+AJ46+AM46+AP46</f>
        <v>2036.8</v>
      </c>
      <c r="G46" s="485">
        <f t="shared" si="3"/>
        <v>0.1</v>
      </c>
      <c r="H46" s="485">
        <v>0</v>
      </c>
      <c r="I46" s="485">
        <v>0.1</v>
      </c>
      <c r="J46" s="485">
        <v>0.1</v>
      </c>
      <c r="K46" s="485">
        <v>100</v>
      </c>
      <c r="L46" s="485">
        <v>0</v>
      </c>
      <c r="M46" s="485">
        <v>0</v>
      </c>
      <c r="N46" s="485">
        <v>0</v>
      </c>
      <c r="O46" s="485">
        <v>0</v>
      </c>
      <c r="P46" s="485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5">
        <v>0</v>
      </c>
      <c r="AC46" s="485">
        <v>0</v>
      </c>
      <c r="AD46" s="485">
        <v>0</v>
      </c>
      <c r="AE46" s="485">
        <v>0</v>
      </c>
      <c r="AF46" s="485">
        <v>0</v>
      </c>
      <c r="AG46" s="485">
        <v>2002</v>
      </c>
      <c r="AH46" s="485">
        <v>0</v>
      </c>
      <c r="AI46" s="485">
        <v>0</v>
      </c>
      <c r="AJ46" s="485">
        <v>34.700000000000003</v>
      </c>
      <c r="AK46" s="485">
        <v>0</v>
      </c>
      <c r="AL46" s="485">
        <v>0</v>
      </c>
      <c r="AM46" s="485">
        <v>0</v>
      </c>
      <c r="AN46" s="485">
        <v>0</v>
      </c>
      <c r="AO46" s="485">
        <v>0</v>
      </c>
      <c r="AP46" s="485">
        <v>0</v>
      </c>
      <c r="AQ46" s="485">
        <v>0</v>
      </c>
      <c r="AR46" s="485">
        <v>0</v>
      </c>
      <c r="AS46" s="479"/>
      <c r="AT46" s="482"/>
    </row>
    <row r="47" spans="1:49" s="2" customFormat="1" ht="41.25" customHeight="1" thickBot="1" x14ac:dyDescent="0.25">
      <c r="A47" s="430"/>
      <c r="B47" s="433"/>
      <c r="C47" s="435"/>
      <c r="D47" s="64"/>
      <c r="E47" s="484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65" t="s">
        <v>53</v>
      </c>
      <c r="AT47" s="66"/>
    </row>
    <row r="48" spans="1:49" s="2" customFormat="1" ht="41.25" customHeight="1" thickBot="1" x14ac:dyDescent="0.25">
      <c r="A48" s="428" t="s">
        <v>42</v>
      </c>
      <c r="B48" s="449" t="s">
        <v>54</v>
      </c>
      <c r="C48" s="434" t="s">
        <v>32</v>
      </c>
      <c r="D48" s="434"/>
      <c r="E48" s="22" t="s">
        <v>33</v>
      </c>
      <c r="F48" s="23">
        <f t="shared" si="3"/>
        <v>0</v>
      </c>
      <c r="G48" s="23">
        <f>J48+M48+P48+S48+V48+Y48+AB48+AE48+AH48+AK48+AN48+AQ37+AQ48</f>
        <v>0</v>
      </c>
      <c r="H48" s="23">
        <v>0</v>
      </c>
      <c r="I48" s="23">
        <f>I49+I50+I51+I52</f>
        <v>0</v>
      </c>
      <c r="J48" s="24">
        <f>J49+J50+J51+J52</f>
        <v>0</v>
      </c>
      <c r="K48" s="23">
        <v>0</v>
      </c>
      <c r="L48" s="25">
        <f>L49+L50+L51+L52</f>
        <v>0</v>
      </c>
      <c r="M48" s="24">
        <f>M49+M50+M51+M52</f>
        <v>0</v>
      </c>
      <c r="N48" s="23">
        <v>0</v>
      </c>
      <c r="O48" s="25">
        <f>O49+O50+O51+O52</f>
        <v>0</v>
      </c>
      <c r="P48" s="24">
        <f>P49+P50+P51+P52</f>
        <v>0</v>
      </c>
      <c r="Q48" s="23">
        <v>0</v>
      </c>
      <c r="R48" s="25">
        <f>R49+R50+R51+R52</f>
        <v>0</v>
      </c>
      <c r="S48" s="24">
        <f>S49+S50+S51+S52</f>
        <v>0</v>
      </c>
      <c r="T48" s="23">
        <v>0</v>
      </c>
      <c r="U48" s="25">
        <f>U49+U50+U51+U52</f>
        <v>0</v>
      </c>
      <c r="V48" s="24">
        <f>V49+V50+V51+V52</f>
        <v>0</v>
      </c>
      <c r="W48" s="23">
        <v>0</v>
      </c>
      <c r="X48" s="25">
        <f>X49+X50+X51+X52</f>
        <v>0</v>
      </c>
      <c r="Y48" s="24">
        <f>Y49+Y50+Y51+Y52</f>
        <v>0</v>
      </c>
      <c r="Z48" s="23">
        <f>Z49+Z50+Z51+Z52+Z53</f>
        <v>0</v>
      </c>
      <c r="AA48" s="25">
        <f>AA49+AA50+AA51+AA52</f>
        <v>0</v>
      </c>
      <c r="AB48" s="24">
        <f>AB49+AB50+AB51+AB52</f>
        <v>0</v>
      </c>
      <c r="AC48" s="23">
        <v>0</v>
      </c>
      <c r="AD48" s="25">
        <f>AD49+AD50+AD51+AD52</f>
        <v>0</v>
      </c>
      <c r="AE48" s="24">
        <f>AE49+AE50+AE51+AE52</f>
        <v>0</v>
      </c>
      <c r="AF48" s="23">
        <v>0</v>
      </c>
      <c r="AG48" s="25">
        <f>AG49+AG50+AG51+AG52</f>
        <v>0</v>
      </c>
      <c r="AH48" s="24">
        <f>AH49+AH50+AH51+AH52</f>
        <v>0</v>
      </c>
      <c r="AI48" s="23">
        <v>0</v>
      </c>
      <c r="AJ48" s="25">
        <f>AJ49+AJ50+AJ51+AJ52</f>
        <v>0</v>
      </c>
      <c r="AK48" s="24">
        <f>AK49+AK50+AK51+AK52</f>
        <v>0</v>
      </c>
      <c r="AL48" s="23">
        <v>0</v>
      </c>
      <c r="AM48" s="25">
        <f>AM49+AM50+AM51+AM52</f>
        <v>0</v>
      </c>
      <c r="AN48" s="24">
        <f>AN49+AN50+AN51+AN52</f>
        <v>0</v>
      </c>
      <c r="AO48" s="23">
        <v>0</v>
      </c>
      <c r="AP48" s="25">
        <f>AP49+AP50+AP51+AP52</f>
        <v>0</v>
      </c>
      <c r="AQ48" s="24">
        <f>AQ49+AQ50+AQ51+AQ52</f>
        <v>0</v>
      </c>
      <c r="AR48" s="23">
        <v>0</v>
      </c>
      <c r="AS48" s="499"/>
      <c r="AT48" s="439"/>
      <c r="AV48" s="8"/>
      <c r="AW48" s="8"/>
    </row>
    <row r="49" spans="1:46" s="2" customFormat="1" ht="41.25" customHeight="1" thickBot="1" x14ac:dyDescent="0.25">
      <c r="A49" s="429"/>
      <c r="B49" s="450"/>
      <c r="C49" s="432"/>
      <c r="D49" s="432"/>
      <c r="E49" s="26" t="s">
        <v>35</v>
      </c>
      <c r="F49" s="27">
        <f t="shared" si="3"/>
        <v>0</v>
      </c>
      <c r="G49" s="27">
        <f t="shared" si="3"/>
        <v>0</v>
      </c>
      <c r="H49" s="6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500"/>
      <c r="AT49" s="440"/>
    </row>
    <row r="50" spans="1:46" s="2" customFormat="1" ht="41.25" customHeight="1" thickBot="1" x14ac:dyDescent="0.25">
      <c r="A50" s="429"/>
      <c r="B50" s="450"/>
      <c r="C50" s="432"/>
      <c r="D50" s="432"/>
      <c r="E50" s="31" t="s">
        <v>36</v>
      </c>
      <c r="F50" s="32">
        <f t="shared" si="3"/>
        <v>0</v>
      </c>
      <c r="G50" s="33">
        <f t="shared" si="3"/>
        <v>0</v>
      </c>
      <c r="H50" s="67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2">
        <v>0</v>
      </c>
      <c r="AS50" s="500"/>
      <c r="AT50" s="440"/>
    </row>
    <row r="51" spans="1:46" s="2" customFormat="1" ht="41.25" customHeight="1" thickBot="1" x14ac:dyDescent="0.25">
      <c r="A51" s="429"/>
      <c r="B51" s="450"/>
      <c r="C51" s="432"/>
      <c r="D51" s="432"/>
      <c r="E51" s="35" t="s">
        <v>37</v>
      </c>
      <c r="F51" s="32">
        <f t="shared" si="3"/>
        <v>0</v>
      </c>
      <c r="G51" s="33">
        <f t="shared" si="3"/>
        <v>0</v>
      </c>
      <c r="H51" s="67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6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2">
        <v>0</v>
      </c>
      <c r="AS51" s="500"/>
      <c r="AT51" s="440"/>
    </row>
    <row r="52" spans="1:46" s="2" customFormat="1" ht="41.25" customHeight="1" thickBot="1" x14ac:dyDescent="0.25">
      <c r="A52" s="429"/>
      <c r="B52" s="450"/>
      <c r="C52" s="432"/>
      <c r="D52" s="432"/>
      <c r="E52" s="37" t="s">
        <v>38</v>
      </c>
      <c r="F52" s="38">
        <f t="shared" si="3"/>
        <v>0</v>
      </c>
      <c r="G52" s="39">
        <f t="shared" si="3"/>
        <v>0</v>
      </c>
      <c r="H52" s="67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500"/>
      <c r="AT52" s="440"/>
    </row>
    <row r="53" spans="1:46" s="2" customFormat="1" ht="41.25" customHeight="1" thickBot="1" x14ac:dyDescent="0.25">
      <c r="A53" s="430"/>
      <c r="B53" s="463"/>
      <c r="C53" s="435"/>
      <c r="D53" s="435"/>
      <c r="E53" s="400" t="s">
        <v>39</v>
      </c>
      <c r="F53" s="401">
        <v>0</v>
      </c>
      <c r="G53" s="402">
        <f t="shared" ref="G53" si="8">J53+M53+P53+S53+V53+Y53+AB53+AE53+AH53+AK53+AN53+AQ53</f>
        <v>0</v>
      </c>
      <c r="H53" s="403">
        <v>0</v>
      </c>
      <c r="I53" s="404">
        <v>0</v>
      </c>
      <c r="J53" s="404">
        <v>0</v>
      </c>
      <c r="K53" s="404">
        <v>0</v>
      </c>
      <c r="L53" s="404">
        <v>0</v>
      </c>
      <c r="M53" s="404">
        <v>0</v>
      </c>
      <c r="N53" s="404">
        <v>0</v>
      </c>
      <c r="O53" s="404">
        <v>0</v>
      </c>
      <c r="P53" s="404">
        <v>0</v>
      </c>
      <c r="Q53" s="404">
        <v>0</v>
      </c>
      <c r="R53" s="404">
        <v>0</v>
      </c>
      <c r="S53" s="404">
        <v>0</v>
      </c>
      <c r="T53" s="404">
        <v>0</v>
      </c>
      <c r="U53" s="404">
        <v>0</v>
      </c>
      <c r="V53" s="404">
        <v>0</v>
      </c>
      <c r="W53" s="404">
        <v>0</v>
      </c>
      <c r="X53" s="404">
        <v>0</v>
      </c>
      <c r="Y53" s="404">
        <v>0</v>
      </c>
      <c r="Z53" s="404">
        <v>0</v>
      </c>
      <c r="AA53" s="404">
        <v>0</v>
      </c>
      <c r="AB53" s="404">
        <v>0</v>
      </c>
      <c r="AC53" s="404">
        <v>0</v>
      </c>
      <c r="AD53" s="404">
        <v>0</v>
      </c>
      <c r="AE53" s="404">
        <v>0</v>
      </c>
      <c r="AF53" s="404">
        <v>0</v>
      </c>
      <c r="AG53" s="404">
        <v>0</v>
      </c>
      <c r="AH53" s="404">
        <v>0</v>
      </c>
      <c r="AI53" s="404">
        <v>0</v>
      </c>
      <c r="AJ53" s="404">
        <v>0</v>
      </c>
      <c r="AK53" s="404">
        <v>0</v>
      </c>
      <c r="AL53" s="404">
        <v>0</v>
      </c>
      <c r="AM53" s="404">
        <v>0</v>
      </c>
      <c r="AN53" s="404">
        <v>0</v>
      </c>
      <c r="AO53" s="404">
        <v>0</v>
      </c>
      <c r="AP53" s="404">
        <v>0</v>
      </c>
      <c r="AQ53" s="404">
        <v>0</v>
      </c>
      <c r="AR53" s="404">
        <v>0</v>
      </c>
      <c r="AS53" s="500"/>
      <c r="AT53" s="440"/>
    </row>
    <row r="54" spans="1:46" s="2" customFormat="1" ht="41.25" customHeight="1" thickBot="1" x14ac:dyDescent="0.25">
      <c r="A54" s="487" t="s">
        <v>55</v>
      </c>
      <c r="B54" s="488"/>
      <c r="C54" s="488"/>
      <c r="D54" s="489"/>
      <c r="E54" s="42" t="s">
        <v>56</v>
      </c>
      <c r="F54" s="54">
        <f t="shared" ref="F54:G59" si="9">F12+F41+F48</f>
        <v>199252.3</v>
      </c>
      <c r="G54" s="54">
        <f t="shared" si="9"/>
        <v>0</v>
      </c>
      <c r="H54" s="67">
        <f t="shared" si="1"/>
        <v>0</v>
      </c>
      <c r="I54" s="54">
        <f t="shared" ref="I54:AB59" si="10">I12+I41+I48</f>
        <v>0</v>
      </c>
      <c r="J54" s="54">
        <f t="shared" si="10"/>
        <v>0</v>
      </c>
      <c r="K54" s="54">
        <f t="shared" si="10"/>
        <v>0</v>
      </c>
      <c r="L54" s="54">
        <f t="shared" si="10"/>
        <v>0</v>
      </c>
      <c r="M54" s="54">
        <f t="shared" si="10"/>
        <v>0</v>
      </c>
      <c r="N54" s="54">
        <f t="shared" si="10"/>
        <v>0</v>
      </c>
      <c r="O54" s="54">
        <f t="shared" si="10"/>
        <v>0</v>
      </c>
      <c r="P54" s="54">
        <f t="shared" si="10"/>
        <v>0</v>
      </c>
      <c r="Q54" s="54">
        <f t="shared" si="10"/>
        <v>0</v>
      </c>
      <c r="R54" s="54">
        <f t="shared" si="10"/>
        <v>0</v>
      </c>
      <c r="S54" s="54">
        <f t="shared" si="10"/>
        <v>0</v>
      </c>
      <c r="T54" s="54">
        <f t="shared" si="10"/>
        <v>0</v>
      </c>
      <c r="U54" s="54">
        <f t="shared" si="10"/>
        <v>0</v>
      </c>
      <c r="V54" s="54">
        <f t="shared" si="10"/>
        <v>0</v>
      </c>
      <c r="W54" s="54">
        <f t="shared" si="10"/>
        <v>0</v>
      </c>
      <c r="X54" s="54">
        <f t="shared" si="10"/>
        <v>51</v>
      </c>
      <c r="Y54" s="54">
        <f t="shared" si="10"/>
        <v>0</v>
      </c>
      <c r="Z54" s="54">
        <f t="shared" si="10"/>
        <v>0</v>
      </c>
      <c r="AA54" s="54">
        <f t="shared" si="10"/>
        <v>54055</v>
      </c>
      <c r="AB54" s="54">
        <f t="shared" si="10"/>
        <v>0</v>
      </c>
      <c r="AC54" s="54">
        <v>0</v>
      </c>
      <c r="AD54" s="54">
        <f t="shared" ref="AD54:AH59" si="11">AD12+AD41+AD48</f>
        <v>54055</v>
      </c>
      <c r="AE54" s="54">
        <f t="shared" si="11"/>
        <v>0</v>
      </c>
      <c r="AF54" s="54">
        <f t="shared" si="11"/>
        <v>0</v>
      </c>
      <c r="AG54" s="54">
        <f t="shared" si="11"/>
        <v>71085.3</v>
      </c>
      <c r="AH54" s="54">
        <f t="shared" si="11"/>
        <v>0</v>
      </c>
      <c r="AI54" s="54">
        <f t="shared" ref="AI54" si="12">AH54/AG54*100</f>
        <v>0</v>
      </c>
      <c r="AJ54" s="54">
        <f>AJ12+AJ41+AJ48</f>
        <v>20006</v>
      </c>
      <c r="AK54" s="54">
        <f>AK12+AK41+AK48</f>
        <v>0</v>
      </c>
      <c r="AL54" s="54">
        <v>0</v>
      </c>
      <c r="AM54" s="54">
        <f t="shared" ref="AM54:AR59" si="13">AM12+AM41+AM48</f>
        <v>0</v>
      </c>
      <c r="AN54" s="54">
        <f t="shared" si="13"/>
        <v>0</v>
      </c>
      <c r="AO54" s="54">
        <f t="shared" si="13"/>
        <v>0</v>
      </c>
      <c r="AP54" s="54">
        <f t="shared" si="13"/>
        <v>0</v>
      </c>
      <c r="AQ54" s="54">
        <f t="shared" si="13"/>
        <v>0</v>
      </c>
      <c r="AR54" s="54">
        <f t="shared" si="13"/>
        <v>0</v>
      </c>
      <c r="AS54" s="493"/>
      <c r="AT54" s="493"/>
    </row>
    <row r="55" spans="1:46" s="2" customFormat="1" ht="41.25" customHeight="1" thickBot="1" x14ac:dyDescent="0.25">
      <c r="A55" s="487"/>
      <c r="B55" s="488"/>
      <c r="C55" s="488"/>
      <c r="D55" s="489"/>
      <c r="E55" s="42" t="s">
        <v>35</v>
      </c>
      <c r="F55" s="54">
        <f t="shared" si="9"/>
        <v>5978</v>
      </c>
      <c r="G55" s="54">
        <f t="shared" si="9"/>
        <v>0</v>
      </c>
      <c r="H55" s="67">
        <f t="shared" si="1"/>
        <v>0</v>
      </c>
      <c r="I55" s="54">
        <f t="shared" si="10"/>
        <v>0</v>
      </c>
      <c r="J55" s="54">
        <f t="shared" si="10"/>
        <v>0</v>
      </c>
      <c r="K55" s="54">
        <f t="shared" si="10"/>
        <v>0</v>
      </c>
      <c r="L55" s="54">
        <f t="shared" si="10"/>
        <v>0</v>
      </c>
      <c r="M55" s="54">
        <f t="shared" si="10"/>
        <v>0</v>
      </c>
      <c r="N55" s="54">
        <f t="shared" si="10"/>
        <v>0</v>
      </c>
      <c r="O55" s="54">
        <f t="shared" si="10"/>
        <v>0</v>
      </c>
      <c r="P55" s="54">
        <f t="shared" si="10"/>
        <v>0</v>
      </c>
      <c r="Q55" s="54">
        <f t="shared" si="10"/>
        <v>0</v>
      </c>
      <c r="R55" s="54">
        <f t="shared" si="10"/>
        <v>0</v>
      </c>
      <c r="S55" s="54">
        <f t="shared" si="10"/>
        <v>0</v>
      </c>
      <c r="T55" s="54">
        <f t="shared" si="10"/>
        <v>0</v>
      </c>
      <c r="U55" s="54">
        <f t="shared" si="10"/>
        <v>0</v>
      </c>
      <c r="V55" s="54">
        <f t="shared" si="10"/>
        <v>0</v>
      </c>
      <c r="W55" s="54">
        <f t="shared" si="10"/>
        <v>0</v>
      </c>
      <c r="X55" s="54">
        <f t="shared" si="10"/>
        <v>0</v>
      </c>
      <c r="Y55" s="54">
        <f t="shared" si="10"/>
        <v>0</v>
      </c>
      <c r="Z55" s="54">
        <f t="shared" si="10"/>
        <v>0</v>
      </c>
      <c r="AA55" s="54">
        <f t="shared" si="10"/>
        <v>0</v>
      </c>
      <c r="AB55" s="54">
        <f t="shared" si="10"/>
        <v>0</v>
      </c>
      <c r="AC55" s="54">
        <f>AC13+AC42+AC49</f>
        <v>0</v>
      </c>
      <c r="AD55" s="54">
        <f t="shared" si="11"/>
        <v>0</v>
      </c>
      <c r="AE55" s="54">
        <f t="shared" si="11"/>
        <v>0</v>
      </c>
      <c r="AF55" s="54">
        <f t="shared" si="11"/>
        <v>0</v>
      </c>
      <c r="AG55" s="54">
        <f t="shared" si="11"/>
        <v>5978</v>
      </c>
      <c r="AH55" s="54">
        <f t="shared" si="11"/>
        <v>0</v>
      </c>
      <c r="AI55" s="54">
        <f>AI13+AI42+AI49</f>
        <v>0</v>
      </c>
      <c r="AJ55" s="54">
        <f>AJ13+AJ42+AJ49</f>
        <v>0</v>
      </c>
      <c r="AK55" s="54">
        <f>AK13+AK42+AK49</f>
        <v>0</v>
      </c>
      <c r="AL55" s="54">
        <f>AL13+AL42+AL49</f>
        <v>0</v>
      </c>
      <c r="AM55" s="54">
        <f t="shared" si="13"/>
        <v>0</v>
      </c>
      <c r="AN55" s="54">
        <f t="shared" si="13"/>
        <v>0</v>
      </c>
      <c r="AO55" s="54">
        <f t="shared" si="13"/>
        <v>0</v>
      </c>
      <c r="AP55" s="54">
        <f t="shared" si="13"/>
        <v>0</v>
      </c>
      <c r="AQ55" s="54">
        <f t="shared" si="13"/>
        <v>0</v>
      </c>
      <c r="AR55" s="54">
        <f t="shared" si="13"/>
        <v>0</v>
      </c>
      <c r="AS55" s="494"/>
      <c r="AT55" s="494"/>
    </row>
    <row r="56" spans="1:46" s="2" customFormat="1" ht="41.25" customHeight="1" thickBot="1" x14ac:dyDescent="0.25">
      <c r="A56" s="487"/>
      <c r="B56" s="488"/>
      <c r="C56" s="488"/>
      <c r="D56" s="489"/>
      <c r="E56" s="42" t="s">
        <v>36</v>
      </c>
      <c r="F56" s="54">
        <f t="shared" si="9"/>
        <v>9350.2000000000007</v>
      </c>
      <c r="G56" s="54">
        <f t="shared" si="9"/>
        <v>0</v>
      </c>
      <c r="H56" s="67">
        <f t="shared" si="1"/>
        <v>0</v>
      </c>
      <c r="I56" s="54">
        <f t="shared" si="10"/>
        <v>0</v>
      </c>
      <c r="J56" s="54">
        <f t="shared" si="10"/>
        <v>0</v>
      </c>
      <c r="K56" s="54">
        <f t="shared" si="10"/>
        <v>0</v>
      </c>
      <c r="L56" s="54">
        <f t="shared" si="10"/>
        <v>0</v>
      </c>
      <c r="M56" s="54">
        <f t="shared" si="10"/>
        <v>0</v>
      </c>
      <c r="N56" s="54">
        <f t="shared" si="10"/>
        <v>0</v>
      </c>
      <c r="O56" s="54">
        <f t="shared" si="10"/>
        <v>0</v>
      </c>
      <c r="P56" s="54">
        <f t="shared" si="10"/>
        <v>0</v>
      </c>
      <c r="Q56" s="54">
        <f t="shared" si="10"/>
        <v>0</v>
      </c>
      <c r="R56" s="54">
        <f t="shared" si="10"/>
        <v>0</v>
      </c>
      <c r="S56" s="54">
        <f t="shared" si="10"/>
        <v>0</v>
      </c>
      <c r="T56" s="54">
        <f t="shared" si="10"/>
        <v>0</v>
      </c>
      <c r="U56" s="54">
        <f t="shared" si="10"/>
        <v>0</v>
      </c>
      <c r="V56" s="54">
        <f t="shared" si="10"/>
        <v>0</v>
      </c>
      <c r="W56" s="54">
        <f t="shared" si="10"/>
        <v>0</v>
      </c>
      <c r="X56" s="54">
        <f t="shared" si="10"/>
        <v>0</v>
      </c>
      <c r="Y56" s="54">
        <f t="shared" si="10"/>
        <v>0</v>
      </c>
      <c r="Z56" s="54">
        <f t="shared" si="10"/>
        <v>0</v>
      </c>
      <c r="AA56" s="54">
        <f t="shared" si="10"/>
        <v>0</v>
      </c>
      <c r="AB56" s="54">
        <f t="shared" si="10"/>
        <v>0</v>
      </c>
      <c r="AC56" s="54">
        <f>AC14+AC43+AC50</f>
        <v>0</v>
      </c>
      <c r="AD56" s="54">
        <f t="shared" si="11"/>
        <v>0</v>
      </c>
      <c r="AE56" s="54">
        <f t="shared" si="11"/>
        <v>0</v>
      </c>
      <c r="AF56" s="54">
        <v>0</v>
      </c>
      <c r="AG56" s="54">
        <f t="shared" si="11"/>
        <v>9350.2000000000007</v>
      </c>
      <c r="AH56" s="54">
        <f t="shared" si="11"/>
        <v>0</v>
      </c>
      <c r="AI56" s="54">
        <f>AI14+AI43+AI50</f>
        <v>0</v>
      </c>
      <c r="AJ56" s="54">
        <v>0</v>
      </c>
      <c r="AK56" s="54">
        <f>AK14+AK43+AK50</f>
        <v>0</v>
      </c>
      <c r="AL56" s="54">
        <v>0</v>
      </c>
      <c r="AM56" s="54">
        <f t="shared" si="13"/>
        <v>0</v>
      </c>
      <c r="AN56" s="54">
        <f t="shared" si="13"/>
        <v>0</v>
      </c>
      <c r="AO56" s="54">
        <f t="shared" si="13"/>
        <v>0</v>
      </c>
      <c r="AP56" s="54">
        <f t="shared" si="13"/>
        <v>0</v>
      </c>
      <c r="AQ56" s="54">
        <f t="shared" si="13"/>
        <v>0</v>
      </c>
      <c r="AR56" s="54">
        <f t="shared" si="13"/>
        <v>0</v>
      </c>
      <c r="AS56" s="494"/>
      <c r="AT56" s="494"/>
    </row>
    <row r="57" spans="1:46" s="2" customFormat="1" ht="41.25" customHeight="1" thickBot="1" x14ac:dyDescent="0.25">
      <c r="A57" s="487"/>
      <c r="B57" s="488"/>
      <c r="C57" s="488"/>
      <c r="D57" s="489"/>
      <c r="E57" s="43" t="s">
        <v>37</v>
      </c>
      <c r="F57" s="54">
        <f t="shared" si="9"/>
        <v>183873.1</v>
      </c>
      <c r="G57" s="54">
        <f t="shared" si="9"/>
        <v>0</v>
      </c>
      <c r="H57" s="67">
        <f t="shared" si="1"/>
        <v>0</v>
      </c>
      <c r="I57" s="54">
        <f t="shared" si="10"/>
        <v>0</v>
      </c>
      <c r="J57" s="54">
        <f t="shared" si="10"/>
        <v>0</v>
      </c>
      <c r="K57" s="54">
        <f t="shared" si="10"/>
        <v>0</v>
      </c>
      <c r="L57" s="54">
        <f t="shared" si="10"/>
        <v>0</v>
      </c>
      <c r="M57" s="54">
        <f t="shared" si="10"/>
        <v>0</v>
      </c>
      <c r="N57" s="54">
        <f t="shared" si="10"/>
        <v>0</v>
      </c>
      <c r="O57" s="54">
        <f t="shared" si="10"/>
        <v>0</v>
      </c>
      <c r="P57" s="54">
        <f t="shared" si="10"/>
        <v>0</v>
      </c>
      <c r="Q57" s="54">
        <f t="shared" si="10"/>
        <v>0</v>
      </c>
      <c r="R57" s="54">
        <f t="shared" si="10"/>
        <v>0</v>
      </c>
      <c r="S57" s="54">
        <f t="shared" si="10"/>
        <v>0</v>
      </c>
      <c r="T57" s="54">
        <f t="shared" si="10"/>
        <v>0</v>
      </c>
      <c r="U57" s="54">
        <f t="shared" si="10"/>
        <v>0</v>
      </c>
      <c r="V57" s="54">
        <f t="shared" si="10"/>
        <v>0</v>
      </c>
      <c r="W57" s="54">
        <f t="shared" si="10"/>
        <v>0</v>
      </c>
      <c r="X57" s="54">
        <f t="shared" si="10"/>
        <v>51</v>
      </c>
      <c r="Y57" s="54">
        <f t="shared" si="10"/>
        <v>0</v>
      </c>
      <c r="Z57" s="54">
        <f t="shared" si="10"/>
        <v>0</v>
      </c>
      <c r="AA57" s="54">
        <f t="shared" si="10"/>
        <v>54055</v>
      </c>
      <c r="AB57" s="54">
        <f t="shared" si="10"/>
        <v>0</v>
      </c>
      <c r="AC57" s="54">
        <f>AC15+AC44+AC51</f>
        <v>0</v>
      </c>
      <c r="AD57" s="54">
        <f t="shared" si="11"/>
        <v>54055</v>
      </c>
      <c r="AE57" s="54">
        <f t="shared" si="11"/>
        <v>0</v>
      </c>
      <c r="AF57" s="54">
        <f>AF15+AF44+AF51</f>
        <v>0</v>
      </c>
      <c r="AG57" s="54">
        <f t="shared" si="11"/>
        <v>55757.1</v>
      </c>
      <c r="AH57" s="54">
        <f t="shared" si="11"/>
        <v>0</v>
      </c>
      <c r="AI57" s="54">
        <f>AI15+AI44+AI51</f>
        <v>0</v>
      </c>
      <c r="AJ57" s="54">
        <f>AJ15+AJ44+AJ51</f>
        <v>20006</v>
      </c>
      <c r="AK57" s="54">
        <f>AK15+AK44+AK51</f>
        <v>0</v>
      </c>
      <c r="AL57" s="54">
        <v>0</v>
      </c>
      <c r="AM57" s="54">
        <f t="shared" si="13"/>
        <v>0</v>
      </c>
      <c r="AN57" s="54">
        <f t="shared" si="13"/>
        <v>0</v>
      </c>
      <c r="AO57" s="54">
        <f t="shared" si="13"/>
        <v>0</v>
      </c>
      <c r="AP57" s="54">
        <f t="shared" si="13"/>
        <v>0</v>
      </c>
      <c r="AQ57" s="54">
        <f t="shared" si="13"/>
        <v>0</v>
      </c>
      <c r="AR57" s="54">
        <f t="shared" si="13"/>
        <v>0</v>
      </c>
      <c r="AS57" s="494"/>
      <c r="AT57" s="494"/>
    </row>
    <row r="58" spans="1:46" s="2" customFormat="1" ht="41.25" customHeight="1" x14ac:dyDescent="0.2">
      <c r="A58" s="487"/>
      <c r="B58" s="488"/>
      <c r="C58" s="488"/>
      <c r="D58" s="489"/>
      <c r="E58" s="42" t="s">
        <v>38</v>
      </c>
      <c r="F58" s="54">
        <f t="shared" si="9"/>
        <v>0</v>
      </c>
      <c r="G58" s="54">
        <f t="shared" si="9"/>
        <v>0</v>
      </c>
      <c r="H58" s="54">
        <f>H16+H45+H52</f>
        <v>0</v>
      </c>
      <c r="I58" s="54">
        <f t="shared" si="10"/>
        <v>0</v>
      </c>
      <c r="J58" s="54">
        <f t="shared" si="10"/>
        <v>0</v>
      </c>
      <c r="K58" s="54">
        <f t="shared" si="10"/>
        <v>0</v>
      </c>
      <c r="L58" s="54">
        <f t="shared" si="10"/>
        <v>0</v>
      </c>
      <c r="M58" s="54">
        <f t="shared" si="10"/>
        <v>0</v>
      </c>
      <c r="N58" s="54">
        <f t="shared" si="10"/>
        <v>0</v>
      </c>
      <c r="O58" s="54">
        <f t="shared" si="10"/>
        <v>0</v>
      </c>
      <c r="P58" s="54">
        <f t="shared" si="10"/>
        <v>0</v>
      </c>
      <c r="Q58" s="54">
        <f t="shared" si="10"/>
        <v>0</v>
      </c>
      <c r="R58" s="54">
        <f t="shared" si="10"/>
        <v>0</v>
      </c>
      <c r="S58" s="54">
        <f t="shared" si="10"/>
        <v>0</v>
      </c>
      <c r="T58" s="54">
        <f t="shared" si="10"/>
        <v>0</v>
      </c>
      <c r="U58" s="54">
        <f t="shared" si="10"/>
        <v>0</v>
      </c>
      <c r="V58" s="54">
        <f t="shared" si="10"/>
        <v>0</v>
      </c>
      <c r="W58" s="54">
        <f t="shared" si="10"/>
        <v>0</v>
      </c>
      <c r="X58" s="54">
        <f t="shared" si="10"/>
        <v>0</v>
      </c>
      <c r="Y58" s="54">
        <f t="shared" si="10"/>
        <v>0</v>
      </c>
      <c r="Z58" s="54">
        <f t="shared" si="10"/>
        <v>0</v>
      </c>
      <c r="AA58" s="54">
        <f t="shared" si="10"/>
        <v>0</v>
      </c>
      <c r="AB58" s="54">
        <f t="shared" si="10"/>
        <v>0</v>
      </c>
      <c r="AC58" s="54">
        <f>AC16+AC45+AC52</f>
        <v>0</v>
      </c>
      <c r="AD58" s="54">
        <f t="shared" si="11"/>
        <v>0</v>
      </c>
      <c r="AE58" s="54">
        <f t="shared" si="11"/>
        <v>0</v>
      </c>
      <c r="AF58" s="54">
        <f>AF16+AF45+AF52</f>
        <v>0</v>
      </c>
      <c r="AG58" s="54">
        <f t="shared" si="11"/>
        <v>0</v>
      </c>
      <c r="AH58" s="54">
        <f t="shared" si="11"/>
        <v>0</v>
      </c>
      <c r="AI58" s="54">
        <f>AI16+AI45+AI52</f>
        <v>0</v>
      </c>
      <c r="AJ58" s="54">
        <f>AJ16+AJ45+AJ52</f>
        <v>0</v>
      </c>
      <c r="AK58" s="54">
        <f>AK16+AK45+AK52</f>
        <v>0</v>
      </c>
      <c r="AL58" s="54">
        <f>AL16+AL45+AL52</f>
        <v>0</v>
      </c>
      <c r="AM58" s="54">
        <f t="shared" si="13"/>
        <v>0</v>
      </c>
      <c r="AN58" s="54">
        <f t="shared" si="13"/>
        <v>0</v>
      </c>
      <c r="AO58" s="54">
        <f t="shared" si="13"/>
        <v>0</v>
      </c>
      <c r="AP58" s="54">
        <f t="shared" si="13"/>
        <v>0</v>
      </c>
      <c r="AQ58" s="54">
        <f t="shared" si="13"/>
        <v>0</v>
      </c>
      <c r="AR58" s="54">
        <f t="shared" si="13"/>
        <v>0</v>
      </c>
      <c r="AS58" s="495"/>
      <c r="AT58" s="495"/>
    </row>
    <row r="59" spans="1:46" s="8" customFormat="1" ht="41.25" customHeight="1" x14ac:dyDescent="0.25">
      <c r="A59" s="490"/>
      <c r="B59" s="491"/>
      <c r="C59" s="491"/>
      <c r="D59" s="492"/>
      <c r="E59" s="68" t="s">
        <v>39</v>
      </c>
      <c r="F59" s="54">
        <f t="shared" si="9"/>
        <v>2036.8</v>
      </c>
      <c r="G59" s="54">
        <f t="shared" si="9"/>
        <v>0.1</v>
      </c>
      <c r="H59" s="54">
        <f t="shared" ref="H59" si="14">G59/F59*100</f>
        <v>4.9096622152395922E-3</v>
      </c>
      <c r="I59" s="54">
        <f t="shared" si="10"/>
        <v>0.1</v>
      </c>
      <c r="J59" s="54">
        <f t="shared" si="10"/>
        <v>0.1</v>
      </c>
      <c r="K59" s="54">
        <f t="shared" si="10"/>
        <v>100</v>
      </c>
      <c r="L59" s="54">
        <f t="shared" si="10"/>
        <v>0</v>
      </c>
      <c r="M59" s="54">
        <f t="shared" si="10"/>
        <v>0</v>
      </c>
      <c r="N59" s="54">
        <f t="shared" si="10"/>
        <v>0</v>
      </c>
      <c r="O59" s="54">
        <f t="shared" si="10"/>
        <v>0</v>
      </c>
      <c r="P59" s="54">
        <f t="shared" si="10"/>
        <v>0</v>
      </c>
      <c r="Q59" s="54">
        <f t="shared" si="10"/>
        <v>0</v>
      </c>
      <c r="R59" s="54">
        <f t="shared" si="10"/>
        <v>0</v>
      </c>
      <c r="S59" s="54">
        <f t="shared" si="10"/>
        <v>0</v>
      </c>
      <c r="T59" s="54">
        <f t="shared" si="10"/>
        <v>0</v>
      </c>
      <c r="U59" s="54">
        <f t="shared" si="10"/>
        <v>0</v>
      </c>
      <c r="V59" s="54">
        <f t="shared" si="10"/>
        <v>0</v>
      </c>
      <c r="W59" s="54">
        <f t="shared" si="10"/>
        <v>0</v>
      </c>
      <c r="X59" s="54">
        <f t="shared" si="10"/>
        <v>0</v>
      </c>
      <c r="Y59" s="54">
        <f t="shared" si="10"/>
        <v>0</v>
      </c>
      <c r="Z59" s="54">
        <f t="shared" si="10"/>
        <v>0</v>
      </c>
      <c r="AA59" s="54">
        <f t="shared" si="10"/>
        <v>0</v>
      </c>
      <c r="AB59" s="54">
        <f t="shared" si="10"/>
        <v>0</v>
      </c>
      <c r="AC59" s="54">
        <f>AC17+AC46+AC53</f>
        <v>0</v>
      </c>
      <c r="AD59" s="54">
        <f t="shared" si="11"/>
        <v>0</v>
      </c>
      <c r="AE59" s="54">
        <f t="shared" si="11"/>
        <v>0</v>
      </c>
      <c r="AF59" s="54">
        <f>AF17+AF46+AF53</f>
        <v>0</v>
      </c>
      <c r="AG59" s="54">
        <f t="shared" si="11"/>
        <v>2002</v>
      </c>
      <c r="AH59" s="54">
        <f t="shared" si="11"/>
        <v>0</v>
      </c>
      <c r="AI59" s="54">
        <f t="shared" ref="AI59" si="15">AH59/AG59*100</f>
        <v>0</v>
      </c>
      <c r="AJ59" s="54">
        <f>AJ17+AJ46+AJ53</f>
        <v>34.700000000000003</v>
      </c>
      <c r="AK59" s="54">
        <f>AK17+AK46+AK53</f>
        <v>0</v>
      </c>
      <c r="AL59" s="54">
        <f>AL17+AL46+AL53</f>
        <v>0</v>
      </c>
      <c r="AM59" s="54">
        <f t="shared" si="13"/>
        <v>0</v>
      </c>
      <c r="AN59" s="54">
        <f t="shared" si="13"/>
        <v>0</v>
      </c>
      <c r="AO59" s="54">
        <f t="shared" si="13"/>
        <v>0</v>
      </c>
      <c r="AP59" s="54">
        <f t="shared" si="13"/>
        <v>0</v>
      </c>
      <c r="AQ59" s="54">
        <f t="shared" si="13"/>
        <v>0</v>
      </c>
      <c r="AR59" s="54">
        <f t="shared" si="13"/>
        <v>0</v>
      </c>
      <c r="AS59" s="69"/>
      <c r="AT59" s="69"/>
    </row>
    <row r="60" spans="1:46" s="2" customFormat="1" ht="41.25" customHeight="1" x14ac:dyDescent="0.2">
      <c r="A60" s="496" t="s">
        <v>57</v>
      </c>
      <c r="B60" s="497"/>
      <c r="C60" s="497"/>
      <c r="D60" s="498"/>
      <c r="E60" s="42" t="s">
        <v>56</v>
      </c>
      <c r="F60" s="54">
        <f>F62+F63</f>
        <v>182170</v>
      </c>
      <c r="G60" s="54">
        <f>G41+G48+AB15</f>
        <v>0</v>
      </c>
      <c r="H60" s="54">
        <v>0</v>
      </c>
      <c r="I60" s="54">
        <f>I48+I30+I24+I18</f>
        <v>0</v>
      </c>
      <c r="J60" s="54">
        <f>J48+J30+J24+J18</f>
        <v>0</v>
      </c>
      <c r="K60" s="54">
        <v>0</v>
      </c>
      <c r="L60" s="54">
        <f>L48+L30+L24+L18</f>
        <v>0</v>
      </c>
      <c r="M60" s="54">
        <f>M48+M30+M24+M18</f>
        <v>0</v>
      </c>
      <c r="N60" s="54">
        <v>0</v>
      </c>
      <c r="O60" s="54">
        <f>O61+O62+O63+O64</f>
        <v>0</v>
      </c>
      <c r="P60" s="54">
        <f>P48+P30+P24+P18</f>
        <v>0</v>
      </c>
      <c r="Q60" s="54">
        <v>0</v>
      </c>
      <c r="R60" s="54">
        <f>R61+R62+R63+R64</f>
        <v>0</v>
      </c>
      <c r="S60" s="54">
        <f>S61+S62+S63+S64</f>
        <v>0</v>
      </c>
      <c r="T60" s="54">
        <v>0</v>
      </c>
      <c r="U60" s="54">
        <f>U61+U62+U63+U64</f>
        <v>0</v>
      </c>
      <c r="V60" s="54">
        <f>V61+V62+V63+V64</f>
        <v>0</v>
      </c>
      <c r="W60" s="54">
        <v>0</v>
      </c>
      <c r="X60" s="54">
        <f>X61+X62+X63+X64</f>
        <v>0</v>
      </c>
      <c r="Y60" s="54">
        <f>Y61+Y62+Y63+Y64</f>
        <v>0</v>
      </c>
      <c r="Z60" s="54">
        <v>0</v>
      </c>
      <c r="AA60" s="54">
        <f>AA61+AA62+AA63+AA64</f>
        <v>54055</v>
      </c>
      <c r="AB60" s="54">
        <f>AB61+AB62+AB63+AB64</f>
        <v>0</v>
      </c>
      <c r="AC60" s="54">
        <v>0</v>
      </c>
      <c r="AD60" s="54">
        <f>AD61+AD62+AD63+AD64</f>
        <v>54055</v>
      </c>
      <c r="AE60" s="54">
        <f>AE61+AE62+AE63+AE64</f>
        <v>0</v>
      </c>
      <c r="AF60" s="54">
        <v>0</v>
      </c>
      <c r="AG60" s="54">
        <f>AG61+AG62+AG63+AG64</f>
        <v>54054</v>
      </c>
      <c r="AH60" s="54">
        <f>AH61+AH62+AH63+AH64</f>
        <v>0</v>
      </c>
      <c r="AI60" s="54">
        <v>0</v>
      </c>
      <c r="AJ60" s="54">
        <f t="shared" ref="AJ60:AK60" si="16">AJ61+AJ62+AJ63+AJ64</f>
        <v>20006</v>
      </c>
      <c r="AK60" s="54">
        <f t="shared" si="16"/>
        <v>0</v>
      </c>
      <c r="AL60" s="54">
        <v>0</v>
      </c>
      <c r="AM60" s="54">
        <f t="shared" ref="AM60:AN60" si="17">AM61+AM62+AM63+AM64</f>
        <v>0</v>
      </c>
      <c r="AN60" s="54">
        <f t="shared" si="17"/>
        <v>0</v>
      </c>
      <c r="AO60" s="54">
        <v>0</v>
      </c>
      <c r="AP60" s="54">
        <f t="shared" ref="AP60:AQ60" si="18">AP61+AP62+AP63+AP64</f>
        <v>0</v>
      </c>
      <c r="AQ60" s="54">
        <f t="shared" si="18"/>
        <v>0</v>
      </c>
      <c r="AR60" s="54">
        <v>0</v>
      </c>
      <c r="AS60" s="493"/>
      <c r="AT60" s="493"/>
    </row>
    <row r="61" spans="1:46" s="2" customFormat="1" ht="41.25" customHeight="1" x14ac:dyDescent="0.2">
      <c r="A61" s="487"/>
      <c r="B61" s="488"/>
      <c r="C61" s="488"/>
      <c r="D61" s="489"/>
      <c r="E61" s="42" t="s">
        <v>35</v>
      </c>
      <c r="F61" s="32">
        <f t="shared" ref="F61:G72" si="19">I61+L61+O61+R61+U61+X61+AA61+AD61+AG61+AJ61+AM61+AP61</f>
        <v>0</v>
      </c>
      <c r="G61" s="32">
        <f t="shared" si="19"/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494"/>
      <c r="AT61" s="494"/>
    </row>
    <row r="62" spans="1:46" s="2" customFormat="1" ht="41.25" customHeight="1" x14ac:dyDescent="0.2">
      <c r="A62" s="487"/>
      <c r="B62" s="488"/>
      <c r="C62" s="488"/>
      <c r="D62" s="489"/>
      <c r="E62" s="42" t="s">
        <v>36</v>
      </c>
      <c r="F62" s="32">
        <f t="shared" si="19"/>
        <v>0</v>
      </c>
      <c r="G62" s="32">
        <f t="shared" si="19"/>
        <v>0</v>
      </c>
      <c r="H62" s="32">
        <v>0</v>
      </c>
      <c r="I62" s="32">
        <f>I50</f>
        <v>0</v>
      </c>
      <c r="J62" s="32">
        <f t="shared" ref="J62:AR62" si="20">J50</f>
        <v>0</v>
      </c>
      <c r="K62" s="32">
        <f t="shared" si="20"/>
        <v>0</v>
      </c>
      <c r="L62" s="32">
        <f t="shared" si="20"/>
        <v>0</v>
      </c>
      <c r="M62" s="32">
        <f t="shared" si="20"/>
        <v>0</v>
      </c>
      <c r="N62" s="32">
        <f t="shared" si="20"/>
        <v>0</v>
      </c>
      <c r="O62" s="32">
        <f t="shared" si="20"/>
        <v>0</v>
      </c>
      <c r="P62" s="32">
        <f t="shared" si="20"/>
        <v>0</v>
      </c>
      <c r="Q62" s="32">
        <f t="shared" si="20"/>
        <v>0</v>
      </c>
      <c r="R62" s="32">
        <f t="shared" si="20"/>
        <v>0</v>
      </c>
      <c r="S62" s="32">
        <f t="shared" si="20"/>
        <v>0</v>
      </c>
      <c r="T62" s="32">
        <f t="shared" si="20"/>
        <v>0</v>
      </c>
      <c r="U62" s="32">
        <f t="shared" si="20"/>
        <v>0</v>
      </c>
      <c r="V62" s="32">
        <f t="shared" si="20"/>
        <v>0</v>
      </c>
      <c r="W62" s="32">
        <f t="shared" si="20"/>
        <v>0</v>
      </c>
      <c r="X62" s="32">
        <f t="shared" si="20"/>
        <v>0</v>
      </c>
      <c r="Y62" s="32">
        <f t="shared" si="20"/>
        <v>0</v>
      </c>
      <c r="Z62" s="32">
        <f t="shared" si="20"/>
        <v>0</v>
      </c>
      <c r="AA62" s="32">
        <f t="shared" si="20"/>
        <v>0</v>
      </c>
      <c r="AB62" s="32">
        <f t="shared" si="20"/>
        <v>0</v>
      </c>
      <c r="AC62" s="32">
        <f t="shared" si="20"/>
        <v>0</v>
      </c>
      <c r="AD62" s="32">
        <f t="shared" si="20"/>
        <v>0</v>
      </c>
      <c r="AE62" s="32">
        <f t="shared" si="20"/>
        <v>0</v>
      </c>
      <c r="AF62" s="32">
        <f t="shared" si="20"/>
        <v>0</v>
      </c>
      <c r="AG62" s="32">
        <f t="shared" si="20"/>
        <v>0</v>
      </c>
      <c r="AH62" s="32">
        <f t="shared" si="20"/>
        <v>0</v>
      </c>
      <c r="AI62" s="32">
        <f t="shared" si="20"/>
        <v>0</v>
      </c>
      <c r="AJ62" s="32">
        <f t="shared" si="20"/>
        <v>0</v>
      </c>
      <c r="AK62" s="32">
        <f t="shared" si="20"/>
        <v>0</v>
      </c>
      <c r="AL62" s="32">
        <f t="shared" si="20"/>
        <v>0</v>
      </c>
      <c r="AM62" s="32">
        <f t="shared" si="20"/>
        <v>0</v>
      </c>
      <c r="AN62" s="32">
        <f t="shared" si="20"/>
        <v>0</v>
      </c>
      <c r="AO62" s="32">
        <f t="shared" si="20"/>
        <v>0</v>
      </c>
      <c r="AP62" s="32">
        <f t="shared" si="20"/>
        <v>0</v>
      </c>
      <c r="AQ62" s="32">
        <f t="shared" si="20"/>
        <v>0</v>
      </c>
      <c r="AR62" s="32">
        <f t="shared" si="20"/>
        <v>0</v>
      </c>
      <c r="AS62" s="494"/>
      <c r="AT62" s="494"/>
    </row>
    <row r="63" spans="1:46" s="2" customFormat="1" ht="41.25" customHeight="1" x14ac:dyDescent="0.2">
      <c r="A63" s="487"/>
      <c r="B63" s="488"/>
      <c r="C63" s="488"/>
      <c r="D63" s="489"/>
      <c r="E63" s="43" t="s">
        <v>37</v>
      </c>
      <c r="F63" s="32">
        <f>U63+AA63+AD63+AG63+AJ63+AM63</f>
        <v>182170</v>
      </c>
      <c r="G63" s="32">
        <f>AB63+AE63+AH63+AN63+AQ63</f>
        <v>0</v>
      </c>
      <c r="H63" s="32">
        <v>0</v>
      </c>
      <c r="I63" s="32">
        <f>I51+I44</f>
        <v>0</v>
      </c>
      <c r="J63" s="32">
        <f t="shared" ref="J63:AR63" si="21">J51+J44</f>
        <v>0</v>
      </c>
      <c r="K63" s="32">
        <f t="shared" si="21"/>
        <v>0</v>
      </c>
      <c r="L63" s="32">
        <f t="shared" si="21"/>
        <v>0</v>
      </c>
      <c r="M63" s="32">
        <f t="shared" si="21"/>
        <v>0</v>
      </c>
      <c r="N63" s="32">
        <f t="shared" si="21"/>
        <v>0</v>
      </c>
      <c r="O63" s="32">
        <f t="shared" si="21"/>
        <v>0</v>
      </c>
      <c r="P63" s="32">
        <f t="shared" si="21"/>
        <v>0</v>
      </c>
      <c r="Q63" s="32">
        <f t="shared" si="21"/>
        <v>0</v>
      </c>
      <c r="R63" s="32">
        <f t="shared" si="21"/>
        <v>0</v>
      </c>
      <c r="S63" s="32">
        <f t="shared" si="21"/>
        <v>0</v>
      </c>
      <c r="T63" s="32">
        <f t="shared" si="21"/>
        <v>0</v>
      </c>
      <c r="U63" s="32">
        <f t="shared" si="21"/>
        <v>0</v>
      </c>
      <c r="V63" s="32">
        <f t="shared" si="21"/>
        <v>0</v>
      </c>
      <c r="W63" s="32">
        <f t="shared" si="21"/>
        <v>0</v>
      </c>
      <c r="X63" s="32">
        <f>X51+X44</f>
        <v>0</v>
      </c>
      <c r="Y63" s="32">
        <f t="shared" si="21"/>
        <v>0</v>
      </c>
      <c r="Z63" s="32">
        <f t="shared" si="21"/>
        <v>0</v>
      </c>
      <c r="AA63" s="32">
        <f>AA51+AA44</f>
        <v>54055</v>
      </c>
      <c r="AB63" s="32">
        <v>0</v>
      </c>
      <c r="AC63" s="32">
        <v>0</v>
      </c>
      <c r="AD63" s="32">
        <f t="shared" si="21"/>
        <v>54055</v>
      </c>
      <c r="AE63" s="32">
        <f t="shared" si="21"/>
        <v>0</v>
      </c>
      <c r="AF63" s="32">
        <f t="shared" si="21"/>
        <v>0</v>
      </c>
      <c r="AG63" s="32">
        <f t="shared" si="21"/>
        <v>54054</v>
      </c>
      <c r="AH63" s="32">
        <f t="shared" si="21"/>
        <v>0</v>
      </c>
      <c r="AI63" s="32">
        <f t="shared" si="21"/>
        <v>0</v>
      </c>
      <c r="AJ63" s="32">
        <f t="shared" si="21"/>
        <v>20006</v>
      </c>
      <c r="AK63" s="32">
        <f t="shared" si="21"/>
        <v>0</v>
      </c>
      <c r="AL63" s="32">
        <f t="shared" si="21"/>
        <v>0</v>
      </c>
      <c r="AM63" s="32">
        <f t="shared" si="21"/>
        <v>0</v>
      </c>
      <c r="AN63" s="32">
        <f t="shared" si="21"/>
        <v>0</v>
      </c>
      <c r="AO63" s="32">
        <f t="shared" si="21"/>
        <v>0</v>
      </c>
      <c r="AP63" s="32">
        <f t="shared" si="21"/>
        <v>0</v>
      </c>
      <c r="AQ63" s="32">
        <f t="shared" si="21"/>
        <v>0</v>
      </c>
      <c r="AR63" s="32">
        <f t="shared" si="21"/>
        <v>0</v>
      </c>
      <c r="AS63" s="494"/>
      <c r="AT63" s="494"/>
    </row>
    <row r="64" spans="1:46" s="2" customFormat="1" ht="41.25" customHeight="1" x14ac:dyDescent="0.2">
      <c r="A64" s="487"/>
      <c r="B64" s="488"/>
      <c r="C64" s="488"/>
      <c r="D64" s="489"/>
      <c r="E64" s="42" t="s">
        <v>38</v>
      </c>
      <c r="F64" s="32">
        <f>I64+L64+O64+R64+U64+X64+AA64+AD64+AG64+AJ64+AM64+AP64</f>
        <v>0</v>
      </c>
      <c r="G64" s="32">
        <f t="shared" si="19"/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495"/>
      <c r="AT64" s="495"/>
    </row>
    <row r="65" spans="1:46" s="8" customFormat="1" ht="41.25" customHeight="1" x14ac:dyDescent="0.25">
      <c r="A65" s="490"/>
      <c r="B65" s="491"/>
      <c r="C65" s="491"/>
      <c r="D65" s="492"/>
      <c r="E65" s="68" t="s">
        <v>39</v>
      </c>
      <c r="F65" s="32">
        <f>F46+F17-1046.8-1384.5-2067</f>
        <v>-2461.5</v>
      </c>
      <c r="G65" s="32">
        <f>G46+G17</f>
        <v>0.1</v>
      </c>
      <c r="H65" s="32">
        <f t="shared" ref="H65:H66" si="22">G65/F65*100</f>
        <v>-4.0625634775543372E-3</v>
      </c>
      <c r="I65" s="32">
        <f t="shared" ref="I65:N65" si="23">I17+I46</f>
        <v>0.1</v>
      </c>
      <c r="J65" s="32">
        <f t="shared" si="23"/>
        <v>0.1</v>
      </c>
      <c r="K65" s="32">
        <f t="shared" si="23"/>
        <v>100</v>
      </c>
      <c r="L65" s="32">
        <f t="shared" si="23"/>
        <v>0</v>
      </c>
      <c r="M65" s="32">
        <f t="shared" si="23"/>
        <v>0</v>
      </c>
      <c r="N65" s="32">
        <f t="shared" si="23"/>
        <v>0</v>
      </c>
      <c r="O65" s="32">
        <f>O46+O17-250</f>
        <v>-250</v>
      </c>
      <c r="P65" s="32">
        <f t="shared" ref="P65:AR65" si="24">P46+P17</f>
        <v>0</v>
      </c>
      <c r="Q65" s="32">
        <f t="shared" si="24"/>
        <v>0</v>
      </c>
      <c r="R65" s="32">
        <f t="shared" si="24"/>
        <v>0</v>
      </c>
      <c r="S65" s="32">
        <f t="shared" si="24"/>
        <v>0</v>
      </c>
      <c r="T65" s="32">
        <f t="shared" si="24"/>
        <v>0</v>
      </c>
      <c r="U65" s="32">
        <f t="shared" si="24"/>
        <v>0</v>
      </c>
      <c r="V65" s="32">
        <f t="shared" si="24"/>
        <v>0</v>
      </c>
      <c r="W65" s="32">
        <f t="shared" si="24"/>
        <v>0</v>
      </c>
      <c r="X65" s="32">
        <f>X46+X17-796.8-1384.5-2067</f>
        <v>-4248.3</v>
      </c>
      <c r="Y65" s="32">
        <f t="shared" si="24"/>
        <v>0</v>
      </c>
      <c r="Z65" s="32">
        <f t="shared" si="24"/>
        <v>0</v>
      </c>
      <c r="AA65" s="32">
        <f t="shared" si="24"/>
        <v>0</v>
      </c>
      <c r="AB65" s="32">
        <f t="shared" si="24"/>
        <v>0</v>
      </c>
      <c r="AC65" s="32">
        <f t="shared" si="24"/>
        <v>0</v>
      </c>
      <c r="AD65" s="32">
        <f t="shared" si="24"/>
        <v>0</v>
      </c>
      <c r="AE65" s="32">
        <f t="shared" si="24"/>
        <v>0</v>
      </c>
      <c r="AF65" s="32">
        <f t="shared" si="24"/>
        <v>0</v>
      </c>
      <c r="AG65" s="32">
        <f t="shared" si="24"/>
        <v>2002</v>
      </c>
      <c r="AH65" s="32">
        <f t="shared" si="24"/>
        <v>0</v>
      </c>
      <c r="AI65" s="32">
        <f t="shared" si="24"/>
        <v>0</v>
      </c>
      <c r="AJ65" s="32">
        <f t="shared" si="24"/>
        <v>34.700000000000003</v>
      </c>
      <c r="AK65" s="32">
        <f t="shared" si="24"/>
        <v>0</v>
      </c>
      <c r="AL65" s="32">
        <f t="shared" si="24"/>
        <v>0</v>
      </c>
      <c r="AM65" s="32">
        <f t="shared" si="24"/>
        <v>0</v>
      </c>
      <c r="AN65" s="32">
        <f t="shared" si="24"/>
        <v>0</v>
      </c>
      <c r="AO65" s="32">
        <f t="shared" si="24"/>
        <v>0</v>
      </c>
      <c r="AP65" s="32">
        <f t="shared" si="24"/>
        <v>0</v>
      </c>
      <c r="AQ65" s="32">
        <f t="shared" si="24"/>
        <v>0</v>
      </c>
      <c r="AR65" s="32">
        <f t="shared" si="24"/>
        <v>0</v>
      </c>
      <c r="AS65" s="69"/>
      <c r="AT65" s="69"/>
    </row>
    <row r="66" spans="1:46" s="2" customFormat="1" ht="41.25" customHeight="1" x14ac:dyDescent="0.2">
      <c r="A66" s="496" t="s">
        <v>58</v>
      </c>
      <c r="B66" s="497"/>
      <c r="C66" s="497"/>
      <c r="D66" s="498"/>
      <c r="E66" s="42" t="s">
        <v>56</v>
      </c>
      <c r="F66" s="54">
        <f>I66+L66+O66+R66+U66+X66+AA66+AD66+AG66+AJ66+AM66+AP66</f>
        <v>17082.3</v>
      </c>
      <c r="G66" s="54">
        <f>J66+M66+P66+S66+V66+Y66+AB66+AE66+AH66+AK66+AN66+AQ66</f>
        <v>0</v>
      </c>
      <c r="H66" s="54">
        <f t="shared" si="22"/>
        <v>0</v>
      </c>
      <c r="I66" s="54">
        <f>I67+I68+I69+I70</f>
        <v>0</v>
      </c>
      <c r="J66" s="54">
        <f t="shared" ref="J66:L66" si="25">J67+J68+J69+J70</f>
        <v>0</v>
      </c>
      <c r="K66" s="54">
        <f t="shared" si="25"/>
        <v>0</v>
      </c>
      <c r="L66" s="54">
        <f t="shared" si="25"/>
        <v>0</v>
      </c>
      <c r="M66" s="54">
        <f>M67+M68+M69+M70</f>
        <v>0</v>
      </c>
      <c r="N66" s="54">
        <v>0</v>
      </c>
      <c r="O66" s="54">
        <f>O67+O68+O69+O70</f>
        <v>0</v>
      </c>
      <c r="P66" s="54">
        <v>0</v>
      </c>
      <c r="Q66" s="54">
        <v>0</v>
      </c>
      <c r="R66" s="54">
        <f>R67+R68+R69+R70</f>
        <v>0</v>
      </c>
      <c r="S66" s="54">
        <f>S69</f>
        <v>0</v>
      </c>
      <c r="T66" s="54">
        <f>T69</f>
        <v>0</v>
      </c>
      <c r="U66" s="54">
        <f>U67+U68+U69+U70</f>
        <v>0</v>
      </c>
      <c r="V66" s="54">
        <v>0</v>
      </c>
      <c r="W66" s="54">
        <v>0</v>
      </c>
      <c r="X66" s="54">
        <f>X67+X68+X69+X70</f>
        <v>51</v>
      </c>
      <c r="Y66" s="54">
        <f>Y67+Y68+Y69+Y70</f>
        <v>0</v>
      </c>
      <c r="Z66" s="54">
        <v>0</v>
      </c>
      <c r="AA66" s="54">
        <f>AA67+AA68+AA69+AA70</f>
        <v>0</v>
      </c>
      <c r="AB66" s="54">
        <f>AB67+AB68+AB69+AB70</f>
        <v>0</v>
      </c>
      <c r="AC66" s="54">
        <v>0</v>
      </c>
      <c r="AD66" s="54">
        <f>AD67+AD68+AD69+AD70</f>
        <v>0</v>
      </c>
      <c r="AE66" s="54">
        <f>AE67+AE68+AE69+AE70</f>
        <v>0</v>
      </c>
      <c r="AF66" s="54">
        <v>0</v>
      </c>
      <c r="AG66" s="54">
        <f>AG67+AG68+AG69+AG70</f>
        <v>17031.3</v>
      </c>
      <c r="AH66" s="54">
        <f>AH67+AH68+AH69+AH70</f>
        <v>0</v>
      </c>
      <c r="AI66" s="54">
        <f>AH66/AG66*100</f>
        <v>0</v>
      </c>
      <c r="AJ66" s="54">
        <f>AJ67+AJ68+AJ69+AJ70</f>
        <v>0</v>
      </c>
      <c r="AK66" s="54">
        <f>AK67+AK68+AK69+AK70</f>
        <v>0</v>
      </c>
      <c r="AL66" s="54">
        <v>0</v>
      </c>
      <c r="AM66" s="54">
        <f>AM67+AM68+AM69+AM70</f>
        <v>0</v>
      </c>
      <c r="AN66" s="54">
        <f>AN67+AN68+AN69+AN70</f>
        <v>0</v>
      </c>
      <c r="AO66" s="54">
        <v>0</v>
      </c>
      <c r="AP66" s="54">
        <f>AP67+AP68+AP69</f>
        <v>0</v>
      </c>
      <c r="AQ66" s="54">
        <f>AQ67+AQ68+AQ69+AQ70</f>
        <v>0</v>
      </c>
      <c r="AR66" s="54">
        <v>0</v>
      </c>
      <c r="AS66" s="493"/>
      <c r="AT66" s="513"/>
    </row>
    <row r="67" spans="1:46" s="2" customFormat="1" ht="41.25" customHeight="1" x14ac:dyDescent="0.2">
      <c r="A67" s="487"/>
      <c r="B67" s="488"/>
      <c r="C67" s="488"/>
      <c r="D67" s="489"/>
      <c r="E67" s="42" t="s">
        <v>35</v>
      </c>
      <c r="F67" s="32">
        <f t="shared" ref="F67:AR69" si="26">F13</f>
        <v>5978</v>
      </c>
      <c r="G67" s="32">
        <f t="shared" si="26"/>
        <v>0</v>
      </c>
      <c r="H67" s="32">
        <f t="shared" si="26"/>
        <v>0</v>
      </c>
      <c r="I67" s="32">
        <f t="shared" si="26"/>
        <v>0</v>
      </c>
      <c r="J67" s="32">
        <f t="shared" si="26"/>
        <v>0</v>
      </c>
      <c r="K67" s="32">
        <f t="shared" si="26"/>
        <v>0</v>
      </c>
      <c r="L67" s="32">
        <f t="shared" si="26"/>
        <v>0</v>
      </c>
      <c r="M67" s="32">
        <f t="shared" si="26"/>
        <v>0</v>
      </c>
      <c r="N67" s="32">
        <f t="shared" si="26"/>
        <v>0</v>
      </c>
      <c r="O67" s="32">
        <f t="shared" si="26"/>
        <v>0</v>
      </c>
      <c r="P67" s="32">
        <f t="shared" si="26"/>
        <v>0</v>
      </c>
      <c r="Q67" s="32">
        <f t="shared" si="26"/>
        <v>0</v>
      </c>
      <c r="R67" s="32">
        <f t="shared" si="26"/>
        <v>0</v>
      </c>
      <c r="S67" s="32">
        <f t="shared" si="26"/>
        <v>0</v>
      </c>
      <c r="T67" s="32">
        <f t="shared" si="26"/>
        <v>0</v>
      </c>
      <c r="U67" s="32">
        <f t="shared" si="26"/>
        <v>0</v>
      </c>
      <c r="V67" s="32">
        <f t="shared" si="26"/>
        <v>0</v>
      </c>
      <c r="W67" s="32">
        <f t="shared" si="26"/>
        <v>0</v>
      </c>
      <c r="X67" s="32">
        <f t="shared" si="26"/>
        <v>0</v>
      </c>
      <c r="Y67" s="32">
        <f t="shared" si="26"/>
        <v>0</v>
      </c>
      <c r="Z67" s="32">
        <f t="shared" si="26"/>
        <v>0</v>
      </c>
      <c r="AA67" s="32">
        <f t="shared" si="26"/>
        <v>0</v>
      </c>
      <c r="AB67" s="32">
        <f t="shared" si="26"/>
        <v>0</v>
      </c>
      <c r="AC67" s="32">
        <f t="shared" si="26"/>
        <v>0</v>
      </c>
      <c r="AD67" s="32">
        <f t="shared" si="26"/>
        <v>0</v>
      </c>
      <c r="AE67" s="32">
        <f t="shared" si="26"/>
        <v>0</v>
      </c>
      <c r="AF67" s="32">
        <f t="shared" si="26"/>
        <v>0</v>
      </c>
      <c r="AG67" s="32">
        <f t="shared" si="26"/>
        <v>5978</v>
      </c>
      <c r="AH67" s="32">
        <f t="shared" si="26"/>
        <v>0</v>
      </c>
      <c r="AI67" s="32">
        <f t="shared" si="26"/>
        <v>0</v>
      </c>
      <c r="AJ67" s="32">
        <f t="shared" si="26"/>
        <v>0</v>
      </c>
      <c r="AK67" s="32">
        <f t="shared" si="26"/>
        <v>0</v>
      </c>
      <c r="AL67" s="32">
        <f t="shared" si="26"/>
        <v>0</v>
      </c>
      <c r="AM67" s="32">
        <f t="shared" si="26"/>
        <v>0</v>
      </c>
      <c r="AN67" s="32">
        <f t="shared" si="26"/>
        <v>0</v>
      </c>
      <c r="AO67" s="32">
        <f t="shared" si="26"/>
        <v>0</v>
      </c>
      <c r="AP67" s="32">
        <f t="shared" si="26"/>
        <v>0</v>
      </c>
      <c r="AQ67" s="32">
        <f t="shared" si="26"/>
        <v>0</v>
      </c>
      <c r="AR67" s="32">
        <f t="shared" si="26"/>
        <v>0</v>
      </c>
      <c r="AS67" s="494"/>
      <c r="AT67" s="514"/>
    </row>
    <row r="68" spans="1:46" s="2" customFormat="1" ht="41.25" customHeight="1" x14ac:dyDescent="0.2">
      <c r="A68" s="487"/>
      <c r="B68" s="488"/>
      <c r="C68" s="488"/>
      <c r="D68" s="489"/>
      <c r="E68" s="42" t="s">
        <v>36</v>
      </c>
      <c r="F68" s="32">
        <f t="shared" si="26"/>
        <v>9350.2000000000007</v>
      </c>
      <c r="G68" s="32">
        <f t="shared" si="26"/>
        <v>0</v>
      </c>
      <c r="H68" s="32">
        <f t="shared" si="26"/>
        <v>0</v>
      </c>
      <c r="I68" s="32">
        <f t="shared" si="26"/>
        <v>0</v>
      </c>
      <c r="J68" s="32">
        <f t="shared" si="26"/>
        <v>0</v>
      </c>
      <c r="K68" s="32">
        <f t="shared" si="26"/>
        <v>0</v>
      </c>
      <c r="L68" s="32">
        <f t="shared" si="26"/>
        <v>0</v>
      </c>
      <c r="M68" s="32">
        <f t="shared" si="26"/>
        <v>0</v>
      </c>
      <c r="N68" s="32">
        <f t="shared" si="26"/>
        <v>0</v>
      </c>
      <c r="O68" s="32">
        <f t="shared" si="26"/>
        <v>0</v>
      </c>
      <c r="P68" s="32">
        <f t="shared" si="26"/>
        <v>0</v>
      </c>
      <c r="Q68" s="32">
        <f t="shared" si="26"/>
        <v>0</v>
      </c>
      <c r="R68" s="32">
        <f t="shared" si="26"/>
        <v>0</v>
      </c>
      <c r="S68" s="32">
        <f t="shared" si="26"/>
        <v>0</v>
      </c>
      <c r="T68" s="32">
        <f t="shared" si="26"/>
        <v>0</v>
      </c>
      <c r="U68" s="32">
        <f t="shared" si="26"/>
        <v>0</v>
      </c>
      <c r="V68" s="32">
        <f t="shared" si="26"/>
        <v>0</v>
      </c>
      <c r="W68" s="32">
        <f t="shared" si="26"/>
        <v>0</v>
      </c>
      <c r="X68" s="32">
        <f t="shared" si="26"/>
        <v>0</v>
      </c>
      <c r="Y68" s="32">
        <f t="shared" si="26"/>
        <v>0</v>
      </c>
      <c r="Z68" s="32">
        <f t="shared" si="26"/>
        <v>0</v>
      </c>
      <c r="AA68" s="32">
        <f t="shared" si="26"/>
        <v>0</v>
      </c>
      <c r="AB68" s="32">
        <f t="shared" si="26"/>
        <v>0</v>
      </c>
      <c r="AC68" s="32">
        <f t="shared" si="26"/>
        <v>0</v>
      </c>
      <c r="AD68" s="32">
        <f t="shared" si="26"/>
        <v>0</v>
      </c>
      <c r="AE68" s="32">
        <f t="shared" si="26"/>
        <v>0</v>
      </c>
      <c r="AF68" s="32">
        <v>0</v>
      </c>
      <c r="AG68" s="32">
        <f t="shared" si="26"/>
        <v>9350.2000000000007</v>
      </c>
      <c r="AH68" s="32">
        <f t="shared" si="26"/>
        <v>0</v>
      </c>
      <c r="AI68" s="32">
        <f t="shared" si="26"/>
        <v>0</v>
      </c>
      <c r="AJ68" s="32">
        <f t="shared" si="26"/>
        <v>0</v>
      </c>
      <c r="AK68" s="32">
        <f t="shared" si="26"/>
        <v>0</v>
      </c>
      <c r="AL68" s="32">
        <f t="shared" si="26"/>
        <v>0</v>
      </c>
      <c r="AM68" s="32">
        <f t="shared" si="26"/>
        <v>0</v>
      </c>
      <c r="AN68" s="32">
        <f t="shared" si="26"/>
        <v>0</v>
      </c>
      <c r="AO68" s="32">
        <f t="shared" si="26"/>
        <v>0</v>
      </c>
      <c r="AP68" s="32">
        <f t="shared" si="26"/>
        <v>0</v>
      </c>
      <c r="AQ68" s="32">
        <f t="shared" si="26"/>
        <v>0</v>
      </c>
      <c r="AR68" s="32">
        <f t="shared" si="26"/>
        <v>0</v>
      </c>
      <c r="AS68" s="494"/>
      <c r="AT68" s="514"/>
    </row>
    <row r="69" spans="1:46" s="2" customFormat="1" ht="41.25" customHeight="1" x14ac:dyDescent="0.2">
      <c r="A69" s="487"/>
      <c r="B69" s="488"/>
      <c r="C69" s="488"/>
      <c r="D69" s="489"/>
      <c r="E69" s="43" t="s">
        <v>37</v>
      </c>
      <c r="F69" s="32">
        <f>F15</f>
        <v>1703.1</v>
      </c>
      <c r="G69" s="32">
        <f>G15</f>
        <v>0</v>
      </c>
      <c r="H69" s="32">
        <f t="shared" si="26"/>
        <v>0</v>
      </c>
      <c r="I69" s="32">
        <f t="shared" si="26"/>
        <v>0</v>
      </c>
      <c r="J69" s="32">
        <f t="shared" si="26"/>
        <v>0</v>
      </c>
      <c r="K69" s="32">
        <f t="shared" si="26"/>
        <v>0</v>
      </c>
      <c r="L69" s="32">
        <f t="shared" si="26"/>
        <v>0</v>
      </c>
      <c r="M69" s="32">
        <f t="shared" si="26"/>
        <v>0</v>
      </c>
      <c r="N69" s="32">
        <f t="shared" si="26"/>
        <v>0</v>
      </c>
      <c r="O69" s="32">
        <f t="shared" si="26"/>
        <v>0</v>
      </c>
      <c r="P69" s="32">
        <f t="shared" si="26"/>
        <v>0</v>
      </c>
      <c r="Q69" s="32">
        <f t="shared" si="26"/>
        <v>0</v>
      </c>
      <c r="R69" s="32">
        <f t="shared" si="26"/>
        <v>0</v>
      </c>
      <c r="S69" s="32">
        <f t="shared" si="26"/>
        <v>0</v>
      </c>
      <c r="T69" s="32">
        <f t="shared" si="26"/>
        <v>0</v>
      </c>
      <c r="U69" s="32">
        <f t="shared" si="26"/>
        <v>0</v>
      </c>
      <c r="V69" s="32">
        <f t="shared" si="26"/>
        <v>0</v>
      </c>
      <c r="W69" s="32">
        <f t="shared" si="26"/>
        <v>0</v>
      </c>
      <c r="X69" s="32">
        <f t="shared" si="26"/>
        <v>51</v>
      </c>
      <c r="Y69" s="32">
        <f t="shared" si="26"/>
        <v>0</v>
      </c>
      <c r="Z69" s="32">
        <f t="shared" si="26"/>
        <v>0</v>
      </c>
      <c r="AA69" s="32">
        <v>0</v>
      </c>
      <c r="AB69" s="32">
        <v>0</v>
      </c>
      <c r="AC69" s="32">
        <v>0</v>
      </c>
      <c r="AD69" s="32">
        <f>AD15</f>
        <v>0</v>
      </c>
      <c r="AE69" s="32">
        <f>AE15</f>
        <v>0</v>
      </c>
      <c r="AF69" s="32">
        <f>AF15</f>
        <v>0</v>
      </c>
      <c r="AG69" s="32">
        <f t="shared" si="26"/>
        <v>1703.1</v>
      </c>
      <c r="AH69" s="32">
        <f t="shared" si="26"/>
        <v>0</v>
      </c>
      <c r="AI69" s="32">
        <f t="shared" si="26"/>
        <v>0</v>
      </c>
      <c r="AJ69" s="32">
        <f t="shared" si="26"/>
        <v>0</v>
      </c>
      <c r="AK69" s="32">
        <f t="shared" si="26"/>
        <v>0</v>
      </c>
      <c r="AL69" s="32">
        <f t="shared" si="26"/>
        <v>0</v>
      </c>
      <c r="AM69" s="32">
        <f t="shared" si="26"/>
        <v>0</v>
      </c>
      <c r="AN69" s="32">
        <f t="shared" si="26"/>
        <v>0</v>
      </c>
      <c r="AO69" s="32">
        <f t="shared" si="26"/>
        <v>0</v>
      </c>
      <c r="AP69" s="32">
        <f t="shared" si="26"/>
        <v>0</v>
      </c>
      <c r="AQ69" s="32">
        <f t="shared" si="26"/>
        <v>0</v>
      </c>
      <c r="AR69" s="32">
        <f t="shared" si="26"/>
        <v>0</v>
      </c>
      <c r="AS69" s="494"/>
      <c r="AT69" s="514"/>
    </row>
    <row r="70" spans="1:46" s="2" customFormat="1" ht="41.25" customHeight="1" x14ac:dyDescent="0.2">
      <c r="A70" s="487"/>
      <c r="B70" s="488"/>
      <c r="C70" s="488"/>
      <c r="D70" s="489"/>
      <c r="E70" s="42" t="s">
        <v>38</v>
      </c>
      <c r="F70" s="32">
        <f>I70+L70+O70+R70+U70+X70+AA70+AD70+AG70+AJ70+AM70+AP70</f>
        <v>0</v>
      </c>
      <c r="G70" s="32">
        <f t="shared" si="19"/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495"/>
      <c r="AT70" s="515"/>
    </row>
    <row r="71" spans="1:46" s="2" customFormat="1" ht="41.25" customHeight="1" x14ac:dyDescent="0.2">
      <c r="A71" s="507"/>
      <c r="B71" s="508"/>
      <c r="C71" s="508"/>
      <c r="D71" s="509"/>
      <c r="E71" s="516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7"/>
      <c r="AL71" s="517"/>
      <c r="AM71" s="517"/>
      <c r="AN71" s="517"/>
      <c r="AO71" s="517"/>
      <c r="AP71" s="517"/>
      <c r="AQ71" s="517"/>
      <c r="AR71" s="518"/>
      <c r="AT71" s="70"/>
    </row>
    <row r="72" spans="1:46" s="8" customFormat="1" ht="41.25" customHeight="1" x14ac:dyDescent="0.25">
      <c r="A72" s="510"/>
      <c r="B72" s="511"/>
      <c r="C72" s="511"/>
      <c r="D72" s="512"/>
      <c r="E72" s="68" t="s">
        <v>39</v>
      </c>
      <c r="F72" s="32">
        <f>I72+L72+O72+R72+U72+X72+AA72+AD72+AG72+AJ72+AM72+AP72</f>
        <v>4498.3</v>
      </c>
      <c r="G72" s="32">
        <f t="shared" si="19"/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250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f>796.8+1384.5+2067</f>
        <v>4248.3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69"/>
      <c r="AT72" s="69"/>
    </row>
    <row r="73" spans="1:46" s="2" customFormat="1" ht="41.25" customHeight="1" x14ac:dyDescent="0.2">
      <c r="A73" s="496" t="s">
        <v>59</v>
      </c>
      <c r="B73" s="497"/>
      <c r="C73" s="497"/>
      <c r="D73" s="498"/>
      <c r="E73" s="42" t="s">
        <v>56</v>
      </c>
      <c r="F73" s="54">
        <f t="shared" ref="F73:AM75" si="27">F54</f>
        <v>199252.3</v>
      </c>
      <c r="G73" s="54">
        <f>G54</f>
        <v>0</v>
      </c>
      <c r="H73" s="54">
        <f t="shared" ref="H73:AR75" si="28">H54</f>
        <v>0</v>
      </c>
      <c r="I73" s="54">
        <f t="shared" si="28"/>
        <v>0</v>
      </c>
      <c r="J73" s="54">
        <f t="shared" si="28"/>
        <v>0</v>
      </c>
      <c r="K73" s="54">
        <f t="shared" si="28"/>
        <v>0</v>
      </c>
      <c r="L73" s="54">
        <f t="shared" si="28"/>
        <v>0</v>
      </c>
      <c r="M73" s="54">
        <f t="shared" si="28"/>
        <v>0</v>
      </c>
      <c r="N73" s="54">
        <f t="shared" si="28"/>
        <v>0</v>
      </c>
      <c r="O73" s="54">
        <f t="shared" si="28"/>
        <v>0</v>
      </c>
      <c r="P73" s="54">
        <f t="shared" si="28"/>
        <v>0</v>
      </c>
      <c r="Q73" s="54">
        <f t="shared" si="28"/>
        <v>0</v>
      </c>
      <c r="R73" s="54">
        <f t="shared" si="28"/>
        <v>0</v>
      </c>
      <c r="S73" s="54">
        <f t="shared" si="28"/>
        <v>0</v>
      </c>
      <c r="T73" s="54">
        <f t="shared" si="28"/>
        <v>0</v>
      </c>
      <c r="U73" s="54">
        <f t="shared" si="28"/>
        <v>0</v>
      </c>
      <c r="V73" s="54">
        <f t="shared" si="28"/>
        <v>0</v>
      </c>
      <c r="W73" s="54">
        <f t="shared" si="28"/>
        <v>0</v>
      </c>
      <c r="X73" s="54">
        <f t="shared" si="28"/>
        <v>51</v>
      </c>
      <c r="Y73" s="54">
        <f t="shared" si="28"/>
        <v>0</v>
      </c>
      <c r="Z73" s="54">
        <f t="shared" si="28"/>
        <v>0</v>
      </c>
      <c r="AA73" s="54">
        <f t="shared" si="28"/>
        <v>54055</v>
      </c>
      <c r="AB73" s="54">
        <f t="shared" si="28"/>
        <v>0</v>
      </c>
      <c r="AC73" s="54">
        <f t="shared" si="28"/>
        <v>0</v>
      </c>
      <c r="AD73" s="54">
        <f t="shared" si="28"/>
        <v>54055</v>
      </c>
      <c r="AE73" s="54">
        <f t="shared" si="28"/>
        <v>0</v>
      </c>
      <c r="AF73" s="54">
        <f t="shared" si="28"/>
        <v>0</v>
      </c>
      <c r="AG73" s="54">
        <f t="shared" si="28"/>
        <v>71085.3</v>
      </c>
      <c r="AH73" s="54">
        <f t="shared" si="28"/>
        <v>0</v>
      </c>
      <c r="AI73" s="54">
        <f>AH73/AG73*100</f>
        <v>0</v>
      </c>
      <c r="AJ73" s="54">
        <f t="shared" si="28"/>
        <v>20006</v>
      </c>
      <c r="AK73" s="54">
        <f>AK54</f>
        <v>0</v>
      </c>
      <c r="AL73" s="54">
        <f t="shared" si="28"/>
        <v>0</v>
      </c>
      <c r="AM73" s="54">
        <f t="shared" si="28"/>
        <v>0</v>
      </c>
      <c r="AN73" s="54">
        <f t="shared" si="28"/>
        <v>0</v>
      </c>
      <c r="AO73" s="54">
        <f t="shared" si="28"/>
        <v>0</v>
      </c>
      <c r="AP73" s="54">
        <f t="shared" si="28"/>
        <v>0</v>
      </c>
      <c r="AQ73" s="54">
        <f t="shared" si="28"/>
        <v>0</v>
      </c>
      <c r="AR73" s="54">
        <f t="shared" si="28"/>
        <v>0</v>
      </c>
      <c r="AS73" s="494"/>
      <c r="AT73" s="514"/>
    </row>
    <row r="74" spans="1:46" s="2" customFormat="1" ht="41.25" customHeight="1" x14ac:dyDescent="0.2">
      <c r="A74" s="487"/>
      <c r="B74" s="488"/>
      <c r="C74" s="488"/>
      <c r="D74" s="489"/>
      <c r="E74" s="42" t="s">
        <v>35</v>
      </c>
      <c r="F74" s="54">
        <f t="shared" si="27"/>
        <v>5978</v>
      </c>
      <c r="G74" s="54">
        <f t="shared" si="27"/>
        <v>0</v>
      </c>
      <c r="H74" s="54">
        <f t="shared" si="27"/>
        <v>0</v>
      </c>
      <c r="I74" s="54">
        <f t="shared" si="27"/>
        <v>0</v>
      </c>
      <c r="J74" s="54">
        <f t="shared" si="27"/>
        <v>0</v>
      </c>
      <c r="K74" s="54">
        <f t="shared" si="27"/>
        <v>0</v>
      </c>
      <c r="L74" s="54">
        <f t="shared" si="27"/>
        <v>0</v>
      </c>
      <c r="M74" s="54">
        <f t="shared" si="27"/>
        <v>0</v>
      </c>
      <c r="N74" s="54">
        <f t="shared" si="27"/>
        <v>0</v>
      </c>
      <c r="O74" s="54">
        <f t="shared" si="27"/>
        <v>0</v>
      </c>
      <c r="P74" s="54">
        <f t="shared" si="27"/>
        <v>0</v>
      </c>
      <c r="Q74" s="54">
        <f t="shared" si="27"/>
        <v>0</v>
      </c>
      <c r="R74" s="54">
        <f t="shared" si="27"/>
        <v>0</v>
      </c>
      <c r="S74" s="54">
        <f t="shared" si="27"/>
        <v>0</v>
      </c>
      <c r="T74" s="54">
        <f t="shared" si="27"/>
        <v>0</v>
      </c>
      <c r="U74" s="54">
        <f t="shared" si="27"/>
        <v>0</v>
      </c>
      <c r="V74" s="54">
        <f t="shared" si="27"/>
        <v>0</v>
      </c>
      <c r="W74" s="54">
        <f t="shared" si="27"/>
        <v>0</v>
      </c>
      <c r="X74" s="54">
        <f t="shared" si="27"/>
        <v>0</v>
      </c>
      <c r="Y74" s="54">
        <f>Y55</f>
        <v>0</v>
      </c>
      <c r="Z74" s="54">
        <f t="shared" si="28"/>
        <v>0</v>
      </c>
      <c r="AA74" s="54">
        <f t="shared" si="28"/>
        <v>0</v>
      </c>
      <c r="AB74" s="54">
        <f t="shared" si="27"/>
        <v>0</v>
      </c>
      <c r="AC74" s="54">
        <f t="shared" si="27"/>
        <v>0</v>
      </c>
      <c r="AD74" s="54">
        <f t="shared" si="27"/>
        <v>0</v>
      </c>
      <c r="AE74" s="54">
        <f t="shared" si="27"/>
        <v>0</v>
      </c>
      <c r="AF74" s="54">
        <f t="shared" si="27"/>
        <v>0</v>
      </c>
      <c r="AG74" s="54">
        <f t="shared" si="27"/>
        <v>5978</v>
      </c>
      <c r="AH74" s="54">
        <f t="shared" si="27"/>
        <v>0</v>
      </c>
      <c r="AI74" s="54">
        <f t="shared" si="27"/>
        <v>0</v>
      </c>
      <c r="AJ74" s="54">
        <f t="shared" si="27"/>
        <v>0</v>
      </c>
      <c r="AK74" s="54">
        <f t="shared" si="27"/>
        <v>0</v>
      </c>
      <c r="AL74" s="54">
        <f t="shared" si="27"/>
        <v>0</v>
      </c>
      <c r="AM74" s="54">
        <f t="shared" si="27"/>
        <v>0</v>
      </c>
      <c r="AN74" s="54">
        <f t="shared" si="28"/>
        <v>0</v>
      </c>
      <c r="AO74" s="54">
        <f t="shared" si="28"/>
        <v>0</v>
      </c>
      <c r="AP74" s="54">
        <f t="shared" si="28"/>
        <v>0</v>
      </c>
      <c r="AQ74" s="54">
        <f t="shared" si="28"/>
        <v>0</v>
      </c>
      <c r="AR74" s="54">
        <f t="shared" si="28"/>
        <v>0</v>
      </c>
      <c r="AS74" s="494"/>
      <c r="AT74" s="519"/>
    </row>
    <row r="75" spans="1:46" s="2" customFormat="1" ht="41.25" customHeight="1" x14ac:dyDescent="0.2">
      <c r="A75" s="487"/>
      <c r="B75" s="488"/>
      <c r="C75" s="488"/>
      <c r="D75" s="489"/>
      <c r="E75" s="42" t="s">
        <v>36</v>
      </c>
      <c r="F75" s="54">
        <f t="shared" si="27"/>
        <v>9350.2000000000007</v>
      </c>
      <c r="G75" s="54">
        <f t="shared" si="27"/>
        <v>0</v>
      </c>
      <c r="H75" s="54">
        <f t="shared" si="27"/>
        <v>0</v>
      </c>
      <c r="I75" s="54">
        <f t="shared" si="27"/>
        <v>0</v>
      </c>
      <c r="J75" s="54">
        <f t="shared" si="27"/>
        <v>0</v>
      </c>
      <c r="K75" s="54">
        <f t="shared" si="27"/>
        <v>0</v>
      </c>
      <c r="L75" s="54">
        <f t="shared" si="27"/>
        <v>0</v>
      </c>
      <c r="M75" s="54">
        <f t="shared" si="27"/>
        <v>0</v>
      </c>
      <c r="N75" s="54">
        <f t="shared" si="27"/>
        <v>0</v>
      </c>
      <c r="O75" s="54">
        <f t="shared" si="27"/>
        <v>0</v>
      </c>
      <c r="P75" s="54">
        <f t="shared" si="27"/>
        <v>0</v>
      </c>
      <c r="Q75" s="54">
        <f t="shared" si="27"/>
        <v>0</v>
      </c>
      <c r="R75" s="54">
        <f t="shared" si="27"/>
        <v>0</v>
      </c>
      <c r="S75" s="54">
        <f t="shared" si="27"/>
        <v>0</v>
      </c>
      <c r="T75" s="54">
        <f t="shared" si="27"/>
        <v>0</v>
      </c>
      <c r="U75" s="54">
        <f t="shared" si="27"/>
        <v>0</v>
      </c>
      <c r="V75" s="54">
        <f t="shared" si="27"/>
        <v>0</v>
      </c>
      <c r="W75" s="54">
        <f t="shared" si="27"/>
        <v>0</v>
      </c>
      <c r="X75" s="54">
        <f t="shared" si="27"/>
        <v>0</v>
      </c>
      <c r="Y75" s="54">
        <f t="shared" si="27"/>
        <v>0</v>
      </c>
      <c r="Z75" s="54">
        <f t="shared" si="27"/>
        <v>0</v>
      </c>
      <c r="AA75" s="54">
        <f t="shared" si="27"/>
        <v>0</v>
      </c>
      <c r="AB75" s="54">
        <f t="shared" si="27"/>
        <v>0</v>
      </c>
      <c r="AC75" s="54">
        <f t="shared" si="27"/>
        <v>0</v>
      </c>
      <c r="AD75" s="54">
        <f t="shared" si="27"/>
        <v>0</v>
      </c>
      <c r="AE75" s="54">
        <f t="shared" si="27"/>
        <v>0</v>
      </c>
      <c r="AF75" s="54">
        <v>0</v>
      </c>
      <c r="AG75" s="54">
        <f t="shared" si="27"/>
        <v>9350.2000000000007</v>
      </c>
      <c r="AH75" s="54">
        <f t="shared" si="27"/>
        <v>0</v>
      </c>
      <c r="AI75" s="54">
        <f t="shared" si="27"/>
        <v>0</v>
      </c>
      <c r="AJ75" s="54">
        <f t="shared" si="27"/>
        <v>0</v>
      </c>
      <c r="AK75" s="54">
        <f t="shared" si="27"/>
        <v>0</v>
      </c>
      <c r="AL75" s="54">
        <f t="shared" si="27"/>
        <v>0</v>
      </c>
      <c r="AM75" s="54">
        <f t="shared" si="27"/>
        <v>0</v>
      </c>
      <c r="AN75" s="54">
        <f t="shared" si="28"/>
        <v>0</v>
      </c>
      <c r="AO75" s="54">
        <f t="shared" si="28"/>
        <v>0</v>
      </c>
      <c r="AP75" s="54">
        <f t="shared" si="28"/>
        <v>0</v>
      </c>
      <c r="AQ75" s="54">
        <f t="shared" si="28"/>
        <v>0</v>
      </c>
      <c r="AR75" s="54">
        <f t="shared" si="28"/>
        <v>0</v>
      </c>
      <c r="AS75" s="494"/>
      <c r="AT75" s="519"/>
    </row>
    <row r="76" spans="1:46" s="2" customFormat="1" ht="41.25" customHeight="1" x14ac:dyDescent="0.2">
      <c r="A76" s="487"/>
      <c r="B76" s="488"/>
      <c r="C76" s="488"/>
      <c r="D76" s="489"/>
      <c r="E76" s="43" t="s">
        <v>37</v>
      </c>
      <c r="F76" s="54">
        <f>F15+F44+F51</f>
        <v>183873.1</v>
      </c>
      <c r="G76" s="54">
        <f>G15+G44+G51</f>
        <v>0</v>
      </c>
      <c r="H76" s="54">
        <f>G76/F76*100</f>
        <v>0</v>
      </c>
      <c r="I76" s="54">
        <f t="shared" ref="I76:AR76" si="29">I15+I44+I51</f>
        <v>0</v>
      </c>
      <c r="J76" s="54">
        <f t="shared" si="29"/>
        <v>0</v>
      </c>
      <c r="K76" s="54">
        <f t="shared" si="29"/>
        <v>0</v>
      </c>
      <c r="L76" s="54">
        <f t="shared" si="29"/>
        <v>0</v>
      </c>
      <c r="M76" s="54">
        <f t="shared" si="29"/>
        <v>0</v>
      </c>
      <c r="N76" s="54">
        <f t="shared" si="29"/>
        <v>0</v>
      </c>
      <c r="O76" s="54">
        <f t="shared" si="29"/>
        <v>0</v>
      </c>
      <c r="P76" s="54">
        <f t="shared" si="29"/>
        <v>0</v>
      </c>
      <c r="Q76" s="54">
        <f t="shared" si="29"/>
        <v>0</v>
      </c>
      <c r="R76" s="54">
        <f t="shared" si="29"/>
        <v>0</v>
      </c>
      <c r="S76" s="54">
        <f t="shared" si="29"/>
        <v>0</v>
      </c>
      <c r="T76" s="54">
        <f t="shared" si="29"/>
        <v>0</v>
      </c>
      <c r="U76" s="54">
        <f t="shared" si="29"/>
        <v>0</v>
      </c>
      <c r="V76" s="54">
        <f t="shared" si="29"/>
        <v>0</v>
      </c>
      <c r="W76" s="54">
        <f t="shared" si="29"/>
        <v>0</v>
      </c>
      <c r="X76" s="54">
        <f t="shared" si="29"/>
        <v>51</v>
      </c>
      <c r="Y76" s="54">
        <f t="shared" si="29"/>
        <v>0</v>
      </c>
      <c r="Z76" s="54">
        <f t="shared" si="29"/>
        <v>0</v>
      </c>
      <c r="AA76" s="54">
        <f t="shared" si="29"/>
        <v>54055</v>
      </c>
      <c r="AB76" s="54">
        <f t="shared" si="29"/>
        <v>0</v>
      </c>
      <c r="AC76" s="54">
        <f t="shared" si="29"/>
        <v>0</v>
      </c>
      <c r="AD76" s="54">
        <f t="shared" si="29"/>
        <v>54055</v>
      </c>
      <c r="AE76" s="54">
        <f t="shared" si="29"/>
        <v>0</v>
      </c>
      <c r="AF76" s="54">
        <f t="shared" si="29"/>
        <v>0</v>
      </c>
      <c r="AG76" s="54">
        <f t="shared" si="29"/>
        <v>55757.1</v>
      </c>
      <c r="AH76" s="54">
        <f t="shared" si="29"/>
        <v>0</v>
      </c>
      <c r="AI76" s="54">
        <f t="shared" si="29"/>
        <v>0</v>
      </c>
      <c r="AJ76" s="54">
        <f t="shared" si="29"/>
        <v>20006</v>
      </c>
      <c r="AK76" s="54">
        <f t="shared" si="29"/>
        <v>0</v>
      </c>
      <c r="AL76" s="54">
        <f t="shared" si="29"/>
        <v>0</v>
      </c>
      <c r="AM76" s="54">
        <f t="shared" si="29"/>
        <v>0</v>
      </c>
      <c r="AN76" s="54">
        <f t="shared" si="29"/>
        <v>0</v>
      </c>
      <c r="AO76" s="54">
        <f t="shared" si="29"/>
        <v>0</v>
      </c>
      <c r="AP76" s="54">
        <f t="shared" si="29"/>
        <v>0</v>
      </c>
      <c r="AQ76" s="54">
        <f t="shared" si="29"/>
        <v>0</v>
      </c>
      <c r="AR76" s="54">
        <f t="shared" si="29"/>
        <v>0</v>
      </c>
      <c r="AS76" s="494"/>
      <c r="AT76" s="519"/>
    </row>
    <row r="77" spans="1:46" s="2" customFormat="1" ht="41.25" customHeight="1" x14ac:dyDescent="0.2">
      <c r="A77" s="487"/>
      <c r="B77" s="488"/>
      <c r="C77" s="488"/>
      <c r="D77" s="489"/>
      <c r="E77" s="42" t="s">
        <v>38</v>
      </c>
      <c r="F77" s="54">
        <f t="shared" ref="F77:AR78" si="30">F58</f>
        <v>0</v>
      </c>
      <c r="G77" s="54">
        <f t="shared" si="30"/>
        <v>0</v>
      </c>
      <c r="H77" s="54">
        <f t="shared" si="30"/>
        <v>0</v>
      </c>
      <c r="I77" s="54">
        <f t="shared" si="30"/>
        <v>0</v>
      </c>
      <c r="J77" s="54">
        <f t="shared" si="30"/>
        <v>0</v>
      </c>
      <c r="K77" s="54">
        <f t="shared" si="30"/>
        <v>0</v>
      </c>
      <c r="L77" s="54">
        <f t="shared" si="30"/>
        <v>0</v>
      </c>
      <c r="M77" s="54">
        <f t="shared" si="30"/>
        <v>0</v>
      </c>
      <c r="N77" s="54">
        <f t="shared" si="30"/>
        <v>0</v>
      </c>
      <c r="O77" s="54">
        <f t="shared" si="30"/>
        <v>0</v>
      </c>
      <c r="P77" s="54">
        <f t="shared" si="30"/>
        <v>0</v>
      </c>
      <c r="Q77" s="54">
        <f t="shared" si="30"/>
        <v>0</v>
      </c>
      <c r="R77" s="54">
        <f t="shared" si="30"/>
        <v>0</v>
      </c>
      <c r="S77" s="54">
        <f t="shared" si="30"/>
        <v>0</v>
      </c>
      <c r="T77" s="54">
        <f t="shared" si="30"/>
        <v>0</v>
      </c>
      <c r="U77" s="54">
        <f t="shared" si="30"/>
        <v>0</v>
      </c>
      <c r="V77" s="54">
        <f t="shared" si="30"/>
        <v>0</v>
      </c>
      <c r="W77" s="54">
        <f t="shared" si="30"/>
        <v>0</v>
      </c>
      <c r="X77" s="54">
        <f t="shared" si="30"/>
        <v>0</v>
      </c>
      <c r="Y77" s="54">
        <f t="shared" si="30"/>
        <v>0</v>
      </c>
      <c r="Z77" s="54">
        <f t="shared" si="30"/>
        <v>0</v>
      </c>
      <c r="AA77" s="54">
        <f>AA58</f>
        <v>0</v>
      </c>
      <c r="AB77" s="54">
        <f t="shared" si="30"/>
        <v>0</v>
      </c>
      <c r="AC77" s="54">
        <f t="shared" si="30"/>
        <v>0</v>
      </c>
      <c r="AD77" s="54">
        <f t="shared" si="30"/>
        <v>0</v>
      </c>
      <c r="AE77" s="54">
        <f t="shared" si="30"/>
        <v>0</v>
      </c>
      <c r="AF77" s="54">
        <f t="shared" si="30"/>
        <v>0</v>
      </c>
      <c r="AG77" s="54">
        <f t="shared" si="30"/>
        <v>0</v>
      </c>
      <c r="AH77" s="54">
        <f t="shared" si="30"/>
        <v>0</v>
      </c>
      <c r="AI77" s="54">
        <f t="shared" si="30"/>
        <v>0</v>
      </c>
      <c r="AJ77" s="54">
        <f t="shared" si="30"/>
        <v>0</v>
      </c>
      <c r="AK77" s="54">
        <f t="shared" si="30"/>
        <v>0</v>
      </c>
      <c r="AL77" s="54">
        <f t="shared" si="30"/>
        <v>0</v>
      </c>
      <c r="AM77" s="54">
        <f t="shared" si="30"/>
        <v>0</v>
      </c>
      <c r="AN77" s="54">
        <f t="shared" si="30"/>
        <v>0</v>
      </c>
      <c r="AO77" s="54">
        <f t="shared" si="30"/>
        <v>0</v>
      </c>
      <c r="AP77" s="54">
        <f t="shared" si="30"/>
        <v>0</v>
      </c>
      <c r="AQ77" s="54">
        <f t="shared" si="30"/>
        <v>0</v>
      </c>
      <c r="AR77" s="54">
        <f t="shared" si="30"/>
        <v>0</v>
      </c>
      <c r="AS77" s="495"/>
      <c r="AT77" s="495"/>
    </row>
    <row r="78" spans="1:46" s="8" customFormat="1" ht="41.25" customHeight="1" x14ac:dyDescent="0.25">
      <c r="A78" s="490"/>
      <c r="B78" s="491"/>
      <c r="C78" s="491"/>
      <c r="D78" s="492"/>
      <c r="E78" s="68" t="s">
        <v>39</v>
      </c>
      <c r="F78" s="54">
        <f>F59</f>
        <v>2036.8</v>
      </c>
      <c r="G78" s="54">
        <f t="shared" si="30"/>
        <v>0.1</v>
      </c>
      <c r="H78" s="54">
        <f>G78/F78*100</f>
        <v>4.9096622152395922E-3</v>
      </c>
      <c r="I78" s="54">
        <f>I59</f>
        <v>0.1</v>
      </c>
      <c r="J78" s="54">
        <f t="shared" si="30"/>
        <v>0.1</v>
      </c>
      <c r="K78" s="54">
        <f t="shared" si="30"/>
        <v>100</v>
      </c>
      <c r="L78" s="54">
        <f t="shared" si="30"/>
        <v>0</v>
      </c>
      <c r="M78" s="54">
        <f t="shared" si="30"/>
        <v>0</v>
      </c>
      <c r="N78" s="54">
        <f t="shared" si="30"/>
        <v>0</v>
      </c>
      <c r="O78" s="54">
        <f t="shared" si="30"/>
        <v>0</v>
      </c>
      <c r="P78" s="54">
        <f t="shared" si="30"/>
        <v>0</v>
      </c>
      <c r="Q78" s="54">
        <f t="shared" si="30"/>
        <v>0</v>
      </c>
      <c r="R78" s="54">
        <f t="shared" si="30"/>
        <v>0</v>
      </c>
      <c r="S78" s="54">
        <f t="shared" si="30"/>
        <v>0</v>
      </c>
      <c r="T78" s="54">
        <f t="shared" si="30"/>
        <v>0</v>
      </c>
      <c r="U78" s="54">
        <f t="shared" si="30"/>
        <v>0</v>
      </c>
      <c r="V78" s="54">
        <f t="shared" si="30"/>
        <v>0</v>
      </c>
      <c r="W78" s="54">
        <f t="shared" si="30"/>
        <v>0</v>
      </c>
      <c r="X78" s="54">
        <f t="shared" si="30"/>
        <v>0</v>
      </c>
      <c r="Y78" s="54">
        <f t="shared" si="30"/>
        <v>0</v>
      </c>
      <c r="Z78" s="54">
        <f t="shared" si="30"/>
        <v>0</v>
      </c>
      <c r="AA78" s="54">
        <f t="shared" si="30"/>
        <v>0</v>
      </c>
      <c r="AB78" s="54">
        <f t="shared" si="30"/>
        <v>0</v>
      </c>
      <c r="AC78" s="54">
        <f t="shared" si="30"/>
        <v>0</v>
      </c>
      <c r="AD78" s="54">
        <f t="shared" si="30"/>
        <v>0</v>
      </c>
      <c r="AE78" s="54">
        <f t="shared" si="30"/>
        <v>0</v>
      </c>
      <c r="AF78" s="54">
        <f t="shared" si="30"/>
        <v>0</v>
      </c>
      <c r="AG78" s="54">
        <f t="shared" si="30"/>
        <v>2002</v>
      </c>
      <c r="AH78" s="54">
        <f t="shared" si="30"/>
        <v>0</v>
      </c>
      <c r="AI78" s="54">
        <f t="shared" si="30"/>
        <v>0</v>
      </c>
      <c r="AJ78" s="54">
        <f t="shared" si="30"/>
        <v>34.700000000000003</v>
      </c>
      <c r="AK78" s="54">
        <f t="shared" si="30"/>
        <v>0</v>
      </c>
      <c r="AL78" s="54">
        <f t="shared" si="30"/>
        <v>0</v>
      </c>
      <c r="AM78" s="54">
        <f t="shared" si="30"/>
        <v>0</v>
      </c>
      <c r="AN78" s="54">
        <f t="shared" si="30"/>
        <v>0</v>
      </c>
      <c r="AO78" s="54">
        <f t="shared" si="30"/>
        <v>0</v>
      </c>
      <c r="AP78" s="54">
        <f t="shared" si="30"/>
        <v>0</v>
      </c>
      <c r="AQ78" s="54">
        <f t="shared" si="30"/>
        <v>0</v>
      </c>
      <c r="AR78" s="54">
        <f t="shared" si="30"/>
        <v>0</v>
      </c>
      <c r="AS78" s="71"/>
      <c r="AT78" s="71"/>
    </row>
    <row r="79" spans="1:46" s="3" customFormat="1" ht="41.25" customHeight="1" x14ac:dyDescent="0.25">
      <c r="A79" s="522"/>
      <c r="B79" s="523"/>
      <c r="C79" s="523"/>
      <c r="D79" s="523"/>
      <c r="E79" s="523"/>
      <c r="F79" s="523"/>
      <c r="G79" s="72"/>
      <c r="H79" s="524"/>
      <c r="I79" s="524"/>
      <c r="J79" s="524"/>
      <c r="K79" s="524"/>
      <c r="L79" s="524"/>
      <c r="M79" s="524"/>
      <c r="N79" s="524"/>
      <c r="O79" s="524"/>
      <c r="P79" s="524"/>
      <c r="Q79" s="72"/>
      <c r="R79" s="72"/>
      <c r="S79" s="73"/>
      <c r="T79" s="74"/>
      <c r="U79" s="74"/>
      <c r="V79" s="74"/>
      <c r="W79" s="74"/>
      <c r="X79" s="74"/>
      <c r="Y79" s="75"/>
      <c r="Z79" s="75"/>
      <c r="AA79" s="75"/>
      <c r="AB79" s="75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6"/>
      <c r="AT79" s="76"/>
    </row>
    <row r="80" spans="1:46" s="3" customFormat="1" ht="41.25" customHeight="1" x14ac:dyDescent="0.25">
      <c r="A80" s="525" t="s">
        <v>60</v>
      </c>
      <c r="B80" s="525"/>
      <c r="C80" s="525"/>
      <c r="D80" s="525"/>
      <c r="E80" s="525"/>
      <c r="F80" s="525"/>
      <c r="G80" s="525"/>
      <c r="H80" s="525"/>
      <c r="I80" s="525"/>
      <c r="J80" s="72"/>
      <c r="K80" s="72"/>
      <c r="L80" s="72"/>
      <c r="M80" s="72"/>
      <c r="N80" s="72"/>
      <c r="O80" s="72"/>
      <c r="P80" s="72"/>
      <c r="Q80" s="72"/>
      <c r="R80" s="72"/>
      <c r="S80" s="73"/>
      <c r="T80" s="75"/>
      <c r="U80" s="75"/>
      <c r="V80" s="75"/>
      <c r="W80" s="75"/>
      <c r="X80" s="75"/>
      <c r="Y80" s="75"/>
      <c r="Z80" s="75"/>
      <c r="AA80" s="75"/>
      <c r="AB80" s="75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2"/>
    </row>
    <row r="81" spans="1:46" s="3" customFormat="1" ht="41.25" customHeight="1" x14ac:dyDescent="0.25">
      <c r="A81" s="502"/>
      <c r="B81" s="503"/>
      <c r="C81" s="503"/>
      <c r="D81" s="503"/>
      <c r="E81" s="503"/>
      <c r="F81" s="72"/>
      <c r="G81" s="72"/>
      <c r="H81" s="77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526"/>
      <c r="U81" s="526"/>
      <c r="V81" s="526"/>
      <c r="W81" s="526"/>
      <c r="X81" s="526"/>
      <c r="Y81" s="526"/>
      <c r="Z81" s="526"/>
      <c r="AA81" s="526"/>
      <c r="AB81" s="526"/>
      <c r="AC81" s="72"/>
      <c r="AD81" s="72"/>
      <c r="AE81" s="72"/>
      <c r="AF81" s="72"/>
      <c r="AG81" s="72"/>
      <c r="AH81" s="72"/>
      <c r="AI81" s="72"/>
      <c r="AJ81" s="72"/>
      <c r="AK81" s="73"/>
      <c r="AL81" s="72"/>
      <c r="AM81" s="72"/>
      <c r="AN81" s="72"/>
      <c r="AO81" s="72"/>
      <c r="AP81" s="72"/>
      <c r="AQ81" s="72"/>
      <c r="AR81" s="72"/>
      <c r="AS81" s="501"/>
      <c r="AT81" s="501"/>
    </row>
    <row r="82" spans="1:46" s="3" customFormat="1" ht="41.25" customHeight="1" x14ac:dyDescent="0.25">
      <c r="A82" s="502" t="s">
        <v>61</v>
      </c>
      <c r="B82" s="503"/>
      <c r="C82" s="503"/>
      <c r="D82" s="503"/>
      <c r="E82" s="503"/>
      <c r="F82" s="503"/>
      <c r="G82" s="72"/>
      <c r="H82" s="73"/>
      <c r="I82" s="73"/>
      <c r="J82" s="72"/>
      <c r="K82" s="72"/>
      <c r="L82" s="72"/>
      <c r="M82" s="78"/>
      <c r="N82" s="504"/>
      <c r="O82" s="504"/>
      <c r="P82" s="504"/>
      <c r="Q82" s="505"/>
      <c r="R82" s="505"/>
      <c r="S82" s="505"/>
      <c r="T82" s="506"/>
      <c r="U82" s="506"/>
      <c r="V82" s="506"/>
      <c r="W82" s="506"/>
      <c r="X82" s="506"/>
      <c r="Y82" s="506"/>
      <c r="Z82" s="506"/>
      <c r="AA82" s="506"/>
      <c r="AB82" s="79"/>
      <c r="AC82" s="72"/>
      <c r="AD82" s="72"/>
      <c r="AE82" s="72"/>
      <c r="AF82" s="72"/>
      <c r="AG82" s="72"/>
      <c r="AH82" s="72"/>
      <c r="AI82" s="72"/>
      <c r="AJ82" s="72"/>
      <c r="AK82" s="73"/>
      <c r="AL82" s="72"/>
      <c r="AM82" s="72"/>
      <c r="AN82" s="72"/>
      <c r="AO82" s="72"/>
      <c r="AP82" s="72"/>
      <c r="AQ82" s="72"/>
      <c r="AR82" s="72"/>
      <c r="AS82" s="501"/>
      <c r="AT82" s="501"/>
    </row>
    <row r="83" spans="1:46" s="3" customFormat="1" ht="41.25" customHeight="1" x14ac:dyDescent="0.25">
      <c r="A83" s="80"/>
      <c r="C83" s="72"/>
      <c r="D83" s="72"/>
      <c r="E83" s="72"/>
      <c r="F83" s="72"/>
      <c r="G83" s="72"/>
      <c r="H83" s="73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9"/>
      <c r="U83" s="79"/>
      <c r="V83" s="79"/>
      <c r="W83" s="79"/>
      <c r="X83" s="79"/>
      <c r="Y83" s="79"/>
      <c r="Z83" s="79"/>
      <c r="AA83" s="79"/>
      <c r="AB83" s="79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501"/>
      <c r="AT83" s="501"/>
    </row>
    <row r="84" spans="1:46" s="2" customFormat="1" ht="41.25" customHeight="1" x14ac:dyDescent="0.25">
      <c r="A84" s="502"/>
      <c r="B84" s="503"/>
      <c r="C84" s="503"/>
      <c r="D84" s="503"/>
      <c r="E84" s="503"/>
      <c r="F84" s="7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1"/>
      <c r="U84" s="81"/>
      <c r="V84" s="81"/>
      <c r="W84" s="81"/>
      <c r="X84" s="81"/>
      <c r="Y84" s="81"/>
      <c r="Z84" s="81"/>
      <c r="AA84" s="81"/>
      <c r="AB84" s="81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501"/>
      <c r="AT84" s="501"/>
    </row>
    <row r="85" spans="1:46" s="2" customFormat="1" ht="41.25" customHeight="1" x14ac:dyDescent="0.2">
      <c r="A85" s="82"/>
      <c r="B85" s="8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81"/>
      <c r="U85" s="81"/>
      <c r="V85" s="81"/>
      <c r="W85" s="81"/>
      <c r="X85" s="81"/>
      <c r="Y85" s="81"/>
      <c r="Z85" s="81"/>
      <c r="AA85" s="81"/>
      <c r="AB85" s="81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501"/>
      <c r="AT85" s="501"/>
    </row>
    <row r="86" spans="1:46" s="2" customFormat="1" ht="41.25" customHeight="1" x14ac:dyDescent="0.2">
      <c r="A86" s="82"/>
      <c r="B86" s="81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81"/>
      <c r="U86" s="81"/>
      <c r="V86" s="81"/>
      <c r="W86" s="81"/>
      <c r="X86" s="81"/>
      <c r="Y86" s="81"/>
      <c r="Z86" s="81"/>
      <c r="AA86" s="81"/>
      <c r="AB86" s="81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501"/>
      <c r="AT86" s="501"/>
    </row>
    <row r="87" spans="1:46" s="2" customFormat="1" ht="41.25" customHeight="1" x14ac:dyDescent="0.25">
      <c r="A87" s="7" t="s">
        <v>62</v>
      </c>
      <c r="B87" s="81"/>
      <c r="C87" s="7"/>
      <c r="D87" s="7"/>
      <c r="E87" s="7"/>
      <c r="F87" s="7"/>
      <c r="G87" s="8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81"/>
      <c r="U87" s="81"/>
      <c r="V87" s="81"/>
      <c r="W87" s="81"/>
      <c r="X87" s="81"/>
      <c r="Y87" s="506"/>
      <c r="Z87" s="506"/>
      <c r="AA87" s="506"/>
      <c r="AB87" s="81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501"/>
      <c r="AT87" s="501"/>
    </row>
    <row r="88" spans="1:46" s="2" customFormat="1" ht="41.25" customHeight="1" x14ac:dyDescent="0.25">
      <c r="A88" s="502"/>
      <c r="B88" s="503"/>
      <c r="C88" s="503"/>
      <c r="D88" s="503"/>
      <c r="E88" s="503"/>
      <c r="F88" s="7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1:46" s="2" customFormat="1" ht="41.25" customHeight="1" x14ac:dyDescent="0.25">
      <c r="A89" s="520"/>
      <c r="B89" s="520"/>
      <c r="C89" s="84"/>
      <c r="D89" s="84"/>
      <c r="E89" s="84"/>
      <c r="F89" s="77"/>
    </row>
    <row r="90" spans="1:46" s="2" customFormat="1" ht="41.25" customHeight="1" x14ac:dyDescent="0.25">
      <c r="A90" s="521"/>
      <c r="B90" s="521"/>
      <c r="C90" s="73"/>
      <c r="D90" s="73"/>
      <c r="E90" s="73"/>
      <c r="F90" s="72"/>
    </row>
    <row r="91" spans="1:46" s="2" customFormat="1" ht="41.25" customHeight="1" x14ac:dyDescent="0.25">
      <c r="A91" s="522"/>
      <c r="B91" s="523"/>
      <c r="C91" s="523"/>
      <c r="D91" s="523"/>
      <c r="E91" s="523"/>
      <c r="F91" s="72"/>
    </row>
  </sheetData>
  <mergeCells count="212">
    <mergeCell ref="A88:E88"/>
    <mergeCell ref="A89:B89"/>
    <mergeCell ref="A90:B90"/>
    <mergeCell ref="A91:E91"/>
    <mergeCell ref="A79:F79"/>
    <mergeCell ref="H79:P79"/>
    <mergeCell ref="A80:I80"/>
    <mergeCell ref="A81:E81"/>
    <mergeCell ref="T81:AB81"/>
    <mergeCell ref="AS81:AT87"/>
    <mergeCell ref="A82:F82"/>
    <mergeCell ref="N82:P82"/>
    <mergeCell ref="Q82:S82"/>
    <mergeCell ref="T82:AA82"/>
    <mergeCell ref="A66:D72"/>
    <mergeCell ref="AS66:AS70"/>
    <mergeCell ref="AT66:AT70"/>
    <mergeCell ref="E71:AR71"/>
    <mergeCell ref="A73:D78"/>
    <mergeCell ref="AS73:AS77"/>
    <mergeCell ref="AT73:AT77"/>
    <mergeCell ref="A84:E84"/>
    <mergeCell ref="Y87:AA87"/>
    <mergeCell ref="A54:D59"/>
    <mergeCell ref="AS54:AS58"/>
    <mergeCell ref="AT54:AT58"/>
    <mergeCell ref="A60:D65"/>
    <mergeCell ref="AS60:AS64"/>
    <mergeCell ref="AT60:AT64"/>
    <mergeCell ref="A48:A53"/>
    <mergeCell ref="B48:B53"/>
    <mergeCell ref="C48:C53"/>
    <mergeCell ref="D48:D53"/>
    <mergeCell ref="AS48:AS53"/>
    <mergeCell ref="AT48:AT53"/>
    <mergeCell ref="AM46:AM47"/>
    <mergeCell ref="AN46:AN47"/>
    <mergeCell ref="AO46:AO47"/>
    <mergeCell ref="AP46:AP47"/>
    <mergeCell ref="AQ46:AQ47"/>
    <mergeCell ref="AR46:AR47"/>
    <mergeCell ref="AG46:AG47"/>
    <mergeCell ref="AH46:AH47"/>
    <mergeCell ref="AI46:AI47"/>
    <mergeCell ref="AJ46:AJ47"/>
    <mergeCell ref="AK46:AK47"/>
    <mergeCell ref="AL46:AL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A41:A47"/>
    <mergeCell ref="B41:B47"/>
    <mergeCell ref="C41:C47"/>
    <mergeCell ref="D41:D46"/>
    <mergeCell ref="AS41:AS46"/>
    <mergeCell ref="AT41:AT46"/>
    <mergeCell ref="E46:E47"/>
    <mergeCell ref="F46:F47"/>
    <mergeCell ref="G46:G47"/>
    <mergeCell ref="H46:H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AA46:AA47"/>
    <mergeCell ref="AB46:AB47"/>
    <mergeCell ref="A36:A40"/>
    <mergeCell ref="B36:B40"/>
    <mergeCell ref="C36:C40"/>
    <mergeCell ref="D36:D40"/>
    <mergeCell ref="AS36:AS40"/>
    <mergeCell ref="AT36:AT40"/>
    <mergeCell ref="A30:A35"/>
    <mergeCell ref="B30:B35"/>
    <mergeCell ref="C30:C35"/>
    <mergeCell ref="D30:D35"/>
    <mergeCell ref="AS30:AS34"/>
    <mergeCell ref="AT30:AT34"/>
    <mergeCell ref="AT18:AT23"/>
    <mergeCell ref="A24:A29"/>
    <mergeCell ref="B24:B29"/>
    <mergeCell ref="C24:C29"/>
    <mergeCell ref="D24:D29"/>
    <mergeCell ref="AS24:AS29"/>
    <mergeCell ref="AT24:AT29"/>
    <mergeCell ref="AO17:AO18"/>
    <mergeCell ref="AP17:AP18"/>
    <mergeCell ref="AQ17:AQ18"/>
    <mergeCell ref="AR17:AR18"/>
    <mergeCell ref="D18:D23"/>
    <mergeCell ref="AS18:AS23"/>
    <mergeCell ref="AI17:AI18"/>
    <mergeCell ref="AJ17:AJ18"/>
    <mergeCell ref="AK17:AK18"/>
    <mergeCell ref="AL17:AL18"/>
    <mergeCell ref="AM17:AM18"/>
    <mergeCell ref="AN17:AN18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Q17:Q18"/>
    <mergeCell ref="R17:R18"/>
    <mergeCell ref="S17:S18"/>
    <mergeCell ref="T17:T18"/>
    <mergeCell ref="U17:U18"/>
    <mergeCell ref="V17:V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AR7:AR8"/>
    <mergeCell ref="B10:AT10"/>
    <mergeCell ref="A12:A23"/>
    <mergeCell ref="B12:B23"/>
    <mergeCell ref="C12:C23"/>
    <mergeCell ref="D12:D17"/>
    <mergeCell ref="AS12:AS17"/>
    <mergeCell ref="AT12:AT17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X7:X8"/>
    <mergeCell ref="Y7:Y8"/>
    <mergeCell ref="K17:K18"/>
    <mergeCell ref="L17:L18"/>
    <mergeCell ref="Q7:Q8"/>
    <mergeCell ref="O1:W1"/>
    <mergeCell ref="V2:W2"/>
    <mergeCell ref="B3:AT3"/>
    <mergeCell ref="AS5:AS8"/>
    <mergeCell ref="AT5:AT8"/>
    <mergeCell ref="AG6:AI6"/>
    <mergeCell ref="AJ6:AL6"/>
    <mergeCell ref="AM6:AO6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X6:Z6"/>
    <mergeCell ref="AA6:AC6"/>
    <mergeCell ref="AD6:AF6"/>
    <mergeCell ref="AP7:AP8"/>
    <mergeCell ref="AQ7:AQ8"/>
    <mergeCell ref="A5:A8"/>
    <mergeCell ref="B5:B8"/>
    <mergeCell ref="C5:C8"/>
    <mergeCell ref="D5:D8"/>
    <mergeCell ref="E5:E8"/>
    <mergeCell ref="F5:H6"/>
    <mergeCell ref="I5:AR5"/>
    <mergeCell ref="AP6:AR6"/>
    <mergeCell ref="F7:F8"/>
    <mergeCell ref="G7:G8"/>
    <mergeCell ref="H7:H8"/>
    <mergeCell ref="I7:I8"/>
    <mergeCell ref="J7:J8"/>
    <mergeCell ref="K7:K8"/>
    <mergeCell ref="I6:K6"/>
    <mergeCell ref="L6:N6"/>
    <mergeCell ref="O6:Q6"/>
    <mergeCell ref="R6:T6"/>
    <mergeCell ref="U6:W6"/>
    <mergeCell ref="L7:L8"/>
    <mergeCell ref="M7:M8"/>
    <mergeCell ref="N7:N8"/>
    <mergeCell ref="O7:O8"/>
    <mergeCell ref="P7:P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topLeftCell="A10" workbookViewId="0">
      <selection activeCell="I27" sqref="I27"/>
    </sheetView>
  </sheetViews>
  <sheetFormatPr defaultRowHeight="15" x14ac:dyDescent="0.25"/>
  <cols>
    <col min="2" max="2" width="10.140625" customWidth="1"/>
    <col min="56" max="56" width="21.140625" customWidth="1"/>
    <col min="57" max="57" width="24.85546875" customWidth="1"/>
  </cols>
  <sheetData>
    <row r="1" spans="1:57" x14ac:dyDescent="0.25">
      <c r="A1" s="85"/>
      <c r="B1" s="86"/>
      <c r="C1" s="85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527" t="s">
        <v>63</v>
      </c>
      <c r="BE1" s="527"/>
    </row>
    <row r="2" spans="1:57" x14ac:dyDescent="0.25">
      <c r="A2" s="85"/>
      <c r="B2" s="88"/>
      <c r="C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527" t="s">
        <v>64</v>
      </c>
      <c r="BE2" s="527"/>
    </row>
    <row r="3" spans="1:57" x14ac:dyDescent="0.25">
      <c r="A3" s="85"/>
      <c r="B3" s="88"/>
      <c r="C3" s="85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527" t="s">
        <v>65</v>
      </c>
      <c r="BE3" s="527"/>
    </row>
    <row r="4" spans="1:57" x14ac:dyDescent="0.25">
      <c r="A4" s="85"/>
      <c r="B4" s="87"/>
      <c r="C4" s="85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528" t="s">
        <v>66</v>
      </c>
      <c r="BE4" s="528"/>
    </row>
    <row r="5" spans="1:57" x14ac:dyDescent="0.25">
      <c r="A5" s="85"/>
      <c r="B5" s="529" t="s">
        <v>67</v>
      </c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528" t="s">
        <v>68</v>
      </c>
      <c r="BE5" s="528"/>
    </row>
    <row r="6" spans="1:57" x14ac:dyDescent="0.25">
      <c r="A6" s="85"/>
      <c r="B6" s="530" t="s">
        <v>69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89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528" t="s">
        <v>70</v>
      </c>
      <c r="BE6" s="528"/>
    </row>
    <row r="7" spans="1:57" x14ac:dyDescent="0.25">
      <c r="A7" s="85"/>
      <c r="B7" s="530" t="s">
        <v>71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</row>
    <row r="8" spans="1:57" ht="15.75" thickBot="1" x14ac:dyDescent="0.3">
      <c r="A8" s="85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85"/>
      <c r="AX8" s="85"/>
      <c r="AY8" s="85"/>
      <c r="AZ8" s="85"/>
      <c r="BA8" s="85"/>
      <c r="BB8" s="85"/>
      <c r="BC8" s="85"/>
      <c r="BD8" s="85"/>
      <c r="BE8" s="85"/>
    </row>
    <row r="9" spans="1:57" ht="15.75" thickBot="1" x14ac:dyDescent="0.3">
      <c r="A9" s="531" t="s">
        <v>3</v>
      </c>
      <c r="B9" s="533" t="s">
        <v>72</v>
      </c>
      <c r="C9" s="535" t="s">
        <v>73</v>
      </c>
      <c r="D9" s="533" t="s">
        <v>74</v>
      </c>
      <c r="E9" s="537" t="s">
        <v>6</v>
      </c>
      <c r="F9" s="539" t="s">
        <v>75</v>
      </c>
      <c r="G9" s="540"/>
      <c r="H9" s="540"/>
      <c r="I9" s="541" t="s">
        <v>76</v>
      </c>
      <c r="J9" s="542"/>
      <c r="K9" s="543"/>
      <c r="L9" s="541" t="s">
        <v>77</v>
      </c>
      <c r="M9" s="542"/>
      <c r="N9" s="543"/>
      <c r="O9" s="541" t="s">
        <v>78</v>
      </c>
      <c r="P9" s="542"/>
      <c r="Q9" s="543"/>
      <c r="R9" s="547" t="s">
        <v>79</v>
      </c>
      <c r="S9" s="547"/>
      <c r="T9" s="548"/>
      <c r="U9" s="544" t="s">
        <v>80</v>
      </c>
      <c r="V9" s="545"/>
      <c r="W9" s="545"/>
      <c r="X9" s="544" t="s">
        <v>81</v>
      </c>
      <c r="Y9" s="545"/>
      <c r="Z9" s="546"/>
      <c r="AA9" s="544" t="s">
        <v>82</v>
      </c>
      <c r="AB9" s="545"/>
      <c r="AC9" s="546"/>
      <c r="AD9" s="544" t="s">
        <v>83</v>
      </c>
      <c r="AE9" s="545"/>
      <c r="AF9" s="546"/>
      <c r="AG9" s="544" t="s">
        <v>84</v>
      </c>
      <c r="AH9" s="545"/>
      <c r="AI9" s="546"/>
      <c r="AJ9" s="545" t="s">
        <v>85</v>
      </c>
      <c r="AK9" s="545"/>
      <c r="AL9" s="546"/>
      <c r="AM9" s="547" t="s">
        <v>86</v>
      </c>
      <c r="AN9" s="547"/>
      <c r="AO9" s="547"/>
      <c r="AP9" s="544" t="s">
        <v>87</v>
      </c>
      <c r="AQ9" s="545"/>
      <c r="AR9" s="545"/>
      <c r="AS9" s="545"/>
      <c r="AT9" s="546"/>
      <c r="AU9" s="544" t="s">
        <v>88</v>
      </c>
      <c r="AV9" s="545"/>
      <c r="AW9" s="545"/>
      <c r="AX9" s="546"/>
      <c r="AY9" s="544" t="s">
        <v>89</v>
      </c>
      <c r="AZ9" s="545"/>
      <c r="BA9" s="546"/>
      <c r="BB9" s="561" t="s">
        <v>90</v>
      </c>
      <c r="BC9" s="562"/>
      <c r="BD9" s="563" t="s">
        <v>91</v>
      </c>
      <c r="BE9" s="535" t="s">
        <v>92</v>
      </c>
    </row>
    <row r="10" spans="1:57" ht="55.5" customHeight="1" thickBot="1" x14ac:dyDescent="0.3">
      <c r="A10" s="532"/>
      <c r="B10" s="534"/>
      <c r="C10" s="536"/>
      <c r="D10" s="534"/>
      <c r="E10" s="538"/>
      <c r="F10" s="91" t="s">
        <v>93</v>
      </c>
      <c r="G10" s="92" t="s">
        <v>26</v>
      </c>
      <c r="H10" s="93" t="s">
        <v>94</v>
      </c>
      <c r="I10" s="94" t="s">
        <v>95</v>
      </c>
      <c r="J10" s="95" t="s">
        <v>96</v>
      </c>
      <c r="K10" s="96" t="s">
        <v>97</v>
      </c>
      <c r="L10" s="94" t="s">
        <v>95</v>
      </c>
      <c r="M10" s="95" t="s">
        <v>96</v>
      </c>
      <c r="N10" s="96" t="s">
        <v>97</v>
      </c>
      <c r="O10" s="94" t="s">
        <v>95</v>
      </c>
      <c r="P10" s="96" t="s">
        <v>96</v>
      </c>
      <c r="Q10" s="96" t="s">
        <v>97</v>
      </c>
      <c r="R10" s="97" t="s">
        <v>95</v>
      </c>
      <c r="S10" s="98" t="s">
        <v>96</v>
      </c>
      <c r="T10" s="99" t="s">
        <v>98</v>
      </c>
      <c r="U10" s="94" t="s">
        <v>95</v>
      </c>
      <c r="V10" s="95" t="s">
        <v>96</v>
      </c>
      <c r="W10" s="100" t="s">
        <v>97</v>
      </c>
      <c r="X10" s="94" t="s">
        <v>95</v>
      </c>
      <c r="Y10" s="95" t="s">
        <v>96</v>
      </c>
      <c r="Z10" s="96" t="s">
        <v>97</v>
      </c>
      <c r="AA10" s="94" t="s">
        <v>95</v>
      </c>
      <c r="AB10" s="101" t="s">
        <v>96</v>
      </c>
      <c r="AC10" s="102" t="s">
        <v>97</v>
      </c>
      <c r="AD10" s="94" t="s">
        <v>95</v>
      </c>
      <c r="AE10" s="95" t="s">
        <v>96</v>
      </c>
      <c r="AF10" s="102" t="s">
        <v>97</v>
      </c>
      <c r="AG10" s="94" t="s">
        <v>95</v>
      </c>
      <c r="AH10" s="95" t="s">
        <v>96</v>
      </c>
      <c r="AI10" s="102" t="s">
        <v>97</v>
      </c>
      <c r="AJ10" s="103" t="s">
        <v>95</v>
      </c>
      <c r="AK10" s="104" t="s">
        <v>96</v>
      </c>
      <c r="AL10" s="102" t="s">
        <v>97</v>
      </c>
      <c r="AM10" s="97" t="s">
        <v>95</v>
      </c>
      <c r="AN10" s="105" t="s">
        <v>96</v>
      </c>
      <c r="AO10" s="106" t="s">
        <v>97</v>
      </c>
      <c r="AP10" s="94" t="s">
        <v>95</v>
      </c>
      <c r="AQ10" s="104" t="s">
        <v>99</v>
      </c>
      <c r="AR10" s="104" t="s">
        <v>95</v>
      </c>
      <c r="AS10" s="104" t="s">
        <v>99</v>
      </c>
      <c r="AT10" s="96" t="s">
        <v>97</v>
      </c>
      <c r="AU10" s="94" t="s">
        <v>95</v>
      </c>
      <c r="AV10" s="104" t="s">
        <v>99</v>
      </c>
      <c r="AW10" s="104" t="s">
        <v>99</v>
      </c>
      <c r="AX10" s="96" t="s">
        <v>97</v>
      </c>
      <c r="AY10" s="94" t="s">
        <v>95</v>
      </c>
      <c r="AZ10" s="104" t="s">
        <v>99</v>
      </c>
      <c r="BA10" s="102" t="s">
        <v>97</v>
      </c>
      <c r="BB10" s="107" t="s">
        <v>95</v>
      </c>
      <c r="BC10" s="108" t="s">
        <v>99</v>
      </c>
      <c r="BD10" s="564"/>
      <c r="BE10" s="536"/>
    </row>
    <row r="11" spans="1:57" ht="15.75" hidden="1" customHeight="1" x14ac:dyDescent="0.25">
      <c r="A11" s="109"/>
      <c r="B11" s="110" t="s">
        <v>100</v>
      </c>
      <c r="C11" s="111"/>
      <c r="D11" s="112"/>
      <c r="E11" s="113"/>
      <c r="F11" s="114"/>
      <c r="G11" s="114"/>
      <c r="H11" s="115"/>
      <c r="I11" s="116"/>
      <c r="J11" s="117"/>
      <c r="K11" s="118"/>
      <c r="L11" s="116"/>
      <c r="M11" s="117"/>
      <c r="N11" s="118"/>
      <c r="O11" s="116"/>
      <c r="P11" s="118"/>
      <c r="Q11" s="118"/>
      <c r="R11" s="119"/>
      <c r="S11" s="120"/>
      <c r="T11" s="115"/>
      <c r="U11" s="121"/>
      <c r="V11" s="122"/>
      <c r="W11" s="123"/>
      <c r="X11" s="121"/>
      <c r="Y11" s="122"/>
      <c r="Z11" s="124"/>
      <c r="AA11" s="121"/>
      <c r="AB11" s="125"/>
      <c r="AC11" s="126"/>
      <c r="AD11" s="121"/>
      <c r="AE11" s="122"/>
      <c r="AF11" s="124"/>
      <c r="AG11" s="121"/>
      <c r="AH11" s="122"/>
      <c r="AI11" s="124"/>
      <c r="AJ11" s="125"/>
      <c r="AK11" s="122"/>
      <c r="AL11" s="127"/>
      <c r="AM11" s="128"/>
      <c r="AN11" s="129"/>
      <c r="AO11" s="130"/>
      <c r="AP11" s="121"/>
      <c r="AQ11" s="122"/>
      <c r="AR11" s="122"/>
      <c r="AS11" s="122"/>
      <c r="AT11" s="124"/>
      <c r="AU11" s="121"/>
      <c r="AV11" s="122"/>
      <c r="AW11" s="122"/>
      <c r="AX11" s="124"/>
      <c r="AY11" s="121"/>
      <c r="AZ11" s="122"/>
      <c r="BA11" s="127"/>
      <c r="BB11" s="119" t="e">
        <f>#REF!+#REF!</f>
        <v>#REF!</v>
      </c>
      <c r="BC11" s="120" t="e">
        <f>#REF!+#REF!</f>
        <v>#REF!</v>
      </c>
      <c r="BD11" s="131"/>
      <c r="BE11" s="132"/>
    </row>
    <row r="12" spans="1:57" ht="0.75" hidden="1" customHeight="1" x14ac:dyDescent="0.25">
      <c r="A12" s="549" t="s">
        <v>101</v>
      </c>
      <c r="B12" s="551" t="s">
        <v>102</v>
      </c>
      <c r="C12" s="554" t="s">
        <v>103</v>
      </c>
      <c r="D12" s="556" t="s">
        <v>104</v>
      </c>
      <c r="E12" s="133" t="s">
        <v>105</v>
      </c>
      <c r="F12" s="134">
        <f>F13+F14</f>
        <v>50</v>
      </c>
      <c r="G12" s="134">
        <f>G13+G14</f>
        <v>50</v>
      </c>
      <c r="H12" s="135">
        <f>G12/F12*100</f>
        <v>100</v>
      </c>
      <c r="I12" s="136">
        <f>I13+I14</f>
        <v>0</v>
      </c>
      <c r="J12" s="137">
        <f t="shared" ref="J12:BA12" si="0">J13+J14</f>
        <v>0</v>
      </c>
      <c r="K12" s="138">
        <f t="shared" si="0"/>
        <v>0</v>
      </c>
      <c r="L12" s="136">
        <f t="shared" si="0"/>
        <v>0</v>
      </c>
      <c r="M12" s="137">
        <f t="shared" si="0"/>
        <v>0</v>
      </c>
      <c r="N12" s="138">
        <f t="shared" si="0"/>
        <v>0</v>
      </c>
      <c r="O12" s="136">
        <f t="shared" si="0"/>
        <v>0</v>
      </c>
      <c r="P12" s="137">
        <f t="shared" si="0"/>
        <v>0</v>
      </c>
      <c r="Q12" s="138">
        <f t="shared" si="0"/>
        <v>0</v>
      </c>
      <c r="R12" s="139">
        <f t="shared" si="0"/>
        <v>0</v>
      </c>
      <c r="S12" s="137">
        <f t="shared" si="0"/>
        <v>0</v>
      </c>
      <c r="T12" s="140">
        <f t="shared" si="0"/>
        <v>0</v>
      </c>
      <c r="U12" s="136">
        <f t="shared" si="0"/>
        <v>0</v>
      </c>
      <c r="V12" s="137">
        <f t="shared" si="0"/>
        <v>0</v>
      </c>
      <c r="W12" s="138">
        <f t="shared" si="0"/>
        <v>0</v>
      </c>
      <c r="X12" s="136">
        <f t="shared" si="0"/>
        <v>0</v>
      </c>
      <c r="Y12" s="137">
        <f t="shared" si="0"/>
        <v>0</v>
      </c>
      <c r="Z12" s="138">
        <f t="shared" si="0"/>
        <v>0</v>
      </c>
      <c r="AA12" s="136">
        <f t="shared" si="0"/>
        <v>0</v>
      </c>
      <c r="AB12" s="137">
        <f t="shared" si="0"/>
        <v>0</v>
      </c>
      <c r="AC12" s="138">
        <f t="shared" si="0"/>
        <v>0</v>
      </c>
      <c r="AD12" s="136">
        <f t="shared" si="0"/>
        <v>0</v>
      </c>
      <c r="AE12" s="137">
        <f t="shared" si="0"/>
        <v>0</v>
      </c>
      <c r="AF12" s="138">
        <f t="shared" si="0"/>
        <v>0</v>
      </c>
      <c r="AG12" s="136">
        <f t="shared" si="0"/>
        <v>0</v>
      </c>
      <c r="AH12" s="137">
        <f t="shared" si="0"/>
        <v>0</v>
      </c>
      <c r="AI12" s="138">
        <f t="shared" si="0"/>
        <v>0</v>
      </c>
      <c r="AJ12" s="136">
        <f t="shared" si="0"/>
        <v>0</v>
      </c>
      <c r="AK12" s="137">
        <f t="shared" si="0"/>
        <v>0</v>
      </c>
      <c r="AL12" s="138">
        <f t="shared" si="0"/>
        <v>0</v>
      </c>
      <c r="AM12" s="139">
        <f t="shared" si="0"/>
        <v>0</v>
      </c>
      <c r="AN12" s="137">
        <f t="shared" si="0"/>
        <v>0</v>
      </c>
      <c r="AO12" s="140">
        <f t="shared" si="0"/>
        <v>0</v>
      </c>
      <c r="AP12" s="136">
        <f t="shared" si="0"/>
        <v>0</v>
      </c>
      <c r="AQ12" s="137">
        <f t="shared" si="0"/>
        <v>0</v>
      </c>
      <c r="AR12" s="137">
        <f t="shared" si="0"/>
        <v>0</v>
      </c>
      <c r="AS12" s="137">
        <f t="shared" si="0"/>
        <v>0</v>
      </c>
      <c r="AT12" s="138">
        <f t="shared" si="0"/>
        <v>0</v>
      </c>
      <c r="AU12" s="136">
        <f t="shared" si="0"/>
        <v>50</v>
      </c>
      <c r="AV12" s="137">
        <f t="shared" si="0"/>
        <v>0</v>
      </c>
      <c r="AW12" s="137">
        <f t="shared" si="0"/>
        <v>50</v>
      </c>
      <c r="AX12" s="138">
        <f t="shared" si="0"/>
        <v>100</v>
      </c>
      <c r="AY12" s="139">
        <f t="shared" si="0"/>
        <v>0</v>
      </c>
      <c r="AZ12" s="137">
        <f t="shared" si="0"/>
        <v>0</v>
      </c>
      <c r="BA12" s="138">
        <f t="shared" si="0"/>
        <v>0</v>
      </c>
      <c r="BB12" s="130"/>
      <c r="BC12" s="130"/>
      <c r="BD12" s="558"/>
      <c r="BE12" s="565"/>
    </row>
    <row r="13" spans="1:57" ht="25.5" hidden="1" customHeight="1" x14ac:dyDescent="0.25">
      <c r="A13" s="550"/>
      <c r="B13" s="552"/>
      <c r="C13" s="555"/>
      <c r="D13" s="557"/>
      <c r="E13" s="141" t="s">
        <v>106</v>
      </c>
      <c r="F13" s="142">
        <f>I13+L13+O13+U13+X13+AA13+AD13+AG13+AJ13+AP13+AU13+AY13</f>
        <v>0</v>
      </c>
      <c r="G13" s="142">
        <f>J13+M13+P13+V13+Y13+AB13+AE13+AH13+AK13+AS13+AW13+AZ13</f>
        <v>0</v>
      </c>
      <c r="H13" s="143">
        <v>0</v>
      </c>
      <c r="I13" s="144">
        <v>0</v>
      </c>
      <c r="J13" s="145">
        <v>0</v>
      </c>
      <c r="K13" s="146">
        <v>0</v>
      </c>
      <c r="L13" s="144">
        <v>0</v>
      </c>
      <c r="M13" s="145">
        <v>0</v>
      </c>
      <c r="N13" s="146">
        <v>0</v>
      </c>
      <c r="O13" s="144">
        <v>0</v>
      </c>
      <c r="P13" s="145">
        <v>0</v>
      </c>
      <c r="Q13" s="146">
        <v>0</v>
      </c>
      <c r="R13" s="147"/>
      <c r="S13" s="142"/>
      <c r="T13" s="148"/>
      <c r="U13" s="149">
        <v>0</v>
      </c>
      <c r="V13" s="145">
        <v>0</v>
      </c>
      <c r="W13" s="146">
        <v>0</v>
      </c>
      <c r="X13" s="149">
        <v>0</v>
      </c>
      <c r="Y13" s="145">
        <v>0</v>
      </c>
      <c r="Z13" s="146">
        <v>0</v>
      </c>
      <c r="AA13" s="149">
        <v>0</v>
      </c>
      <c r="AB13" s="145">
        <v>0</v>
      </c>
      <c r="AC13" s="146">
        <v>0</v>
      </c>
      <c r="AD13" s="149">
        <v>0</v>
      </c>
      <c r="AE13" s="145">
        <v>0</v>
      </c>
      <c r="AF13" s="146">
        <v>0</v>
      </c>
      <c r="AG13" s="149">
        <v>0</v>
      </c>
      <c r="AH13" s="145">
        <v>0</v>
      </c>
      <c r="AI13" s="146">
        <v>0</v>
      </c>
      <c r="AJ13" s="144">
        <v>0</v>
      </c>
      <c r="AK13" s="145">
        <v>0</v>
      </c>
      <c r="AL13" s="146">
        <v>0</v>
      </c>
      <c r="AM13" s="147"/>
      <c r="AN13" s="142"/>
      <c r="AO13" s="148"/>
      <c r="AP13" s="149">
        <v>0</v>
      </c>
      <c r="AQ13" s="145"/>
      <c r="AR13" s="145"/>
      <c r="AS13" s="145">
        <v>0</v>
      </c>
      <c r="AT13" s="146">
        <v>0</v>
      </c>
      <c r="AU13" s="149">
        <v>0</v>
      </c>
      <c r="AV13" s="145"/>
      <c r="AW13" s="145">
        <v>0</v>
      </c>
      <c r="AX13" s="146">
        <v>0</v>
      </c>
      <c r="AY13" s="150">
        <v>0</v>
      </c>
      <c r="AZ13" s="145">
        <v>0</v>
      </c>
      <c r="BA13" s="146">
        <v>0</v>
      </c>
      <c r="BB13" s="130"/>
      <c r="BC13" s="130"/>
      <c r="BD13" s="558"/>
      <c r="BE13" s="566"/>
    </row>
    <row r="14" spans="1:57" ht="48.75" hidden="1" customHeight="1" x14ac:dyDescent="0.25">
      <c r="A14" s="550"/>
      <c r="B14" s="553"/>
      <c r="C14" s="555"/>
      <c r="D14" s="557"/>
      <c r="E14" s="141" t="s">
        <v>107</v>
      </c>
      <c r="F14" s="142">
        <f>I14+L14+O14+U14+X14+AA14+AD14+AG14+AJ14+AP14+AU14+AY14</f>
        <v>50</v>
      </c>
      <c r="G14" s="142">
        <f>J14+AH14+AK14+AS14+AW14+AZ14</f>
        <v>50</v>
      </c>
      <c r="H14" s="143">
        <f>G14/F14*100</f>
        <v>100</v>
      </c>
      <c r="I14" s="144">
        <v>0</v>
      </c>
      <c r="J14" s="145">
        <v>0</v>
      </c>
      <c r="K14" s="146">
        <v>0</v>
      </c>
      <c r="L14" s="144">
        <v>0</v>
      </c>
      <c r="M14" s="145">
        <v>0</v>
      </c>
      <c r="N14" s="146">
        <v>0</v>
      </c>
      <c r="O14" s="144">
        <v>0</v>
      </c>
      <c r="P14" s="145">
        <v>0</v>
      </c>
      <c r="Q14" s="146">
        <v>0</v>
      </c>
      <c r="R14" s="147"/>
      <c r="S14" s="142"/>
      <c r="T14" s="148"/>
      <c r="U14" s="149">
        <v>0</v>
      </c>
      <c r="V14" s="145">
        <v>0</v>
      </c>
      <c r="W14" s="146">
        <v>0</v>
      </c>
      <c r="X14" s="149">
        <v>0</v>
      </c>
      <c r="Y14" s="145">
        <v>0</v>
      </c>
      <c r="Z14" s="146">
        <v>0</v>
      </c>
      <c r="AA14" s="149">
        <v>0</v>
      </c>
      <c r="AB14" s="145">
        <v>0</v>
      </c>
      <c r="AC14" s="146">
        <v>0</v>
      </c>
      <c r="AD14" s="149">
        <v>0</v>
      </c>
      <c r="AE14" s="145">
        <v>0</v>
      </c>
      <c r="AF14" s="146">
        <v>0</v>
      </c>
      <c r="AG14" s="149">
        <v>0</v>
      </c>
      <c r="AH14" s="145">
        <v>0</v>
      </c>
      <c r="AI14" s="146">
        <v>0</v>
      </c>
      <c r="AJ14" s="144">
        <v>0</v>
      </c>
      <c r="AK14" s="145">
        <v>0</v>
      </c>
      <c r="AL14" s="146">
        <v>0</v>
      </c>
      <c r="AM14" s="147"/>
      <c r="AN14" s="142"/>
      <c r="AO14" s="148"/>
      <c r="AP14" s="149">
        <v>0</v>
      </c>
      <c r="AQ14" s="145"/>
      <c r="AR14" s="145"/>
      <c r="AS14" s="145">
        <v>0</v>
      </c>
      <c r="AT14" s="146">
        <v>0</v>
      </c>
      <c r="AU14" s="149">
        <v>50</v>
      </c>
      <c r="AV14" s="145"/>
      <c r="AW14" s="145">
        <v>50</v>
      </c>
      <c r="AX14" s="146">
        <v>100</v>
      </c>
      <c r="AY14" s="150">
        <v>0</v>
      </c>
      <c r="AZ14" s="145">
        <v>0</v>
      </c>
      <c r="BA14" s="146">
        <v>0</v>
      </c>
      <c r="BB14" s="130"/>
      <c r="BC14" s="130"/>
      <c r="BD14" s="558"/>
      <c r="BE14" s="566"/>
    </row>
    <row r="15" spans="1:57" ht="41.25" hidden="1" customHeight="1" x14ac:dyDescent="0.25">
      <c r="A15" s="151" t="s">
        <v>108</v>
      </c>
      <c r="B15" s="152" t="s">
        <v>109</v>
      </c>
      <c r="C15" s="153" t="s">
        <v>103</v>
      </c>
      <c r="D15" s="154"/>
      <c r="E15" s="155" t="s">
        <v>107</v>
      </c>
      <c r="F15" s="156">
        <v>50</v>
      </c>
      <c r="G15" s="156">
        <v>50</v>
      </c>
      <c r="H15" s="157">
        <v>100</v>
      </c>
      <c r="I15" s="158">
        <v>0</v>
      </c>
      <c r="J15" s="159">
        <v>0</v>
      </c>
      <c r="K15" s="160">
        <v>0</v>
      </c>
      <c r="L15" s="158">
        <v>0</v>
      </c>
      <c r="M15" s="159">
        <v>0</v>
      </c>
      <c r="N15" s="160">
        <v>0</v>
      </c>
      <c r="O15" s="158">
        <v>0</v>
      </c>
      <c r="P15" s="159">
        <v>0</v>
      </c>
      <c r="Q15" s="160">
        <v>0</v>
      </c>
      <c r="R15" s="161"/>
      <c r="S15" s="162"/>
      <c r="T15" s="163"/>
      <c r="U15" s="164">
        <v>0</v>
      </c>
      <c r="V15" s="159">
        <v>0</v>
      </c>
      <c r="W15" s="160">
        <v>0</v>
      </c>
      <c r="X15" s="164">
        <v>0</v>
      </c>
      <c r="Y15" s="159">
        <v>0</v>
      </c>
      <c r="Z15" s="160">
        <v>0</v>
      </c>
      <c r="AA15" s="164">
        <v>0</v>
      </c>
      <c r="AB15" s="159">
        <v>0</v>
      </c>
      <c r="AC15" s="160">
        <v>0</v>
      </c>
      <c r="AD15" s="164">
        <v>0</v>
      </c>
      <c r="AE15" s="159">
        <v>0</v>
      </c>
      <c r="AF15" s="160">
        <v>0</v>
      </c>
      <c r="AG15" s="164">
        <v>0</v>
      </c>
      <c r="AH15" s="159">
        <v>0</v>
      </c>
      <c r="AI15" s="160">
        <v>0</v>
      </c>
      <c r="AJ15" s="158">
        <v>0</v>
      </c>
      <c r="AK15" s="159">
        <v>0</v>
      </c>
      <c r="AL15" s="160">
        <v>0</v>
      </c>
      <c r="AM15" s="161"/>
      <c r="AN15" s="162"/>
      <c r="AO15" s="163"/>
      <c r="AP15" s="164">
        <v>0</v>
      </c>
      <c r="AQ15" s="159"/>
      <c r="AR15" s="159"/>
      <c r="AS15" s="159">
        <v>0</v>
      </c>
      <c r="AT15" s="160">
        <v>0</v>
      </c>
      <c r="AU15" s="164">
        <v>50</v>
      </c>
      <c r="AV15" s="159"/>
      <c r="AW15" s="159">
        <v>50</v>
      </c>
      <c r="AX15" s="160">
        <v>100</v>
      </c>
      <c r="AY15" s="165">
        <v>0</v>
      </c>
      <c r="AZ15" s="159">
        <v>0</v>
      </c>
      <c r="BA15" s="160">
        <v>0</v>
      </c>
      <c r="BB15" s="130"/>
      <c r="BC15" s="130"/>
      <c r="BD15" s="166"/>
      <c r="BE15" s="167"/>
    </row>
    <row r="16" spans="1:57" ht="16.5" hidden="1" thickBot="1" x14ac:dyDescent="0.3">
      <c r="A16" s="567" t="s">
        <v>110</v>
      </c>
      <c r="B16" s="568" t="s">
        <v>111</v>
      </c>
      <c r="C16" s="554" t="s">
        <v>103</v>
      </c>
      <c r="D16" s="570" t="s">
        <v>112</v>
      </c>
      <c r="E16" s="133" t="s">
        <v>105</v>
      </c>
      <c r="F16" s="168">
        <f>F17+F18</f>
        <v>0</v>
      </c>
      <c r="G16" s="168">
        <f>G17+G18</f>
        <v>0</v>
      </c>
      <c r="H16" s="169">
        <v>0</v>
      </c>
      <c r="I16" s="170">
        <f t="shared" ref="I16:BA16" si="1">I17+I18</f>
        <v>0</v>
      </c>
      <c r="J16" s="168">
        <f t="shared" si="1"/>
        <v>0</v>
      </c>
      <c r="K16" s="169">
        <f t="shared" si="1"/>
        <v>0</v>
      </c>
      <c r="L16" s="170">
        <f t="shared" si="1"/>
        <v>0</v>
      </c>
      <c r="M16" s="168">
        <f t="shared" si="1"/>
        <v>0</v>
      </c>
      <c r="N16" s="169">
        <f t="shared" si="1"/>
        <v>0</v>
      </c>
      <c r="O16" s="170">
        <f t="shared" si="1"/>
        <v>0</v>
      </c>
      <c r="P16" s="168">
        <f t="shared" si="1"/>
        <v>0</v>
      </c>
      <c r="Q16" s="169">
        <f t="shared" si="1"/>
        <v>0</v>
      </c>
      <c r="R16" s="171">
        <f t="shared" si="1"/>
        <v>0</v>
      </c>
      <c r="S16" s="168">
        <f t="shared" si="1"/>
        <v>0</v>
      </c>
      <c r="T16" s="172">
        <f t="shared" si="1"/>
        <v>0</v>
      </c>
      <c r="U16" s="170">
        <f t="shared" si="1"/>
        <v>0</v>
      </c>
      <c r="V16" s="168">
        <f t="shared" si="1"/>
        <v>0</v>
      </c>
      <c r="W16" s="169">
        <f t="shared" si="1"/>
        <v>0</v>
      </c>
      <c r="X16" s="170">
        <f t="shared" si="1"/>
        <v>0</v>
      </c>
      <c r="Y16" s="168">
        <f t="shared" si="1"/>
        <v>0</v>
      </c>
      <c r="Z16" s="169">
        <f t="shared" si="1"/>
        <v>0</v>
      </c>
      <c r="AA16" s="170">
        <f t="shared" si="1"/>
        <v>0</v>
      </c>
      <c r="AB16" s="168">
        <f t="shared" si="1"/>
        <v>0</v>
      </c>
      <c r="AC16" s="169">
        <f t="shared" si="1"/>
        <v>0</v>
      </c>
      <c r="AD16" s="170">
        <f t="shared" si="1"/>
        <v>0</v>
      </c>
      <c r="AE16" s="168">
        <f t="shared" si="1"/>
        <v>0</v>
      </c>
      <c r="AF16" s="169">
        <f t="shared" si="1"/>
        <v>0</v>
      </c>
      <c r="AG16" s="170">
        <f t="shared" si="1"/>
        <v>0</v>
      </c>
      <c r="AH16" s="168">
        <f t="shared" si="1"/>
        <v>0</v>
      </c>
      <c r="AI16" s="169">
        <f t="shared" si="1"/>
        <v>0</v>
      </c>
      <c r="AJ16" s="170">
        <f t="shared" si="1"/>
        <v>0</v>
      </c>
      <c r="AK16" s="168">
        <f t="shared" si="1"/>
        <v>0</v>
      </c>
      <c r="AL16" s="169">
        <f t="shared" si="1"/>
        <v>0</v>
      </c>
      <c r="AM16" s="171">
        <f t="shared" si="1"/>
        <v>0</v>
      </c>
      <c r="AN16" s="168">
        <f t="shared" si="1"/>
        <v>0</v>
      </c>
      <c r="AO16" s="172">
        <f t="shared" si="1"/>
        <v>0</v>
      </c>
      <c r="AP16" s="170">
        <f t="shared" si="1"/>
        <v>0</v>
      </c>
      <c r="AQ16" s="168">
        <f t="shared" si="1"/>
        <v>0</v>
      </c>
      <c r="AR16" s="168">
        <f t="shared" si="1"/>
        <v>0</v>
      </c>
      <c r="AS16" s="168">
        <f t="shared" si="1"/>
        <v>0</v>
      </c>
      <c r="AT16" s="169">
        <f t="shared" si="1"/>
        <v>0</v>
      </c>
      <c r="AU16" s="170">
        <f t="shared" si="1"/>
        <v>0</v>
      </c>
      <c r="AV16" s="168">
        <f t="shared" si="1"/>
        <v>0</v>
      </c>
      <c r="AW16" s="168">
        <f t="shared" si="1"/>
        <v>0</v>
      </c>
      <c r="AX16" s="169">
        <f t="shared" si="1"/>
        <v>0</v>
      </c>
      <c r="AY16" s="171">
        <f t="shared" si="1"/>
        <v>0</v>
      </c>
      <c r="AZ16" s="168">
        <f t="shared" si="1"/>
        <v>0</v>
      </c>
      <c r="BA16" s="169">
        <f t="shared" si="1"/>
        <v>0</v>
      </c>
      <c r="BB16" s="173"/>
      <c r="BC16" s="173"/>
      <c r="BD16" s="573"/>
      <c r="BE16" s="559"/>
    </row>
    <row r="17" spans="1:57" ht="39" hidden="1" thickBot="1" x14ac:dyDescent="0.3">
      <c r="A17" s="550"/>
      <c r="B17" s="569"/>
      <c r="C17" s="555"/>
      <c r="D17" s="571"/>
      <c r="E17" s="141" t="s">
        <v>106</v>
      </c>
      <c r="F17" s="174">
        <f>AX17</f>
        <v>0</v>
      </c>
      <c r="G17" s="174">
        <f>S17+V17+Y17+AB17+AH17+AK17+AN17+AV17+AY17+BC17</f>
        <v>0</v>
      </c>
      <c r="H17" s="175">
        <v>0</v>
      </c>
      <c r="I17" s="176">
        <v>0</v>
      </c>
      <c r="J17" s="177">
        <v>0</v>
      </c>
      <c r="K17" s="178">
        <v>0</v>
      </c>
      <c r="L17" s="176">
        <v>0</v>
      </c>
      <c r="M17" s="177">
        <v>0</v>
      </c>
      <c r="N17" s="178">
        <v>0</v>
      </c>
      <c r="O17" s="176">
        <v>0</v>
      </c>
      <c r="P17" s="177">
        <v>0</v>
      </c>
      <c r="Q17" s="178">
        <v>0</v>
      </c>
      <c r="R17" s="179">
        <f>I17+L17+O17</f>
        <v>0</v>
      </c>
      <c r="S17" s="174">
        <f>J17+M17+P17</f>
        <v>0</v>
      </c>
      <c r="T17" s="180">
        <v>0</v>
      </c>
      <c r="U17" s="176">
        <v>0</v>
      </c>
      <c r="V17" s="177">
        <v>0</v>
      </c>
      <c r="W17" s="178">
        <v>0</v>
      </c>
      <c r="X17" s="176">
        <v>0</v>
      </c>
      <c r="Y17" s="177">
        <v>0</v>
      </c>
      <c r="Z17" s="178">
        <v>0</v>
      </c>
      <c r="AA17" s="176">
        <v>0</v>
      </c>
      <c r="AB17" s="177">
        <v>0</v>
      </c>
      <c r="AC17" s="178">
        <v>0</v>
      </c>
      <c r="AD17" s="176">
        <v>0</v>
      </c>
      <c r="AE17" s="177">
        <v>0</v>
      </c>
      <c r="AF17" s="178">
        <v>0</v>
      </c>
      <c r="AG17" s="176">
        <v>0</v>
      </c>
      <c r="AH17" s="177">
        <v>0</v>
      </c>
      <c r="AI17" s="178">
        <v>0</v>
      </c>
      <c r="AJ17" s="176">
        <v>0</v>
      </c>
      <c r="AK17" s="177">
        <v>0</v>
      </c>
      <c r="AL17" s="178">
        <v>0</v>
      </c>
      <c r="AM17" s="179">
        <f>AA17+AD17+AG17+AJ17</f>
        <v>0</v>
      </c>
      <c r="AN17" s="181">
        <f>AB17+AE17+AH17+AK17</f>
        <v>0</v>
      </c>
      <c r="AO17" s="182">
        <v>0</v>
      </c>
      <c r="AP17" s="176">
        <v>0</v>
      </c>
      <c r="AQ17" s="177">
        <v>0</v>
      </c>
      <c r="AR17" s="177">
        <v>0</v>
      </c>
      <c r="AS17" s="177">
        <v>0</v>
      </c>
      <c r="AT17" s="178">
        <v>0</v>
      </c>
      <c r="AU17" s="176">
        <v>0</v>
      </c>
      <c r="AV17" s="177">
        <v>0</v>
      </c>
      <c r="AW17" s="177">
        <v>0</v>
      </c>
      <c r="AX17" s="178">
        <v>0</v>
      </c>
      <c r="AY17" s="183">
        <v>0</v>
      </c>
      <c r="AZ17" s="177">
        <v>0</v>
      </c>
      <c r="BA17" s="178">
        <v>0</v>
      </c>
      <c r="BB17" s="173"/>
      <c r="BC17" s="173"/>
      <c r="BD17" s="574"/>
      <c r="BE17" s="559"/>
    </row>
    <row r="18" spans="1:57" ht="51.75" hidden="1" thickBot="1" x14ac:dyDescent="0.3">
      <c r="A18" s="550"/>
      <c r="B18" s="569"/>
      <c r="C18" s="555"/>
      <c r="D18" s="572"/>
      <c r="E18" s="141" t="s">
        <v>107</v>
      </c>
      <c r="F18" s="174">
        <f>I18+L18+O18+U18+X18+AA18+AD18+AG18+AJ18+AP18+AU18+AY18</f>
        <v>0</v>
      </c>
      <c r="G18" s="174">
        <f>Y18+G21</f>
        <v>0</v>
      </c>
      <c r="H18" s="175">
        <v>0</v>
      </c>
      <c r="I18" s="176">
        <v>0</v>
      </c>
      <c r="J18" s="184">
        <v>0</v>
      </c>
      <c r="K18" s="185">
        <v>0</v>
      </c>
      <c r="L18" s="176">
        <v>0</v>
      </c>
      <c r="M18" s="184">
        <v>0</v>
      </c>
      <c r="N18" s="185">
        <v>0</v>
      </c>
      <c r="O18" s="176">
        <v>0</v>
      </c>
      <c r="P18" s="184">
        <v>0</v>
      </c>
      <c r="Q18" s="185">
        <v>0</v>
      </c>
      <c r="R18" s="179">
        <v>0</v>
      </c>
      <c r="S18" s="174">
        <v>0</v>
      </c>
      <c r="T18" s="180">
        <v>0</v>
      </c>
      <c r="U18" s="176">
        <v>0</v>
      </c>
      <c r="V18" s="184">
        <v>0</v>
      </c>
      <c r="W18" s="185">
        <v>0</v>
      </c>
      <c r="X18" s="176">
        <v>0</v>
      </c>
      <c r="Y18" s="184">
        <v>0</v>
      </c>
      <c r="Z18" s="185">
        <v>0</v>
      </c>
      <c r="AA18" s="176">
        <v>0</v>
      </c>
      <c r="AB18" s="184">
        <v>0</v>
      </c>
      <c r="AC18" s="185">
        <v>0</v>
      </c>
      <c r="AD18" s="176">
        <v>0</v>
      </c>
      <c r="AE18" s="184">
        <v>0</v>
      </c>
      <c r="AF18" s="185">
        <v>0</v>
      </c>
      <c r="AG18" s="176">
        <v>0</v>
      </c>
      <c r="AH18" s="184">
        <v>0</v>
      </c>
      <c r="AI18" s="185">
        <v>0</v>
      </c>
      <c r="AJ18" s="176">
        <v>0</v>
      </c>
      <c r="AK18" s="184">
        <v>0</v>
      </c>
      <c r="AL18" s="185">
        <v>0</v>
      </c>
      <c r="AM18" s="179">
        <v>0</v>
      </c>
      <c r="AN18" s="181">
        <v>0</v>
      </c>
      <c r="AO18" s="182">
        <v>0</v>
      </c>
      <c r="AP18" s="176">
        <f>AP19+AP21</f>
        <v>0</v>
      </c>
      <c r="AQ18" s="184">
        <v>0</v>
      </c>
      <c r="AR18" s="184">
        <v>0</v>
      </c>
      <c r="AS18" s="184">
        <v>0</v>
      </c>
      <c r="AT18" s="185">
        <v>0</v>
      </c>
      <c r="AU18" s="176">
        <v>0</v>
      </c>
      <c r="AV18" s="184">
        <v>0</v>
      </c>
      <c r="AW18" s="177">
        <v>0</v>
      </c>
      <c r="AX18" s="185">
        <v>0</v>
      </c>
      <c r="AY18" s="183">
        <v>0</v>
      </c>
      <c r="AZ18" s="184">
        <v>0</v>
      </c>
      <c r="BA18" s="185">
        <v>0</v>
      </c>
      <c r="BB18" s="173"/>
      <c r="BC18" s="173"/>
      <c r="BD18" s="575"/>
      <c r="BE18" s="560"/>
    </row>
    <row r="19" spans="1:57" ht="39" hidden="1" customHeight="1" x14ac:dyDescent="0.25">
      <c r="A19" s="186" t="s">
        <v>113</v>
      </c>
      <c r="B19" s="187" t="s">
        <v>114</v>
      </c>
      <c r="C19" s="555" t="s">
        <v>103</v>
      </c>
      <c r="D19" s="188" t="s">
        <v>115</v>
      </c>
      <c r="E19" s="141" t="s">
        <v>107</v>
      </c>
      <c r="F19" s="174">
        <f>I19+L19+O19+U19+X19+AA19+AD19+AG19+AJ19+AP19+AU19+AY19</f>
        <v>0</v>
      </c>
      <c r="G19" s="174">
        <f>Y19</f>
        <v>0</v>
      </c>
      <c r="H19" s="175">
        <v>0</v>
      </c>
      <c r="I19" s="176">
        <v>0</v>
      </c>
      <c r="J19" s="184">
        <v>0</v>
      </c>
      <c r="K19" s="185">
        <v>0</v>
      </c>
      <c r="L19" s="176">
        <v>0</v>
      </c>
      <c r="M19" s="184">
        <v>0</v>
      </c>
      <c r="N19" s="185">
        <v>0</v>
      </c>
      <c r="O19" s="176">
        <v>0</v>
      </c>
      <c r="P19" s="184">
        <v>0</v>
      </c>
      <c r="Q19" s="185">
        <v>0</v>
      </c>
      <c r="R19" s="179"/>
      <c r="S19" s="174"/>
      <c r="T19" s="180"/>
      <c r="U19" s="176">
        <v>0</v>
      </c>
      <c r="V19" s="184">
        <v>0</v>
      </c>
      <c r="W19" s="185">
        <v>0</v>
      </c>
      <c r="X19" s="176">
        <v>0</v>
      </c>
      <c r="Y19" s="184">
        <v>0</v>
      </c>
      <c r="Z19" s="185">
        <v>0</v>
      </c>
      <c r="AA19" s="176">
        <v>0</v>
      </c>
      <c r="AB19" s="184">
        <v>0</v>
      </c>
      <c r="AC19" s="185">
        <v>0</v>
      </c>
      <c r="AD19" s="176">
        <v>0</v>
      </c>
      <c r="AE19" s="184">
        <v>0</v>
      </c>
      <c r="AF19" s="185">
        <v>0</v>
      </c>
      <c r="AG19" s="176">
        <v>0</v>
      </c>
      <c r="AH19" s="184">
        <v>0</v>
      </c>
      <c r="AI19" s="185">
        <v>0</v>
      </c>
      <c r="AJ19" s="176">
        <v>0</v>
      </c>
      <c r="AK19" s="184">
        <v>0</v>
      </c>
      <c r="AL19" s="185">
        <v>0</v>
      </c>
      <c r="AM19" s="179"/>
      <c r="AN19" s="181"/>
      <c r="AO19" s="182"/>
      <c r="AP19" s="176">
        <v>0</v>
      </c>
      <c r="AQ19" s="184"/>
      <c r="AR19" s="184"/>
      <c r="AS19" s="184">
        <v>0</v>
      </c>
      <c r="AT19" s="185">
        <v>0</v>
      </c>
      <c r="AU19" s="176">
        <v>0</v>
      </c>
      <c r="AV19" s="184"/>
      <c r="AW19" s="177">
        <v>0</v>
      </c>
      <c r="AX19" s="185">
        <v>0</v>
      </c>
      <c r="AY19" s="183">
        <v>0</v>
      </c>
      <c r="AZ19" s="184">
        <v>0</v>
      </c>
      <c r="BA19" s="185">
        <v>0</v>
      </c>
      <c r="BB19" s="173"/>
      <c r="BC19" s="173"/>
      <c r="BD19" s="189"/>
      <c r="BE19" s="190"/>
    </row>
    <row r="20" spans="1:57" ht="57" hidden="1" customHeight="1" x14ac:dyDescent="0.25">
      <c r="A20" s="186" t="s">
        <v>116</v>
      </c>
      <c r="B20" s="187" t="s">
        <v>117</v>
      </c>
      <c r="C20" s="555"/>
      <c r="D20" s="187"/>
      <c r="E20" s="141" t="s">
        <v>107</v>
      </c>
      <c r="F20" s="174">
        <f>I20+L20+O20+U20+X20+AA20+AD20+AG20+AJ20+AP20+AU20+AY20</f>
        <v>0</v>
      </c>
      <c r="G20" s="174">
        <f>Y20</f>
        <v>0</v>
      </c>
      <c r="H20" s="175">
        <v>0</v>
      </c>
      <c r="I20" s="176">
        <v>0</v>
      </c>
      <c r="J20" s="184">
        <v>0</v>
      </c>
      <c r="K20" s="185">
        <v>0</v>
      </c>
      <c r="L20" s="176">
        <v>0</v>
      </c>
      <c r="M20" s="184">
        <v>0</v>
      </c>
      <c r="N20" s="185">
        <v>0</v>
      </c>
      <c r="O20" s="176">
        <v>0</v>
      </c>
      <c r="P20" s="184">
        <v>0</v>
      </c>
      <c r="Q20" s="185">
        <v>0</v>
      </c>
      <c r="R20" s="179"/>
      <c r="S20" s="174"/>
      <c r="T20" s="180"/>
      <c r="U20" s="176">
        <v>0</v>
      </c>
      <c r="V20" s="184">
        <v>0</v>
      </c>
      <c r="W20" s="185">
        <v>0</v>
      </c>
      <c r="X20" s="176">
        <v>0</v>
      </c>
      <c r="Y20" s="184">
        <v>0</v>
      </c>
      <c r="Z20" s="185">
        <v>0</v>
      </c>
      <c r="AA20" s="176">
        <v>0</v>
      </c>
      <c r="AB20" s="184">
        <v>0</v>
      </c>
      <c r="AC20" s="185">
        <v>0</v>
      </c>
      <c r="AD20" s="176">
        <v>0</v>
      </c>
      <c r="AE20" s="184">
        <v>0</v>
      </c>
      <c r="AF20" s="185">
        <v>0</v>
      </c>
      <c r="AG20" s="176">
        <v>0</v>
      </c>
      <c r="AH20" s="184">
        <v>0</v>
      </c>
      <c r="AI20" s="185">
        <v>0</v>
      </c>
      <c r="AJ20" s="176">
        <v>0</v>
      </c>
      <c r="AK20" s="184">
        <v>0</v>
      </c>
      <c r="AL20" s="185">
        <v>0</v>
      </c>
      <c r="AM20" s="179"/>
      <c r="AN20" s="181"/>
      <c r="AO20" s="182"/>
      <c r="AP20" s="176">
        <v>0</v>
      </c>
      <c r="AQ20" s="184"/>
      <c r="AR20" s="184"/>
      <c r="AS20" s="184">
        <v>0</v>
      </c>
      <c r="AT20" s="185">
        <v>0</v>
      </c>
      <c r="AU20" s="176">
        <v>0</v>
      </c>
      <c r="AV20" s="184"/>
      <c r="AW20" s="177">
        <v>0</v>
      </c>
      <c r="AX20" s="185">
        <v>0</v>
      </c>
      <c r="AY20" s="183">
        <v>0</v>
      </c>
      <c r="AZ20" s="184">
        <v>0</v>
      </c>
      <c r="BA20" s="185">
        <v>0</v>
      </c>
      <c r="BB20" s="173"/>
      <c r="BC20" s="173"/>
      <c r="BD20" s="191"/>
      <c r="BE20" s="190"/>
    </row>
    <row r="21" spans="1:57" ht="47.25" hidden="1" customHeight="1" x14ac:dyDescent="0.25">
      <c r="A21" s="192" t="s">
        <v>118</v>
      </c>
      <c r="B21" s="193" t="s">
        <v>109</v>
      </c>
      <c r="C21" s="579"/>
      <c r="D21" s="194"/>
      <c r="E21" s="155" t="s">
        <v>107</v>
      </c>
      <c r="F21" s="195">
        <f>I21+L21+O21+U21+X21+AA21+AD21+AG21+AJ21+AP21+AU21+AY21</f>
        <v>0</v>
      </c>
      <c r="G21" s="195">
        <f>AW21</f>
        <v>0</v>
      </c>
      <c r="H21" s="196">
        <v>0</v>
      </c>
      <c r="I21" s="197">
        <v>0</v>
      </c>
      <c r="J21" s="198">
        <v>0</v>
      </c>
      <c r="K21" s="199">
        <v>0</v>
      </c>
      <c r="L21" s="197">
        <v>0</v>
      </c>
      <c r="M21" s="198">
        <v>0</v>
      </c>
      <c r="N21" s="199">
        <v>0</v>
      </c>
      <c r="O21" s="197">
        <v>0</v>
      </c>
      <c r="P21" s="198">
        <v>0</v>
      </c>
      <c r="Q21" s="199">
        <v>0</v>
      </c>
      <c r="R21" s="200"/>
      <c r="S21" s="195"/>
      <c r="T21" s="201"/>
      <c r="U21" s="197">
        <v>0</v>
      </c>
      <c r="V21" s="198">
        <v>0</v>
      </c>
      <c r="W21" s="199">
        <v>0</v>
      </c>
      <c r="X21" s="197">
        <v>0</v>
      </c>
      <c r="Y21" s="198">
        <v>0</v>
      </c>
      <c r="Z21" s="199">
        <v>0</v>
      </c>
      <c r="AA21" s="197">
        <v>0</v>
      </c>
      <c r="AB21" s="198">
        <v>0</v>
      </c>
      <c r="AC21" s="199">
        <v>0</v>
      </c>
      <c r="AD21" s="197">
        <v>0</v>
      </c>
      <c r="AE21" s="198">
        <v>0</v>
      </c>
      <c r="AF21" s="199">
        <v>0</v>
      </c>
      <c r="AG21" s="197">
        <v>0</v>
      </c>
      <c r="AH21" s="198">
        <v>0</v>
      </c>
      <c r="AI21" s="199">
        <v>0</v>
      </c>
      <c r="AJ21" s="197">
        <v>0</v>
      </c>
      <c r="AK21" s="198">
        <v>0</v>
      </c>
      <c r="AL21" s="199">
        <v>0</v>
      </c>
      <c r="AM21" s="200"/>
      <c r="AN21" s="202"/>
      <c r="AO21" s="203"/>
      <c r="AP21" s="197">
        <v>0</v>
      </c>
      <c r="AQ21" s="198"/>
      <c r="AR21" s="198"/>
      <c r="AS21" s="198">
        <v>0</v>
      </c>
      <c r="AT21" s="199">
        <v>0</v>
      </c>
      <c r="AU21" s="197">
        <v>0</v>
      </c>
      <c r="AV21" s="198"/>
      <c r="AW21" s="198">
        <v>0</v>
      </c>
      <c r="AX21" s="199">
        <v>0</v>
      </c>
      <c r="AY21" s="204">
        <v>0</v>
      </c>
      <c r="AZ21" s="198">
        <v>0</v>
      </c>
      <c r="BA21" s="199">
        <v>0</v>
      </c>
      <c r="BB21" s="173"/>
      <c r="BC21" s="173"/>
      <c r="BD21" s="205"/>
      <c r="BE21" s="190"/>
    </row>
    <row r="22" spans="1:57" ht="16.5" hidden="1" customHeight="1" x14ac:dyDescent="0.25">
      <c r="A22" s="580" t="s">
        <v>27</v>
      </c>
      <c r="B22" s="551" t="s">
        <v>119</v>
      </c>
      <c r="C22" s="585" t="s">
        <v>103</v>
      </c>
      <c r="D22" s="206"/>
      <c r="E22" s="207" t="s">
        <v>105</v>
      </c>
      <c r="F22" s="170">
        <f>I22+L22+O22+U22+X22+AA22+AD22+AG22+AJ22+AP22+AU22+AY22</f>
        <v>0</v>
      </c>
      <c r="G22" s="168">
        <f>J22+M22+P22+V22+Y22+AB22+AE22+AH22+AK22+AS22+AW22+AZ22</f>
        <v>0</v>
      </c>
      <c r="H22" s="208">
        <f>H24</f>
        <v>0</v>
      </c>
      <c r="I22" s="209">
        <v>0</v>
      </c>
      <c r="J22" s="210">
        <v>0</v>
      </c>
      <c r="K22" s="211">
        <v>0</v>
      </c>
      <c r="L22" s="209">
        <v>0</v>
      </c>
      <c r="M22" s="210">
        <v>0</v>
      </c>
      <c r="N22" s="211">
        <v>0</v>
      </c>
      <c r="O22" s="209">
        <v>0</v>
      </c>
      <c r="P22" s="210">
        <v>0</v>
      </c>
      <c r="Q22" s="211">
        <v>0</v>
      </c>
      <c r="R22" s="179"/>
      <c r="S22" s="174"/>
      <c r="T22" s="212">
        <f>I22+L22+O22</f>
        <v>0</v>
      </c>
      <c r="U22" s="209">
        <v>0</v>
      </c>
      <c r="V22" s="210">
        <v>0</v>
      </c>
      <c r="W22" s="211">
        <v>0</v>
      </c>
      <c r="X22" s="209">
        <f>X24</f>
        <v>0</v>
      </c>
      <c r="Y22" s="210">
        <v>0</v>
      </c>
      <c r="Z22" s="211">
        <v>0</v>
      </c>
      <c r="AA22" s="209">
        <f>AA24</f>
        <v>0</v>
      </c>
      <c r="AB22" s="210">
        <f>AB24</f>
        <v>0</v>
      </c>
      <c r="AC22" s="211">
        <f>AC24</f>
        <v>0</v>
      </c>
      <c r="AD22" s="209">
        <v>0</v>
      </c>
      <c r="AE22" s="210">
        <v>0</v>
      </c>
      <c r="AF22" s="211">
        <v>0</v>
      </c>
      <c r="AG22" s="209">
        <v>0</v>
      </c>
      <c r="AH22" s="210">
        <v>0</v>
      </c>
      <c r="AI22" s="211">
        <v>0</v>
      </c>
      <c r="AJ22" s="209">
        <v>0</v>
      </c>
      <c r="AK22" s="210">
        <f>AK24</f>
        <v>0</v>
      </c>
      <c r="AL22" s="211">
        <v>0</v>
      </c>
      <c r="AM22" s="179"/>
      <c r="AN22" s="181"/>
      <c r="AO22" s="182"/>
      <c r="AP22" s="209">
        <v>0</v>
      </c>
      <c r="AQ22" s="210">
        <v>0</v>
      </c>
      <c r="AR22" s="210">
        <v>0</v>
      </c>
      <c r="AS22" s="210">
        <f>AS24</f>
        <v>0</v>
      </c>
      <c r="AT22" s="211">
        <v>0</v>
      </c>
      <c r="AU22" s="213">
        <v>0</v>
      </c>
      <c r="AV22" s="210"/>
      <c r="AW22" s="210">
        <v>0</v>
      </c>
      <c r="AX22" s="211">
        <v>0</v>
      </c>
      <c r="AY22" s="209">
        <v>0</v>
      </c>
      <c r="AZ22" s="210">
        <v>0</v>
      </c>
      <c r="BA22" s="211">
        <v>0</v>
      </c>
      <c r="BB22" s="173"/>
      <c r="BC22" s="173"/>
      <c r="BD22" s="588"/>
      <c r="BE22" s="589"/>
    </row>
    <row r="23" spans="1:57" ht="45" hidden="1" customHeight="1" x14ac:dyDescent="0.25">
      <c r="A23" s="581"/>
      <c r="B23" s="583"/>
      <c r="C23" s="586"/>
      <c r="D23" s="206"/>
      <c r="E23" s="214" t="s">
        <v>106</v>
      </c>
      <c r="F23" s="170">
        <f t="shared" ref="F23:F42" si="2">I23+L23+O23+U23+X23+AA23+AD23+AG23+AJ23+AP23+AU23+AY23</f>
        <v>0</v>
      </c>
      <c r="G23" s="168">
        <f t="shared" ref="G23:G42" si="3">J23+M23+P23+V23+Y23+AB23+AE23+AH23+AK23+AS23+AW23+AZ23</f>
        <v>0</v>
      </c>
      <c r="H23" s="175">
        <v>0</v>
      </c>
      <c r="I23" s="215">
        <v>0</v>
      </c>
      <c r="J23" s="184">
        <v>0</v>
      </c>
      <c r="K23" s="185">
        <v>0</v>
      </c>
      <c r="L23" s="215">
        <v>0</v>
      </c>
      <c r="M23" s="184">
        <v>0</v>
      </c>
      <c r="N23" s="185">
        <v>0</v>
      </c>
      <c r="O23" s="215">
        <v>0</v>
      </c>
      <c r="P23" s="184">
        <v>0</v>
      </c>
      <c r="Q23" s="185">
        <v>0</v>
      </c>
      <c r="R23" s="179"/>
      <c r="S23" s="174"/>
      <c r="T23" s="212">
        <f t="shared" ref="T23:T34" si="4">I23+L23+O23</f>
        <v>0</v>
      </c>
      <c r="U23" s="215">
        <v>0</v>
      </c>
      <c r="V23" s="184">
        <v>0</v>
      </c>
      <c r="W23" s="185">
        <v>0</v>
      </c>
      <c r="X23" s="215">
        <v>0</v>
      </c>
      <c r="Y23" s="184">
        <v>0</v>
      </c>
      <c r="Z23" s="185">
        <v>0</v>
      </c>
      <c r="AA23" s="215">
        <v>0</v>
      </c>
      <c r="AB23" s="184">
        <v>0</v>
      </c>
      <c r="AC23" s="185">
        <v>0</v>
      </c>
      <c r="AD23" s="215">
        <v>0</v>
      </c>
      <c r="AE23" s="184">
        <v>0</v>
      </c>
      <c r="AF23" s="185">
        <v>0</v>
      </c>
      <c r="AG23" s="215">
        <v>0</v>
      </c>
      <c r="AH23" s="184">
        <v>0</v>
      </c>
      <c r="AI23" s="185">
        <v>0</v>
      </c>
      <c r="AJ23" s="215">
        <v>0</v>
      </c>
      <c r="AK23" s="184">
        <v>0</v>
      </c>
      <c r="AL23" s="185">
        <v>0</v>
      </c>
      <c r="AM23" s="179"/>
      <c r="AN23" s="181"/>
      <c r="AO23" s="182"/>
      <c r="AP23" s="215">
        <v>0</v>
      </c>
      <c r="AQ23" s="184">
        <v>0</v>
      </c>
      <c r="AR23" s="184">
        <v>0</v>
      </c>
      <c r="AS23" s="184">
        <v>0</v>
      </c>
      <c r="AT23" s="185">
        <v>0</v>
      </c>
      <c r="AU23" s="216">
        <v>0</v>
      </c>
      <c r="AV23" s="184"/>
      <c r="AW23" s="184">
        <v>0</v>
      </c>
      <c r="AX23" s="185">
        <v>0</v>
      </c>
      <c r="AY23" s="215">
        <v>0</v>
      </c>
      <c r="AZ23" s="184">
        <v>0</v>
      </c>
      <c r="BA23" s="185">
        <v>0</v>
      </c>
      <c r="BB23" s="173"/>
      <c r="BC23" s="173"/>
      <c r="BD23" s="589"/>
      <c r="BE23" s="589"/>
    </row>
    <row r="24" spans="1:57" ht="85.5" hidden="1" customHeight="1" x14ac:dyDescent="0.25">
      <c r="A24" s="582"/>
      <c r="B24" s="584"/>
      <c r="C24" s="587"/>
      <c r="D24" s="206"/>
      <c r="E24" s="217" t="s">
        <v>107</v>
      </c>
      <c r="F24" s="218">
        <v>0</v>
      </c>
      <c r="G24" s="219">
        <v>0</v>
      </c>
      <c r="H24" s="196">
        <v>0</v>
      </c>
      <c r="I24" s="220">
        <v>0</v>
      </c>
      <c r="J24" s="221">
        <v>0</v>
      </c>
      <c r="K24" s="222">
        <v>0</v>
      </c>
      <c r="L24" s="220">
        <v>0</v>
      </c>
      <c r="M24" s="221">
        <v>0</v>
      </c>
      <c r="N24" s="222">
        <v>0</v>
      </c>
      <c r="O24" s="220">
        <v>0</v>
      </c>
      <c r="P24" s="221">
        <v>0</v>
      </c>
      <c r="Q24" s="222">
        <v>0</v>
      </c>
      <c r="R24" s="179"/>
      <c r="S24" s="174"/>
      <c r="T24" s="212">
        <f t="shared" si="4"/>
        <v>0</v>
      </c>
      <c r="U24" s="220">
        <v>0</v>
      </c>
      <c r="V24" s="221">
        <v>0</v>
      </c>
      <c r="W24" s="222">
        <v>0</v>
      </c>
      <c r="X24" s="220">
        <v>0</v>
      </c>
      <c r="Y24" s="221">
        <v>0</v>
      </c>
      <c r="Z24" s="222">
        <v>0</v>
      </c>
      <c r="AA24" s="220">
        <v>0</v>
      </c>
      <c r="AB24" s="221">
        <v>0</v>
      </c>
      <c r="AC24" s="222">
        <v>0</v>
      </c>
      <c r="AD24" s="220">
        <v>0</v>
      </c>
      <c r="AE24" s="221">
        <v>0</v>
      </c>
      <c r="AF24" s="222">
        <v>0</v>
      </c>
      <c r="AG24" s="220">
        <v>0</v>
      </c>
      <c r="AH24" s="221">
        <v>0</v>
      </c>
      <c r="AI24" s="222">
        <v>0</v>
      </c>
      <c r="AJ24" s="220">
        <v>0</v>
      </c>
      <c r="AK24" s="221">
        <v>0</v>
      </c>
      <c r="AL24" s="222">
        <v>0</v>
      </c>
      <c r="AM24" s="179"/>
      <c r="AN24" s="181"/>
      <c r="AO24" s="182"/>
      <c r="AP24" s="220">
        <v>0</v>
      </c>
      <c r="AQ24" s="221">
        <v>0</v>
      </c>
      <c r="AR24" s="221">
        <v>0</v>
      </c>
      <c r="AS24" s="221">
        <v>0</v>
      </c>
      <c r="AT24" s="222">
        <v>0</v>
      </c>
      <c r="AU24" s="223">
        <v>0</v>
      </c>
      <c r="AV24" s="221"/>
      <c r="AW24" s="221">
        <v>0</v>
      </c>
      <c r="AX24" s="222">
        <v>0</v>
      </c>
      <c r="AY24" s="220">
        <v>0</v>
      </c>
      <c r="AZ24" s="221">
        <v>0</v>
      </c>
      <c r="BA24" s="222">
        <v>0</v>
      </c>
      <c r="BB24" s="173"/>
      <c r="BC24" s="173"/>
      <c r="BD24" s="590"/>
      <c r="BE24" s="590"/>
    </row>
    <row r="25" spans="1:57" ht="16.5" customHeight="1" x14ac:dyDescent="0.25">
      <c r="A25" s="580" t="s">
        <v>50</v>
      </c>
      <c r="B25" s="551" t="s">
        <v>120</v>
      </c>
      <c r="C25" s="585" t="s">
        <v>103</v>
      </c>
      <c r="D25" s="570" t="s">
        <v>121</v>
      </c>
      <c r="E25" s="224" t="s">
        <v>105</v>
      </c>
      <c r="F25" s="170">
        <f t="shared" si="2"/>
        <v>1010.5</v>
      </c>
      <c r="G25" s="168">
        <f t="shared" si="3"/>
        <v>420</v>
      </c>
      <c r="H25" s="208">
        <f>G25/F25*100</f>
        <v>41.56358238495794</v>
      </c>
      <c r="I25" s="225">
        <v>120</v>
      </c>
      <c r="J25" s="226">
        <f>J27</f>
        <v>120</v>
      </c>
      <c r="K25" s="227">
        <v>100</v>
      </c>
      <c r="L25" s="228">
        <f t="shared" ref="L25:P25" si="5">L27</f>
        <v>380</v>
      </c>
      <c r="M25" s="226">
        <f t="shared" si="5"/>
        <v>0</v>
      </c>
      <c r="N25" s="227">
        <f t="shared" si="5"/>
        <v>0</v>
      </c>
      <c r="O25" s="228">
        <f t="shared" si="5"/>
        <v>510</v>
      </c>
      <c r="P25" s="228">
        <f t="shared" si="5"/>
        <v>300</v>
      </c>
      <c r="Q25" s="229">
        <v>0</v>
      </c>
      <c r="R25" s="230"/>
      <c r="S25" s="231"/>
      <c r="T25" s="372">
        <v>0</v>
      </c>
      <c r="U25" s="228">
        <v>0</v>
      </c>
      <c r="V25" s="226">
        <v>0</v>
      </c>
      <c r="W25" s="227">
        <v>0</v>
      </c>
      <c r="X25" s="228">
        <v>0</v>
      </c>
      <c r="Y25" s="226">
        <v>0</v>
      </c>
      <c r="Z25" s="227">
        <v>0</v>
      </c>
      <c r="AA25" s="228">
        <v>0</v>
      </c>
      <c r="AB25" s="226">
        <v>0</v>
      </c>
      <c r="AC25" s="227">
        <v>0</v>
      </c>
      <c r="AD25" s="228">
        <v>0</v>
      </c>
      <c r="AE25" s="226">
        <v>0</v>
      </c>
      <c r="AF25" s="227">
        <v>0</v>
      </c>
      <c r="AG25" s="228">
        <v>0</v>
      </c>
      <c r="AH25" s="226">
        <v>0</v>
      </c>
      <c r="AI25" s="227">
        <v>0</v>
      </c>
      <c r="AJ25" s="228">
        <v>0</v>
      </c>
      <c r="AK25" s="226">
        <v>0</v>
      </c>
      <c r="AL25" s="227">
        <v>0</v>
      </c>
      <c r="AM25" s="230"/>
      <c r="AN25" s="232"/>
      <c r="AO25" s="233"/>
      <c r="AP25" s="228">
        <v>0</v>
      </c>
      <c r="AQ25" s="226"/>
      <c r="AR25" s="226"/>
      <c r="AS25" s="226">
        <v>0</v>
      </c>
      <c r="AT25" s="227">
        <v>0</v>
      </c>
      <c r="AU25" s="228">
        <v>0</v>
      </c>
      <c r="AV25" s="226"/>
      <c r="AW25" s="226">
        <v>0</v>
      </c>
      <c r="AX25" s="227">
        <v>0</v>
      </c>
      <c r="AY25" s="228">
        <f>AY27</f>
        <v>0.5</v>
      </c>
      <c r="AZ25" s="226">
        <v>0</v>
      </c>
      <c r="BA25" s="227">
        <v>0</v>
      </c>
      <c r="BB25" s="173"/>
      <c r="BC25" s="173"/>
      <c r="BD25" s="576" t="s">
        <v>122</v>
      </c>
      <c r="BE25" s="576" t="s">
        <v>123</v>
      </c>
    </row>
    <row r="26" spans="1:57" ht="38.25" customHeight="1" x14ac:dyDescent="0.25">
      <c r="A26" s="581"/>
      <c r="B26" s="583"/>
      <c r="C26" s="586"/>
      <c r="D26" s="571"/>
      <c r="E26" s="234" t="s">
        <v>106</v>
      </c>
      <c r="F26" s="235">
        <f t="shared" si="2"/>
        <v>0</v>
      </c>
      <c r="G26" s="174">
        <f t="shared" si="3"/>
        <v>0</v>
      </c>
      <c r="H26" s="175">
        <v>0</v>
      </c>
      <c r="I26" s="216">
        <v>0</v>
      </c>
      <c r="J26" s="184">
        <v>0</v>
      </c>
      <c r="K26" s="185">
        <v>0</v>
      </c>
      <c r="L26" s="215">
        <v>0</v>
      </c>
      <c r="M26" s="184">
        <v>0</v>
      </c>
      <c r="N26" s="185">
        <v>0</v>
      </c>
      <c r="O26" s="176">
        <v>0</v>
      </c>
      <c r="P26" s="184">
        <v>0</v>
      </c>
      <c r="Q26" s="185">
        <v>0</v>
      </c>
      <c r="R26" s="179"/>
      <c r="S26" s="174"/>
      <c r="T26" s="372">
        <f t="shared" si="4"/>
        <v>0</v>
      </c>
      <c r="U26" s="215">
        <v>0</v>
      </c>
      <c r="V26" s="184">
        <v>0</v>
      </c>
      <c r="W26" s="185">
        <v>0</v>
      </c>
      <c r="X26" s="215">
        <v>0</v>
      </c>
      <c r="Y26" s="184">
        <v>0</v>
      </c>
      <c r="Z26" s="185">
        <v>0</v>
      </c>
      <c r="AA26" s="215">
        <v>0</v>
      </c>
      <c r="AB26" s="184">
        <v>0</v>
      </c>
      <c r="AC26" s="185">
        <v>0</v>
      </c>
      <c r="AD26" s="176">
        <v>0</v>
      </c>
      <c r="AE26" s="184">
        <v>0</v>
      </c>
      <c r="AF26" s="185">
        <v>0</v>
      </c>
      <c r="AG26" s="176">
        <v>0</v>
      </c>
      <c r="AH26" s="184">
        <v>0</v>
      </c>
      <c r="AI26" s="185">
        <v>0</v>
      </c>
      <c r="AJ26" s="176">
        <v>0</v>
      </c>
      <c r="AK26" s="184">
        <v>0</v>
      </c>
      <c r="AL26" s="185">
        <v>0</v>
      </c>
      <c r="AM26" s="179"/>
      <c r="AN26" s="181"/>
      <c r="AO26" s="182"/>
      <c r="AP26" s="176">
        <v>0</v>
      </c>
      <c r="AQ26" s="184"/>
      <c r="AR26" s="184"/>
      <c r="AS26" s="184">
        <v>0</v>
      </c>
      <c r="AT26" s="185">
        <v>0</v>
      </c>
      <c r="AU26" s="176">
        <v>0</v>
      </c>
      <c r="AV26" s="184"/>
      <c r="AW26" s="177">
        <v>0</v>
      </c>
      <c r="AX26" s="185">
        <v>0</v>
      </c>
      <c r="AY26" s="176">
        <v>0</v>
      </c>
      <c r="AZ26" s="184">
        <v>0</v>
      </c>
      <c r="BA26" s="185">
        <v>0</v>
      </c>
      <c r="BB26" s="173"/>
      <c r="BC26" s="173"/>
      <c r="BD26" s="577"/>
      <c r="BE26" s="577"/>
    </row>
    <row r="27" spans="1:57" ht="162.75" customHeight="1" thickBot="1" x14ac:dyDescent="0.3">
      <c r="A27" s="581"/>
      <c r="B27" s="583"/>
      <c r="C27" s="586"/>
      <c r="D27" s="571"/>
      <c r="E27" s="234" t="s">
        <v>107</v>
      </c>
      <c r="F27" s="235">
        <f>I27+L27+O27+U27+X27+AA27+AD27+AG27+AJ27+AP27+AU27+AY27</f>
        <v>1010.5</v>
      </c>
      <c r="G27" s="174">
        <f t="shared" si="3"/>
        <v>420</v>
      </c>
      <c r="H27" s="175">
        <f>G27/F27*100</f>
        <v>41.56358238495794</v>
      </c>
      <c r="I27" s="216">
        <v>120</v>
      </c>
      <c r="J27" s="184">
        <v>120</v>
      </c>
      <c r="K27" s="185">
        <v>100</v>
      </c>
      <c r="L27" s="215">
        <v>380</v>
      </c>
      <c r="M27" s="184">
        <v>0</v>
      </c>
      <c r="N27" s="185">
        <f>M27/L27*100</f>
        <v>0</v>
      </c>
      <c r="O27" s="176">
        <v>510</v>
      </c>
      <c r="P27" s="184">
        <v>300</v>
      </c>
      <c r="Q27" s="185">
        <v>0</v>
      </c>
      <c r="R27" s="179"/>
      <c r="S27" s="174"/>
      <c r="T27" s="372">
        <v>0</v>
      </c>
      <c r="U27" s="215">
        <v>0</v>
      </c>
      <c r="V27" s="184">
        <v>0</v>
      </c>
      <c r="W27" s="185">
        <v>0</v>
      </c>
      <c r="X27" s="215">
        <v>0</v>
      </c>
      <c r="Y27" s="184">
        <v>0</v>
      </c>
      <c r="Z27" s="185">
        <v>0</v>
      </c>
      <c r="AA27" s="215">
        <v>0</v>
      </c>
      <c r="AB27" s="184">
        <v>0</v>
      </c>
      <c r="AC27" s="185">
        <v>0</v>
      </c>
      <c r="AD27" s="176">
        <v>0</v>
      </c>
      <c r="AE27" s="184">
        <v>0</v>
      </c>
      <c r="AF27" s="185">
        <v>0</v>
      </c>
      <c r="AG27" s="176">
        <v>0</v>
      </c>
      <c r="AH27" s="184">
        <v>0</v>
      </c>
      <c r="AI27" s="185">
        <v>0</v>
      </c>
      <c r="AJ27" s="176">
        <v>0</v>
      </c>
      <c r="AK27" s="184">
        <v>0</v>
      </c>
      <c r="AL27" s="185">
        <v>0</v>
      </c>
      <c r="AM27" s="179"/>
      <c r="AN27" s="181"/>
      <c r="AO27" s="182"/>
      <c r="AP27" s="176">
        <v>0</v>
      </c>
      <c r="AQ27" s="184"/>
      <c r="AR27" s="184"/>
      <c r="AS27" s="184">
        <v>0</v>
      </c>
      <c r="AT27" s="185">
        <v>0</v>
      </c>
      <c r="AU27" s="176">
        <v>0</v>
      </c>
      <c r="AV27" s="184"/>
      <c r="AW27" s="177">
        <v>0</v>
      </c>
      <c r="AX27" s="185">
        <v>0</v>
      </c>
      <c r="AY27" s="176">
        <v>0.5</v>
      </c>
      <c r="AZ27" s="184">
        <v>0</v>
      </c>
      <c r="BA27" s="185">
        <v>0</v>
      </c>
      <c r="BB27" s="173"/>
      <c r="BC27" s="173"/>
      <c r="BD27" s="578"/>
      <c r="BE27" s="578"/>
    </row>
    <row r="28" spans="1:57" ht="81.75" hidden="1" customHeight="1" thickBot="1" x14ac:dyDescent="0.3">
      <c r="A28" s="582"/>
      <c r="B28" s="584"/>
      <c r="C28" s="587"/>
      <c r="D28" s="591"/>
      <c r="E28" s="236"/>
      <c r="F28" s="237">
        <f>I28</f>
        <v>0</v>
      </c>
      <c r="G28" s="238">
        <f>J28</f>
        <v>0</v>
      </c>
      <c r="H28" s="239">
        <v>0</v>
      </c>
      <c r="I28" s="240">
        <v>0</v>
      </c>
      <c r="J28" s="241">
        <v>0</v>
      </c>
      <c r="K28" s="242">
        <v>0</v>
      </c>
      <c r="L28" s="243">
        <v>0</v>
      </c>
      <c r="M28" s="241">
        <v>0</v>
      </c>
      <c r="N28" s="242">
        <v>0</v>
      </c>
      <c r="O28" s="244">
        <v>0</v>
      </c>
      <c r="P28" s="221">
        <v>0</v>
      </c>
      <c r="Q28" s="222">
        <v>0</v>
      </c>
      <c r="R28" s="179"/>
      <c r="S28" s="174"/>
      <c r="T28" s="372">
        <v>0</v>
      </c>
      <c r="U28" s="243">
        <v>0</v>
      </c>
      <c r="V28" s="241">
        <v>0</v>
      </c>
      <c r="W28" s="242">
        <v>0</v>
      </c>
      <c r="X28" s="243">
        <v>0</v>
      </c>
      <c r="Y28" s="241">
        <v>0</v>
      </c>
      <c r="Z28" s="242">
        <v>0</v>
      </c>
      <c r="AA28" s="243">
        <v>0</v>
      </c>
      <c r="AB28" s="241">
        <v>0</v>
      </c>
      <c r="AC28" s="242">
        <v>0</v>
      </c>
      <c r="AD28" s="244">
        <v>0</v>
      </c>
      <c r="AE28" s="221">
        <v>0</v>
      </c>
      <c r="AF28" s="222">
        <v>0</v>
      </c>
      <c r="AG28" s="244">
        <v>0</v>
      </c>
      <c r="AH28" s="221">
        <v>0</v>
      </c>
      <c r="AI28" s="222">
        <v>0</v>
      </c>
      <c r="AJ28" s="244">
        <v>0</v>
      </c>
      <c r="AK28" s="221">
        <v>0</v>
      </c>
      <c r="AL28" s="222">
        <v>0</v>
      </c>
      <c r="AM28" s="179"/>
      <c r="AN28" s="181"/>
      <c r="AO28" s="182"/>
      <c r="AP28" s="244">
        <v>0</v>
      </c>
      <c r="AQ28" s="221"/>
      <c r="AR28" s="221"/>
      <c r="AS28" s="221">
        <v>0</v>
      </c>
      <c r="AT28" s="222">
        <v>0</v>
      </c>
      <c r="AU28" s="244">
        <v>0</v>
      </c>
      <c r="AV28" s="221"/>
      <c r="AW28" s="245">
        <v>0</v>
      </c>
      <c r="AX28" s="222">
        <v>0</v>
      </c>
      <c r="AY28" s="244">
        <v>0</v>
      </c>
      <c r="AZ28" s="221">
        <v>0</v>
      </c>
      <c r="BA28" s="222">
        <v>0</v>
      </c>
      <c r="BB28" s="173"/>
      <c r="BC28" s="173"/>
      <c r="BD28" s="246" t="s">
        <v>125</v>
      </c>
      <c r="BE28" s="247"/>
    </row>
    <row r="29" spans="1:57" ht="41.25" hidden="1" customHeight="1" x14ac:dyDescent="0.25">
      <c r="A29" s="595" t="s">
        <v>45</v>
      </c>
      <c r="B29" s="596" t="s">
        <v>126</v>
      </c>
      <c r="C29" s="598" t="s">
        <v>103</v>
      </c>
      <c r="D29" s="600" t="s">
        <v>127</v>
      </c>
      <c r="E29" s="248" t="s">
        <v>105</v>
      </c>
      <c r="F29" s="231">
        <f t="shared" si="2"/>
        <v>0</v>
      </c>
      <c r="G29" s="231">
        <f t="shared" si="3"/>
        <v>0</v>
      </c>
      <c r="H29" s="232">
        <v>0</v>
      </c>
      <c r="I29" s="225">
        <v>0</v>
      </c>
      <c r="J29" s="226">
        <v>0</v>
      </c>
      <c r="K29" s="227">
        <v>0</v>
      </c>
      <c r="L29" s="228">
        <v>0</v>
      </c>
      <c r="M29" s="226">
        <v>0</v>
      </c>
      <c r="N29" s="227">
        <v>0</v>
      </c>
      <c r="O29" s="228">
        <v>0</v>
      </c>
      <c r="P29" s="226">
        <v>0</v>
      </c>
      <c r="Q29" s="227">
        <v>0</v>
      </c>
      <c r="R29" s="225"/>
      <c r="S29" s="226"/>
      <c r="T29" s="372">
        <f t="shared" si="4"/>
        <v>0</v>
      </c>
      <c r="U29" s="228">
        <v>0</v>
      </c>
      <c r="V29" s="226">
        <v>0</v>
      </c>
      <c r="W29" s="227">
        <v>0</v>
      </c>
      <c r="X29" s="228">
        <v>0</v>
      </c>
      <c r="Y29" s="226">
        <v>0</v>
      </c>
      <c r="Z29" s="227">
        <v>0</v>
      </c>
      <c r="AA29" s="228">
        <v>0</v>
      </c>
      <c r="AB29" s="226">
        <v>0</v>
      </c>
      <c r="AC29" s="227">
        <v>0</v>
      </c>
      <c r="AD29" s="249">
        <f t="shared" ref="AD29:BA29" si="6">AD30+AD31</f>
        <v>0</v>
      </c>
      <c r="AE29" s="250">
        <f t="shared" si="6"/>
        <v>0</v>
      </c>
      <c r="AF29" s="251">
        <f t="shared" si="6"/>
        <v>0</v>
      </c>
      <c r="AG29" s="249">
        <v>0</v>
      </c>
      <c r="AH29" s="250">
        <v>0</v>
      </c>
      <c r="AI29" s="251">
        <v>0</v>
      </c>
      <c r="AJ29" s="249">
        <v>0</v>
      </c>
      <c r="AK29" s="250">
        <v>0</v>
      </c>
      <c r="AL29" s="251">
        <v>0</v>
      </c>
      <c r="AM29" s="252">
        <f t="shared" si="6"/>
        <v>0</v>
      </c>
      <c r="AN29" s="253">
        <f t="shared" si="6"/>
        <v>0</v>
      </c>
      <c r="AO29" s="254">
        <f t="shared" si="6"/>
        <v>0</v>
      </c>
      <c r="AP29" s="255">
        <f t="shared" si="6"/>
        <v>0</v>
      </c>
      <c r="AQ29" s="253">
        <f t="shared" si="6"/>
        <v>0</v>
      </c>
      <c r="AR29" s="253">
        <f t="shared" si="6"/>
        <v>0</v>
      </c>
      <c r="AS29" s="253">
        <f t="shared" si="6"/>
        <v>0</v>
      </c>
      <c r="AT29" s="256">
        <f t="shared" si="6"/>
        <v>0</v>
      </c>
      <c r="AU29" s="255">
        <f>AU30</f>
        <v>0</v>
      </c>
      <c r="AV29" s="253">
        <v>0</v>
      </c>
      <c r="AW29" s="253">
        <f t="shared" si="6"/>
        <v>0</v>
      </c>
      <c r="AX29" s="256">
        <f t="shared" si="6"/>
        <v>0</v>
      </c>
      <c r="AY29" s="252">
        <f t="shared" si="6"/>
        <v>0</v>
      </c>
      <c r="AZ29" s="253">
        <f t="shared" si="6"/>
        <v>0</v>
      </c>
      <c r="BA29" s="256">
        <f t="shared" si="6"/>
        <v>0</v>
      </c>
      <c r="BB29" s="257"/>
      <c r="BC29" s="257"/>
      <c r="BD29" s="602"/>
      <c r="BE29" s="604"/>
    </row>
    <row r="30" spans="1:57" ht="40.5" hidden="1" customHeight="1" x14ac:dyDescent="0.25">
      <c r="A30" s="550"/>
      <c r="B30" s="597"/>
      <c r="C30" s="599"/>
      <c r="D30" s="601"/>
      <c r="E30" s="258" t="s">
        <v>106</v>
      </c>
      <c r="F30" s="174">
        <f t="shared" si="2"/>
        <v>0</v>
      </c>
      <c r="G30" s="174">
        <f t="shared" si="3"/>
        <v>0</v>
      </c>
      <c r="H30" s="181">
        <v>0</v>
      </c>
      <c r="I30" s="216">
        <v>0</v>
      </c>
      <c r="J30" s="184">
        <v>0</v>
      </c>
      <c r="K30" s="185">
        <v>0</v>
      </c>
      <c r="L30" s="215">
        <v>0</v>
      </c>
      <c r="M30" s="184">
        <v>0</v>
      </c>
      <c r="N30" s="185">
        <v>0</v>
      </c>
      <c r="O30" s="215">
        <v>0</v>
      </c>
      <c r="P30" s="184">
        <v>0</v>
      </c>
      <c r="Q30" s="185">
        <v>0</v>
      </c>
      <c r="R30" s="216"/>
      <c r="S30" s="184"/>
      <c r="T30" s="372">
        <f t="shared" si="4"/>
        <v>0</v>
      </c>
      <c r="U30" s="215">
        <v>0</v>
      </c>
      <c r="V30" s="184">
        <v>0</v>
      </c>
      <c r="W30" s="185">
        <v>0</v>
      </c>
      <c r="X30" s="215">
        <v>0</v>
      </c>
      <c r="Y30" s="184">
        <v>0</v>
      </c>
      <c r="Z30" s="185">
        <v>0</v>
      </c>
      <c r="AA30" s="215">
        <v>0</v>
      </c>
      <c r="AB30" s="184">
        <v>0</v>
      </c>
      <c r="AC30" s="185">
        <v>0</v>
      </c>
      <c r="AD30" s="259">
        <f t="shared" ref="AD30:BC31" si="7">AD17</f>
        <v>0</v>
      </c>
      <c r="AE30" s="260">
        <f t="shared" si="7"/>
        <v>0</v>
      </c>
      <c r="AF30" s="261">
        <f t="shared" si="7"/>
        <v>0</v>
      </c>
      <c r="AG30" s="259">
        <f t="shared" si="7"/>
        <v>0</v>
      </c>
      <c r="AH30" s="260">
        <f t="shared" si="7"/>
        <v>0</v>
      </c>
      <c r="AI30" s="261">
        <f t="shared" si="7"/>
        <v>0</v>
      </c>
      <c r="AJ30" s="259">
        <v>0</v>
      </c>
      <c r="AK30" s="260">
        <f t="shared" si="7"/>
        <v>0</v>
      </c>
      <c r="AL30" s="261">
        <f t="shared" si="7"/>
        <v>0</v>
      </c>
      <c r="AM30" s="262">
        <f t="shared" si="7"/>
        <v>0</v>
      </c>
      <c r="AN30" s="263">
        <f t="shared" si="7"/>
        <v>0</v>
      </c>
      <c r="AO30" s="264">
        <f t="shared" si="7"/>
        <v>0</v>
      </c>
      <c r="AP30" s="265">
        <f t="shared" si="7"/>
        <v>0</v>
      </c>
      <c r="AQ30" s="263">
        <f t="shared" si="7"/>
        <v>0</v>
      </c>
      <c r="AR30" s="263">
        <f t="shared" si="7"/>
        <v>0</v>
      </c>
      <c r="AS30" s="263">
        <f t="shared" si="7"/>
        <v>0</v>
      </c>
      <c r="AT30" s="266">
        <f t="shared" si="7"/>
        <v>0</v>
      </c>
      <c r="AU30" s="265">
        <f t="shared" si="7"/>
        <v>0</v>
      </c>
      <c r="AV30" s="263">
        <f t="shared" si="7"/>
        <v>0</v>
      </c>
      <c r="AW30" s="263">
        <f t="shared" si="7"/>
        <v>0</v>
      </c>
      <c r="AX30" s="266">
        <f t="shared" si="7"/>
        <v>0</v>
      </c>
      <c r="AY30" s="262">
        <f t="shared" si="7"/>
        <v>0</v>
      </c>
      <c r="AZ30" s="263">
        <f t="shared" si="7"/>
        <v>0</v>
      </c>
      <c r="BA30" s="266">
        <f t="shared" si="7"/>
        <v>0</v>
      </c>
      <c r="BB30" s="267">
        <f t="shared" si="7"/>
        <v>0</v>
      </c>
      <c r="BC30" s="268">
        <f t="shared" si="7"/>
        <v>0</v>
      </c>
      <c r="BD30" s="602"/>
      <c r="BE30" s="604"/>
    </row>
    <row r="31" spans="1:57" ht="51" hidden="1" customHeight="1" x14ac:dyDescent="0.25">
      <c r="A31" s="550"/>
      <c r="B31" s="597"/>
      <c r="C31" s="599"/>
      <c r="D31" s="601"/>
      <c r="E31" s="258" t="s">
        <v>107</v>
      </c>
      <c r="F31" s="174">
        <f t="shared" si="2"/>
        <v>0</v>
      </c>
      <c r="G31" s="174">
        <f t="shared" si="3"/>
        <v>0</v>
      </c>
      <c r="H31" s="181">
        <v>0</v>
      </c>
      <c r="I31" s="216">
        <v>0</v>
      </c>
      <c r="J31" s="184">
        <v>0</v>
      </c>
      <c r="K31" s="185">
        <v>0</v>
      </c>
      <c r="L31" s="215">
        <v>0</v>
      </c>
      <c r="M31" s="184">
        <v>0</v>
      </c>
      <c r="N31" s="185">
        <v>0</v>
      </c>
      <c r="O31" s="215">
        <v>0</v>
      </c>
      <c r="P31" s="184">
        <v>0</v>
      </c>
      <c r="Q31" s="185">
        <v>0</v>
      </c>
      <c r="R31" s="216"/>
      <c r="S31" s="184"/>
      <c r="T31" s="372">
        <f t="shared" si="4"/>
        <v>0</v>
      </c>
      <c r="U31" s="215">
        <v>0</v>
      </c>
      <c r="V31" s="184">
        <v>0</v>
      </c>
      <c r="W31" s="185">
        <v>0</v>
      </c>
      <c r="X31" s="215">
        <v>0</v>
      </c>
      <c r="Y31" s="184">
        <v>0</v>
      </c>
      <c r="Z31" s="185">
        <v>0</v>
      </c>
      <c r="AA31" s="215">
        <v>0</v>
      </c>
      <c r="AB31" s="184">
        <v>0</v>
      </c>
      <c r="AC31" s="185">
        <v>0</v>
      </c>
      <c r="AD31" s="259">
        <v>0</v>
      </c>
      <c r="AE31" s="260">
        <v>0</v>
      </c>
      <c r="AF31" s="261">
        <v>0</v>
      </c>
      <c r="AG31" s="259">
        <v>0</v>
      </c>
      <c r="AH31" s="260">
        <v>0</v>
      </c>
      <c r="AI31" s="261">
        <v>0</v>
      </c>
      <c r="AJ31" s="259">
        <v>0</v>
      </c>
      <c r="AK31" s="260">
        <v>0</v>
      </c>
      <c r="AL31" s="261">
        <v>0</v>
      </c>
      <c r="AM31" s="262">
        <v>0</v>
      </c>
      <c r="AN31" s="263">
        <f t="shared" si="7"/>
        <v>0</v>
      </c>
      <c r="AO31" s="264">
        <f t="shared" si="7"/>
        <v>0</v>
      </c>
      <c r="AP31" s="265">
        <v>0</v>
      </c>
      <c r="AQ31" s="263">
        <f t="shared" si="7"/>
        <v>0</v>
      </c>
      <c r="AR31" s="263">
        <f t="shared" si="7"/>
        <v>0</v>
      </c>
      <c r="AS31" s="263">
        <f t="shared" si="7"/>
        <v>0</v>
      </c>
      <c r="AT31" s="266">
        <f t="shared" si="7"/>
        <v>0</v>
      </c>
      <c r="AU31" s="265">
        <v>0</v>
      </c>
      <c r="AV31" s="263">
        <v>0</v>
      </c>
      <c r="AW31" s="263">
        <f t="shared" si="7"/>
        <v>0</v>
      </c>
      <c r="AX31" s="266">
        <f t="shared" si="7"/>
        <v>0</v>
      </c>
      <c r="AY31" s="262">
        <v>0</v>
      </c>
      <c r="AZ31" s="263">
        <f t="shared" si="7"/>
        <v>0</v>
      </c>
      <c r="BA31" s="266">
        <f t="shared" si="7"/>
        <v>0</v>
      </c>
      <c r="BB31" s="269">
        <f t="shared" si="7"/>
        <v>0</v>
      </c>
      <c r="BC31" s="270">
        <f t="shared" si="7"/>
        <v>0</v>
      </c>
      <c r="BD31" s="603"/>
      <c r="BE31" s="605"/>
    </row>
    <row r="32" spans="1:57" ht="50.25" hidden="1" customHeight="1" x14ac:dyDescent="0.25">
      <c r="A32" s="151" t="s">
        <v>128</v>
      </c>
      <c r="B32" s="271" t="s">
        <v>129</v>
      </c>
      <c r="C32" s="272" t="s">
        <v>103</v>
      </c>
      <c r="D32" s="273" t="s">
        <v>130</v>
      </c>
      <c r="E32" s="258" t="s">
        <v>107</v>
      </c>
      <c r="F32" s="195">
        <f t="shared" si="2"/>
        <v>100</v>
      </c>
      <c r="G32" s="195">
        <f t="shared" si="3"/>
        <v>0</v>
      </c>
      <c r="H32" s="202">
        <v>0</v>
      </c>
      <c r="I32" s="204">
        <v>0</v>
      </c>
      <c r="J32" s="198">
        <v>0</v>
      </c>
      <c r="K32" s="199">
        <v>0</v>
      </c>
      <c r="L32" s="197">
        <v>0</v>
      </c>
      <c r="M32" s="198">
        <v>0</v>
      </c>
      <c r="N32" s="199">
        <v>0</v>
      </c>
      <c r="O32" s="197">
        <v>0</v>
      </c>
      <c r="P32" s="198">
        <v>0</v>
      </c>
      <c r="Q32" s="199">
        <v>0</v>
      </c>
      <c r="R32" s="204"/>
      <c r="S32" s="198"/>
      <c r="T32" s="373">
        <f t="shared" si="4"/>
        <v>0</v>
      </c>
      <c r="U32" s="197">
        <v>0</v>
      </c>
      <c r="V32" s="198">
        <v>0</v>
      </c>
      <c r="W32" s="199">
        <v>0</v>
      </c>
      <c r="X32" s="197">
        <v>0</v>
      </c>
      <c r="Y32" s="198">
        <v>0</v>
      </c>
      <c r="Z32" s="199">
        <v>0</v>
      </c>
      <c r="AA32" s="197">
        <v>0</v>
      </c>
      <c r="AB32" s="198">
        <v>0</v>
      </c>
      <c r="AC32" s="199">
        <v>0</v>
      </c>
      <c r="AD32" s="274">
        <v>0</v>
      </c>
      <c r="AE32" s="275">
        <v>0</v>
      </c>
      <c r="AF32" s="276">
        <v>0</v>
      </c>
      <c r="AG32" s="274">
        <v>0</v>
      </c>
      <c r="AH32" s="275">
        <v>0</v>
      </c>
      <c r="AI32" s="276">
        <v>0</v>
      </c>
      <c r="AJ32" s="277">
        <v>100</v>
      </c>
      <c r="AK32" s="278">
        <v>0</v>
      </c>
      <c r="AL32" s="279">
        <v>0</v>
      </c>
      <c r="AM32" s="280"/>
      <c r="AN32" s="278"/>
      <c r="AO32" s="281"/>
      <c r="AP32" s="277">
        <v>0</v>
      </c>
      <c r="AQ32" s="278"/>
      <c r="AR32" s="278"/>
      <c r="AS32" s="278">
        <v>0</v>
      </c>
      <c r="AT32" s="279">
        <v>0</v>
      </c>
      <c r="AU32" s="277">
        <v>0</v>
      </c>
      <c r="AV32" s="278"/>
      <c r="AW32" s="278">
        <v>0</v>
      </c>
      <c r="AX32" s="279">
        <v>0</v>
      </c>
      <c r="AY32" s="280">
        <v>0</v>
      </c>
      <c r="AZ32" s="278">
        <v>0</v>
      </c>
      <c r="BA32" s="279">
        <v>0</v>
      </c>
      <c r="BB32" s="282"/>
      <c r="BC32" s="282"/>
      <c r="BD32" s="283"/>
      <c r="BE32" s="191"/>
    </row>
    <row r="33" spans="1:57" ht="15.75" x14ac:dyDescent="0.25">
      <c r="A33" s="606"/>
      <c r="B33" s="609" t="s">
        <v>131</v>
      </c>
      <c r="C33" s="609"/>
      <c r="D33" s="612"/>
      <c r="E33" s="284" t="s">
        <v>105</v>
      </c>
      <c r="F33" s="170">
        <f>F25</f>
        <v>1010.5</v>
      </c>
      <c r="G33" s="168">
        <f t="shared" si="3"/>
        <v>420</v>
      </c>
      <c r="H33" s="285">
        <f>H35</f>
        <v>41.56358238495794</v>
      </c>
      <c r="I33" s="286">
        <f>I25</f>
        <v>120</v>
      </c>
      <c r="J33" s="287">
        <f>J35</f>
        <v>120</v>
      </c>
      <c r="K33" s="285">
        <v>100</v>
      </c>
      <c r="L33" s="288">
        <f>L27</f>
        <v>380</v>
      </c>
      <c r="M33" s="287">
        <f>M25</f>
        <v>0</v>
      </c>
      <c r="N33" s="285">
        <f>N25</f>
        <v>0</v>
      </c>
      <c r="O33" s="288">
        <f>O27</f>
        <v>510</v>
      </c>
      <c r="P33" s="287">
        <f>P35</f>
        <v>300</v>
      </c>
      <c r="Q33" s="285">
        <f>Q35</f>
        <v>58.82352941176471</v>
      </c>
      <c r="R33" s="289">
        <f t="shared" ref="R33:AO33" si="8">R16+R29</f>
        <v>0</v>
      </c>
      <c r="S33" s="290">
        <f t="shared" si="8"/>
        <v>0</v>
      </c>
      <c r="T33" s="372">
        <v>0</v>
      </c>
      <c r="U33" s="288">
        <f t="shared" si="8"/>
        <v>0</v>
      </c>
      <c r="V33" s="287">
        <f t="shared" si="8"/>
        <v>0</v>
      </c>
      <c r="W33" s="285">
        <f t="shared" si="8"/>
        <v>0</v>
      </c>
      <c r="X33" s="288">
        <f>X22</f>
        <v>0</v>
      </c>
      <c r="Y33" s="287">
        <f t="shared" si="8"/>
        <v>0</v>
      </c>
      <c r="Z33" s="285">
        <f t="shared" si="8"/>
        <v>0</v>
      </c>
      <c r="AA33" s="288">
        <f>AA22</f>
        <v>0</v>
      </c>
      <c r="AB33" s="287">
        <f>AB22</f>
        <v>0</v>
      </c>
      <c r="AC33" s="285">
        <v>0</v>
      </c>
      <c r="AD33" s="288">
        <v>0</v>
      </c>
      <c r="AE33" s="287">
        <f>AE22</f>
        <v>0</v>
      </c>
      <c r="AF33" s="285">
        <v>0</v>
      </c>
      <c r="AG33" s="288">
        <f t="shared" si="8"/>
        <v>0</v>
      </c>
      <c r="AH33" s="287">
        <f t="shared" si="8"/>
        <v>0</v>
      </c>
      <c r="AI33" s="285">
        <f t="shared" si="8"/>
        <v>0</v>
      </c>
      <c r="AJ33" s="288">
        <v>0</v>
      </c>
      <c r="AK33" s="287">
        <f>AK35</f>
        <v>0</v>
      </c>
      <c r="AL33" s="285">
        <f>AL22</f>
        <v>0</v>
      </c>
      <c r="AM33" s="289">
        <f t="shared" si="8"/>
        <v>0</v>
      </c>
      <c r="AN33" s="290">
        <f t="shared" si="8"/>
        <v>0</v>
      </c>
      <c r="AO33" s="291">
        <f t="shared" si="8"/>
        <v>0</v>
      </c>
      <c r="AP33" s="288">
        <f>AP16+AP29+AP12</f>
        <v>0</v>
      </c>
      <c r="AQ33" s="287">
        <f>AQ16+AQ29</f>
        <v>0</v>
      </c>
      <c r="AR33" s="287">
        <f>AR16+AR29</f>
        <v>0</v>
      </c>
      <c r="AS33" s="287">
        <f>AS22</f>
        <v>0</v>
      </c>
      <c r="AT33" s="285">
        <f>AT16+AT29</f>
        <v>0</v>
      </c>
      <c r="AU33" s="288">
        <v>0</v>
      </c>
      <c r="AV33" s="287">
        <f t="shared" ref="AV33:BA33" si="9">AV16+AV29</f>
        <v>0</v>
      </c>
      <c r="AW33" s="287">
        <f>AW25</f>
        <v>0</v>
      </c>
      <c r="AX33" s="285">
        <v>0</v>
      </c>
      <c r="AY33" s="288">
        <f>AY25</f>
        <v>0.5</v>
      </c>
      <c r="AZ33" s="287">
        <f t="shared" si="9"/>
        <v>0</v>
      </c>
      <c r="BA33" s="285">
        <f t="shared" si="9"/>
        <v>0</v>
      </c>
      <c r="BB33" s="257"/>
      <c r="BC33" s="257"/>
      <c r="BD33" s="615"/>
      <c r="BE33" s="592"/>
    </row>
    <row r="34" spans="1:57" ht="39" thickBot="1" x14ac:dyDescent="0.3">
      <c r="A34" s="607"/>
      <c r="B34" s="610"/>
      <c r="C34" s="610"/>
      <c r="D34" s="613"/>
      <c r="E34" s="284" t="s">
        <v>106</v>
      </c>
      <c r="F34" s="235">
        <f t="shared" si="2"/>
        <v>0</v>
      </c>
      <c r="G34" s="174">
        <f t="shared" si="3"/>
        <v>0</v>
      </c>
      <c r="H34" s="292">
        <f t="shared" ref="H34:AC34" si="10">H17</f>
        <v>0</v>
      </c>
      <c r="I34" s="289">
        <f t="shared" si="10"/>
        <v>0</v>
      </c>
      <c r="J34" s="290">
        <f t="shared" si="10"/>
        <v>0</v>
      </c>
      <c r="K34" s="292">
        <f t="shared" si="10"/>
        <v>0</v>
      </c>
      <c r="L34" s="293">
        <f t="shared" si="10"/>
        <v>0</v>
      </c>
      <c r="M34" s="290">
        <f t="shared" si="10"/>
        <v>0</v>
      </c>
      <c r="N34" s="292">
        <f t="shared" si="10"/>
        <v>0</v>
      </c>
      <c r="O34" s="293">
        <f t="shared" si="10"/>
        <v>0</v>
      </c>
      <c r="P34" s="290">
        <f t="shared" si="10"/>
        <v>0</v>
      </c>
      <c r="Q34" s="292">
        <f t="shared" si="10"/>
        <v>0</v>
      </c>
      <c r="R34" s="289">
        <f t="shared" si="10"/>
        <v>0</v>
      </c>
      <c r="S34" s="290">
        <f t="shared" si="10"/>
        <v>0</v>
      </c>
      <c r="T34" s="372">
        <f t="shared" si="4"/>
        <v>0</v>
      </c>
      <c r="U34" s="293">
        <f t="shared" si="10"/>
        <v>0</v>
      </c>
      <c r="V34" s="290">
        <f t="shared" si="10"/>
        <v>0</v>
      </c>
      <c r="W34" s="292">
        <f t="shared" si="10"/>
        <v>0</v>
      </c>
      <c r="X34" s="293">
        <f t="shared" si="10"/>
        <v>0</v>
      </c>
      <c r="Y34" s="290">
        <f t="shared" si="10"/>
        <v>0</v>
      </c>
      <c r="Z34" s="292">
        <f t="shared" si="10"/>
        <v>0</v>
      </c>
      <c r="AA34" s="293">
        <f t="shared" si="10"/>
        <v>0</v>
      </c>
      <c r="AB34" s="290">
        <f t="shared" si="10"/>
        <v>0</v>
      </c>
      <c r="AC34" s="292">
        <f t="shared" si="10"/>
        <v>0</v>
      </c>
      <c r="AD34" s="293">
        <f t="shared" ref="AD34:BC34" si="11">AD30</f>
        <v>0</v>
      </c>
      <c r="AE34" s="290">
        <f t="shared" si="11"/>
        <v>0</v>
      </c>
      <c r="AF34" s="292">
        <f t="shared" si="11"/>
        <v>0</v>
      </c>
      <c r="AG34" s="293">
        <f t="shared" si="11"/>
        <v>0</v>
      </c>
      <c r="AH34" s="290">
        <f t="shared" si="11"/>
        <v>0</v>
      </c>
      <c r="AI34" s="292">
        <f t="shared" si="11"/>
        <v>0</v>
      </c>
      <c r="AJ34" s="293">
        <v>0</v>
      </c>
      <c r="AK34" s="290">
        <f t="shared" si="11"/>
        <v>0</v>
      </c>
      <c r="AL34" s="292">
        <f t="shared" si="11"/>
        <v>0</v>
      </c>
      <c r="AM34" s="289">
        <f t="shared" si="11"/>
        <v>0</v>
      </c>
      <c r="AN34" s="290">
        <f t="shared" si="11"/>
        <v>0</v>
      </c>
      <c r="AO34" s="291">
        <f t="shared" si="11"/>
        <v>0</v>
      </c>
      <c r="AP34" s="293">
        <f t="shared" si="11"/>
        <v>0</v>
      </c>
      <c r="AQ34" s="290">
        <f t="shared" si="11"/>
        <v>0</v>
      </c>
      <c r="AR34" s="290">
        <f t="shared" si="11"/>
        <v>0</v>
      </c>
      <c r="AS34" s="290">
        <f t="shared" si="11"/>
        <v>0</v>
      </c>
      <c r="AT34" s="292">
        <f t="shared" si="11"/>
        <v>0</v>
      </c>
      <c r="AU34" s="293">
        <f t="shared" si="11"/>
        <v>0</v>
      </c>
      <c r="AV34" s="290">
        <f t="shared" si="11"/>
        <v>0</v>
      </c>
      <c r="AW34" s="290">
        <f t="shared" si="11"/>
        <v>0</v>
      </c>
      <c r="AX34" s="292">
        <f t="shared" si="11"/>
        <v>0</v>
      </c>
      <c r="AY34" s="293">
        <f t="shared" si="11"/>
        <v>0</v>
      </c>
      <c r="AZ34" s="290">
        <f t="shared" si="11"/>
        <v>0</v>
      </c>
      <c r="BA34" s="292">
        <f t="shared" si="11"/>
        <v>0</v>
      </c>
      <c r="BB34" s="267">
        <f t="shared" si="11"/>
        <v>0</v>
      </c>
      <c r="BC34" s="268">
        <f t="shared" si="11"/>
        <v>0</v>
      </c>
      <c r="BD34" s="616"/>
      <c r="BE34" s="593"/>
    </row>
    <row r="35" spans="1:57" ht="51.75" thickBot="1" x14ac:dyDescent="0.3">
      <c r="A35" s="607"/>
      <c r="B35" s="610"/>
      <c r="C35" s="610"/>
      <c r="D35" s="614"/>
      <c r="E35" s="284" t="s">
        <v>107</v>
      </c>
      <c r="F35" s="235">
        <f t="shared" si="2"/>
        <v>1010.5</v>
      </c>
      <c r="G35" s="174">
        <f>J35+M35+P35+V35+Y35+AB35+AE35+AH35+AK35+AS35+AW35+AZ35</f>
        <v>420</v>
      </c>
      <c r="H35" s="292">
        <f>G35/F35*100</f>
        <v>41.56358238495794</v>
      </c>
      <c r="I35" s="289">
        <f>I27</f>
        <v>120</v>
      </c>
      <c r="J35" s="290">
        <f>J27</f>
        <v>120</v>
      </c>
      <c r="K35" s="292">
        <v>100</v>
      </c>
      <c r="L35" s="293">
        <f>L27</f>
        <v>380</v>
      </c>
      <c r="M35" s="290">
        <f>M27</f>
        <v>0</v>
      </c>
      <c r="N35" s="292">
        <f>N27</f>
        <v>0</v>
      </c>
      <c r="O35" s="293">
        <f>O33</f>
        <v>510</v>
      </c>
      <c r="P35" s="290">
        <f>P27</f>
        <v>300</v>
      </c>
      <c r="Q35" s="292">
        <f>P35/O35*100</f>
        <v>58.82352941176471</v>
      </c>
      <c r="R35" s="289">
        <f t="shared" ref="R35:AO35" si="12">R18+R31</f>
        <v>0</v>
      </c>
      <c r="S35" s="290">
        <f t="shared" si="12"/>
        <v>0</v>
      </c>
      <c r="T35" s="372">
        <v>0</v>
      </c>
      <c r="U35" s="293">
        <f t="shared" si="12"/>
        <v>0</v>
      </c>
      <c r="V35" s="290">
        <f t="shared" si="12"/>
        <v>0</v>
      </c>
      <c r="W35" s="292">
        <f t="shared" si="12"/>
        <v>0</v>
      </c>
      <c r="X35" s="293">
        <f>X24</f>
        <v>0</v>
      </c>
      <c r="Y35" s="290">
        <f t="shared" si="12"/>
        <v>0</v>
      </c>
      <c r="Z35" s="292">
        <f t="shared" si="12"/>
        <v>0</v>
      </c>
      <c r="AA35" s="293">
        <f>AA24</f>
        <v>0</v>
      </c>
      <c r="AB35" s="290">
        <f>AB24</f>
        <v>0</v>
      </c>
      <c r="AC35" s="292">
        <v>0</v>
      </c>
      <c r="AD35" s="293">
        <v>0</v>
      </c>
      <c r="AE35" s="290">
        <f>AE24</f>
        <v>0</v>
      </c>
      <c r="AF35" s="292">
        <v>0</v>
      </c>
      <c r="AG35" s="293">
        <f t="shared" si="12"/>
        <v>0</v>
      </c>
      <c r="AH35" s="290">
        <f t="shared" si="12"/>
        <v>0</v>
      </c>
      <c r="AI35" s="292">
        <f t="shared" si="12"/>
        <v>0</v>
      </c>
      <c r="AJ35" s="293">
        <v>0</v>
      </c>
      <c r="AK35" s="290">
        <f>AK24</f>
        <v>0</v>
      </c>
      <c r="AL35" s="292">
        <f>AL24</f>
        <v>0</v>
      </c>
      <c r="AM35" s="289">
        <f t="shared" si="12"/>
        <v>0</v>
      </c>
      <c r="AN35" s="290">
        <f t="shared" si="12"/>
        <v>0</v>
      </c>
      <c r="AO35" s="291">
        <f t="shared" si="12"/>
        <v>0</v>
      </c>
      <c r="AP35" s="293">
        <f>AP18+AP31+AP14</f>
        <v>0</v>
      </c>
      <c r="AQ35" s="290">
        <f>AQ18+AQ31</f>
        <v>0</v>
      </c>
      <c r="AR35" s="290">
        <f>AR18+AR31</f>
        <v>0</v>
      </c>
      <c r="AS35" s="290">
        <f>AS22</f>
        <v>0</v>
      </c>
      <c r="AT35" s="292">
        <f>AT18+AT31</f>
        <v>0</v>
      </c>
      <c r="AU35" s="293">
        <v>0</v>
      </c>
      <c r="AV35" s="290">
        <f t="shared" ref="AV35:BA35" si="13">AV18+AV31</f>
        <v>0</v>
      </c>
      <c r="AW35" s="290">
        <f>AW27</f>
        <v>0</v>
      </c>
      <c r="AX35" s="292">
        <v>0</v>
      </c>
      <c r="AY35" s="293">
        <f>AY27</f>
        <v>0.5</v>
      </c>
      <c r="AZ35" s="290">
        <f t="shared" si="13"/>
        <v>0</v>
      </c>
      <c r="BA35" s="292">
        <f t="shared" si="13"/>
        <v>0</v>
      </c>
      <c r="BB35" s="269">
        <f>BB31</f>
        <v>0</v>
      </c>
      <c r="BC35" s="270">
        <f>BC31</f>
        <v>0</v>
      </c>
      <c r="BD35" s="617"/>
      <c r="BE35" s="594"/>
    </row>
    <row r="36" spans="1:57" ht="42.75" hidden="1" customHeight="1" thickBot="1" x14ac:dyDescent="0.3">
      <c r="A36" s="608"/>
      <c r="B36" s="611"/>
      <c r="C36" s="611"/>
      <c r="D36" s="294"/>
      <c r="E36" s="295"/>
      <c r="F36" s="296">
        <v>0</v>
      </c>
      <c r="G36" s="195">
        <v>0</v>
      </c>
      <c r="H36" s="297">
        <v>0</v>
      </c>
      <c r="I36" s="267">
        <v>0</v>
      </c>
      <c r="J36" s="298">
        <v>0</v>
      </c>
      <c r="K36" s="299">
        <v>0</v>
      </c>
      <c r="L36" s="268">
        <v>0</v>
      </c>
      <c r="M36" s="298">
        <v>0</v>
      </c>
      <c r="N36" s="299">
        <v>0</v>
      </c>
      <c r="O36" s="268">
        <f>O28</f>
        <v>0</v>
      </c>
      <c r="P36" s="298">
        <v>0</v>
      </c>
      <c r="Q36" s="299">
        <v>0</v>
      </c>
      <c r="R36" s="289"/>
      <c r="S36" s="290"/>
      <c r="T36" s="372">
        <v>0</v>
      </c>
      <c r="U36" s="268">
        <v>0</v>
      </c>
      <c r="V36" s="298">
        <v>0</v>
      </c>
      <c r="W36" s="299">
        <v>0</v>
      </c>
      <c r="X36" s="268">
        <f>X28</f>
        <v>0</v>
      </c>
      <c r="Y36" s="298">
        <v>0</v>
      </c>
      <c r="Z36" s="299">
        <v>0</v>
      </c>
      <c r="AA36" s="268">
        <f>AA28</f>
        <v>0</v>
      </c>
      <c r="AB36" s="298">
        <v>0</v>
      </c>
      <c r="AC36" s="299">
        <v>0</v>
      </c>
      <c r="AD36" s="268">
        <v>0</v>
      </c>
      <c r="AE36" s="298">
        <f>AE28</f>
        <v>0</v>
      </c>
      <c r="AF36" s="299">
        <v>0</v>
      </c>
      <c r="AG36" s="268">
        <v>0</v>
      </c>
      <c r="AH36" s="298">
        <v>0</v>
      </c>
      <c r="AI36" s="299">
        <v>0</v>
      </c>
      <c r="AJ36" s="268">
        <v>0</v>
      </c>
      <c r="AK36" s="298">
        <f>AK28</f>
        <v>0</v>
      </c>
      <c r="AL36" s="299">
        <f>AL28</f>
        <v>0</v>
      </c>
      <c r="AM36" s="289"/>
      <c r="AN36" s="290"/>
      <c r="AO36" s="291"/>
      <c r="AP36" s="268">
        <v>0</v>
      </c>
      <c r="AQ36" s="298"/>
      <c r="AR36" s="298"/>
      <c r="AS36" s="298">
        <v>0</v>
      </c>
      <c r="AT36" s="299">
        <v>0</v>
      </c>
      <c r="AU36" s="268">
        <v>0</v>
      </c>
      <c r="AV36" s="298"/>
      <c r="AW36" s="298">
        <v>0</v>
      </c>
      <c r="AX36" s="299">
        <v>0</v>
      </c>
      <c r="AY36" s="268">
        <v>0</v>
      </c>
      <c r="AZ36" s="298">
        <v>0</v>
      </c>
      <c r="BA36" s="299">
        <v>0</v>
      </c>
      <c r="BB36" s="300"/>
      <c r="BC36" s="300"/>
      <c r="BD36" s="301"/>
      <c r="BE36" s="302"/>
    </row>
    <row r="37" spans="1:57" x14ac:dyDescent="0.25">
      <c r="A37" s="618" t="s">
        <v>57</v>
      </c>
      <c r="B37" s="619"/>
      <c r="C37" s="620"/>
      <c r="D37" s="294"/>
      <c r="E37" s="207" t="s">
        <v>105</v>
      </c>
      <c r="F37" s="209">
        <f t="shared" si="2"/>
        <v>0</v>
      </c>
      <c r="G37" s="210">
        <f t="shared" si="3"/>
        <v>0</v>
      </c>
      <c r="H37" s="303">
        <v>0</v>
      </c>
      <c r="I37" s="304">
        <v>0</v>
      </c>
      <c r="J37" s="250">
        <v>0</v>
      </c>
      <c r="K37" s="251">
        <v>0</v>
      </c>
      <c r="L37" s="249">
        <v>0</v>
      </c>
      <c r="M37" s="250">
        <v>0</v>
      </c>
      <c r="N37" s="251">
        <v>0</v>
      </c>
      <c r="O37" s="249">
        <v>0</v>
      </c>
      <c r="P37" s="250">
        <v>0</v>
      </c>
      <c r="Q37" s="251">
        <v>0</v>
      </c>
      <c r="R37" s="304"/>
      <c r="S37" s="250"/>
      <c r="T37" s="305"/>
      <c r="U37" s="249">
        <v>0</v>
      </c>
      <c r="V37" s="250">
        <v>0</v>
      </c>
      <c r="W37" s="251">
        <v>0</v>
      </c>
      <c r="X37" s="249">
        <v>0</v>
      </c>
      <c r="Y37" s="250">
        <v>0</v>
      </c>
      <c r="Z37" s="251">
        <v>0</v>
      </c>
      <c r="AA37" s="249">
        <v>0</v>
      </c>
      <c r="AB37" s="250">
        <v>0</v>
      </c>
      <c r="AC37" s="251">
        <v>0</v>
      </c>
      <c r="AD37" s="306">
        <v>0</v>
      </c>
      <c r="AE37" s="307">
        <v>0</v>
      </c>
      <c r="AF37" s="308">
        <v>0</v>
      </c>
      <c r="AG37" s="306">
        <v>0</v>
      </c>
      <c r="AH37" s="307">
        <v>0</v>
      </c>
      <c r="AI37" s="308">
        <v>0</v>
      </c>
      <c r="AJ37" s="306">
        <v>0</v>
      </c>
      <c r="AK37" s="307">
        <v>0</v>
      </c>
      <c r="AL37" s="308">
        <v>0</v>
      </c>
      <c r="AM37" s="309"/>
      <c r="AN37" s="307"/>
      <c r="AO37" s="310"/>
      <c r="AP37" s="306">
        <v>0</v>
      </c>
      <c r="AQ37" s="307"/>
      <c r="AR37" s="307"/>
      <c r="AS37" s="307">
        <v>0</v>
      </c>
      <c r="AT37" s="308">
        <v>0</v>
      </c>
      <c r="AU37" s="306">
        <v>0</v>
      </c>
      <c r="AV37" s="307"/>
      <c r="AW37" s="307">
        <v>0</v>
      </c>
      <c r="AX37" s="308">
        <v>0</v>
      </c>
      <c r="AY37" s="306">
        <v>0</v>
      </c>
      <c r="AZ37" s="307">
        <v>0</v>
      </c>
      <c r="BA37" s="308">
        <v>0</v>
      </c>
      <c r="BD37" s="627"/>
      <c r="BE37" s="627"/>
    </row>
    <row r="38" spans="1:57" ht="38.25" x14ac:dyDescent="0.25">
      <c r="A38" s="621"/>
      <c r="B38" s="622"/>
      <c r="C38" s="623"/>
      <c r="D38" s="294"/>
      <c r="E38" s="214" t="s">
        <v>106</v>
      </c>
      <c r="F38" s="215">
        <f t="shared" si="2"/>
        <v>0</v>
      </c>
      <c r="G38" s="184">
        <f t="shared" si="3"/>
        <v>0</v>
      </c>
      <c r="H38" s="261">
        <v>0</v>
      </c>
      <c r="I38" s="311">
        <v>0</v>
      </c>
      <c r="J38" s="260">
        <v>0</v>
      </c>
      <c r="K38" s="261">
        <v>0</v>
      </c>
      <c r="L38" s="259">
        <v>0</v>
      </c>
      <c r="M38" s="260">
        <v>0</v>
      </c>
      <c r="N38" s="261">
        <v>0</v>
      </c>
      <c r="O38" s="259">
        <v>0</v>
      </c>
      <c r="P38" s="260">
        <v>0</v>
      </c>
      <c r="Q38" s="261">
        <v>0</v>
      </c>
      <c r="R38" s="311"/>
      <c r="S38" s="260"/>
      <c r="T38" s="312"/>
      <c r="U38" s="259">
        <v>0</v>
      </c>
      <c r="V38" s="260">
        <v>0</v>
      </c>
      <c r="W38" s="261">
        <v>0</v>
      </c>
      <c r="X38" s="259">
        <v>0</v>
      </c>
      <c r="Y38" s="260">
        <v>0</v>
      </c>
      <c r="Z38" s="261">
        <v>0</v>
      </c>
      <c r="AA38" s="259">
        <v>0</v>
      </c>
      <c r="AB38" s="260">
        <v>0</v>
      </c>
      <c r="AC38" s="261">
        <v>0</v>
      </c>
      <c r="AD38" s="313">
        <v>0</v>
      </c>
      <c r="AE38" s="314">
        <v>0</v>
      </c>
      <c r="AF38" s="315">
        <v>0</v>
      </c>
      <c r="AG38" s="313">
        <v>0</v>
      </c>
      <c r="AH38" s="314">
        <v>0</v>
      </c>
      <c r="AI38" s="315">
        <v>0</v>
      </c>
      <c r="AJ38" s="313">
        <v>0</v>
      </c>
      <c r="AK38" s="314">
        <v>0</v>
      </c>
      <c r="AL38" s="315">
        <v>0</v>
      </c>
      <c r="AM38" s="316"/>
      <c r="AN38" s="314"/>
      <c r="AO38" s="317"/>
      <c r="AP38" s="313">
        <v>0</v>
      </c>
      <c r="AQ38" s="314"/>
      <c r="AR38" s="314"/>
      <c r="AS38" s="314">
        <v>0</v>
      </c>
      <c r="AT38" s="315">
        <v>0</v>
      </c>
      <c r="AU38" s="313">
        <v>0</v>
      </c>
      <c r="AV38" s="314"/>
      <c r="AW38" s="314">
        <v>0</v>
      </c>
      <c r="AX38" s="315">
        <v>0</v>
      </c>
      <c r="AY38" s="313">
        <v>0</v>
      </c>
      <c r="AZ38" s="314">
        <v>0</v>
      </c>
      <c r="BA38" s="315">
        <v>0</v>
      </c>
      <c r="BD38" s="628"/>
      <c r="BE38" s="628"/>
    </row>
    <row r="39" spans="1:57" ht="51.75" thickBot="1" x14ac:dyDescent="0.3">
      <c r="A39" s="624"/>
      <c r="B39" s="625"/>
      <c r="C39" s="626"/>
      <c r="D39" s="294"/>
      <c r="E39" s="318" t="s">
        <v>107</v>
      </c>
      <c r="F39" s="220">
        <f t="shared" si="2"/>
        <v>0</v>
      </c>
      <c r="G39" s="221">
        <f t="shared" si="3"/>
        <v>0</v>
      </c>
      <c r="H39" s="319">
        <v>0</v>
      </c>
      <c r="I39" s="320">
        <v>0</v>
      </c>
      <c r="J39" s="275">
        <v>0</v>
      </c>
      <c r="K39" s="276">
        <v>0</v>
      </c>
      <c r="L39" s="274">
        <v>0</v>
      </c>
      <c r="M39" s="275">
        <v>0</v>
      </c>
      <c r="N39" s="276">
        <v>0</v>
      </c>
      <c r="O39" s="274">
        <v>0</v>
      </c>
      <c r="P39" s="275">
        <v>0</v>
      </c>
      <c r="Q39" s="276">
        <v>0</v>
      </c>
      <c r="R39" s="320"/>
      <c r="S39" s="275"/>
      <c r="T39" s="321"/>
      <c r="U39" s="274">
        <v>0</v>
      </c>
      <c r="V39" s="275">
        <v>0</v>
      </c>
      <c r="W39" s="276">
        <v>0</v>
      </c>
      <c r="X39" s="274">
        <v>0</v>
      </c>
      <c r="Y39" s="275">
        <v>0</v>
      </c>
      <c r="Z39" s="276">
        <v>0</v>
      </c>
      <c r="AA39" s="274">
        <v>0</v>
      </c>
      <c r="AB39" s="275">
        <v>0</v>
      </c>
      <c r="AC39" s="276">
        <v>0</v>
      </c>
      <c r="AD39" s="322">
        <v>0</v>
      </c>
      <c r="AE39" s="323">
        <v>0</v>
      </c>
      <c r="AF39" s="324">
        <v>0</v>
      </c>
      <c r="AG39" s="322">
        <v>0</v>
      </c>
      <c r="AH39" s="323">
        <v>0</v>
      </c>
      <c r="AI39" s="324">
        <v>0</v>
      </c>
      <c r="AJ39" s="322">
        <v>0</v>
      </c>
      <c r="AK39" s="323">
        <v>0</v>
      </c>
      <c r="AL39" s="324">
        <v>0</v>
      </c>
      <c r="AM39" s="325"/>
      <c r="AN39" s="323"/>
      <c r="AO39" s="326"/>
      <c r="AP39" s="322">
        <v>0</v>
      </c>
      <c r="AQ39" s="323"/>
      <c r="AR39" s="323"/>
      <c r="AS39" s="323">
        <v>0</v>
      </c>
      <c r="AT39" s="324">
        <v>0</v>
      </c>
      <c r="AU39" s="322">
        <v>0</v>
      </c>
      <c r="AV39" s="323"/>
      <c r="AW39" s="323">
        <v>0</v>
      </c>
      <c r="AX39" s="324">
        <v>0</v>
      </c>
      <c r="AY39" s="322">
        <v>0</v>
      </c>
      <c r="AZ39" s="323">
        <v>0</v>
      </c>
      <c r="BA39" s="324">
        <v>0</v>
      </c>
      <c r="BD39" s="629"/>
      <c r="BE39" s="629"/>
    </row>
    <row r="40" spans="1:57" ht="13.5" customHeight="1" x14ac:dyDescent="0.25">
      <c r="A40" s="618" t="s">
        <v>58</v>
      </c>
      <c r="B40" s="619"/>
      <c r="C40" s="620"/>
      <c r="D40" s="294"/>
      <c r="E40" s="207" t="s">
        <v>105</v>
      </c>
      <c r="F40" s="209">
        <f t="shared" si="2"/>
        <v>1010.5</v>
      </c>
      <c r="G40" s="210">
        <f t="shared" si="3"/>
        <v>420</v>
      </c>
      <c r="H40" s="303">
        <f t="shared" ref="H40:BA43" si="14">H33</f>
        <v>41.56358238495794</v>
      </c>
      <c r="I40" s="327">
        <f t="shared" si="14"/>
        <v>120</v>
      </c>
      <c r="J40" s="328">
        <f t="shared" si="14"/>
        <v>120</v>
      </c>
      <c r="K40" s="303">
        <f t="shared" si="14"/>
        <v>100</v>
      </c>
      <c r="L40" s="329">
        <f t="shared" si="14"/>
        <v>380</v>
      </c>
      <c r="M40" s="328">
        <f t="shared" si="14"/>
        <v>0</v>
      </c>
      <c r="N40" s="303">
        <f t="shared" si="14"/>
        <v>0</v>
      </c>
      <c r="O40" s="329">
        <f t="shared" si="14"/>
        <v>510</v>
      </c>
      <c r="P40" s="328">
        <f t="shared" si="14"/>
        <v>300</v>
      </c>
      <c r="Q40" s="303">
        <f t="shared" si="14"/>
        <v>58.82352941176471</v>
      </c>
      <c r="R40" s="311">
        <f t="shared" si="14"/>
        <v>0</v>
      </c>
      <c r="S40" s="260">
        <f t="shared" si="14"/>
        <v>0</v>
      </c>
      <c r="T40" s="312">
        <f t="shared" si="14"/>
        <v>0</v>
      </c>
      <c r="U40" s="329">
        <f t="shared" si="14"/>
        <v>0</v>
      </c>
      <c r="V40" s="328">
        <f t="shared" si="14"/>
        <v>0</v>
      </c>
      <c r="W40" s="303">
        <f t="shared" si="14"/>
        <v>0</v>
      </c>
      <c r="X40" s="329">
        <f t="shared" si="14"/>
        <v>0</v>
      </c>
      <c r="Y40" s="328">
        <f t="shared" si="14"/>
        <v>0</v>
      </c>
      <c r="Z40" s="303">
        <f t="shared" si="14"/>
        <v>0</v>
      </c>
      <c r="AA40" s="329">
        <f t="shared" si="14"/>
        <v>0</v>
      </c>
      <c r="AB40" s="328">
        <f>AB22</f>
        <v>0</v>
      </c>
      <c r="AC40" s="303">
        <v>0</v>
      </c>
      <c r="AD40" s="329">
        <f t="shared" si="14"/>
        <v>0</v>
      </c>
      <c r="AE40" s="328">
        <f t="shared" si="14"/>
        <v>0</v>
      </c>
      <c r="AF40" s="303">
        <f t="shared" si="14"/>
        <v>0</v>
      </c>
      <c r="AG40" s="329">
        <f t="shared" si="14"/>
        <v>0</v>
      </c>
      <c r="AH40" s="328">
        <f t="shared" si="14"/>
        <v>0</v>
      </c>
      <c r="AI40" s="303">
        <f t="shared" si="14"/>
        <v>0</v>
      </c>
      <c r="AJ40" s="329">
        <f t="shared" si="14"/>
        <v>0</v>
      </c>
      <c r="AK40" s="328">
        <f t="shared" si="14"/>
        <v>0</v>
      </c>
      <c r="AL40" s="303">
        <f t="shared" si="14"/>
        <v>0</v>
      </c>
      <c r="AM40" s="311">
        <f t="shared" si="14"/>
        <v>0</v>
      </c>
      <c r="AN40" s="260">
        <f t="shared" si="14"/>
        <v>0</v>
      </c>
      <c r="AO40" s="312">
        <f t="shared" si="14"/>
        <v>0</v>
      </c>
      <c r="AP40" s="329">
        <f t="shared" si="14"/>
        <v>0</v>
      </c>
      <c r="AQ40" s="328">
        <f t="shared" si="14"/>
        <v>0</v>
      </c>
      <c r="AR40" s="328">
        <f t="shared" si="14"/>
        <v>0</v>
      </c>
      <c r="AS40" s="328">
        <f t="shared" si="14"/>
        <v>0</v>
      </c>
      <c r="AT40" s="303">
        <f t="shared" si="14"/>
        <v>0</v>
      </c>
      <c r="AU40" s="329">
        <f t="shared" si="14"/>
        <v>0</v>
      </c>
      <c r="AV40" s="328">
        <f t="shared" si="14"/>
        <v>0</v>
      </c>
      <c r="AW40" s="328">
        <f t="shared" si="14"/>
        <v>0</v>
      </c>
      <c r="AX40" s="303">
        <f t="shared" si="14"/>
        <v>0</v>
      </c>
      <c r="AY40" s="329">
        <f t="shared" si="14"/>
        <v>0.5</v>
      </c>
      <c r="AZ40" s="328">
        <f t="shared" si="14"/>
        <v>0</v>
      </c>
      <c r="BA40" s="303">
        <f t="shared" si="14"/>
        <v>0</v>
      </c>
      <c r="BD40" s="627"/>
      <c r="BE40" s="627"/>
    </row>
    <row r="41" spans="1:57" ht="38.25" x14ac:dyDescent="0.25">
      <c r="A41" s="621"/>
      <c r="B41" s="622"/>
      <c r="C41" s="623"/>
      <c r="D41" s="294"/>
      <c r="E41" s="214" t="s">
        <v>106</v>
      </c>
      <c r="F41" s="215">
        <f t="shared" si="2"/>
        <v>0</v>
      </c>
      <c r="G41" s="184">
        <f t="shared" si="3"/>
        <v>0</v>
      </c>
      <c r="H41" s="261">
        <f t="shared" si="14"/>
        <v>0</v>
      </c>
      <c r="I41" s="311">
        <f t="shared" si="14"/>
        <v>0</v>
      </c>
      <c r="J41" s="260">
        <f t="shared" si="14"/>
        <v>0</v>
      </c>
      <c r="K41" s="261">
        <f t="shared" si="14"/>
        <v>0</v>
      </c>
      <c r="L41" s="259">
        <f t="shared" si="14"/>
        <v>0</v>
      </c>
      <c r="M41" s="260">
        <f t="shared" si="14"/>
        <v>0</v>
      </c>
      <c r="N41" s="261">
        <f t="shared" si="14"/>
        <v>0</v>
      </c>
      <c r="O41" s="259">
        <f t="shared" si="14"/>
        <v>0</v>
      </c>
      <c r="P41" s="260">
        <f t="shared" si="14"/>
        <v>0</v>
      </c>
      <c r="Q41" s="261">
        <f t="shared" si="14"/>
        <v>0</v>
      </c>
      <c r="R41" s="311">
        <f t="shared" si="14"/>
        <v>0</v>
      </c>
      <c r="S41" s="260">
        <f t="shared" si="14"/>
        <v>0</v>
      </c>
      <c r="T41" s="312">
        <f t="shared" si="14"/>
        <v>0</v>
      </c>
      <c r="U41" s="259">
        <f t="shared" si="14"/>
        <v>0</v>
      </c>
      <c r="V41" s="260">
        <f t="shared" si="14"/>
        <v>0</v>
      </c>
      <c r="W41" s="261">
        <f t="shared" si="14"/>
        <v>0</v>
      </c>
      <c r="X41" s="259">
        <f t="shared" si="14"/>
        <v>0</v>
      </c>
      <c r="Y41" s="260">
        <f t="shared" si="14"/>
        <v>0</v>
      </c>
      <c r="Z41" s="261">
        <f t="shared" si="14"/>
        <v>0</v>
      </c>
      <c r="AA41" s="259">
        <f t="shared" si="14"/>
        <v>0</v>
      </c>
      <c r="AB41" s="260">
        <f t="shared" si="14"/>
        <v>0</v>
      </c>
      <c r="AC41" s="261">
        <f t="shared" si="14"/>
        <v>0</v>
      </c>
      <c r="AD41" s="259">
        <f t="shared" si="14"/>
        <v>0</v>
      </c>
      <c r="AE41" s="260">
        <f t="shared" si="14"/>
        <v>0</v>
      </c>
      <c r="AF41" s="261">
        <f t="shared" si="14"/>
        <v>0</v>
      </c>
      <c r="AG41" s="259">
        <f t="shared" si="14"/>
        <v>0</v>
      </c>
      <c r="AH41" s="260">
        <f t="shared" si="14"/>
        <v>0</v>
      </c>
      <c r="AI41" s="261">
        <f t="shared" si="14"/>
        <v>0</v>
      </c>
      <c r="AJ41" s="259">
        <f t="shared" si="14"/>
        <v>0</v>
      </c>
      <c r="AK41" s="260">
        <f t="shared" si="14"/>
        <v>0</v>
      </c>
      <c r="AL41" s="261">
        <f t="shared" si="14"/>
        <v>0</v>
      </c>
      <c r="AM41" s="311">
        <f t="shared" si="14"/>
        <v>0</v>
      </c>
      <c r="AN41" s="260">
        <f t="shared" si="14"/>
        <v>0</v>
      </c>
      <c r="AO41" s="312">
        <f t="shared" si="14"/>
        <v>0</v>
      </c>
      <c r="AP41" s="259">
        <f t="shared" si="14"/>
        <v>0</v>
      </c>
      <c r="AQ41" s="260">
        <f t="shared" si="14"/>
        <v>0</v>
      </c>
      <c r="AR41" s="260">
        <f t="shared" si="14"/>
        <v>0</v>
      </c>
      <c r="AS41" s="260">
        <f t="shared" si="14"/>
        <v>0</v>
      </c>
      <c r="AT41" s="261">
        <f t="shared" si="14"/>
        <v>0</v>
      </c>
      <c r="AU41" s="259">
        <f t="shared" si="14"/>
        <v>0</v>
      </c>
      <c r="AV41" s="260">
        <f t="shared" si="14"/>
        <v>0</v>
      </c>
      <c r="AW41" s="260">
        <f t="shared" si="14"/>
        <v>0</v>
      </c>
      <c r="AX41" s="261">
        <f t="shared" si="14"/>
        <v>0</v>
      </c>
      <c r="AY41" s="259">
        <f t="shared" si="14"/>
        <v>0</v>
      </c>
      <c r="AZ41" s="260">
        <f t="shared" si="14"/>
        <v>0</v>
      </c>
      <c r="BA41" s="261">
        <f t="shared" si="14"/>
        <v>0</v>
      </c>
      <c r="BD41" s="628"/>
      <c r="BE41" s="628"/>
    </row>
    <row r="42" spans="1:57" ht="51.75" thickBot="1" x14ac:dyDescent="0.3">
      <c r="A42" s="621"/>
      <c r="B42" s="622"/>
      <c r="C42" s="623"/>
      <c r="D42" s="294"/>
      <c r="E42" s="214" t="s">
        <v>107</v>
      </c>
      <c r="F42" s="215">
        <f t="shared" si="2"/>
        <v>1010.5</v>
      </c>
      <c r="G42" s="184">
        <f t="shared" si="3"/>
        <v>420</v>
      </c>
      <c r="H42" s="261">
        <f t="shared" si="14"/>
        <v>41.56358238495794</v>
      </c>
      <c r="I42" s="311">
        <f t="shared" si="14"/>
        <v>120</v>
      </c>
      <c r="J42" s="260">
        <f t="shared" si="14"/>
        <v>120</v>
      </c>
      <c r="K42" s="261">
        <f t="shared" si="14"/>
        <v>100</v>
      </c>
      <c r="L42" s="259">
        <f t="shared" si="14"/>
        <v>380</v>
      </c>
      <c r="M42" s="260">
        <f t="shared" si="14"/>
        <v>0</v>
      </c>
      <c r="N42" s="261">
        <f t="shared" si="14"/>
        <v>0</v>
      </c>
      <c r="O42" s="259">
        <f t="shared" si="14"/>
        <v>510</v>
      </c>
      <c r="P42" s="260">
        <f t="shared" si="14"/>
        <v>300</v>
      </c>
      <c r="Q42" s="261">
        <f t="shared" si="14"/>
        <v>58.82352941176471</v>
      </c>
      <c r="R42" s="311">
        <f t="shared" si="14"/>
        <v>0</v>
      </c>
      <c r="S42" s="260">
        <f t="shared" si="14"/>
        <v>0</v>
      </c>
      <c r="T42" s="312">
        <f t="shared" si="14"/>
        <v>0</v>
      </c>
      <c r="U42" s="259">
        <f t="shared" si="14"/>
        <v>0</v>
      </c>
      <c r="V42" s="260">
        <f t="shared" si="14"/>
        <v>0</v>
      </c>
      <c r="W42" s="261">
        <f t="shared" si="14"/>
        <v>0</v>
      </c>
      <c r="X42" s="259">
        <f t="shared" si="14"/>
        <v>0</v>
      </c>
      <c r="Y42" s="260">
        <f t="shared" si="14"/>
        <v>0</v>
      </c>
      <c r="Z42" s="261">
        <f t="shared" si="14"/>
        <v>0</v>
      </c>
      <c r="AA42" s="259">
        <f t="shared" si="14"/>
        <v>0</v>
      </c>
      <c r="AB42" s="260">
        <f>AB24</f>
        <v>0</v>
      </c>
      <c r="AC42" s="261">
        <v>0</v>
      </c>
      <c r="AD42" s="259">
        <f t="shared" si="14"/>
        <v>0</v>
      </c>
      <c r="AE42" s="260">
        <f t="shared" si="14"/>
        <v>0</v>
      </c>
      <c r="AF42" s="261">
        <f t="shared" si="14"/>
        <v>0</v>
      </c>
      <c r="AG42" s="259">
        <f t="shared" si="14"/>
        <v>0</v>
      </c>
      <c r="AH42" s="260">
        <f t="shared" si="14"/>
        <v>0</v>
      </c>
      <c r="AI42" s="261">
        <f t="shared" si="14"/>
        <v>0</v>
      </c>
      <c r="AJ42" s="259">
        <f t="shared" si="14"/>
        <v>0</v>
      </c>
      <c r="AK42" s="260">
        <f t="shared" si="14"/>
        <v>0</v>
      </c>
      <c r="AL42" s="261">
        <f t="shared" si="14"/>
        <v>0</v>
      </c>
      <c r="AM42" s="311">
        <f t="shared" si="14"/>
        <v>0</v>
      </c>
      <c r="AN42" s="260">
        <f t="shared" si="14"/>
        <v>0</v>
      </c>
      <c r="AO42" s="312">
        <f t="shared" si="14"/>
        <v>0</v>
      </c>
      <c r="AP42" s="259">
        <f t="shared" si="14"/>
        <v>0</v>
      </c>
      <c r="AQ42" s="260">
        <f t="shared" si="14"/>
        <v>0</v>
      </c>
      <c r="AR42" s="260">
        <f t="shared" si="14"/>
        <v>0</v>
      </c>
      <c r="AS42" s="260">
        <f t="shared" si="14"/>
        <v>0</v>
      </c>
      <c r="AT42" s="261">
        <f t="shared" si="14"/>
        <v>0</v>
      </c>
      <c r="AU42" s="259">
        <f t="shared" si="14"/>
        <v>0</v>
      </c>
      <c r="AV42" s="260">
        <f t="shared" si="14"/>
        <v>0</v>
      </c>
      <c r="AW42" s="260">
        <f t="shared" si="14"/>
        <v>0</v>
      </c>
      <c r="AX42" s="261">
        <f t="shared" si="14"/>
        <v>0</v>
      </c>
      <c r="AY42" s="259">
        <f t="shared" si="14"/>
        <v>0.5</v>
      </c>
      <c r="AZ42" s="260">
        <f t="shared" si="14"/>
        <v>0</v>
      </c>
      <c r="BA42" s="261">
        <f t="shared" si="14"/>
        <v>0</v>
      </c>
      <c r="BB42" s="330">
        <f t="shared" ref="BB42:BC42" si="15">BB35</f>
        <v>0</v>
      </c>
      <c r="BC42" s="331">
        <f t="shared" si="15"/>
        <v>0</v>
      </c>
      <c r="BD42" s="628"/>
      <c r="BE42" s="628"/>
    </row>
    <row r="43" spans="1:57" ht="76.5" customHeight="1" thickBot="1" x14ac:dyDescent="0.3">
      <c r="A43" s="624"/>
      <c r="B43" s="625"/>
      <c r="C43" s="626"/>
      <c r="D43" s="294"/>
      <c r="E43" s="318" t="s">
        <v>124</v>
      </c>
      <c r="F43" s="220">
        <f t="shared" ref="F43:K43" si="16">F28</f>
        <v>0</v>
      </c>
      <c r="G43" s="221">
        <f t="shared" si="16"/>
        <v>0</v>
      </c>
      <c r="H43" s="319">
        <f t="shared" si="16"/>
        <v>0</v>
      </c>
      <c r="I43" s="330">
        <f t="shared" si="16"/>
        <v>0</v>
      </c>
      <c r="J43" s="332">
        <f t="shared" si="16"/>
        <v>0</v>
      </c>
      <c r="K43" s="319">
        <f t="shared" si="16"/>
        <v>0</v>
      </c>
      <c r="L43" s="333">
        <f t="shared" si="14"/>
        <v>0</v>
      </c>
      <c r="M43" s="332">
        <f t="shared" si="14"/>
        <v>0</v>
      </c>
      <c r="N43" s="319">
        <f t="shared" si="14"/>
        <v>0</v>
      </c>
      <c r="O43" s="333">
        <f t="shared" si="14"/>
        <v>0</v>
      </c>
      <c r="P43" s="332">
        <f t="shared" si="14"/>
        <v>0</v>
      </c>
      <c r="Q43" s="319">
        <f t="shared" si="14"/>
        <v>0</v>
      </c>
      <c r="R43" s="311">
        <f t="shared" si="14"/>
        <v>0</v>
      </c>
      <c r="S43" s="260">
        <f t="shared" si="14"/>
        <v>0</v>
      </c>
      <c r="T43" s="312">
        <f t="shared" si="14"/>
        <v>0</v>
      </c>
      <c r="U43" s="333">
        <f t="shared" si="14"/>
        <v>0</v>
      </c>
      <c r="V43" s="332">
        <f t="shared" si="14"/>
        <v>0</v>
      </c>
      <c r="W43" s="319">
        <f t="shared" si="14"/>
        <v>0</v>
      </c>
      <c r="X43" s="333">
        <f t="shared" si="14"/>
        <v>0</v>
      </c>
      <c r="Y43" s="332">
        <f t="shared" si="14"/>
        <v>0</v>
      </c>
      <c r="Z43" s="319">
        <f t="shared" si="14"/>
        <v>0</v>
      </c>
      <c r="AA43" s="333">
        <f t="shared" si="14"/>
        <v>0</v>
      </c>
      <c r="AB43" s="332">
        <f t="shared" si="14"/>
        <v>0</v>
      </c>
      <c r="AC43" s="319">
        <f t="shared" si="14"/>
        <v>0</v>
      </c>
      <c r="AD43" s="333">
        <f t="shared" si="14"/>
        <v>0</v>
      </c>
      <c r="AE43" s="332">
        <f t="shared" si="14"/>
        <v>0</v>
      </c>
      <c r="AF43" s="319">
        <f t="shared" si="14"/>
        <v>0</v>
      </c>
      <c r="AG43" s="333">
        <f t="shared" si="14"/>
        <v>0</v>
      </c>
      <c r="AH43" s="332">
        <f t="shared" si="14"/>
        <v>0</v>
      </c>
      <c r="AI43" s="319">
        <f t="shared" si="14"/>
        <v>0</v>
      </c>
      <c r="AJ43" s="333">
        <f t="shared" si="14"/>
        <v>0</v>
      </c>
      <c r="AK43" s="332">
        <f t="shared" si="14"/>
        <v>0</v>
      </c>
      <c r="AL43" s="319">
        <f t="shared" si="14"/>
        <v>0</v>
      </c>
      <c r="AM43" s="311">
        <f t="shared" si="14"/>
        <v>0</v>
      </c>
      <c r="AN43" s="260">
        <f t="shared" si="14"/>
        <v>0</v>
      </c>
      <c r="AO43" s="312">
        <f t="shared" si="14"/>
        <v>0</v>
      </c>
      <c r="AP43" s="333">
        <f t="shared" si="14"/>
        <v>0</v>
      </c>
      <c r="AQ43" s="332">
        <f t="shared" si="14"/>
        <v>0</v>
      </c>
      <c r="AR43" s="332">
        <f t="shared" si="14"/>
        <v>0</v>
      </c>
      <c r="AS43" s="332">
        <f t="shared" si="14"/>
        <v>0</v>
      </c>
      <c r="AT43" s="319">
        <f t="shared" si="14"/>
        <v>0</v>
      </c>
      <c r="AU43" s="333">
        <f t="shared" si="14"/>
        <v>0</v>
      </c>
      <c r="AV43" s="332">
        <f t="shared" si="14"/>
        <v>0</v>
      </c>
      <c r="AW43" s="332">
        <f t="shared" si="14"/>
        <v>0</v>
      </c>
      <c r="AX43" s="319">
        <f t="shared" si="14"/>
        <v>0</v>
      </c>
      <c r="AY43" s="333">
        <f t="shared" si="14"/>
        <v>0</v>
      </c>
      <c r="AZ43" s="332">
        <f t="shared" si="14"/>
        <v>0</v>
      </c>
      <c r="BA43" s="319">
        <f t="shared" si="14"/>
        <v>0</v>
      </c>
      <c r="BD43" s="629"/>
      <c r="BE43" s="629"/>
    </row>
    <row r="44" spans="1:57" ht="15.75" thickBot="1" x14ac:dyDescent="0.3">
      <c r="A44" s="630" t="s">
        <v>132</v>
      </c>
      <c r="B44" s="631"/>
      <c r="C44" s="632"/>
      <c r="D44" s="334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4"/>
      <c r="S44" s="634"/>
      <c r="T44" s="634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4"/>
      <c r="AN44" s="634"/>
      <c r="AO44" s="634"/>
      <c r="AP44" s="633"/>
      <c r="AQ44" s="633"/>
      <c r="AR44" s="633"/>
      <c r="AS44" s="633"/>
      <c r="AT44" s="633"/>
      <c r="AU44" s="633"/>
      <c r="AV44" s="633"/>
      <c r="AW44" s="633"/>
      <c r="AX44" s="633"/>
      <c r="AY44" s="633"/>
      <c r="AZ44" s="633"/>
      <c r="BA44" s="633"/>
      <c r="BB44" s="335"/>
      <c r="BC44" s="336"/>
      <c r="BD44" s="635"/>
      <c r="BE44" s="636"/>
    </row>
    <row r="45" spans="1:57" ht="13.5" customHeight="1" x14ac:dyDescent="0.25">
      <c r="A45" s="637" t="s">
        <v>133</v>
      </c>
      <c r="B45" s="638"/>
      <c r="C45" s="639"/>
      <c r="D45" s="294"/>
      <c r="E45" s="207" t="s">
        <v>105</v>
      </c>
      <c r="F45" s="329">
        <f>I45+L45+O45+U45+X45+AA45+AD45+AG45+AJ45+AP45+AU45+AY45</f>
        <v>1010.5</v>
      </c>
      <c r="G45" s="328">
        <f>J45+M45+P45+V45+Y45+AB45+AE45+AH45+AK45+AS45+AW45+AZ45</f>
        <v>420</v>
      </c>
      <c r="H45" s="303">
        <f t="shared" ref="H45:BA48" si="17">H33</f>
        <v>41.56358238495794</v>
      </c>
      <c r="I45" s="327">
        <f t="shared" si="17"/>
        <v>120</v>
      </c>
      <c r="J45" s="328">
        <f t="shared" si="17"/>
        <v>120</v>
      </c>
      <c r="K45" s="303">
        <f t="shared" si="17"/>
        <v>100</v>
      </c>
      <c r="L45" s="329">
        <f t="shared" si="17"/>
        <v>380</v>
      </c>
      <c r="M45" s="328">
        <f t="shared" si="17"/>
        <v>0</v>
      </c>
      <c r="N45" s="303">
        <f t="shared" si="17"/>
        <v>0</v>
      </c>
      <c r="O45" s="329">
        <f t="shared" si="17"/>
        <v>510</v>
      </c>
      <c r="P45" s="328">
        <f t="shared" si="17"/>
        <v>300</v>
      </c>
      <c r="Q45" s="303">
        <f t="shared" si="17"/>
        <v>58.82352941176471</v>
      </c>
      <c r="R45" s="311">
        <f t="shared" si="17"/>
        <v>0</v>
      </c>
      <c r="S45" s="260">
        <f t="shared" si="17"/>
        <v>0</v>
      </c>
      <c r="T45" s="312">
        <f t="shared" si="17"/>
        <v>0</v>
      </c>
      <c r="U45" s="329">
        <f t="shared" si="17"/>
        <v>0</v>
      </c>
      <c r="V45" s="328">
        <f t="shared" si="17"/>
        <v>0</v>
      </c>
      <c r="W45" s="303">
        <f t="shared" si="17"/>
        <v>0</v>
      </c>
      <c r="X45" s="329">
        <f t="shared" si="17"/>
        <v>0</v>
      </c>
      <c r="Y45" s="328">
        <f t="shared" si="17"/>
        <v>0</v>
      </c>
      <c r="Z45" s="303">
        <f t="shared" si="17"/>
        <v>0</v>
      </c>
      <c r="AA45" s="329">
        <f t="shared" si="17"/>
        <v>0</v>
      </c>
      <c r="AB45" s="328">
        <f>AB40</f>
        <v>0</v>
      </c>
      <c r="AC45" s="303">
        <v>0</v>
      </c>
      <c r="AD45" s="329">
        <f t="shared" si="17"/>
        <v>0</v>
      </c>
      <c r="AE45" s="328">
        <f t="shared" si="17"/>
        <v>0</v>
      </c>
      <c r="AF45" s="303">
        <f t="shared" si="17"/>
        <v>0</v>
      </c>
      <c r="AG45" s="329">
        <f t="shared" si="17"/>
        <v>0</v>
      </c>
      <c r="AH45" s="328">
        <f t="shared" si="17"/>
        <v>0</v>
      </c>
      <c r="AI45" s="303">
        <f t="shared" si="17"/>
        <v>0</v>
      </c>
      <c r="AJ45" s="329">
        <f t="shared" si="17"/>
        <v>0</v>
      </c>
      <c r="AK45" s="328">
        <f t="shared" si="17"/>
        <v>0</v>
      </c>
      <c r="AL45" s="303">
        <f t="shared" si="17"/>
        <v>0</v>
      </c>
      <c r="AM45" s="311">
        <f t="shared" si="17"/>
        <v>0</v>
      </c>
      <c r="AN45" s="260">
        <f t="shared" si="17"/>
        <v>0</v>
      </c>
      <c r="AO45" s="312">
        <f t="shared" si="17"/>
        <v>0</v>
      </c>
      <c r="AP45" s="329">
        <f t="shared" si="17"/>
        <v>0</v>
      </c>
      <c r="AQ45" s="328">
        <f t="shared" si="17"/>
        <v>0</v>
      </c>
      <c r="AR45" s="328">
        <f t="shared" si="17"/>
        <v>0</v>
      </c>
      <c r="AS45" s="328">
        <f t="shared" si="17"/>
        <v>0</v>
      </c>
      <c r="AT45" s="303">
        <f t="shared" si="17"/>
        <v>0</v>
      </c>
      <c r="AU45" s="329">
        <f t="shared" si="17"/>
        <v>0</v>
      </c>
      <c r="AV45" s="328">
        <f t="shared" si="17"/>
        <v>0</v>
      </c>
      <c r="AW45" s="328">
        <f t="shared" si="17"/>
        <v>0</v>
      </c>
      <c r="AX45" s="303">
        <f t="shared" si="17"/>
        <v>0</v>
      </c>
      <c r="AY45" s="329">
        <f t="shared" si="17"/>
        <v>0.5</v>
      </c>
      <c r="AZ45" s="328">
        <f t="shared" si="17"/>
        <v>0</v>
      </c>
      <c r="BA45" s="303">
        <f t="shared" si="17"/>
        <v>0</v>
      </c>
      <c r="BB45" s="337"/>
      <c r="BC45" s="338"/>
      <c r="BD45" s="627"/>
      <c r="BE45" s="627"/>
    </row>
    <row r="46" spans="1:57" ht="38.25" x14ac:dyDescent="0.25">
      <c r="A46" s="640"/>
      <c r="B46" s="641"/>
      <c r="C46" s="642"/>
      <c r="D46" s="294"/>
      <c r="E46" s="214" t="s">
        <v>106</v>
      </c>
      <c r="F46" s="259">
        <f>I46+L46+O46+U46+X46+AA46+AD46+AG46+AJ46+AP46+AU46+AY46</f>
        <v>0</v>
      </c>
      <c r="G46" s="260">
        <f>J46+M46+P46+V46+Y46+AB46+AE46+AH46+AK46+AS46+AW46+AZ46</f>
        <v>0</v>
      </c>
      <c r="H46" s="261">
        <f t="shared" si="17"/>
        <v>0</v>
      </c>
      <c r="I46" s="311">
        <f t="shared" si="17"/>
        <v>0</v>
      </c>
      <c r="J46" s="260">
        <f t="shared" si="17"/>
        <v>0</v>
      </c>
      <c r="K46" s="261">
        <f t="shared" si="17"/>
        <v>0</v>
      </c>
      <c r="L46" s="259">
        <f t="shared" si="17"/>
        <v>0</v>
      </c>
      <c r="M46" s="260">
        <f t="shared" si="17"/>
        <v>0</v>
      </c>
      <c r="N46" s="261">
        <f t="shared" si="17"/>
        <v>0</v>
      </c>
      <c r="O46" s="259">
        <f t="shared" si="17"/>
        <v>0</v>
      </c>
      <c r="P46" s="260">
        <f t="shared" si="17"/>
        <v>0</v>
      </c>
      <c r="Q46" s="261">
        <f t="shared" si="17"/>
        <v>0</v>
      </c>
      <c r="R46" s="311">
        <f t="shared" si="17"/>
        <v>0</v>
      </c>
      <c r="S46" s="260">
        <f t="shared" si="17"/>
        <v>0</v>
      </c>
      <c r="T46" s="312">
        <f t="shared" si="17"/>
        <v>0</v>
      </c>
      <c r="U46" s="259">
        <f t="shared" si="17"/>
        <v>0</v>
      </c>
      <c r="V46" s="260">
        <f t="shared" si="17"/>
        <v>0</v>
      </c>
      <c r="W46" s="261">
        <f t="shared" si="17"/>
        <v>0</v>
      </c>
      <c r="X46" s="259">
        <f t="shared" si="17"/>
        <v>0</v>
      </c>
      <c r="Y46" s="260">
        <f t="shared" si="17"/>
        <v>0</v>
      </c>
      <c r="Z46" s="261">
        <f t="shared" si="17"/>
        <v>0</v>
      </c>
      <c r="AA46" s="259">
        <f t="shared" si="17"/>
        <v>0</v>
      </c>
      <c r="AB46" s="260">
        <f t="shared" si="17"/>
        <v>0</v>
      </c>
      <c r="AC46" s="261">
        <f t="shared" si="17"/>
        <v>0</v>
      </c>
      <c r="AD46" s="259">
        <f t="shared" si="17"/>
        <v>0</v>
      </c>
      <c r="AE46" s="260">
        <f t="shared" si="17"/>
        <v>0</v>
      </c>
      <c r="AF46" s="261">
        <f t="shared" si="17"/>
        <v>0</v>
      </c>
      <c r="AG46" s="259">
        <f t="shared" si="17"/>
        <v>0</v>
      </c>
      <c r="AH46" s="260">
        <f t="shared" si="17"/>
        <v>0</v>
      </c>
      <c r="AI46" s="261">
        <f t="shared" si="17"/>
        <v>0</v>
      </c>
      <c r="AJ46" s="259">
        <f t="shared" si="17"/>
        <v>0</v>
      </c>
      <c r="AK46" s="260">
        <f t="shared" si="17"/>
        <v>0</v>
      </c>
      <c r="AL46" s="261">
        <f t="shared" si="17"/>
        <v>0</v>
      </c>
      <c r="AM46" s="311">
        <f t="shared" si="17"/>
        <v>0</v>
      </c>
      <c r="AN46" s="260">
        <f t="shared" si="17"/>
        <v>0</v>
      </c>
      <c r="AO46" s="312">
        <f t="shared" si="17"/>
        <v>0</v>
      </c>
      <c r="AP46" s="259">
        <f t="shared" si="17"/>
        <v>0</v>
      </c>
      <c r="AQ46" s="260">
        <f t="shared" si="17"/>
        <v>0</v>
      </c>
      <c r="AR46" s="260">
        <f t="shared" si="17"/>
        <v>0</v>
      </c>
      <c r="AS46" s="260">
        <f t="shared" si="17"/>
        <v>0</v>
      </c>
      <c r="AT46" s="261">
        <f t="shared" si="17"/>
        <v>0</v>
      </c>
      <c r="AU46" s="259">
        <f t="shared" si="17"/>
        <v>0</v>
      </c>
      <c r="AV46" s="260">
        <f t="shared" si="17"/>
        <v>0</v>
      </c>
      <c r="AW46" s="260">
        <f t="shared" si="17"/>
        <v>0</v>
      </c>
      <c r="AX46" s="261">
        <f t="shared" si="17"/>
        <v>0</v>
      </c>
      <c r="AY46" s="259">
        <f t="shared" si="17"/>
        <v>0</v>
      </c>
      <c r="AZ46" s="260">
        <f t="shared" si="17"/>
        <v>0</v>
      </c>
      <c r="BA46" s="261">
        <f t="shared" si="17"/>
        <v>0</v>
      </c>
      <c r="BB46" s="311">
        <f>BB41</f>
        <v>0</v>
      </c>
      <c r="BC46" s="339">
        <f>BC41</f>
        <v>0</v>
      </c>
      <c r="BD46" s="628"/>
      <c r="BE46" s="628"/>
    </row>
    <row r="47" spans="1:57" ht="51.75" thickBot="1" x14ac:dyDescent="0.3">
      <c r="A47" s="640"/>
      <c r="B47" s="641"/>
      <c r="C47" s="642"/>
      <c r="D47" s="294"/>
      <c r="E47" s="214" t="s">
        <v>107</v>
      </c>
      <c r="F47" s="259">
        <f>I47+L47+O47+U47+X47+AA47+AD47+AG47+AJ47+AP47+AU47+AY47</f>
        <v>1010.5</v>
      </c>
      <c r="G47" s="260">
        <f>J47+M47+P47+V47+Y47+AB47+AE47+AH47+AK47+AS47+AW47+AZ47</f>
        <v>420</v>
      </c>
      <c r="H47" s="261">
        <f t="shared" si="17"/>
        <v>41.56358238495794</v>
      </c>
      <c r="I47" s="311">
        <f t="shared" si="17"/>
        <v>120</v>
      </c>
      <c r="J47" s="260">
        <f t="shared" si="17"/>
        <v>120</v>
      </c>
      <c r="K47" s="261">
        <f t="shared" si="17"/>
        <v>100</v>
      </c>
      <c r="L47" s="259">
        <f t="shared" si="17"/>
        <v>380</v>
      </c>
      <c r="M47" s="260">
        <f t="shared" si="17"/>
        <v>0</v>
      </c>
      <c r="N47" s="261">
        <f t="shared" si="17"/>
        <v>0</v>
      </c>
      <c r="O47" s="259">
        <f t="shared" si="17"/>
        <v>510</v>
      </c>
      <c r="P47" s="260">
        <f t="shared" si="17"/>
        <v>300</v>
      </c>
      <c r="Q47" s="261">
        <f t="shared" si="17"/>
        <v>58.82352941176471</v>
      </c>
      <c r="R47" s="311">
        <f t="shared" si="17"/>
        <v>0</v>
      </c>
      <c r="S47" s="260">
        <f t="shared" si="17"/>
        <v>0</v>
      </c>
      <c r="T47" s="312">
        <f t="shared" si="17"/>
        <v>0</v>
      </c>
      <c r="U47" s="259">
        <f t="shared" si="17"/>
        <v>0</v>
      </c>
      <c r="V47" s="260">
        <f t="shared" si="17"/>
        <v>0</v>
      </c>
      <c r="W47" s="261">
        <f t="shared" si="17"/>
        <v>0</v>
      </c>
      <c r="X47" s="259">
        <f t="shared" si="17"/>
        <v>0</v>
      </c>
      <c r="Y47" s="260">
        <f t="shared" si="17"/>
        <v>0</v>
      </c>
      <c r="Z47" s="261">
        <f t="shared" si="17"/>
        <v>0</v>
      </c>
      <c r="AA47" s="259">
        <f t="shared" si="17"/>
        <v>0</v>
      </c>
      <c r="AB47" s="260">
        <f>AB42</f>
        <v>0</v>
      </c>
      <c r="AC47" s="261">
        <v>0</v>
      </c>
      <c r="AD47" s="259">
        <f t="shared" si="17"/>
        <v>0</v>
      </c>
      <c r="AE47" s="260">
        <f t="shared" si="17"/>
        <v>0</v>
      </c>
      <c r="AF47" s="261">
        <f t="shared" si="17"/>
        <v>0</v>
      </c>
      <c r="AG47" s="259">
        <f t="shared" si="17"/>
        <v>0</v>
      </c>
      <c r="AH47" s="260">
        <f t="shared" si="17"/>
        <v>0</v>
      </c>
      <c r="AI47" s="261">
        <f t="shared" si="17"/>
        <v>0</v>
      </c>
      <c r="AJ47" s="259">
        <f t="shared" si="17"/>
        <v>0</v>
      </c>
      <c r="AK47" s="260">
        <f t="shared" si="17"/>
        <v>0</v>
      </c>
      <c r="AL47" s="261">
        <f t="shared" si="17"/>
        <v>0</v>
      </c>
      <c r="AM47" s="311">
        <f t="shared" si="17"/>
        <v>0</v>
      </c>
      <c r="AN47" s="260">
        <f t="shared" si="17"/>
        <v>0</v>
      </c>
      <c r="AO47" s="312">
        <f t="shared" si="17"/>
        <v>0</v>
      </c>
      <c r="AP47" s="259">
        <f t="shared" si="17"/>
        <v>0</v>
      </c>
      <c r="AQ47" s="260">
        <f t="shared" si="17"/>
        <v>0</v>
      </c>
      <c r="AR47" s="260">
        <f t="shared" si="17"/>
        <v>0</v>
      </c>
      <c r="AS47" s="260">
        <f t="shared" si="17"/>
        <v>0</v>
      </c>
      <c r="AT47" s="261">
        <f t="shared" si="17"/>
        <v>0</v>
      </c>
      <c r="AU47" s="259">
        <f t="shared" si="17"/>
        <v>0</v>
      </c>
      <c r="AV47" s="260">
        <f t="shared" si="17"/>
        <v>0</v>
      </c>
      <c r="AW47" s="260">
        <f t="shared" si="17"/>
        <v>0</v>
      </c>
      <c r="AX47" s="261">
        <f t="shared" si="17"/>
        <v>0</v>
      </c>
      <c r="AY47" s="259">
        <f t="shared" si="17"/>
        <v>0.5</v>
      </c>
      <c r="AZ47" s="260">
        <f t="shared" si="17"/>
        <v>0</v>
      </c>
      <c r="BA47" s="261">
        <f t="shared" si="17"/>
        <v>0</v>
      </c>
      <c r="BB47" s="335"/>
      <c r="BC47" s="336"/>
      <c r="BD47" s="628"/>
      <c r="BE47" s="628"/>
    </row>
    <row r="48" spans="1:57" ht="81" customHeight="1" thickBot="1" x14ac:dyDescent="0.3">
      <c r="A48" s="643"/>
      <c r="B48" s="644"/>
      <c r="C48" s="645"/>
      <c r="D48" s="294"/>
      <c r="E48" s="318"/>
      <c r="F48" s="333">
        <f t="shared" ref="F48:K48" si="18">F43</f>
        <v>0</v>
      </c>
      <c r="G48" s="332">
        <f t="shared" si="18"/>
        <v>0</v>
      </c>
      <c r="H48" s="319">
        <f t="shared" si="18"/>
        <v>0</v>
      </c>
      <c r="I48" s="330">
        <f t="shared" si="18"/>
        <v>0</v>
      </c>
      <c r="J48" s="332">
        <f t="shared" si="18"/>
        <v>0</v>
      </c>
      <c r="K48" s="319">
        <f t="shared" si="18"/>
        <v>0</v>
      </c>
      <c r="L48" s="333">
        <f t="shared" si="17"/>
        <v>0</v>
      </c>
      <c r="M48" s="332">
        <f t="shared" si="17"/>
        <v>0</v>
      </c>
      <c r="N48" s="319">
        <f t="shared" si="17"/>
        <v>0</v>
      </c>
      <c r="O48" s="333">
        <f t="shared" si="17"/>
        <v>0</v>
      </c>
      <c r="P48" s="332">
        <f t="shared" si="17"/>
        <v>0</v>
      </c>
      <c r="Q48" s="319">
        <f t="shared" si="17"/>
        <v>0</v>
      </c>
      <c r="R48" s="311">
        <f t="shared" si="17"/>
        <v>0</v>
      </c>
      <c r="S48" s="260">
        <f t="shared" si="17"/>
        <v>0</v>
      </c>
      <c r="T48" s="312">
        <f t="shared" si="17"/>
        <v>0</v>
      </c>
      <c r="U48" s="333">
        <f t="shared" si="17"/>
        <v>0</v>
      </c>
      <c r="V48" s="332">
        <f t="shared" si="17"/>
        <v>0</v>
      </c>
      <c r="W48" s="319">
        <f t="shared" si="17"/>
        <v>0</v>
      </c>
      <c r="X48" s="333">
        <f t="shared" si="17"/>
        <v>0</v>
      </c>
      <c r="Y48" s="332">
        <f t="shared" si="17"/>
        <v>0</v>
      </c>
      <c r="Z48" s="319">
        <f t="shared" si="17"/>
        <v>0</v>
      </c>
      <c r="AA48" s="333">
        <f t="shared" si="17"/>
        <v>0</v>
      </c>
      <c r="AB48" s="332">
        <f t="shared" si="17"/>
        <v>0</v>
      </c>
      <c r="AC48" s="319">
        <f t="shared" si="17"/>
        <v>0</v>
      </c>
      <c r="AD48" s="333">
        <f t="shared" si="17"/>
        <v>0</v>
      </c>
      <c r="AE48" s="332">
        <f t="shared" si="17"/>
        <v>0</v>
      </c>
      <c r="AF48" s="319">
        <f t="shared" si="17"/>
        <v>0</v>
      </c>
      <c r="AG48" s="333">
        <f t="shared" si="17"/>
        <v>0</v>
      </c>
      <c r="AH48" s="332">
        <f t="shared" si="17"/>
        <v>0</v>
      </c>
      <c r="AI48" s="319">
        <f t="shared" si="17"/>
        <v>0</v>
      </c>
      <c r="AJ48" s="333">
        <f t="shared" si="17"/>
        <v>0</v>
      </c>
      <c r="AK48" s="332">
        <f t="shared" si="17"/>
        <v>0</v>
      </c>
      <c r="AL48" s="319">
        <f t="shared" si="17"/>
        <v>0</v>
      </c>
      <c r="AM48" s="311">
        <f t="shared" si="17"/>
        <v>0</v>
      </c>
      <c r="AN48" s="260">
        <f t="shared" si="17"/>
        <v>0</v>
      </c>
      <c r="AO48" s="312">
        <f t="shared" si="17"/>
        <v>0</v>
      </c>
      <c r="AP48" s="333">
        <f t="shared" si="17"/>
        <v>0</v>
      </c>
      <c r="AQ48" s="332">
        <f t="shared" si="17"/>
        <v>0</v>
      </c>
      <c r="AR48" s="332">
        <f t="shared" si="17"/>
        <v>0</v>
      </c>
      <c r="AS48" s="332">
        <f t="shared" si="17"/>
        <v>0</v>
      </c>
      <c r="AT48" s="319">
        <f t="shared" si="17"/>
        <v>0</v>
      </c>
      <c r="AU48" s="333">
        <f t="shared" si="17"/>
        <v>0</v>
      </c>
      <c r="AV48" s="332">
        <f t="shared" si="17"/>
        <v>0</v>
      </c>
      <c r="AW48" s="332">
        <f t="shared" si="17"/>
        <v>0</v>
      </c>
      <c r="AX48" s="319">
        <f t="shared" si="17"/>
        <v>0</v>
      </c>
      <c r="AY48" s="333">
        <f t="shared" si="17"/>
        <v>0</v>
      </c>
      <c r="AZ48" s="332">
        <f t="shared" si="17"/>
        <v>0</v>
      </c>
      <c r="BA48" s="319">
        <f t="shared" si="17"/>
        <v>0</v>
      </c>
      <c r="BB48" s="340"/>
      <c r="BC48" s="340"/>
      <c r="BD48" s="629"/>
      <c r="BE48" s="629"/>
    </row>
    <row r="49" spans="1:45" x14ac:dyDescent="0.25">
      <c r="A49" s="341"/>
      <c r="B49" s="294"/>
      <c r="C49" s="294"/>
      <c r="D49" s="294"/>
      <c r="E49" s="342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</row>
    <row r="50" spans="1:45" x14ac:dyDescent="0.25">
      <c r="A50" s="341"/>
      <c r="B50" s="344" t="s">
        <v>134</v>
      </c>
      <c r="C50" s="345"/>
      <c r="D50" s="346"/>
      <c r="E50" s="346"/>
      <c r="F50" s="347"/>
      <c r="G50" s="347"/>
      <c r="H50" s="347"/>
      <c r="I50" s="646"/>
      <c r="J50" s="646"/>
      <c r="K50" s="646"/>
      <c r="L50" s="646"/>
      <c r="M50" s="646"/>
      <c r="N50" s="646"/>
      <c r="O50" s="646"/>
      <c r="P50" s="348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</row>
    <row r="51" spans="1:45" ht="15.75" customHeight="1" x14ac:dyDescent="0.25">
      <c r="A51" s="85"/>
      <c r="B51" s="344" t="s">
        <v>135</v>
      </c>
      <c r="C51" s="345"/>
      <c r="D51" s="346"/>
      <c r="E51" s="346"/>
      <c r="F51" s="347"/>
      <c r="G51" s="347"/>
      <c r="H51" s="347"/>
      <c r="I51" s="647"/>
      <c r="J51" s="647"/>
      <c r="K51" s="647"/>
      <c r="L51" s="647"/>
      <c r="M51" s="647"/>
      <c r="N51" s="647"/>
      <c r="O51" s="647"/>
      <c r="P51" s="347"/>
      <c r="Q51" s="349"/>
      <c r="R51" s="349"/>
      <c r="S51" s="349"/>
      <c r="T51" s="349"/>
      <c r="U51" s="349"/>
      <c r="V51" s="346"/>
      <c r="W51" s="346"/>
      <c r="X51" s="346"/>
      <c r="Y51" s="346"/>
      <c r="Z51" s="85"/>
      <c r="AA51" s="85"/>
      <c r="AB51" s="85"/>
      <c r="AC51" s="85"/>
      <c r="AS51" s="350"/>
    </row>
    <row r="52" spans="1:45" ht="15.75" customHeight="1" x14ac:dyDescent="0.25">
      <c r="A52" s="85"/>
      <c r="B52" s="344" t="s">
        <v>136</v>
      </c>
      <c r="C52" s="345"/>
      <c r="D52" s="346"/>
      <c r="E52" s="346"/>
      <c r="F52" s="347"/>
      <c r="G52" s="347"/>
      <c r="H52" s="347"/>
      <c r="I52" s="647"/>
      <c r="J52" s="647"/>
      <c r="K52" s="647"/>
      <c r="L52" s="647"/>
      <c r="M52" s="647"/>
      <c r="N52" s="647"/>
      <c r="O52" s="647"/>
      <c r="P52" s="347"/>
      <c r="Q52" s="349"/>
      <c r="R52" s="349"/>
      <c r="S52" s="349"/>
      <c r="T52" s="349"/>
      <c r="U52" s="349"/>
      <c r="V52" s="346"/>
      <c r="W52" s="346"/>
      <c r="X52" s="346"/>
      <c r="Y52" s="346"/>
      <c r="Z52" s="85"/>
      <c r="AA52" s="85"/>
      <c r="AB52" s="85"/>
      <c r="AC52" s="85"/>
      <c r="AD52" s="350"/>
    </row>
    <row r="53" spans="1:45" x14ac:dyDescent="0.25">
      <c r="A53" s="85"/>
      <c r="B53" s="344"/>
      <c r="C53" s="345"/>
      <c r="D53" s="346"/>
      <c r="E53" s="346"/>
      <c r="F53" s="347"/>
      <c r="G53" s="347"/>
      <c r="H53" s="347"/>
      <c r="I53" s="647"/>
      <c r="J53" s="647"/>
      <c r="K53" s="647"/>
      <c r="L53" s="647"/>
      <c r="M53" s="647"/>
      <c r="N53" s="647"/>
      <c r="O53" s="647"/>
      <c r="P53" s="347"/>
      <c r="Q53" s="349"/>
      <c r="R53" s="349"/>
      <c r="S53" s="349"/>
      <c r="T53" s="349"/>
      <c r="U53" s="351"/>
      <c r="V53" s="346"/>
      <c r="W53" s="346"/>
      <c r="X53" s="352"/>
      <c r="Y53" s="346"/>
      <c r="Z53" s="85"/>
      <c r="AA53" s="85"/>
      <c r="AB53" s="85"/>
      <c r="AC53" s="85"/>
    </row>
    <row r="54" spans="1:45" ht="15" customHeight="1" x14ac:dyDescent="0.25">
      <c r="A54" s="85"/>
      <c r="B54" s="344" t="s">
        <v>137</v>
      </c>
      <c r="C54" s="648" t="s">
        <v>138</v>
      </c>
      <c r="D54" s="648"/>
      <c r="E54" s="648"/>
      <c r="F54" s="348"/>
      <c r="G54" s="347"/>
      <c r="H54" s="347"/>
      <c r="I54" s="647"/>
      <c r="J54" s="647"/>
      <c r="K54" s="647"/>
      <c r="L54" s="647"/>
      <c r="M54" s="647"/>
      <c r="N54" s="647"/>
      <c r="O54" s="647"/>
      <c r="P54" s="647"/>
      <c r="Q54" s="349"/>
      <c r="R54" s="349"/>
      <c r="S54" s="349"/>
      <c r="T54" s="349"/>
      <c r="U54" s="349"/>
      <c r="V54" s="346"/>
      <c r="W54" s="346"/>
      <c r="X54" s="346"/>
      <c r="Y54" s="346"/>
      <c r="Z54" s="85"/>
      <c r="AA54" s="85"/>
      <c r="AB54" s="85"/>
      <c r="AC54" s="85"/>
    </row>
    <row r="55" spans="1:45" x14ac:dyDescent="0.25">
      <c r="A55" s="85"/>
      <c r="B55" s="353" t="s">
        <v>139</v>
      </c>
      <c r="C55" s="354"/>
      <c r="D55" s="85"/>
      <c r="E55" s="85"/>
      <c r="F55" s="355"/>
      <c r="G55" s="355"/>
      <c r="H55" s="355"/>
      <c r="I55" s="353"/>
      <c r="J55" s="354"/>
      <c r="K55" s="353"/>
      <c r="L55" s="354"/>
      <c r="M55" s="353"/>
      <c r="N55" s="356"/>
      <c r="O55" s="357"/>
      <c r="P55" s="355"/>
      <c r="Q55" s="346"/>
      <c r="R55" s="346"/>
      <c r="S55" s="346"/>
      <c r="T55" s="346"/>
      <c r="U55" s="351"/>
      <c r="V55" s="346"/>
      <c r="W55" s="346"/>
      <c r="X55" s="346"/>
      <c r="Y55" s="346"/>
      <c r="Z55" s="358"/>
      <c r="AA55" s="85"/>
      <c r="AB55" s="85"/>
      <c r="AC55" s="85"/>
    </row>
    <row r="56" spans="1:45" x14ac:dyDescent="0.25">
      <c r="A56" s="85"/>
      <c r="B56" s="353"/>
      <c r="C56" s="354"/>
      <c r="D56" s="85"/>
      <c r="E56" s="85"/>
      <c r="F56" s="355"/>
      <c r="G56" s="355"/>
      <c r="H56" s="355"/>
      <c r="I56" s="359"/>
      <c r="J56" s="355"/>
      <c r="K56" s="360"/>
      <c r="L56" s="360"/>
      <c r="M56" s="360"/>
      <c r="N56" s="360"/>
      <c r="O56" s="357"/>
      <c r="P56" s="355"/>
      <c r="Q56" s="346"/>
      <c r="R56" s="346"/>
      <c r="S56" s="346"/>
      <c r="T56" s="346"/>
      <c r="U56" s="346"/>
      <c r="V56" s="346"/>
      <c r="W56" s="352"/>
      <c r="X56" s="346"/>
      <c r="Y56" s="346"/>
      <c r="Z56" s="358"/>
      <c r="AA56" s="85"/>
      <c r="AB56" s="85"/>
      <c r="AC56" s="85"/>
    </row>
    <row r="57" spans="1:45" x14ac:dyDescent="0.25">
      <c r="A57" s="85"/>
      <c r="B57" s="353"/>
      <c r="C57" s="354"/>
      <c r="D57" s="85"/>
      <c r="E57" s="85"/>
      <c r="F57" s="355"/>
      <c r="G57" s="355"/>
      <c r="H57" s="355"/>
      <c r="I57" s="359"/>
      <c r="J57" s="355"/>
      <c r="K57" s="360"/>
      <c r="L57" s="360"/>
      <c r="M57" s="360"/>
      <c r="N57" s="360"/>
      <c r="O57" s="357"/>
      <c r="P57" s="355"/>
      <c r="Q57" s="346"/>
      <c r="R57" s="346"/>
      <c r="S57" s="346"/>
      <c r="T57" s="346"/>
      <c r="U57" s="346"/>
      <c r="V57" s="346"/>
      <c r="W57" s="346"/>
      <c r="X57" s="346"/>
      <c r="Y57" s="346"/>
      <c r="Z57" s="85"/>
      <c r="AA57" s="85"/>
      <c r="AB57" s="85"/>
      <c r="AC57" s="85"/>
      <c r="AH57" s="350"/>
      <c r="AI57" s="350"/>
    </row>
    <row r="58" spans="1:45" x14ac:dyDescent="0.25">
      <c r="A58" s="85"/>
      <c r="B58" s="361" t="s">
        <v>140</v>
      </c>
      <c r="C58" s="354"/>
      <c r="D58" s="362"/>
      <c r="E58" s="362"/>
      <c r="F58" s="363"/>
      <c r="G58" s="363"/>
      <c r="H58" s="363"/>
      <c r="I58" s="364"/>
      <c r="J58" s="363"/>
      <c r="K58" s="365"/>
      <c r="L58" s="365"/>
      <c r="M58" s="365"/>
      <c r="N58" s="365"/>
      <c r="O58" s="357"/>
      <c r="P58" s="363"/>
      <c r="Q58" s="366"/>
      <c r="R58" s="366"/>
      <c r="S58" s="367"/>
      <c r="T58" s="367"/>
      <c r="U58" s="366"/>
      <c r="V58" s="366"/>
      <c r="W58" s="366"/>
      <c r="X58" s="366"/>
      <c r="Y58" s="366"/>
      <c r="Z58" s="366"/>
      <c r="AA58" s="366"/>
      <c r="AB58" s="366"/>
      <c r="AC58" s="366"/>
    </row>
    <row r="59" spans="1:45" x14ac:dyDescent="0.25">
      <c r="A59" s="85"/>
      <c r="B59" s="361"/>
      <c r="C59" s="368"/>
      <c r="D59" s="362"/>
      <c r="E59" s="362"/>
      <c r="F59" s="363"/>
      <c r="G59" s="363"/>
      <c r="H59" s="363"/>
      <c r="I59" s="364"/>
      <c r="J59" s="363"/>
      <c r="K59" s="365"/>
      <c r="L59" s="365"/>
      <c r="M59" s="365"/>
      <c r="N59" s="365"/>
      <c r="O59" s="357"/>
      <c r="P59" s="363"/>
      <c r="Q59" s="366"/>
      <c r="R59" s="366"/>
      <c r="S59" s="367"/>
      <c r="T59" s="367"/>
      <c r="U59" s="366"/>
      <c r="V59" s="366"/>
      <c r="W59" s="366"/>
      <c r="X59" s="366"/>
      <c r="Y59" s="366"/>
      <c r="Z59" s="366"/>
      <c r="AA59" s="366"/>
      <c r="AB59" s="366"/>
      <c r="AC59" s="366"/>
    </row>
    <row r="60" spans="1:45" x14ac:dyDescent="0.25">
      <c r="A60" s="85"/>
      <c r="B60" s="369"/>
      <c r="C60" s="370"/>
      <c r="D60" s="87"/>
      <c r="E60" s="87"/>
      <c r="F60" s="87"/>
      <c r="G60" s="87"/>
      <c r="H60" s="87"/>
      <c r="I60" s="87"/>
      <c r="J60" s="87"/>
      <c r="K60" s="371"/>
      <c r="L60" s="371"/>
      <c r="M60" s="371"/>
      <c r="N60" s="371"/>
      <c r="O60" s="371"/>
      <c r="P60" s="87"/>
      <c r="Q60" s="87"/>
      <c r="R60" s="87"/>
      <c r="S60" s="87"/>
      <c r="T60" s="87"/>
      <c r="U60" s="85"/>
      <c r="V60" s="85"/>
      <c r="W60" s="85"/>
      <c r="X60" s="85"/>
      <c r="Y60" s="85"/>
      <c r="Z60" s="85"/>
      <c r="AA60" s="85"/>
      <c r="AB60" s="85"/>
      <c r="AC60" s="85"/>
    </row>
    <row r="61" spans="1:45" x14ac:dyDescent="0.25">
      <c r="A61" s="85"/>
      <c r="B61" s="87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5"/>
      <c r="V61" s="85"/>
      <c r="W61" s="85"/>
      <c r="X61" s="85"/>
      <c r="Y61" s="85"/>
      <c r="Z61" s="85"/>
      <c r="AA61" s="85"/>
      <c r="AB61" s="85"/>
      <c r="AC61" s="85"/>
    </row>
  </sheetData>
  <mergeCells count="86">
    <mergeCell ref="I50:O50"/>
    <mergeCell ref="I51:O51"/>
    <mergeCell ref="I52:O52"/>
    <mergeCell ref="I53:O53"/>
    <mergeCell ref="C54:E54"/>
    <mergeCell ref="I54:P54"/>
    <mergeCell ref="A44:C44"/>
    <mergeCell ref="E44:BA44"/>
    <mergeCell ref="BD44:BE44"/>
    <mergeCell ref="A45:C48"/>
    <mergeCell ref="BD45:BD48"/>
    <mergeCell ref="BE45:BE48"/>
    <mergeCell ref="A37:C39"/>
    <mergeCell ref="BD37:BD39"/>
    <mergeCell ref="BE37:BE39"/>
    <mergeCell ref="A40:C43"/>
    <mergeCell ref="BD40:BD43"/>
    <mergeCell ref="BE40:BE43"/>
    <mergeCell ref="BE33:BE35"/>
    <mergeCell ref="A29:A31"/>
    <mergeCell ref="B29:B31"/>
    <mergeCell ref="C29:C31"/>
    <mergeCell ref="D29:D31"/>
    <mergeCell ref="BD29:BD31"/>
    <mergeCell ref="BE29:BE31"/>
    <mergeCell ref="A33:A36"/>
    <mergeCell ref="B33:B36"/>
    <mergeCell ref="C33:C36"/>
    <mergeCell ref="D33:D35"/>
    <mergeCell ref="BD33:BD35"/>
    <mergeCell ref="BE25:BE27"/>
    <mergeCell ref="C19:C21"/>
    <mergeCell ref="A22:A24"/>
    <mergeCell ref="B22:B24"/>
    <mergeCell ref="C22:C24"/>
    <mergeCell ref="BD22:BD24"/>
    <mergeCell ref="BE22:BE24"/>
    <mergeCell ref="A25:A28"/>
    <mergeCell ref="B25:B28"/>
    <mergeCell ref="C25:C28"/>
    <mergeCell ref="D25:D28"/>
    <mergeCell ref="BD25:BD27"/>
    <mergeCell ref="A16:A18"/>
    <mergeCell ref="B16:B18"/>
    <mergeCell ref="C16:C18"/>
    <mergeCell ref="D16:D18"/>
    <mergeCell ref="BD16:BD18"/>
    <mergeCell ref="BD12:BD14"/>
    <mergeCell ref="BE16:BE18"/>
    <mergeCell ref="AY9:BA9"/>
    <mergeCell ref="BB9:BC9"/>
    <mergeCell ref="BD9:BD10"/>
    <mergeCell ref="BE9:BE10"/>
    <mergeCell ref="BE12:BE14"/>
    <mergeCell ref="AP9:AT9"/>
    <mergeCell ref="A12:A14"/>
    <mergeCell ref="B12:B14"/>
    <mergeCell ref="C12:C14"/>
    <mergeCell ref="D12:D14"/>
    <mergeCell ref="AA9:AC9"/>
    <mergeCell ref="AD9:AF9"/>
    <mergeCell ref="AG9:AI9"/>
    <mergeCell ref="AJ9:AL9"/>
    <mergeCell ref="AM9:AO9"/>
    <mergeCell ref="B6:AA6"/>
    <mergeCell ref="BD6:BE6"/>
    <mergeCell ref="B7:AB7"/>
    <mergeCell ref="A9:A10"/>
    <mergeCell ref="B9:B10"/>
    <mergeCell ref="C9:C10"/>
    <mergeCell ref="D9:D10"/>
    <mergeCell ref="E9:E10"/>
    <mergeCell ref="F9:H9"/>
    <mergeCell ref="I9:K9"/>
    <mergeCell ref="AU9:AX9"/>
    <mergeCell ref="L9:N9"/>
    <mergeCell ref="O9:Q9"/>
    <mergeCell ref="R9:T9"/>
    <mergeCell ref="U9:W9"/>
    <mergeCell ref="X9:Z9"/>
    <mergeCell ref="BD1:BE1"/>
    <mergeCell ref="BD2:BE2"/>
    <mergeCell ref="BD3:BE3"/>
    <mergeCell ref="BD4:BE4"/>
    <mergeCell ref="B5:AB5"/>
    <mergeCell ref="BD5:B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7"/>
  <sheetViews>
    <sheetView tabSelected="1" topLeftCell="A82" zoomScale="55" zoomScaleNormal="55" workbookViewId="0">
      <selection activeCell="H108" sqref="H108"/>
    </sheetView>
  </sheetViews>
  <sheetFormatPr defaultRowHeight="15" x14ac:dyDescent="0.25"/>
  <cols>
    <col min="1" max="1" width="3.7109375" customWidth="1"/>
    <col min="2" max="2" width="14" customWidth="1"/>
    <col min="44" max="44" width="51.7109375" customWidth="1"/>
    <col min="45" max="45" width="24.5703125" customWidth="1"/>
  </cols>
  <sheetData>
    <row r="1" spans="1:48" s="6" customFormat="1" ht="44.4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18"/>
      <c r="O1" s="418"/>
      <c r="P1" s="418"/>
      <c r="Q1" s="418"/>
      <c r="R1" s="418"/>
      <c r="S1" s="418"/>
      <c r="T1" s="418"/>
      <c r="U1" s="418"/>
      <c r="V1" s="418"/>
      <c r="W1" s="2"/>
      <c r="X1" s="2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5" t="s">
        <v>0</v>
      </c>
    </row>
    <row r="2" spans="1:48" s="6" customFormat="1" ht="12.75" x14ac:dyDescent="0.2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19"/>
      <c r="V2" s="419"/>
      <c r="W2" s="2"/>
      <c r="X2" s="2"/>
      <c r="Y2" s="7"/>
      <c r="Z2" s="8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9" t="s">
        <v>1</v>
      </c>
    </row>
    <row r="3" spans="1:48" s="6" customFormat="1" ht="23.45" customHeight="1" x14ac:dyDescent="0.3">
      <c r="A3" s="10"/>
      <c r="B3" s="420" t="s">
        <v>151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</row>
    <row r="4" spans="1:48" s="6" customFormat="1" ht="47.45" hidden="1" customHeight="1" x14ac:dyDescent="0.2">
      <c r="A4" s="10"/>
      <c r="B4" s="11"/>
      <c r="C4" s="11"/>
      <c r="D4" s="11"/>
      <c r="E4" s="12"/>
      <c r="F4" s="12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8"/>
      <c r="X4" s="8"/>
      <c r="Y4" s="8"/>
      <c r="Z4" s="8"/>
      <c r="AA4" s="8"/>
      <c r="AB4" s="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8" s="6" customFormat="1" ht="12.75" x14ac:dyDescent="0.2">
      <c r="A5" s="408" t="s">
        <v>3</v>
      </c>
      <c r="B5" s="408" t="s">
        <v>4</v>
      </c>
      <c r="C5" s="408" t="s">
        <v>5</v>
      </c>
      <c r="D5" s="408" t="s">
        <v>6</v>
      </c>
      <c r="E5" s="410" t="s">
        <v>7</v>
      </c>
      <c r="F5" s="411"/>
      <c r="G5" s="412"/>
      <c r="H5" s="408" t="s">
        <v>8</v>
      </c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22" t="s">
        <v>9</v>
      </c>
      <c r="AS5" s="423" t="s">
        <v>10</v>
      </c>
    </row>
    <row r="6" spans="1:48" s="2" customFormat="1" ht="32.450000000000003" customHeight="1" x14ac:dyDescent="0.2">
      <c r="A6" s="408"/>
      <c r="B6" s="409"/>
      <c r="C6" s="408"/>
      <c r="D6" s="409"/>
      <c r="E6" s="413"/>
      <c r="F6" s="414"/>
      <c r="G6" s="415"/>
      <c r="H6" s="408" t="s">
        <v>11</v>
      </c>
      <c r="I6" s="408"/>
      <c r="J6" s="408"/>
      <c r="K6" s="408" t="s">
        <v>12</v>
      </c>
      <c r="L6" s="408"/>
      <c r="M6" s="408"/>
      <c r="N6" s="408" t="s">
        <v>13</v>
      </c>
      <c r="O6" s="408"/>
      <c r="P6" s="408"/>
      <c r="Q6" s="408" t="s">
        <v>14</v>
      </c>
      <c r="R6" s="408"/>
      <c r="S6" s="408"/>
      <c r="T6" s="408" t="s">
        <v>15</v>
      </c>
      <c r="U6" s="408"/>
      <c r="V6" s="408"/>
      <c r="W6" s="408" t="s">
        <v>16</v>
      </c>
      <c r="X6" s="408"/>
      <c r="Y6" s="408"/>
      <c r="Z6" s="408" t="s">
        <v>17</v>
      </c>
      <c r="AA6" s="408"/>
      <c r="AB6" s="408"/>
      <c r="AC6" s="408" t="s">
        <v>18</v>
      </c>
      <c r="AD6" s="408"/>
      <c r="AE6" s="408"/>
      <c r="AF6" s="408" t="s">
        <v>19</v>
      </c>
      <c r="AG6" s="408"/>
      <c r="AH6" s="408"/>
      <c r="AI6" s="408" t="s">
        <v>20</v>
      </c>
      <c r="AJ6" s="408"/>
      <c r="AK6" s="408"/>
      <c r="AL6" s="408" t="s">
        <v>21</v>
      </c>
      <c r="AM6" s="408"/>
      <c r="AN6" s="408"/>
      <c r="AO6" s="408" t="s">
        <v>22</v>
      </c>
      <c r="AP6" s="408"/>
      <c r="AQ6" s="408"/>
      <c r="AR6" s="422"/>
      <c r="AS6" s="423"/>
    </row>
    <row r="7" spans="1:48" s="2" customFormat="1" ht="19.899999999999999" customHeight="1" x14ac:dyDescent="0.2">
      <c r="A7" s="408"/>
      <c r="B7" s="409"/>
      <c r="C7" s="408"/>
      <c r="D7" s="409"/>
      <c r="E7" s="416" t="s">
        <v>23</v>
      </c>
      <c r="F7" s="416" t="s">
        <v>24</v>
      </c>
      <c r="G7" s="417" t="s">
        <v>25</v>
      </c>
      <c r="H7" s="416" t="s">
        <v>23</v>
      </c>
      <c r="I7" s="416" t="s">
        <v>26</v>
      </c>
      <c r="J7" s="417" t="s">
        <v>25</v>
      </c>
      <c r="K7" s="416" t="s">
        <v>23</v>
      </c>
      <c r="L7" s="416" t="s">
        <v>26</v>
      </c>
      <c r="M7" s="417" t="s">
        <v>25</v>
      </c>
      <c r="N7" s="416" t="s">
        <v>23</v>
      </c>
      <c r="O7" s="416" t="s">
        <v>26</v>
      </c>
      <c r="P7" s="417" t="s">
        <v>25</v>
      </c>
      <c r="Q7" s="416" t="s">
        <v>23</v>
      </c>
      <c r="R7" s="416" t="s">
        <v>26</v>
      </c>
      <c r="S7" s="417" t="s">
        <v>25</v>
      </c>
      <c r="T7" s="416" t="s">
        <v>23</v>
      </c>
      <c r="U7" s="416" t="s">
        <v>26</v>
      </c>
      <c r="V7" s="417" t="s">
        <v>25</v>
      </c>
      <c r="W7" s="416" t="s">
        <v>23</v>
      </c>
      <c r="X7" s="416" t="s">
        <v>26</v>
      </c>
      <c r="Y7" s="417" t="s">
        <v>25</v>
      </c>
      <c r="Z7" s="416" t="s">
        <v>23</v>
      </c>
      <c r="AA7" s="416" t="s">
        <v>26</v>
      </c>
      <c r="AB7" s="417" t="s">
        <v>25</v>
      </c>
      <c r="AC7" s="416" t="s">
        <v>23</v>
      </c>
      <c r="AD7" s="416" t="s">
        <v>26</v>
      </c>
      <c r="AE7" s="417" t="s">
        <v>25</v>
      </c>
      <c r="AF7" s="416" t="s">
        <v>23</v>
      </c>
      <c r="AG7" s="416" t="s">
        <v>26</v>
      </c>
      <c r="AH7" s="417" t="s">
        <v>25</v>
      </c>
      <c r="AI7" s="416" t="s">
        <v>23</v>
      </c>
      <c r="AJ7" s="416" t="s">
        <v>26</v>
      </c>
      <c r="AK7" s="417" t="s">
        <v>25</v>
      </c>
      <c r="AL7" s="416" t="s">
        <v>23</v>
      </c>
      <c r="AM7" s="416" t="s">
        <v>26</v>
      </c>
      <c r="AN7" s="417" t="s">
        <v>25</v>
      </c>
      <c r="AO7" s="416" t="s">
        <v>23</v>
      </c>
      <c r="AP7" s="416" t="s">
        <v>26</v>
      </c>
      <c r="AQ7" s="417" t="s">
        <v>25</v>
      </c>
      <c r="AR7" s="422"/>
      <c r="AS7" s="423"/>
    </row>
    <row r="8" spans="1:48" s="2" customFormat="1" ht="53.25" customHeight="1" x14ac:dyDescent="0.2">
      <c r="A8" s="408"/>
      <c r="B8" s="409"/>
      <c r="C8" s="408"/>
      <c r="D8" s="409"/>
      <c r="E8" s="416"/>
      <c r="F8" s="416"/>
      <c r="G8" s="417"/>
      <c r="H8" s="416"/>
      <c r="I8" s="416"/>
      <c r="J8" s="417"/>
      <c r="K8" s="416"/>
      <c r="L8" s="416"/>
      <c r="M8" s="417"/>
      <c r="N8" s="416"/>
      <c r="O8" s="416"/>
      <c r="P8" s="417"/>
      <c r="Q8" s="416"/>
      <c r="R8" s="416"/>
      <c r="S8" s="417"/>
      <c r="T8" s="416"/>
      <c r="U8" s="416"/>
      <c r="V8" s="417"/>
      <c r="W8" s="416"/>
      <c r="X8" s="416"/>
      <c r="Y8" s="417"/>
      <c r="Z8" s="416"/>
      <c r="AA8" s="416"/>
      <c r="AB8" s="417"/>
      <c r="AC8" s="416"/>
      <c r="AD8" s="416"/>
      <c r="AE8" s="417"/>
      <c r="AF8" s="416"/>
      <c r="AG8" s="416"/>
      <c r="AH8" s="417"/>
      <c r="AI8" s="416"/>
      <c r="AJ8" s="416"/>
      <c r="AK8" s="417"/>
      <c r="AL8" s="416"/>
      <c r="AM8" s="416"/>
      <c r="AN8" s="417"/>
      <c r="AO8" s="416"/>
      <c r="AP8" s="416"/>
      <c r="AQ8" s="417"/>
      <c r="AR8" s="422"/>
      <c r="AS8" s="423"/>
    </row>
    <row r="9" spans="1:48" s="14" customFormat="1" ht="12.75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</row>
    <row r="10" spans="1:48" s="2" customFormat="1" hidden="1" x14ac:dyDescent="0.25">
      <c r="A10" s="15" t="s">
        <v>27</v>
      </c>
      <c r="B10" s="652" t="s">
        <v>28</v>
      </c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653"/>
      <c r="Y10" s="653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AO10" s="653"/>
      <c r="AP10" s="653"/>
      <c r="AQ10" s="653"/>
      <c r="AR10" s="654"/>
      <c r="AS10" s="654"/>
    </row>
    <row r="11" spans="1:48" s="2" customFormat="1" hidden="1" x14ac:dyDescent="0.25">
      <c r="A11" s="15" t="s">
        <v>29</v>
      </c>
      <c r="B11" s="386" t="s">
        <v>30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8"/>
      <c r="AS11" s="388"/>
    </row>
    <row r="12" spans="1:48" s="2" customFormat="1" ht="12.75" customHeight="1" x14ac:dyDescent="0.2">
      <c r="A12" s="408" t="s">
        <v>27</v>
      </c>
      <c r="B12" s="408" t="s">
        <v>31</v>
      </c>
      <c r="C12" s="408" t="s">
        <v>32</v>
      </c>
      <c r="D12" s="405" t="s">
        <v>152</v>
      </c>
      <c r="E12" s="407">
        <f>H12+K12+N12+Q12+T12+W12+Z12+AC12+AF12+AI12+AL12+AO12</f>
        <v>17082.3</v>
      </c>
      <c r="F12" s="407">
        <f t="shared" ref="F12:F13" si="0">I12+L12+O12+R12+U12+X12+AA12+AD12+AG12+AJ12+AM12+AP12</f>
        <v>0</v>
      </c>
      <c r="G12" s="407">
        <f t="shared" ref="G12:G57" si="1">F12/E12*100</f>
        <v>0</v>
      </c>
      <c r="H12" s="407">
        <f>H13+H14+H15+H16</f>
        <v>0</v>
      </c>
      <c r="I12" s="407">
        <f>I13+I14+I15+I16</f>
        <v>0</v>
      </c>
      <c r="J12" s="407">
        <v>0</v>
      </c>
      <c r="K12" s="407">
        <f>K13+K14+K15+K16</f>
        <v>0</v>
      </c>
      <c r="L12" s="407">
        <f>L13+L14+L15+L16</f>
        <v>0</v>
      </c>
      <c r="M12" s="407">
        <v>0</v>
      </c>
      <c r="N12" s="407">
        <f>N13+N14+N15+N16</f>
        <v>0</v>
      </c>
      <c r="O12" s="407">
        <f>O13+O14+O15+O16</f>
        <v>0</v>
      </c>
      <c r="P12" s="407">
        <v>0</v>
      </c>
      <c r="Q12" s="407">
        <f>Q13+Q14+Q15+Q16</f>
        <v>0</v>
      </c>
      <c r="R12" s="407">
        <f>R13+R14+R15+R16</f>
        <v>0</v>
      </c>
      <c r="S12" s="407">
        <v>0</v>
      </c>
      <c r="T12" s="407">
        <f>T13+T14+T15+T16</f>
        <v>0</v>
      </c>
      <c r="U12" s="407">
        <f>U13+U14+U15+U16</f>
        <v>0</v>
      </c>
      <c r="V12" s="407">
        <v>0</v>
      </c>
      <c r="W12" s="407">
        <f>W13+W14+W15+W16</f>
        <v>51</v>
      </c>
      <c r="X12" s="407">
        <f>X13+X14+X15+X16</f>
        <v>0</v>
      </c>
      <c r="Y12" s="407">
        <f>Y13+Y14+Y15+Y16+Y17</f>
        <v>0</v>
      </c>
      <c r="Z12" s="407">
        <f>Z13+Z14+Z15+Z16</f>
        <v>0</v>
      </c>
      <c r="AA12" s="407">
        <f>AA13+AA14+AA15+AA16</f>
        <v>0</v>
      </c>
      <c r="AB12" s="407">
        <v>0</v>
      </c>
      <c r="AC12" s="407">
        <f>AC13+AC14+AC15+AC16</f>
        <v>0</v>
      </c>
      <c r="AD12" s="407">
        <f>AD13+AD14+AD15+AD16</f>
        <v>0</v>
      </c>
      <c r="AE12" s="407">
        <v>0</v>
      </c>
      <c r="AF12" s="407">
        <f>AF13+AF14+AF15+AF16</f>
        <v>17031.3</v>
      </c>
      <c r="AG12" s="407">
        <f>AG13+AG14+AG15+AG16</f>
        <v>0</v>
      </c>
      <c r="AH12" s="407">
        <v>0</v>
      </c>
      <c r="AI12" s="407">
        <f>AI13+AI14+AI15+AI16</f>
        <v>0</v>
      </c>
      <c r="AJ12" s="407">
        <f>AJ13+AJ14+AJ15+AJ16</f>
        <v>0</v>
      </c>
      <c r="AK12" s="407">
        <v>0</v>
      </c>
      <c r="AL12" s="407">
        <f t="shared" ref="AL12:AQ12" si="2">AL13+AL14+AL15+AL16</f>
        <v>0</v>
      </c>
      <c r="AM12" s="407">
        <f t="shared" si="2"/>
        <v>0</v>
      </c>
      <c r="AN12" s="407">
        <f t="shared" si="2"/>
        <v>0</v>
      </c>
      <c r="AO12" s="407">
        <f t="shared" si="2"/>
        <v>0</v>
      </c>
      <c r="AP12" s="407">
        <f t="shared" si="2"/>
        <v>0</v>
      </c>
      <c r="AQ12" s="407">
        <f t="shared" si="2"/>
        <v>0</v>
      </c>
      <c r="AR12" s="655" t="s">
        <v>147</v>
      </c>
      <c r="AS12" s="445"/>
      <c r="AU12" s="8"/>
      <c r="AV12" s="8"/>
    </row>
    <row r="13" spans="1:48" s="2" customFormat="1" ht="25.5" customHeight="1" x14ac:dyDescent="0.2">
      <c r="A13" s="408"/>
      <c r="B13" s="408"/>
      <c r="C13" s="408"/>
      <c r="D13" s="405" t="s">
        <v>35</v>
      </c>
      <c r="E13" s="407">
        <f t="shared" ref="E13:K52" si="3">H13+K13+N13+Q13+T13+W13+Z13+AC13+AF13+AI13+AL13+AO13</f>
        <v>5978</v>
      </c>
      <c r="F13" s="407">
        <f t="shared" si="0"/>
        <v>0</v>
      </c>
      <c r="G13" s="407">
        <f t="shared" si="1"/>
        <v>0</v>
      </c>
      <c r="H13" s="407">
        <f>'ФСГС МКУ УКС'!I13</f>
        <v>0</v>
      </c>
      <c r="I13" s="407">
        <f>'ФСГС МКУ УКС'!J13</f>
        <v>0</v>
      </c>
      <c r="J13" s="407">
        <v>0</v>
      </c>
      <c r="K13" s="407">
        <f>'ФСГС МКУ УКС'!L13</f>
        <v>0</v>
      </c>
      <c r="L13" s="407">
        <f>'ФСГС МКУ УКС'!M13</f>
        <v>0</v>
      </c>
      <c r="M13" s="407">
        <v>0</v>
      </c>
      <c r="N13" s="407">
        <f>'ФСГС МКУ УКС'!O13</f>
        <v>0</v>
      </c>
      <c r="O13" s="407">
        <f>'ФСГС МКУ УКС'!P13</f>
        <v>0</v>
      </c>
      <c r="P13" s="407">
        <v>0</v>
      </c>
      <c r="Q13" s="407">
        <f>'ФСГС МКУ УКС'!R13</f>
        <v>0</v>
      </c>
      <c r="R13" s="407">
        <f>'ФСГС МКУ УКС'!S13</f>
        <v>0</v>
      </c>
      <c r="S13" s="407">
        <v>0</v>
      </c>
      <c r="T13" s="407">
        <f>'ФСГС МКУ УКС'!U13</f>
        <v>0</v>
      </c>
      <c r="U13" s="407">
        <f>'ФСГС МКУ УКС'!V13</f>
        <v>0</v>
      </c>
      <c r="V13" s="407">
        <v>0</v>
      </c>
      <c r="W13" s="407">
        <f>'ФСГС МКУ УКС'!X13</f>
        <v>0</v>
      </c>
      <c r="X13" s="407">
        <f>'ФСГС МКУ УКС'!Y13</f>
        <v>0</v>
      </c>
      <c r="Y13" s="407">
        <v>0</v>
      </c>
      <c r="Z13" s="407">
        <f>'ФСГС МКУ УКС'!AA13</f>
        <v>0</v>
      </c>
      <c r="AA13" s="407">
        <f>'ФСГС МКУ УКС'!AB13</f>
        <v>0</v>
      </c>
      <c r="AB13" s="407">
        <v>0</v>
      </c>
      <c r="AC13" s="407">
        <f>'ФСГС МКУ УКС'!AD13</f>
        <v>0</v>
      </c>
      <c r="AD13" s="407">
        <f>'ФСГС МКУ УКС'!AE13</f>
        <v>0</v>
      </c>
      <c r="AE13" s="407">
        <v>0</v>
      </c>
      <c r="AF13" s="407">
        <f>'ФСГС МКУ УКС'!AG13</f>
        <v>5978</v>
      </c>
      <c r="AG13" s="407">
        <f>'ФСГС МКУ УКС'!AH13</f>
        <v>0</v>
      </c>
      <c r="AH13" s="407">
        <v>0</v>
      </c>
      <c r="AI13" s="407">
        <f>'ФСГС МКУ УКС'!AJ13</f>
        <v>0</v>
      </c>
      <c r="AJ13" s="407">
        <f>'ФСГС МКУ УКС'!AK13</f>
        <v>0</v>
      </c>
      <c r="AK13" s="407">
        <v>0</v>
      </c>
      <c r="AL13" s="407">
        <f>'ФСГС МКУ УКС'!AM13</f>
        <v>0</v>
      </c>
      <c r="AM13" s="407">
        <f>'ФСГС МКУ УКС'!AN13</f>
        <v>0</v>
      </c>
      <c r="AN13" s="407">
        <v>0</v>
      </c>
      <c r="AO13" s="407">
        <f>'ФСГС МКУ УКС'!AP13</f>
        <v>0</v>
      </c>
      <c r="AP13" s="407">
        <f>'ФСГС МКУ УКС'!AQ13</f>
        <v>0</v>
      </c>
      <c r="AQ13" s="407">
        <v>0</v>
      </c>
      <c r="AR13" s="655"/>
      <c r="AS13" s="445"/>
    </row>
    <row r="14" spans="1:48" s="2" customFormat="1" ht="36.75" customHeight="1" x14ac:dyDescent="0.2">
      <c r="A14" s="408"/>
      <c r="B14" s="408"/>
      <c r="C14" s="408"/>
      <c r="D14" s="405" t="s">
        <v>36</v>
      </c>
      <c r="E14" s="407">
        <f t="shared" si="3"/>
        <v>9350.2000000000007</v>
      </c>
      <c r="F14" s="407">
        <f>I14+L14+O14+R14+U14+X14+AA14+AD14+AG14+AJ14+AM14+AP14</f>
        <v>0</v>
      </c>
      <c r="G14" s="407">
        <f t="shared" si="1"/>
        <v>0</v>
      </c>
      <c r="H14" s="407">
        <f>'ФСГС МКУ УКС'!I14</f>
        <v>0</v>
      </c>
      <c r="I14" s="407">
        <f>'ФСГС МКУ УКС'!J14</f>
        <v>0</v>
      </c>
      <c r="J14" s="407">
        <v>0</v>
      </c>
      <c r="K14" s="407">
        <f>'ФСГС МКУ УКС'!L14</f>
        <v>0</v>
      </c>
      <c r="L14" s="407">
        <f>'ФСГС МКУ УКС'!M14</f>
        <v>0</v>
      </c>
      <c r="M14" s="407">
        <v>0</v>
      </c>
      <c r="N14" s="407">
        <f>'ФСГС МКУ УКС'!O14</f>
        <v>0</v>
      </c>
      <c r="O14" s="407">
        <f>'ФСГС МКУ УКС'!P14</f>
        <v>0</v>
      </c>
      <c r="P14" s="407">
        <v>0</v>
      </c>
      <c r="Q14" s="407">
        <f>'ФСГС МКУ УКС'!R14</f>
        <v>0</v>
      </c>
      <c r="R14" s="407">
        <f>'ФСГС МКУ УКС'!S14</f>
        <v>0</v>
      </c>
      <c r="S14" s="407">
        <v>0</v>
      </c>
      <c r="T14" s="407">
        <f>'ФСГС МКУ УКС'!U14</f>
        <v>0</v>
      </c>
      <c r="U14" s="407">
        <f>'ФСГС МКУ УКС'!V14</f>
        <v>0</v>
      </c>
      <c r="V14" s="407">
        <v>0</v>
      </c>
      <c r="W14" s="407">
        <f>'ФСГС МКУ УКС'!X14</f>
        <v>0</v>
      </c>
      <c r="X14" s="407">
        <f>'ФСГС МКУ УКС'!Y14</f>
        <v>0</v>
      </c>
      <c r="Y14" s="407">
        <v>0</v>
      </c>
      <c r="Z14" s="407">
        <f>'ФСГС МКУ УКС'!AA14</f>
        <v>0</v>
      </c>
      <c r="AA14" s="407">
        <f>'ФСГС МКУ УКС'!AB14</f>
        <v>0</v>
      </c>
      <c r="AB14" s="407">
        <v>0</v>
      </c>
      <c r="AC14" s="407">
        <f>'ФСГС МКУ УКС'!AD14</f>
        <v>0</v>
      </c>
      <c r="AD14" s="407">
        <f>'ФСГС МКУ УКС'!AE14</f>
        <v>0</v>
      </c>
      <c r="AE14" s="407">
        <v>0</v>
      </c>
      <c r="AF14" s="407">
        <f>'ФСГС МКУ УКС'!AG14</f>
        <v>9350.2000000000007</v>
      </c>
      <c r="AG14" s="407">
        <f>'ФСГС МКУ УКС'!AH14</f>
        <v>0</v>
      </c>
      <c r="AH14" s="407">
        <v>0</v>
      </c>
      <c r="AI14" s="407">
        <f>'ФСГС МКУ УКС'!AJ14</f>
        <v>0</v>
      </c>
      <c r="AJ14" s="407">
        <f>'ФСГС МКУ УКС'!AK14</f>
        <v>0</v>
      </c>
      <c r="AK14" s="407">
        <v>0</v>
      </c>
      <c r="AL14" s="407">
        <f>'ФСГС МКУ УКС'!AM14</f>
        <v>0</v>
      </c>
      <c r="AM14" s="407">
        <f>'ФСГС МКУ УКС'!AN14</f>
        <v>0</v>
      </c>
      <c r="AN14" s="407">
        <v>0</v>
      </c>
      <c r="AO14" s="407">
        <f>'ФСГС МКУ УКС'!AP14</f>
        <v>0</v>
      </c>
      <c r="AP14" s="407">
        <f>'ФСГС МКУ УКС'!AQ14</f>
        <v>0</v>
      </c>
      <c r="AQ14" s="407">
        <v>0</v>
      </c>
      <c r="AR14" s="655"/>
      <c r="AS14" s="445"/>
    </row>
    <row r="15" spans="1:48" s="2" customFormat="1" ht="24" customHeight="1" x14ac:dyDescent="0.2">
      <c r="A15" s="408"/>
      <c r="B15" s="408"/>
      <c r="C15" s="408"/>
      <c r="D15" s="405" t="s">
        <v>153</v>
      </c>
      <c r="E15" s="407">
        <f>N15+Q15+AC15+AF15+AI15+AL15+AO15+Z15</f>
        <v>1703.1</v>
      </c>
      <c r="F15" s="407">
        <f>I15+L15+O15+R15+U15+X15+AA15+AD15+AG15+AJ15+AM15+AP15</f>
        <v>0</v>
      </c>
      <c r="G15" s="407">
        <f t="shared" si="1"/>
        <v>0</v>
      </c>
      <c r="H15" s="407">
        <f>'ФСГС МКУ УКС'!I15</f>
        <v>0</v>
      </c>
      <c r="I15" s="407">
        <f>'ФСГС МКУ УКС'!J15</f>
        <v>0</v>
      </c>
      <c r="J15" s="407">
        <v>0</v>
      </c>
      <c r="K15" s="407">
        <f>'ФСГС МКУ УКС'!L15</f>
        <v>0</v>
      </c>
      <c r="L15" s="407">
        <f>'ФСГС МКУ УКС'!M15</f>
        <v>0</v>
      </c>
      <c r="M15" s="407">
        <v>0</v>
      </c>
      <c r="N15" s="407">
        <f>'ФСГС МКУ УКС'!O15</f>
        <v>0</v>
      </c>
      <c r="O15" s="407">
        <f>'ФСГС МКУ УКС'!P15</f>
        <v>0</v>
      </c>
      <c r="P15" s="407">
        <v>0</v>
      </c>
      <c r="Q15" s="407">
        <f>'ФСГС МКУ УКС'!R15</f>
        <v>0</v>
      </c>
      <c r="R15" s="407">
        <f>'ФСГС МКУ УКС'!S15</f>
        <v>0</v>
      </c>
      <c r="S15" s="407">
        <v>0</v>
      </c>
      <c r="T15" s="407">
        <f>'ФСГС МКУ УКС'!U15</f>
        <v>0</v>
      </c>
      <c r="U15" s="407">
        <f>'ФСГС МКУ УКС'!V15</f>
        <v>0</v>
      </c>
      <c r="V15" s="407">
        <v>0</v>
      </c>
      <c r="W15" s="407">
        <f>'ФСГС МКУ УКС'!X15</f>
        <v>51</v>
      </c>
      <c r="X15" s="407">
        <f>'ФСГС МКУ УКС'!Y15</f>
        <v>0</v>
      </c>
      <c r="Y15" s="407">
        <v>0</v>
      </c>
      <c r="Z15" s="407">
        <f>'ФСГС МКУ УКС'!AA15</f>
        <v>0</v>
      </c>
      <c r="AA15" s="407">
        <f>'ФСГС МКУ УКС'!AB15</f>
        <v>0</v>
      </c>
      <c r="AB15" s="407">
        <v>0</v>
      </c>
      <c r="AC15" s="407">
        <f>'ФСГС МКУ УКС'!AD15</f>
        <v>0</v>
      </c>
      <c r="AD15" s="407">
        <f>'ФСГС МКУ УКС'!AE15</f>
        <v>0</v>
      </c>
      <c r="AE15" s="407">
        <v>0</v>
      </c>
      <c r="AF15" s="407">
        <f>'ФСГС МКУ УКС'!AG15</f>
        <v>1703.1</v>
      </c>
      <c r="AG15" s="407">
        <f>'ФСГС МКУ УКС'!AH15</f>
        <v>0</v>
      </c>
      <c r="AH15" s="407">
        <v>0</v>
      </c>
      <c r="AI15" s="407">
        <f>'ФСГС МКУ УКС'!AJ15</f>
        <v>0</v>
      </c>
      <c r="AJ15" s="407">
        <f>'ФСГС МКУ УКС'!AK15</f>
        <v>0</v>
      </c>
      <c r="AK15" s="407">
        <v>0</v>
      </c>
      <c r="AL15" s="407">
        <f>'ФСГС МКУ УКС'!AM15</f>
        <v>0</v>
      </c>
      <c r="AM15" s="407">
        <f>'ФСГС МКУ УКС'!AN15</f>
        <v>0</v>
      </c>
      <c r="AN15" s="407">
        <v>0</v>
      </c>
      <c r="AO15" s="407">
        <f>'ФСГС МКУ УКС'!AP15</f>
        <v>0</v>
      </c>
      <c r="AP15" s="407">
        <f>'ФСГС МКУ УКС'!AQ15</f>
        <v>0</v>
      </c>
      <c r="AQ15" s="407">
        <v>0</v>
      </c>
      <c r="AR15" s="655"/>
      <c r="AS15" s="445"/>
    </row>
    <row r="16" spans="1:48" s="2" customFormat="1" ht="50.25" customHeight="1" x14ac:dyDescent="0.2">
      <c r="A16" s="408"/>
      <c r="B16" s="408"/>
      <c r="C16" s="408"/>
      <c r="D16" s="405" t="s">
        <v>38</v>
      </c>
      <c r="E16" s="407">
        <f t="shared" si="3"/>
        <v>0</v>
      </c>
      <c r="F16" s="407">
        <f t="shared" si="3"/>
        <v>0</v>
      </c>
      <c r="G16" s="407">
        <f t="shared" si="3"/>
        <v>0</v>
      </c>
      <c r="H16" s="407">
        <f>'ФСГС МКУ УКС'!I16</f>
        <v>0</v>
      </c>
      <c r="I16" s="407">
        <f>'ФСГС МКУ УКС'!J16</f>
        <v>0</v>
      </c>
      <c r="J16" s="407">
        <f t="shared" si="3"/>
        <v>0</v>
      </c>
      <c r="K16" s="407">
        <f t="shared" si="3"/>
        <v>0</v>
      </c>
      <c r="L16" s="407">
        <f>O16+R16+U16+X16+AA16+AD16+AG16+AJ16+AM16+AP16+AS16+AV16</f>
        <v>0</v>
      </c>
      <c r="M16" s="407">
        <f t="shared" ref="M16:AQ16" si="4">P16+S16+V16+Y16+AB16+AE16+AH16+AK16+AN16+AQ16+AT16+AW16</f>
        <v>0</v>
      </c>
      <c r="N16" s="407">
        <f t="shared" si="4"/>
        <v>0</v>
      </c>
      <c r="O16" s="407">
        <f t="shared" si="4"/>
        <v>0</v>
      </c>
      <c r="P16" s="407">
        <f t="shared" si="4"/>
        <v>0</v>
      </c>
      <c r="Q16" s="407">
        <f t="shared" si="4"/>
        <v>0</v>
      </c>
      <c r="R16" s="407">
        <f t="shared" si="4"/>
        <v>0</v>
      </c>
      <c r="S16" s="407">
        <f t="shared" si="4"/>
        <v>0</v>
      </c>
      <c r="T16" s="407">
        <f>'ФСГС МКУ УКС'!U16</f>
        <v>0</v>
      </c>
      <c r="U16" s="407">
        <f>'ФСГС МКУ УКС'!V16</f>
        <v>0</v>
      </c>
      <c r="V16" s="407">
        <v>0</v>
      </c>
      <c r="W16" s="407">
        <f t="shared" si="4"/>
        <v>0</v>
      </c>
      <c r="X16" s="407">
        <f t="shared" si="4"/>
        <v>0</v>
      </c>
      <c r="Y16" s="407">
        <f t="shared" si="4"/>
        <v>0</v>
      </c>
      <c r="Z16" s="407">
        <f t="shared" si="4"/>
        <v>0</v>
      </c>
      <c r="AA16" s="407">
        <f t="shared" si="4"/>
        <v>0</v>
      </c>
      <c r="AB16" s="407">
        <f t="shared" si="4"/>
        <v>0</v>
      </c>
      <c r="AC16" s="407">
        <f t="shared" si="4"/>
        <v>0</v>
      </c>
      <c r="AD16" s="407">
        <f t="shared" si="4"/>
        <v>0</v>
      </c>
      <c r="AE16" s="407">
        <f t="shared" si="4"/>
        <v>0</v>
      </c>
      <c r="AF16" s="407">
        <f t="shared" si="4"/>
        <v>0</v>
      </c>
      <c r="AG16" s="407">
        <f t="shared" si="4"/>
        <v>0</v>
      </c>
      <c r="AH16" s="407">
        <f t="shared" si="4"/>
        <v>0</v>
      </c>
      <c r="AI16" s="407">
        <f t="shared" si="4"/>
        <v>0</v>
      </c>
      <c r="AJ16" s="407">
        <f t="shared" si="4"/>
        <v>0</v>
      </c>
      <c r="AK16" s="407">
        <f t="shared" si="4"/>
        <v>0</v>
      </c>
      <c r="AL16" s="407">
        <f t="shared" si="4"/>
        <v>0</v>
      </c>
      <c r="AM16" s="407">
        <f t="shared" si="4"/>
        <v>0</v>
      </c>
      <c r="AN16" s="407">
        <f t="shared" si="4"/>
        <v>0</v>
      </c>
      <c r="AO16" s="407">
        <f t="shared" si="4"/>
        <v>0</v>
      </c>
      <c r="AP16" s="407">
        <f t="shared" si="4"/>
        <v>0</v>
      </c>
      <c r="AQ16" s="407">
        <f t="shared" si="4"/>
        <v>0</v>
      </c>
      <c r="AR16" s="655"/>
      <c r="AS16" s="445"/>
    </row>
    <row r="17" spans="1:45" s="2" customFormat="1" ht="1.9" hidden="1" customHeight="1" x14ac:dyDescent="0.2">
      <c r="A17" s="408"/>
      <c r="B17" s="408"/>
      <c r="C17" s="408"/>
      <c r="D17" s="657"/>
      <c r="E17" s="656">
        <f>H17+K17+N17+Q17+T17+W17+Z17+AC17+AF17+AI17+AL17+AO17</f>
        <v>0</v>
      </c>
      <c r="F17" s="656">
        <f>I17+L17+O17+R17+U17+X17+AA17+AD17+AG17+AJ17+AM17+AP17</f>
        <v>0</v>
      </c>
      <c r="G17" s="656">
        <v>0</v>
      </c>
      <c r="H17" s="656">
        <v>0</v>
      </c>
      <c r="I17" s="656">
        <v>0</v>
      </c>
      <c r="J17" s="656">
        <v>0</v>
      </c>
      <c r="K17" s="656">
        <v>0</v>
      </c>
      <c r="L17" s="656">
        <v>0</v>
      </c>
      <c r="M17" s="656">
        <v>0</v>
      </c>
      <c r="N17" s="656">
        <v>0</v>
      </c>
      <c r="O17" s="656">
        <v>0</v>
      </c>
      <c r="P17" s="656">
        <v>0</v>
      </c>
      <c r="Q17" s="656">
        <v>0</v>
      </c>
      <c r="R17" s="656">
        <v>0</v>
      </c>
      <c r="S17" s="656">
        <v>0</v>
      </c>
      <c r="T17" s="656">
        <v>0</v>
      </c>
      <c r="U17" s="656">
        <v>0</v>
      </c>
      <c r="V17" s="656">
        <v>0</v>
      </c>
      <c r="W17" s="656">
        <v>0</v>
      </c>
      <c r="X17" s="656">
        <v>0</v>
      </c>
      <c r="Y17" s="656">
        <v>0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0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5"/>
      <c r="AS17" s="445"/>
    </row>
    <row r="18" spans="1:45" s="2" customFormat="1" ht="303" hidden="1" customHeight="1" thickBot="1" x14ac:dyDescent="0.25">
      <c r="A18" s="408"/>
      <c r="B18" s="408"/>
      <c r="C18" s="408"/>
      <c r="D18" s="657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656"/>
      <c r="AA18" s="656"/>
      <c r="AB18" s="656"/>
      <c r="AC18" s="656"/>
      <c r="AD18" s="656"/>
      <c r="AE18" s="656"/>
      <c r="AF18" s="656"/>
      <c r="AG18" s="656"/>
      <c r="AH18" s="656"/>
      <c r="AI18" s="656"/>
      <c r="AJ18" s="656"/>
      <c r="AK18" s="656"/>
      <c r="AL18" s="656"/>
      <c r="AM18" s="656"/>
      <c r="AN18" s="656"/>
      <c r="AO18" s="656"/>
      <c r="AP18" s="656"/>
      <c r="AQ18" s="656"/>
      <c r="AR18" s="445"/>
      <c r="AS18" s="445"/>
    </row>
    <row r="19" spans="1:45" s="2" customFormat="1" ht="31.9" hidden="1" customHeight="1" x14ac:dyDescent="0.2">
      <c r="A19" s="408"/>
      <c r="B19" s="408"/>
      <c r="C19" s="408"/>
      <c r="D19" s="405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45"/>
      <c r="AS19" s="445"/>
    </row>
    <row r="20" spans="1:45" s="2" customFormat="1" ht="31.9" hidden="1" customHeight="1" x14ac:dyDescent="0.2">
      <c r="A20" s="408"/>
      <c r="B20" s="408"/>
      <c r="C20" s="408"/>
      <c r="D20" s="405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45"/>
      <c r="AS20" s="445"/>
    </row>
    <row r="21" spans="1:45" s="2" customFormat="1" ht="25.9" hidden="1" customHeight="1" x14ac:dyDescent="0.2">
      <c r="A21" s="408"/>
      <c r="B21" s="408"/>
      <c r="C21" s="408"/>
      <c r="D21" s="405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45"/>
      <c r="AS21" s="445"/>
    </row>
    <row r="22" spans="1:45" s="2" customFormat="1" ht="28.9" hidden="1" customHeight="1" x14ac:dyDescent="0.2">
      <c r="A22" s="408"/>
      <c r="B22" s="408"/>
      <c r="C22" s="408"/>
      <c r="D22" s="405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45"/>
      <c r="AS22" s="445"/>
    </row>
    <row r="23" spans="1:45" s="2" customFormat="1" ht="27" hidden="1" customHeight="1" x14ac:dyDescent="0.2">
      <c r="A23" s="408"/>
      <c r="B23" s="408"/>
      <c r="C23" s="408"/>
      <c r="D23" s="405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45"/>
      <c r="AS23" s="445"/>
    </row>
    <row r="24" spans="1:45" s="2" customFormat="1" ht="36" hidden="1" customHeight="1" x14ac:dyDescent="0.2">
      <c r="A24" s="658" t="s">
        <v>42</v>
      </c>
      <c r="B24" s="659" t="s">
        <v>43</v>
      </c>
      <c r="C24" s="408" t="s">
        <v>44</v>
      </c>
      <c r="D24" s="405" t="s">
        <v>33</v>
      </c>
      <c r="E24" s="407">
        <f t="shared" si="3"/>
        <v>0</v>
      </c>
      <c r="F24" s="407">
        <f t="shared" si="3"/>
        <v>0</v>
      </c>
      <c r="G24" s="407">
        <v>0</v>
      </c>
      <c r="H24" s="407">
        <f>H25+H26+H27+H28</f>
        <v>0</v>
      </c>
      <c r="I24" s="407">
        <f>I25+I26+I27+I28</f>
        <v>0</v>
      </c>
      <c r="J24" s="407">
        <v>0</v>
      </c>
      <c r="K24" s="407">
        <f>K25+K26+K27+K28</f>
        <v>0</v>
      </c>
      <c r="L24" s="407">
        <f>L25+L26+L27+L28</f>
        <v>0</v>
      </c>
      <c r="M24" s="407">
        <v>0</v>
      </c>
      <c r="N24" s="407">
        <f>N25+N26+N27+N28</f>
        <v>0</v>
      </c>
      <c r="O24" s="407">
        <f>O25+O26+O27+O28</f>
        <v>0</v>
      </c>
      <c r="P24" s="407">
        <v>0</v>
      </c>
      <c r="Q24" s="407">
        <f>Q25+Q26+Q27+Q28</f>
        <v>0</v>
      </c>
      <c r="R24" s="407">
        <f>R25+R26+R27+R28</f>
        <v>0</v>
      </c>
      <c r="S24" s="407">
        <v>0</v>
      </c>
      <c r="T24" s="407">
        <f>T25+T26+T27+T28</f>
        <v>0</v>
      </c>
      <c r="U24" s="407">
        <f>U25+U26+U27+U28</f>
        <v>0</v>
      </c>
      <c r="V24" s="407">
        <v>0</v>
      </c>
      <c r="W24" s="407">
        <f>W25+W26+W27+W28</f>
        <v>0</v>
      </c>
      <c r="X24" s="407">
        <f>X25+X26+X27+X28</f>
        <v>0</v>
      </c>
      <c r="Y24" s="407">
        <v>0</v>
      </c>
      <c r="Z24" s="407">
        <f>Z25+Z26+Z27+Z28</f>
        <v>0</v>
      </c>
      <c r="AA24" s="407">
        <f>AA25+AA26+AA27+AA28</f>
        <v>0</v>
      </c>
      <c r="AB24" s="407">
        <v>0</v>
      </c>
      <c r="AC24" s="407">
        <f>AC25+AC26+AC27+AC28</f>
        <v>0</v>
      </c>
      <c r="AD24" s="407">
        <f>AD25+AD26+AD27+AD28</f>
        <v>0</v>
      </c>
      <c r="AE24" s="407">
        <v>0</v>
      </c>
      <c r="AF24" s="407">
        <f>AF25+AF26+AF27+AF28</f>
        <v>0</v>
      </c>
      <c r="AG24" s="407">
        <f>AG25+AG26+AG27+AG28</f>
        <v>0</v>
      </c>
      <c r="AH24" s="407">
        <v>0</v>
      </c>
      <c r="AI24" s="407">
        <f>AI25+AI26+AI27+AI28</f>
        <v>0</v>
      </c>
      <c r="AJ24" s="407">
        <f>AJ25+AJ26+AJ27+AJ28</f>
        <v>0</v>
      </c>
      <c r="AK24" s="407">
        <v>0</v>
      </c>
      <c r="AL24" s="407">
        <f>AL25+AL26+AL27+AL28</f>
        <v>0</v>
      </c>
      <c r="AM24" s="407">
        <f>AM25+AM26+AM27+AM28</f>
        <v>0</v>
      </c>
      <c r="AN24" s="407">
        <v>0</v>
      </c>
      <c r="AO24" s="407">
        <f>AO25+AO26+AO27+AO28</f>
        <v>0</v>
      </c>
      <c r="AP24" s="407">
        <f>AP25+AP26+AP27+AP28</f>
        <v>0</v>
      </c>
      <c r="AQ24" s="407">
        <v>0</v>
      </c>
      <c r="AR24" s="660"/>
      <c r="AS24" s="660"/>
    </row>
    <row r="25" spans="1:45" s="2" customFormat="1" ht="28.9" hidden="1" customHeight="1" x14ac:dyDescent="0.2">
      <c r="A25" s="658"/>
      <c r="B25" s="659"/>
      <c r="C25" s="408"/>
      <c r="D25" s="405" t="s">
        <v>35</v>
      </c>
      <c r="E25" s="407">
        <f t="shared" si="3"/>
        <v>0</v>
      </c>
      <c r="F25" s="407">
        <f t="shared" si="3"/>
        <v>0</v>
      </c>
      <c r="G25" s="407">
        <v>0</v>
      </c>
      <c r="H25" s="407"/>
      <c r="I25" s="407">
        <v>0</v>
      </c>
      <c r="J25" s="407">
        <v>0</v>
      </c>
      <c r="K25" s="407">
        <v>0</v>
      </c>
      <c r="L25" s="407">
        <v>0</v>
      </c>
      <c r="M25" s="407">
        <v>0</v>
      </c>
      <c r="N25" s="407">
        <v>0</v>
      </c>
      <c r="O25" s="407"/>
      <c r="P25" s="407">
        <v>0</v>
      </c>
      <c r="Q25" s="407">
        <v>0</v>
      </c>
      <c r="R25" s="407">
        <v>0</v>
      </c>
      <c r="S25" s="407">
        <v>0</v>
      </c>
      <c r="T25" s="407">
        <v>0</v>
      </c>
      <c r="U25" s="407">
        <v>0</v>
      </c>
      <c r="V25" s="407">
        <v>0</v>
      </c>
      <c r="W25" s="407">
        <v>0</v>
      </c>
      <c r="X25" s="407">
        <v>0</v>
      </c>
      <c r="Y25" s="407">
        <v>0</v>
      </c>
      <c r="Z25" s="407">
        <v>0</v>
      </c>
      <c r="AA25" s="407">
        <v>0</v>
      </c>
      <c r="AB25" s="407">
        <v>0</v>
      </c>
      <c r="AC25" s="407">
        <v>0</v>
      </c>
      <c r="AD25" s="407">
        <v>0</v>
      </c>
      <c r="AE25" s="407">
        <v>0</v>
      </c>
      <c r="AF25" s="407">
        <v>0</v>
      </c>
      <c r="AG25" s="407">
        <v>0</v>
      </c>
      <c r="AH25" s="407">
        <v>0</v>
      </c>
      <c r="AI25" s="407">
        <v>0</v>
      </c>
      <c r="AJ25" s="407">
        <v>0</v>
      </c>
      <c r="AK25" s="407">
        <v>0</v>
      </c>
      <c r="AL25" s="407">
        <v>0</v>
      </c>
      <c r="AM25" s="407">
        <v>0</v>
      </c>
      <c r="AN25" s="407">
        <v>0</v>
      </c>
      <c r="AO25" s="407">
        <v>0</v>
      </c>
      <c r="AP25" s="407">
        <v>0</v>
      </c>
      <c r="AQ25" s="407">
        <v>0</v>
      </c>
      <c r="AR25" s="660"/>
      <c r="AS25" s="660"/>
    </row>
    <row r="26" spans="1:45" s="2" customFormat="1" ht="36" hidden="1" customHeight="1" x14ac:dyDescent="0.2">
      <c r="A26" s="658"/>
      <c r="B26" s="659"/>
      <c r="C26" s="408"/>
      <c r="D26" s="405" t="s">
        <v>36</v>
      </c>
      <c r="E26" s="407">
        <f t="shared" si="3"/>
        <v>0</v>
      </c>
      <c r="F26" s="407">
        <f t="shared" si="3"/>
        <v>0</v>
      </c>
      <c r="G26" s="407">
        <v>0</v>
      </c>
      <c r="H26" s="407">
        <v>0</v>
      </c>
      <c r="I26" s="407">
        <v>0</v>
      </c>
      <c r="J26" s="407">
        <v>0</v>
      </c>
      <c r="K26" s="407">
        <v>0</v>
      </c>
      <c r="L26" s="407">
        <v>0</v>
      </c>
      <c r="M26" s="407">
        <v>0</v>
      </c>
      <c r="N26" s="407">
        <v>0</v>
      </c>
      <c r="O26" s="407">
        <v>0</v>
      </c>
      <c r="P26" s="407">
        <v>0</v>
      </c>
      <c r="Q26" s="407">
        <v>0</v>
      </c>
      <c r="R26" s="407">
        <v>0</v>
      </c>
      <c r="S26" s="407">
        <v>0</v>
      </c>
      <c r="T26" s="407">
        <v>0</v>
      </c>
      <c r="U26" s="407">
        <v>0</v>
      </c>
      <c r="V26" s="407">
        <v>0</v>
      </c>
      <c r="W26" s="407">
        <v>0</v>
      </c>
      <c r="X26" s="407">
        <v>0</v>
      </c>
      <c r="Y26" s="407">
        <v>0</v>
      </c>
      <c r="Z26" s="407">
        <v>0</v>
      </c>
      <c r="AA26" s="407">
        <v>0</v>
      </c>
      <c r="AB26" s="407">
        <v>0</v>
      </c>
      <c r="AC26" s="407">
        <v>0</v>
      </c>
      <c r="AD26" s="407">
        <v>0</v>
      </c>
      <c r="AE26" s="407">
        <v>0</v>
      </c>
      <c r="AF26" s="407">
        <v>0</v>
      </c>
      <c r="AG26" s="407">
        <v>0</v>
      </c>
      <c r="AH26" s="407">
        <v>0</v>
      </c>
      <c r="AI26" s="407">
        <v>0</v>
      </c>
      <c r="AJ26" s="407">
        <v>0</v>
      </c>
      <c r="AK26" s="407">
        <v>0</v>
      </c>
      <c r="AL26" s="407">
        <v>0</v>
      </c>
      <c r="AM26" s="407">
        <v>0</v>
      </c>
      <c r="AN26" s="407">
        <v>0</v>
      </c>
      <c r="AO26" s="407">
        <v>0</v>
      </c>
      <c r="AP26" s="407">
        <v>0</v>
      </c>
      <c r="AQ26" s="407">
        <v>0</v>
      </c>
      <c r="AR26" s="660"/>
      <c r="AS26" s="660"/>
    </row>
    <row r="27" spans="1:45" s="2" customFormat="1" ht="30" hidden="1" customHeight="1" x14ac:dyDescent="0.2">
      <c r="A27" s="658"/>
      <c r="B27" s="659"/>
      <c r="C27" s="408"/>
      <c r="D27" s="405" t="s">
        <v>37</v>
      </c>
      <c r="E27" s="407">
        <f t="shared" si="3"/>
        <v>0</v>
      </c>
      <c r="F27" s="407">
        <f t="shared" si="3"/>
        <v>0</v>
      </c>
      <c r="G27" s="407">
        <v>0</v>
      </c>
      <c r="H27" s="407">
        <v>0</v>
      </c>
      <c r="I27" s="407">
        <v>0</v>
      </c>
      <c r="J27" s="407">
        <v>0</v>
      </c>
      <c r="K27" s="407">
        <v>0</v>
      </c>
      <c r="L27" s="407">
        <v>0</v>
      </c>
      <c r="M27" s="407">
        <v>0</v>
      </c>
      <c r="N27" s="407">
        <v>0</v>
      </c>
      <c r="O27" s="407">
        <v>0</v>
      </c>
      <c r="P27" s="407">
        <v>0</v>
      </c>
      <c r="Q27" s="407">
        <v>0</v>
      </c>
      <c r="R27" s="407">
        <v>0</v>
      </c>
      <c r="S27" s="407">
        <v>0</v>
      </c>
      <c r="T27" s="407">
        <v>0</v>
      </c>
      <c r="U27" s="407">
        <v>0</v>
      </c>
      <c r="V27" s="407">
        <v>0</v>
      </c>
      <c r="W27" s="407">
        <v>0</v>
      </c>
      <c r="X27" s="407">
        <v>0</v>
      </c>
      <c r="Y27" s="407">
        <v>0</v>
      </c>
      <c r="Z27" s="407">
        <v>0</v>
      </c>
      <c r="AA27" s="407">
        <v>0</v>
      </c>
      <c r="AB27" s="407">
        <v>0</v>
      </c>
      <c r="AC27" s="407">
        <v>0</v>
      </c>
      <c r="AD27" s="407">
        <v>0</v>
      </c>
      <c r="AE27" s="407">
        <v>0</v>
      </c>
      <c r="AF27" s="407">
        <v>0</v>
      </c>
      <c r="AG27" s="407">
        <v>0</v>
      </c>
      <c r="AH27" s="407">
        <v>0</v>
      </c>
      <c r="AI27" s="407">
        <v>0</v>
      </c>
      <c r="AJ27" s="407">
        <v>0</v>
      </c>
      <c r="AK27" s="407">
        <v>0</v>
      </c>
      <c r="AL27" s="407">
        <v>0</v>
      </c>
      <c r="AM27" s="407">
        <v>0</v>
      </c>
      <c r="AN27" s="407">
        <v>0</v>
      </c>
      <c r="AO27" s="407">
        <v>0</v>
      </c>
      <c r="AP27" s="407">
        <v>0</v>
      </c>
      <c r="AQ27" s="407">
        <v>0</v>
      </c>
      <c r="AR27" s="660"/>
      <c r="AS27" s="660"/>
    </row>
    <row r="28" spans="1:45" s="2" customFormat="1" ht="28.15" hidden="1" customHeight="1" x14ac:dyDescent="0.2">
      <c r="A28" s="658"/>
      <c r="B28" s="659"/>
      <c r="C28" s="408"/>
      <c r="D28" s="405" t="s">
        <v>38</v>
      </c>
      <c r="E28" s="407">
        <f t="shared" si="3"/>
        <v>0</v>
      </c>
      <c r="F28" s="407">
        <f t="shared" si="3"/>
        <v>0</v>
      </c>
      <c r="G28" s="407">
        <v>0</v>
      </c>
      <c r="H28" s="407">
        <v>0</v>
      </c>
      <c r="I28" s="407">
        <v>0</v>
      </c>
      <c r="J28" s="407">
        <v>0</v>
      </c>
      <c r="K28" s="407">
        <v>0</v>
      </c>
      <c r="L28" s="407">
        <v>0</v>
      </c>
      <c r="M28" s="407">
        <v>0</v>
      </c>
      <c r="N28" s="407">
        <v>0</v>
      </c>
      <c r="O28" s="407">
        <v>0</v>
      </c>
      <c r="P28" s="407">
        <v>0</v>
      </c>
      <c r="Q28" s="407">
        <v>0</v>
      </c>
      <c r="R28" s="407">
        <v>0</v>
      </c>
      <c r="S28" s="407">
        <v>0</v>
      </c>
      <c r="T28" s="407">
        <v>0</v>
      </c>
      <c r="U28" s="407">
        <v>0</v>
      </c>
      <c r="V28" s="407">
        <v>0</v>
      </c>
      <c r="W28" s="407">
        <v>0</v>
      </c>
      <c r="X28" s="407">
        <v>0</v>
      </c>
      <c r="Y28" s="407">
        <v>0</v>
      </c>
      <c r="Z28" s="407">
        <v>0</v>
      </c>
      <c r="AA28" s="407">
        <v>0</v>
      </c>
      <c r="AB28" s="407">
        <v>0</v>
      </c>
      <c r="AC28" s="407">
        <v>0</v>
      </c>
      <c r="AD28" s="407">
        <v>0</v>
      </c>
      <c r="AE28" s="407">
        <v>0</v>
      </c>
      <c r="AF28" s="407">
        <v>0</v>
      </c>
      <c r="AG28" s="407">
        <v>0</v>
      </c>
      <c r="AH28" s="407">
        <v>0</v>
      </c>
      <c r="AI28" s="407">
        <v>0</v>
      </c>
      <c r="AJ28" s="407">
        <v>0</v>
      </c>
      <c r="AK28" s="407">
        <v>0</v>
      </c>
      <c r="AL28" s="407">
        <v>0</v>
      </c>
      <c r="AM28" s="407">
        <v>0</v>
      </c>
      <c r="AN28" s="407">
        <v>0</v>
      </c>
      <c r="AO28" s="407">
        <v>0</v>
      </c>
      <c r="AP28" s="407">
        <v>0</v>
      </c>
      <c r="AQ28" s="407">
        <v>0</v>
      </c>
      <c r="AR28" s="660"/>
      <c r="AS28" s="660"/>
    </row>
    <row r="29" spans="1:45" s="2" customFormat="1" ht="30" hidden="1" customHeight="1" x14ac:dyDescent="0.2">
      <c r="A29" s="658"/>
      <c r="B29" s="659"/>
      <c r="C29" s="408"/>
      <c r="D29" s="405" t="s">
        <v>39</v>
      </c>
      <c r="E29" s="407">
        <v>0</v>
      </c>
      <c r="F29" s="407">
        <v>0</v>
      </c>
      <c r="G29" s="407">
        <v>0</v>
      </c>
      <c r="H29" s="407">
        <v>0</v>
      </c>
      <c r="I29" s="407">
        <v>0</v>
      </c>
      <c r="J29" s="407">
        <v>0</v>
      </c>
      <c r="K29" s="407">
        <v>0</v>
      </c>
      <c r="L29" s="407">
        <v>0</v>
      </c>
      <c r="M29" s="407">
        <v>0</v>
      </c>
      <c r="N29" s="407">
        <v>0</v>
      </c>
      <c r="O29" s="407">
        <v>0</v>
      </c>
      <c r="P29" s="407">
        <v>0</v>
      </c>
      <c r="Q29" s="407">
        <v>0</v>
      </c>
      <c r="R29" s="407">
        <v>0</v>
      </c>
      <c r="S29" s="407">
        <v>0</v>
      </c>
      <c r="T29" s="407">
        <v>0</v>
      </c>
      <c r="U29" s="407">
        <v>0</v>
      </c>
      <c r="V29" s="407">
        <v>0</v>
      </c>
      <c r="W29" s="407">
        <v>0</v>
      </c>
      <c r="X29" s="407">
        <v>0</v>
      </c>
      <c r="Y29" s="407">
        <v>0</v>
      </c>
      <c r="Z29" s="407">
        <v>0</v>
      </c>
      <c r="AA29" s="407">
        <v>0</v>
      </c>
      <c r="AB29" s="407">
        <v>0</v>
      </c>
      <c r="AC29" s="407">
        <v>0</v>
      </c>
      <c r="AD29" s="407">
        <v>0</v>
      </c>
      <c r="AE29" s="407">
        <v>0</v>
      </c>
      <c r="AF29" s="407">
        <v>0</v>
      </c>
      <c r="AG29" s="407">
        <v>0</v>
      </c>
      <c r="AH29" s="407">
        <v>0</v>
      </c>
      <c r="AI29" s="407">
        <v>0</v>
      </c>
      <c r="AJ29" s="407">
        <v>0</v>
      </c>
      <c r="AK29" s="407">
        <v>0</v>
      </c>
      <c r="AL29" s="407">
        <v>0</v>
      </c>
      <c r="AM29" s="407">
        <v>0</v>
      </c>
      <c r="AN29" s="407">
        <v>0</v>
      </c>
      <c r="AO29" s="407">
        <v>0</v>
      </c>
      <c r="AP29" s="407">
        <v>0</v>
      </c>
      <c r="AQ29" s="407">
        <v>0</v>
      </c>
      <c r="AR29" s="660"/>
      <c r="AS29" s="660"/>
    </row>
    <row r="30" spans="1:45" s="2" customFormat="1" ht="31.9" hidden="1" customHeight="1" x14ac:dyDescent="0.2">
      <c r="A30" s="658" t="s">
        <v>45</v>
      </c>
      <c r="B30" s="659" t="s">
        <v>46</v>
      </c>
      <c r="C30" s="408" t="s">
        <v>47</v>
      </c>
      <c r="D30" s="405" t="s">
        <v>33</v>
      </c>
      <c r="E30" s="407">
        <f t="shared" si="3"/>
        <v>0</v>
      </c>
      <c r="F30" s="407">
        <f t="shared" si="3"/>
        <v>0</v>
      </c>
      <c r="G30" s="407" t="e">
        <f t="shared" si="1"/>
        <v>#DIV/0!</v>
      </c>
      <c r="H30" s="407">
        <f>H31+H32+H33+H34</f>
        <v>0</v>
      </c>
      <c r="I30" s="407">
        <f>I31+I32+I33+I34</f>
        <v>0</v>
      </c>
      <c r="J30" s="407">
        <v>0</v>
      </c>
      <c r="K30" s="407">
        <f>K31+K32+K33+K34</f>
        <v>0</v>
      </c>
      <c r="L30" s="407">
        <f>L31+L32+L33+L34</f>
        <v>0</v>
      </c>
      <c r="M30" s="407">
        <v>0</v>
      </c>
      <c r="N30" s="407">
        <f>N31+N32+N33+N34</f>
        <v>0</v>
      </c>
      <c r="O30" s="407">
        <f>O31+O32+O33+O34</f>
        <v>0</v>
      </c>
      <c r="P30" s="407">
        <v>0</v>
      </c>
      <c r="Q30" s="407">
        <f>Q31+Q32+Q33+Q34</f>
        <v>0</v>
      </c>
      <c r="R30" s="407">
        <f>R31+R32+R33+R34</f>
        <v>0</v>
      </c>
      <c r="S30" s="407">
        <v>0</v>
      </c>
      <c r="T30" s="407">
        <f>T31+T32+T33+T34</f>
        <v>0</v>
      </c>
      <c r="U30" s="407">
        <f>U31+U32+U33+U34</f>
        <v>0</v>
      </c>
      <c r="V30" s="407">
        <v>0</v>
      </c>
      <c r="W30" s="407">
        <f>W31+W32+W33+W34</f>
        <v>0</v>
      </c>
      <c r="X30" s="407">
        <f>X31+X32+X33+X34</f>
        <v>0</v>
      </c>
      <c r="Y30" s="407">
        <v>0</v>
      </c>
      <c r="Z30" s="407">
        <f>Z31+Z32+Z33+Z34</f>
        <v>0</v>
      </c>
      <c r="AA30" s="407">
        <f>AA31+AA32+AA33+AA34</f>
        <v>0</v>
      </c>
      <c r="AB30" s="407">
        <v>0</v>
      </c>
      <c r="AC30" s="407">
        <f>AC31+AC32+AC33+AC34</f>
        <v>0</v>
      </c>
      <c r="AD30" s="407">
        <f>AD31+AD32+AD33+AD34</f>
        <v>0</v>
      </c>
      <c r="AE30" s="407">
        <v>0</v>
      </c>
      <c r="AF30" s="407">
        <f>AF31+AF32+AF33+AF34</f>
        <v>0</v>
      </c>
      <c r="AG30" s="407">
        <f>AG31+AG32+AG33+AG34</f>
        <v>0</v>
      </c>
      <c r="AH30" s="407">
        <v>0</v>
      </c>
      <c r="AI30" s="407">
        <f>AI31+AI32+AI33+AI34</f>
        <v>0</v>
      </c>
      <c r="AJ30" s="407">
        <f>AJ31+AJ32+AJ33+AJ34</f>
        <v>0</v>
      </c>
      <c r="AK30" s="407">
        <v>0</v>
      </c>
      <c r="AL30" s="407">
        <f>AL31+AL32+AL33+AL34</f>
        <v>0</v>
      </c>
      <c r="AM30" s="407">
        <f>AM31+AM32+AM33+AM34</f>
        <v>0</v>
      </c>
      <c r="AN30" s="407">
        <v>0</v>
      </c>
      <c r="AO30" s="407">
        <f>AO31+AO32+AO33+AO34</f>
        <v>0</v>
      </c>
      <c r="AP30" s="407">
        <f>AP31+AP32+AP33+AP34</f>
        <v>0</v>
      </c>
      <c r="AQ30" s="407">
        <v>0</v>
      </c>
      <c r="AR30" s="659"/>
      <c r="AS30" s="659"/>
    </row>
    <row r="31" spans="1:45" s="2" customFormat="1" ht="37.9" hidden="1" customHeight="1" x14ac:dyDescent="0.2">
      <c r="A31" s="658"/>
      <c r="B31" s="659"/>
      <c r="C31" s="408"/>
      <c r="D31" s="405" t="s">
        <v>35</v>
      </c>
      <c r="E31" s="407">
        <f t="shared" si="3"/>
        <v>0</v>
      </c>
      <c r="F31" s="407">
        <f t="shared" si="3"/>
        <v>0</v>
      </c>
      <c r="G31" s="407">
        <v>0</v>
      </c>
      <c r="H31" s="407"/>
      <c r="I31" s="407"/>
      <c r="J31" s="407">
        <v>0</v>
      </c>
      <c r="K31" s="407"/>
      <c r="L31" s="407"/>
      <c r="M31" s="407">
        <v>0</v>
      </c>
      <c r="N31" s="407"/>
      <c r="O31" s="407"/>
      <c r="P31" s="407">
        <v>0</v>
      </c>
      <c r="Q31" s="407"/>
      <c r="R31" s="407"/>
      <c r="S31" s="407">
        <v>0</v>
      </c>
      <c r="T31" s="407"/>
      <c r="U31" s="407"/>
      <c r="V31" s="407">
        <v>0</v>
      </c>
      <c r="W31" s="407"/>
      <c r="X31" s="407"/>
      <c r="Y31" s="407">
        <v>0</v>
      </c>
      <c r="Z31" s="407"/>
      <c r="AA31" s="407"/>
      <c r="AB31" s="407">
        <v>0</v>
      </c>
      <c r="AC31" s="407"/>
      <c r="AD31" s="407"/>
      <c r="AE31" s="407">
        <v>0</v>
      </c>
      <c r="AF31" s="407"/>
      <c r="AG31" s="407"/>
      <c r="AH31" s="407">
        <v>0</v>
      </c>
      <c r="AI31" s="407"/>
      <c r="AJ31" s="407"/>
      <c r="AK31" s="407">
        <v>0</v>
      </c>
      <c r="AL31" s="407"/>
      <c r="AM31" s="407"/>
      <c r="AN31" s="407">
        <v>0</v>
      </c>
      <c r="AO31" s="407"/>
      <c r="AP31" s="407"/>
      <c r="AQ31" s="407">
        <v>0</v>
      </c>
      <c r="AR31" s="659"/>
      <c r="AS31" s="659"/>
    </row>
    <row r="32" spans="1:45" s="2" customFormat="1" ht="45" hidden="1" customHeight="1" x14ac:dyDescent="0.2">
      <c r="A32" s="658"/>
      <c r="B32" s="659"/>
      <c r="C32" s="408"/>
      <c r="D32" s="405" t="s">
        <v>36</v>
      </c>
      <c r="E32" s="407">
        <f t="shared" si="3"/>
        <v>0</v>
      </c>
      <c r="F32" s="407">
        <f t="shared" si="3"/>
        <v>0</v>
      </c>
      <c r="G32" s="407">
        <v>0</v>
      </c>
      <c r="H32" s="407"/>
      <c r="I32" s="407"/>
      <c r="J32" s="407">
        <v>0</v>
      </c>
      <c r="K32" s="407"/>
      <c r="L32" s="407"/>
      <c r="M32" s="407">
        <v>0</v>
      </c>
      <c r="N32" s="407"/>
      <c r="O32" s="407"/>
      <c r="P32" s="407">
        <v>0</v>
      </c>
      <c r="Q32" s="407"/>
      <c r="R32" s="407"/>
      <c r="S32" s="407">
        <v>0</v>
      </c>
      <c r="T32" s="407"/>
      <c r="U32" s="407"/>
      <c r="V32" s="407">
        <v>0</v>
      </c>
      <c r="W32" s="407"/>
      <c r="X32" s="407"/>
      <c r="Y32" s="407">
        <v>0</v>
      </c>
      <c r="Z32" s="407"/>
      <c r="AA32" s="407"/>
      <c r="AB32" s="407">
        <v>0</v>
      </c>
      <c r="AC32" s="407"/>
      <c r="AD32" s="407"/>
      <c r="AE32" s="407">
        <v>0</v>
      </c>
      <c r="AF32" s="407"/>
      <c r="AG32" s="407"/>
      <c r="AH32" s="407">
        <v>0</v>
      </c>
      <c r="AI32" s="407"/>
      <c r="AJ32" s="407"/>
      <c r="AK32" s="407">
        <v>0</v>
      </c>
      <c r="AL32" s="407"/>
      <c r="AM32" s="407"/>
      <c r="AN32" s="407">
        <v>0</v>
      </c>
      <c r="AO32" s="407"/>
      <c r="AP32" s="407"/>
      <c r="AQ32" s="407">
        <v>0</v>
      </c>
      <c r="AR32" s="659"/>
      <c r="AS32" s="659"/>
    </row>
    <row r="33" spans="1:48" s="2" customFormat="1" ht="30" hidden="1" customHeight="1" x14ac:dyDescent="0.2">
      <c r="A33" s="658"/>
      <c r="B33" s="659"/>
      <c r="C33" s="408"/>
      <c r="D33" s="405" t="s">
        <v>37</v>
      </c>
      <c r="E33" s="407">
        <f t="shared" si="3"/>
        <v>0</v>
      </c>
      <c r="F33" s="407">
        <f t="shared" si="3"/>
        <v>0</v>
      </c>
      <c r="G33" s="407" t="e">
        <f t="shared" si="1"/>
        <v>#DIV/0!</v>
      </c>
      <c r="H33" s="407"/>
      <c r="I33" s="407"/>
      <c r="J33" s="407">
        <v>0</v>
      </c>
      <c r="K33" s="407">
        <v>0</v>
      </c>
      <c r="L33" s="407">
        <v>0</v>
      </c>
      <c r="M33" s="407">
        <v>0</v>
      </c>
      <c r="N33" s="407">
        <v>0</v>
      </c>
      <c r="O33" s="407">
        <v>0</v>
      </c>
      <c r="P33" s="407">
        <v>0</v>
      </c>
      <c r="Q33" s="407"/>
      <c r="R33" s="407">
        <v>0</v>
      </c>
      <c r="S33" s="407">
        <v>0</v>
      </c>
      <c r="T33" s="407"/>
      <c r="U33" s="407"/>
      <c r="V33" s="407">
        <v>0</v>
      </c>
      <c r="W33" s="407">
        <v>0</v>
      </c>
      <c r="X33" s="407">
        <v>0</v>
      </c>
      <c r="Y33" s="407">
        <v>0</v>
      </c>
      <c r="Z33" s="407"/>
      <c r="AA33" s="407"/>
      <c r="AB33" s="407">
        <v>0</v>
      </c>
      <c r="AC33" s="407"/>
      <c r="AD33" s="407"/>
      <c r="AE33" s="407">
        <v>0</v>
      </c>
      <c r="AF33" s="407">
        <v>0</v>
      </c>
      <c r="AG33" s="407">
        <v>0</v>
      </c>
      <c r="AH33" s="407">
        <v>0</v>
      </c>
      <c r="AI33" s="407"/>
      <c r="AJ33" s="407"/>
      <c r="AK33" s="407">
        <v>0</v>
      </c>
      <c r="AL33" s="407"/>
      <c r="AM33" s="407"/>
      <c r="AN33" s="407">
        <v>0</v>
      </c>
      <c r="AO33" s="407">
        <v>0</v>
      </c>
      <c r="AP33" s="407"/>
      <c r="AQ33" s="407">
        <v>0</v>
      </c>
      <c r="AR33" s="659"/>
      <c r="AS33" s="659"/>
    </row>
    <row r="34" spans="1:48" s="2" customFormat="1" ht="28.15" hidden="1" customHeight="1" x14ac:dyDescent="0.2">
      <c r="A34" s="658"/>
      <c r="B34" s="659"/>
      <c r="C34" s="408"/>
      <c r="D34" s="405" t="s">
        <v>48</v>
      </c>
      <c r="E34" s="407">
        <f t="shared" si="3"/>
        <v>0</v>
      </c>
      <c r="F34" s="407">
        <f t="shared" si="3"/>
        <v>0</v>
      </c>
      <c r="G34" s="407">
        <v>0</v>
      </c>
      <c r="H34" s="407"/>
      <c r="I34" s="407"/>
      <c r="J34" s="407">
        <v>0</v>
      </c>
      <c r="K34" s="407"/>
      <c r="L34" s="407"/>
      <c r="M34" s="407">
        <v>0</v>
      </c>
      <c r="N34" s="407"/>
      <c r="O34" s="407"/>
      <c r="P34" s="407">
        <v>0</v>
      </c>
      <c r="Q34" s="407"/>
      <c r="R34" s="407"/>
      <c r="S34" s="407">
        <v>0</v>
      </c>
      <c r="T34" s="407"/>
      <c r="U34" s="407"/>
      <c r="V34" s="407">
        <v>0</v>
      </c>
      <c r="W34" s="407"/>
      <c r="X34" s="407"/>
      <c r="Y34" s="407">
        <v>0</v>
      </c>
      <c r="Z34" s="407"/>
      <c r="AA34" s="407"/>
      <c r="AB34" s="407">
        <v>0</v>
      </c>
      <c r="AC34" s="407"/>
      <c r="AD34" s="407"/>
      <c r="AE34" s="407">
        <v>0</v>
      </c>
      <c r="AF34" s="407"/>
      <c r="AG34" s="407"/>
      <c r="AH34" s="407">
        <v>0</v>
      </c>
      <c r="AI34" s="407"/>
      <c r="AJ34" s="407"/>
      <c r="AK34" s="407">
        <v>0</v>
      </c>
      <c r="AL34" s="407"/>
      <c r="AM34" s="407"/>
      <c r="AN34" s="407">
        <v>0</v>
      </c>
      <c r="AO34" s="407"/>
      <c r="AP34" s="407"/>
      <c r="AQ34" s="407">
        <v>0</v>
      </c>
      <c r="AR34" s="659"/>
      <c r="AS34" s="659"/>
    </row>
    <row r="35" spans="1:48" s="2" customFormat="1" ht="28.9" hidden="1" customHeight="1" x14ac:dyDescent="0.2">
      <c r="A35" s="658"/>
      <c r="B35" s="659"/>
      <c r="C35" s="408"/>
      <c r="D35" s="405" t="s">
        <v>39</v>
      </c>
      <c r="E35" s="407">
        <v>0</v>
      </c>
      <c r="F35" s="407">
        <v>0</v>
      </c>
      <c r="G35" s="407">
        <v>0</v>
      </c>
      <c r="H35" s="407">
        <v>0</v>
      </c>
      <c r="I35" s="407">
        <v>0</v>
      </c>
      <c r="J35" s="407">
        <v>0</v>
      </c>
      <c r="K35" s="407">
        <v>0</v>
      </c>
      <c r="L35" s="407">
        <v>0</v>
      </c>
      <c r="M35" s="407">
        <v>0</v>
      </c>
      <c r="N35" s="407">
        <v>0</v>
      </c>
      <c r="O35" s="407">
        <v>0</v>
      </c>
      <c r="P35" s="407">
        <v>0</v>
      </c>
      <c r="Q35" s="407">
        <v>0</v>
      </c>
      <c r="R35" s="407">
        <v>0</v>
      </c>
      <c r="S35" s="407">
        <v>0</v>
      </c>
      <c r="T35" s="407">
        <v>0</v>
      </c>
      <c r="U35" s="407">
        <v>0</v>
      </c>
      <c r="V35" s="407">
        <v>0</v>
      </c>
      <c r="W35" s="407">
        <v>0</v>
      </c>
      <c r="X35" s="407">
        <v>0</v>
      </c>
      <c r="Y35" s="407">
        <v>0</v>
      </c>
      <c r="Z35" s="407">
        <v>0</v>
      </c>
      <c r="AA35" s="407">
        <v>0</v>
      </c>
      <c r="AB35" s="407">
        <v>0</v>
      </c>
      <c r="AC35" s="407">
        <v>0</v>
      </c>
      <c r="AD35" s="407">
        <v>0</v>
      </c>
      <c r="AE35" s="407">
        <v>0</v>
      </c>
      <c r="AF35" s="407">
        <v>0</v>
      </c>
      <c r="AG35" s="407">
        <v>0</v>
      </c>
      <c r="AH35" s="407">
        <v>0</v>
      </c>
      <c r="AI35" s="407">
        <v>0</v>
      </c>
      <c r="AJ35" s="407">
        <v>0</v>
      </c>
      <c r="AK35" s="407">
        <v>0</v>
      </c>
      <c r="AL35" s="407">
        <v>0</v>
      </c>
      <c r="AM35" s="407">
        <v>0</v>
      </c>
      <c r="AN35" s="407">
        <v>0</v>
      </c>
      <c r="AO35" s="407">
        <v>0</v>
      </c>
      <c r="AP35" s="407">
        <v>0</v>
      </c>
      <c r="AQ35" s="407">
        <v>0</v>
      </c>
      <c r="AR35" s="382"/>
      <c r="AS35" s="391"/>
    </row>
    <row r="36" spans="1:48" s="2" customFormat="1" ht="27.6" hidden="1" customHeight="1" x14ac:dyDescent="0.2">
      <c r="A36" s="658" t="s">
        <v>42</v>
      </c>
      <c r="B36" s="659" t="s">
        <v>49</v>
      </c>
      <c r="C36" s="408" t="s">
        <v>32</v>
      </c>
      <c r="D36" s="405" t="s">
        <v>33</v>
      </c>
      <c r="E36" s="407">
        <f t="shared" si="3"/>
        <v>0</v>
      </c>
      <c r="F36" s="407">
        <f t="shared" si="3"/>
        <v>0</v>
      </c>
      <c r="G36" s="407">
        <v>0</v>
      </c>
      <c r="H36" s="407">
        <f>H37+H38+H39+H40</f>
        <v>0</v>
      </c>
      <c r="I36" s="407">
        <f>I37+I38+I39+I40</f>
        <v>0</v>
      </c>
      <c r="J36" s="407">
        <v>0</v>
      </c>
      <c r="K36" s="407">
        <f>K37+K38+K39+K40</f>
        <v>0</v>
      </c>
      <c r="L36" s="407">
        <f>L37+L38+L39+L40</f>
        <v>0</v>
      </c>
      <c r="M36" s="407">
        <v>0</v>
      </c>
      <c r="N36" s="407">
        <f>N37+N38+N39+N40</f>
        <v>0</v>
      </c>
      <c r="O36" s="407">
        <f>O37+O38+O39+O40</f>
        <v>0</v>
      </c>
      <c r="P36" s="407">
        <v>0</v>
      </c>
      <c r="Q36" s="407">
        <f>Q37+Q38+Q39+Q40</f>
        <v>0</v>
      </c>
      <c r="R36" s="407">
        <f>R37+R38+R39+R40</f>
        <v>0</v>
      </c>
      <c r="S36" s="407">
        <v>0</v>
      </c>
      <c r="T36" s="407">
        <f>T37+T38+T39+T40</f>
        <v>0</v>
      </c>
      <c r="U36" s="407">
        <f>U37+U38+U39+U40</f>
        <v>0</v>
      </c>
      <c r="V36" s="407">
        <v>0</v>
      </c>
      <c r="W36" s="407">
        <f>W37+W38+W39+W40</f>
        <v>0</v>
      </c>
      <c r="X36" s="407">
        <f>X37+X38+X39+X40</f>
        <v>0</v>
      </c>
      <c r="Y36" s="407">
        <v>0</v>
      </c>
      <c r="Z36" s="407">
        <f>Z37+Z38+Z39+Z40</f>
        <v>0</v>
      </c>
      <c r="AA36" s="407">
        <f>AA37+AA38+AA39+AA40</f>
        <v>0</v>
      </c>
      <c r="AB36" s="407">
        <v>0</v>
      </c>
      <c r="AC36" s="407">
        <f>AC37+AC38+AC39+AC40</f>
        <v>0</v>
      </c>
      <c r="AD36" s="407">
        <f>AD37+AD38+AD39+AD40</f>
        <v>0</v>
      </c>
      <c r="AE36" s="407">
        <v>0</v>
      </c>
      <c r="AF36" s="407">
        <f>AF37+AF38+AF39+AF40</f>
        <v>0</v>
      </c>
      <c r="AG36" s="407">
        <f>AG37+AG38+AG39+AG40</f>
        <v>0</v>
      </c>
      <c r="AH36" s="407">
        <v>0</v>
      </c>
      <c r="AI36" s="407">
        <f>AI37+AI38+AI39+AI40</f>
        <v>0</v>
      </c>
      <c r="AJ36" s="407">
        <f>AJ37+AJ38+AJ39+AJ40</f>
        <v>0</v>
      </c>
      <c r="AK36" s="407">
        <v>0</v>
      </c>
      <c r="AL36" s="407">
        <f>AL37+AL38+AL39+AL40</f>
        <v>0</v>
      </c>
      <c r="AM36" s="407">
        <f>AM37+AM38+AM39+AM40</f>
        <v>0</v>
      </c>
      <c r="AN36" s="407">
        <v>0</v>
      </c>
      <c r="AO36" s="407">
        <f>AO37+AO38+AO39+AO40</f>
        <v>0</v>
      </c>
      <c r="AP36" s="407">
        <f>AP37+AP38+AP39+AP40</f>
        <v>0</v>
      </c>
      <c r="AQ36" s="407">
        <v>0</v>
      </c>
      <c r="AR36" s="661"/>
      <c r="AS36" s="660"/>
    </row>
    <row r="37" spans="1:48" s="2" customFormat="1" ht="30.6" hidden="1" customHeight="1" x14ac:dyDescent="0.2">
      <c r="A37" s="658"/>
      <c r="B37" s="659"/>
      <c r="C37" s="408"/>
      <c r="D37" s="405" t="s">
        <v>35</v>
      </c>
      <c r="E37" s="407">
        <f t="shared" si="3"/>
        <v>0</v>
      </c>
      <c r="F37" s="407">
        <f t="shared" si="3"/>
        <v>0</v>
      </c>
      <c r="G37" s="407">
        <v>0</v>
      </c>
      <c r="H37" s="407">
        <v>0</v>
      </c>
      <c r="I37" s="407">
        <v>0</v>
      </c>
      <c r="J37" s="407">
        <v>0</v>
      </c>
      <c r="K37" s="407">
        <v>0</v>
      </c>
      <c r="L37" s="407">
        <v>0</v>
      </c>
      <c r="M37" s="407">
        <v>0</v>
      </c>
      <c r="N37" s="407">
        <v>0</v>
      </c>
      <c r="O37" s="407">
        <v>0</v>
      </c>
      <c r="P37" s="407">
        <v>0</v>
      </c>
      <c r="Q37" s="407">
        <v>0</v>
      </c>
      <c r="R37" s="407">
        <v>0</v>
      </c>
      <c r="S37" s="407">
        <v>0</v>
      </c>
      <c r="T37" s="407">
        <v>0</v>
      </c>
      <c r="U37" s="407">
        <v>0</v>
      </c>
      <c r="V37" s="407">
        <v>0</v>
      </c>
      <c r="W37" s="407">
        <v>0</v>
      </c>
      <c r="X37" s="407">
        <v>0</v>
      </c>
      <c r="Y37" s="407">
        <v>0</v>
      </c>
      <c r="Z37" s="407">
        <v>0</v>
      </c>
      <c r="AA37" s="407">
        <v>0</v>
      </c>
      <c r="AB37" s="407">
        <v>0</v>
      </c>
      <c r="AC37" s="407">
        <v>0</v>
      </c>
      <c r="AD37" s="407">
        <v>0</v>
      </c>
      <c r="AE37" s="407">
        <v>0</v>
      </c>
      <c r="AF37" s="407">
        <v>0</v>
      </c>
      <c r="AG37" s="407">
        <v>0</v>
      </c>
      <c r="AH37" s="407">
        <v>0</v>
      </c>
      <c r="AI37" s="407">
        <v>0</v>
      </c>
      <c r="AJ37" s="407">
        <v>0</v>
      </c>
      <c r="AK37" s="407">
        <v>0</v>
      </c>
      <c r="AL37" s="407">
        <v>0</v>
      </c>
      <c r="AM37" s="407">
        <v>0</v>
      </c>
      <c r="AN37" s="407">
        <v>0</v>
      </c>
      <c r="AO37" s="407">
        <v>0</v>
      </c>
      <c r="AP37" s="407">
        <v>0</v>
      </c>
      <c r="AQ37" s="407">
        <v>0</v>
      </c>
      <c r="AR37" s="661"/>
      <c r="AS37" s="660"/>
    </row>
    <row r="38" spans="1:48" s="2" customFormat="1" ht="34.9" hidden="1" customHeight="1" x14ac:dyDescent="0.2">
      <c r="A38" s="658"/>
      <c r="B38" s="659"/>
      <c r="C38" s="408"/>
      <c r="D38" s="405" t="s">
        <v>36</v>
      </c>
      <c r="E38" s="407">
        <f t="shared" si="3"/>
        <v>0</v>
      </c>
      <c r="F38" s="407">
        <f t="shared" si="3"/>
        <v>0</v>
      </c>
      <c r="G38" s="407">
        <v>0</v>
      </c>
      <c r="H38" s="407">
        <v>0</v>
      </c>
      <c r="I38" s="407">
        <v>0</v>
      </c>
      <c r="J38" s="407">
        <v>0</v>
      </c>
      <c r="K38" s="407">
        <v>0</v>
      </c>
      <c r="L38" s="407">
        <v>0</v>
      </c>
      <c r="M38" s="407">
        <v>0</v>
      </c>
      <c r="N38" s="407">
        <v>0</v>
      </c>
      <c r="O38" s="407">
        <v>0</v>
      </c>
      <c r="P38" s="407">
        <v>0</v>
      </c>
      <c r="Q38" s="407">
        <v>0</v>
      </c>
      <c r="R38" s="407">
        <v>0</v>
      </c>
      <c r="S38" s="407">
        <v>0</v>
      </c>
      <c r="T38" s="407">
        <v>0</v>
      </c>
      <c r="U38" s="407">
        <v>0</v>
      </c>
      <c r="V38" s="407">
        <v>0</v>
      </c>
      <c r="W38" s="407">
        <v>0</v>
      </c>
      <c r="X38" s="407">
        <v>0</v>
      </c>
      <c r="Y38" s="407">
        <v>0</v>
      </c>
      <c r="Z38" s="407">
        <v>0</v>
      </c>
      <c r="AA38" s="407">
        <v>0</v>
      </c>
      <c r="AB38" s="407">
        <v>0</v>
      </c>
      <c r="AC38" s="407">
        <v>0</v>
      </c>
      <c r="AD38" s="407">
        <v>0</v>
      </c>
      <c r="AE38" s="407">
        <v>0</v>
      </c>
      <c r="AF38" s="407">
        <v>0</v>
      </c>
      <c r="AG38" s="407">
        <v>0</v>
      </c>
      <c r="AH38" s="407">
        <v>0</v>
      </c>
      <c r="AI38" s="407">
        <v>0</v>
      </c>
      <c r="AJ38" s="407">
        <v>0</v>
      </c>
      <c r="AK38" s="407">
        <v>0</v>
      </c>
      <c r="AL38" s="407">
        <v>0</v>
      </c>
      <c r="AM38" s="407">
        <v>0</v>
      </c>
      <c r="AN38" s="407">
        <v>0</v>
      </c>
      <c r="AO38" s="407">
        <v>0</v>
      </c>
      <c r="AP38" s="407">
        <v>0</v>
      </c>
      <c r="AQ38" s="407">
        <v>0</v>
      </c>
      <c r="AR38" s="661"/>
      <c r="AS38" s="660"/>
    </row>
    <row r="39" spans="1:48" s="2" customFormat="1" ht="26.45" hidden="1" customHeight="1" x14ac:dyDescent="0.2">
      <c r="A39" s="658"/>
      <c r="B39" s="659"/>
      <c r="C39" s="408"/>
      <c r="D39" s="405" t="s">
        <v>37</v>
      </c>
      <c r="E39" s="407">
        <f t="shared" si="3"/>
        <v>0</v>
      </c>
      <c r="F39" s="407">
        <f t="shared" si="3"/>
        <v>0</v>
      </c>
      <c r="G39" s="407">
        <v>0</v>
      </c>
      <c r="H39" s="407">
        <v>0</v>
      </c>
      <c r="I39" s="407">
        <v>0</v>
      </c>
      <c r="J39" s="407">
        <v>0</v>
      </c>
      <c r="K39" s="407">
        <v>0</v>
      </c>
      <c r="L39" s="407">
        <v>0</v>
      </c>
      <c r="M39" s="407">
        <v>0</v>
      </c>
      <c r="N39" s="407">
        <v>0</v>
      </c>
      <c r="O39" s="407">
        <v>0</v>
      </c>
      <c r="P39" s="407">
        <v>0</v>
      </c>
      <c r="Q39" s="407">
        <v>0</v>
      </c>
      <c r="R39" s="407">
        <v>0</v>
      </c>
      <c r="S39" s="407">
        <v>0</v>
      </c>
      <c r="T39" s="407">
        <v>0</v>
      </c>
      <c r="U39" s="407">
        <v>0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0</v>
      </c>
      <c r="AC39" s="407">
        <v>0</v>
      </c>
      <c r="AD39" s="407">
        <v>0</v>
      </c>
      <c r="AE39" s="407">
        <v>0</v>
      </c>
      <c r="AF39" s="407">
        <v>0</v>
      </c>
      <c r="AG39" s="407">
        <v>0</v>
      </c>
      <c r="AH39" s="407">
        <v>0</v>
      </c>
      <c r="AI39" s="407"/>
      <c r="AJ39" s="407">
        <v>0</v>
      </c>
      <c r="AK39" s="407">
        <v>0</v>
      </c>
      <c r="AL39" s="407"/>
      <c r="AM39" s="407">
        <v>0</v>
      </c>
      <c r="AN39" s="407">
        <v>0</v>
      </c>
      <c r="AO39" s="407">
        <v>0</v>
      </c>
      <c r="AP39" s="407">
        <v>0</v>
      </c>
      <c r="AQ39" s="407">
        <v>0</v>
      </c>
      <c r="AR39" s="661"/>
      <c r="AS39" s="660"/>
    </row>
    <row r="40" spans="1:48" s="2" customFormat="1" ht="13.5" hidden="1" customHeight="1" thickBot="1" x14ac:dyDescent="0.25">
      <c r="A40" s="658"/>
      <c r="B40" s="659"/>
      <c r="C40" s="408"/>
      <c r="D40" s="405" t="s">
        <v>38</v>
      </c>
      <c r="E40" s="407">
        <f t="shared" si="3"/>
        <v>0</v>
      </c>
      <c r="F40" s="407">
        <f t="shared" si="3"/>
        <v>0</v>
      </c>
      <c r="G40" s="407">
        <v>0</v>
      </c>
      <c r="H40" s="407">
        <v>0</v>
      </c>
      <c r="I40" s="407">
        <v>0</v>
      </c>
      <c r="J40" s="407">
        <v>0</v>
      </c>
      <c r="K40" s="407">
        <v>0</v>
      </c>
      <c r="L40" s="407">
        <v>0</v>
      </c>
      <c r="M40" s="407">
        <v>0</v>
      </c>
      <c r="N40" s="407">
        <v>0</v>
      </c>
      <c r="O40" s="407">
        <v>0</v>
      </c>
      <c r="P40" s="407">
        <v>0</v>
      </c>
      <c r="Q40" s="407">
        <v>0</v>
      </c>
      <c r="R40" s="407">
        <v>0</v>
      </c>
      <c r="S40" s="407">
        <v>0</v>
      </c>
      <c r="T40" s="407">
        <v>0</v>
      </c>
      <c r="U40" s="407">
        <v>0</v>
      </c>
      <c r="V40" s="407">
        <v>0</v>
      </c>
      <c r="W40" s="407">
        <v>0</v>
      </c>
      <c r="X40" s="407">
        <v>0</v>
      </c>
      <c r="Y40" s="407">
        <v>0</v>
      </c>
      <c r="Z40" s="407">
        <v>0</v>
      </c>
      <c r="AA40" s="407">
        <v>0</v>
      </c>
      <c r="AB40" s="407">
        <v>0</v>
      </c>
      <c r="AC40" s="407">
        <v>0</v>
      </c>
      <c r="AD40" s="407">
        <v>0</v>
      </c>
      <c r="AE40" s="407">
        <v>0</v>
      </c>
      <c r="AF40" s="407">
        <v>0</v>
      </c>
      <c r="AG40" s="407">
        <v>0</v>
      </c>
      <c r="AH40" s="407">
        <v>0</v>
      </c>
      <c r="AI40" s="407">
        <v>0</v>
      </c>
      <c r="AJ40" s="407">
        <v>0</v>
      </c>
      <c r="AK40" s="407">
        <v>0</v>
      </c>
      <c r="AL40" s="407">
        <v>0</v>
      </c>
      <c r="AM40" s="407">
        <v>0</v>
      </c>
      <c r="AN40" s="407">
        <v>0</v>
      </c>
      <c r="AO40" s="407">
        <v>0</v>
      </c>
      <c r="AP40" s="407">
        <v>0</v>
      </c>
      <c r="AQ40" s="407">
        <v>0</v>
      </c>
      <c r="AR40" s="661"/>
      <c r="AS40" s="660"/>
    </row>
    <row r="41" spans="1:48" s="2" customFormat="1" ht="13.5" customHeight="1" x14ac:dyDescent="0.2">
      <c r="A41" s="408" t="s">
        <v>50</v>
      </c>
      <c r="B41" s="408" t="s">
        <v>51</v>
      </c>
      <c r="C41" s="408" t="s">
        <v>155</v>
      </c>
      <c r="D41" s="405" t="s">
        <v>152</v>
      </c>
      <c r="E41" s="407">
        <f>H41+K41+N41+Q41+T41+W41+Z41+AC41+AF41+AI41+AL41+AO41</f>
        <v>183180.5</v>
      </c>
      <c r="F41" s="407">
        <f>I41+L41+O41+R41+U41+X41+AA41+AD41+AG41+AJ41+AM41+AP31+AP41</f>
        <v>420</v>
      </c>
      <c r="G41" s="407">
        <f>F41/E41*100</f>
        <v>0.22928204694276955</v>
      </c>
      <c r="H41" s="407">
        <f>H42+H43+H44+H45</f>
        <v>120</v>
      </c>
      <c r="I41" s="407">
        <f>I42+I43+I44+I45</f>
        <v>120</v>
      </c>
      <c r="J41" s="407">
        <v>100</v>
      </c>
      <c r="K41" s="407">
        <f>K42+K43+K44+K45</f>
        <v>380</v>
      </c>
      <c r="L41" s="407">
        <v>0</v>
      </c>
      <c r="M41" s="407">
        <v>0</v>
      </c>
      <c r="N41" s="407">
        <f>N44</f>
        <v>510</v>
      </c>
      <c r="O41" s="407">
        <f>O42+O43+O44</f>
        <v>300</v>
      </c>
      <c r="P41" s="407">
        <f>O41/N41*100</f>
        <v>58.82352941176471</v>
      </c>
      <c r="Q41" s="407">
        <v>0</v>
      </c>
      <c r="R41" s="407">
        <v>0</v>
      </c>
      <c r="S41" s="407">
        <v>0</v>
      </c>
      <c r="T41" s="407">
        <f>T42+T43+T44+T45</f>
        <v>0</v>
      </c>
      <c r="U41" s="407">
        <v>0</v>
      </c>
      <c r="V41" s="407">
        <v>0</v>
      </c>
      <c r="W41" s="407">
        <v>0</v>
      </c>
      <c r="X41" s="407">
        <v>0</v>
      </c>
      <c r="Y41" s="407">
        <v>0</v>
      </c>
      <c r="Z41" s="407">
        <f>Z42+Z43+Z44+Z45</f>
        <v>54055</v>
      </c>
      <c r="AA41" s="407">
        <v>0</v>
      </c>
      <c r="AB41" s="407">
        <v>0</v>
      </c>
      <c r="AC41" s="407">
        <f>AC42+AC43+AC44+AC45</f>
        <v>54055</v>
      </c>
      <c r="AD41" s="407">
        <f>AD42+AD43+AD44+AD45</f>
        <v>0</v>
      </c>
      <c r="AE41" s="407">
        <v>0</v>
      </c>
      <c r="AF41" s="407">
        <f>AF42+AF43+AF44+AF45</f>
        <v>54054</v>
      </c>
      <c r="AG41" s="407">
        <f>AG42+AG43+AG44+AG45</f>
        <v>0</v>
      </c>
      <c r="AH41" s="407">
        <v>0</v>
      </c>
      <c r="AI41" s="407">
        <f>AI42+AI43+AI44+AI45</f>
        <v>20006</v>
      </c>
      <c r="AJ41" s="407">
        <f>AJ42+AJ43+AJ44+AJ45</f>
        <v>0</v>
      </c>
      <c r="AK41" s="407">
        <v>0</v>
      </c>
      <c r="AL41" s="407">
        <f>AL44</f>
        <v>0</v>
      </c>
      <c r="AM41" s="407">
        <f t="shared" ref="AM41:AQ41" si="5">AM44</f>
        <v>0</v>
      </c>
      <c r="AN41" s="407">
        <f t="shared" si="5"/>
        <v>0</v>
      </c>
      <c r="AO41" s="407">
        <f t="shared" si="5"/>
        <v>0.5</v>
      </c>
      <c r="AP41" s="407">
        <f t="shared" si="5"/>
        <v>0</v>
      </c>
      <c r="AQ41" s="407">
        <f t="shared" si="5"/>
        <v>0</v>
      </c>
      <c r="AR41" s="662" t="s">
        <v>148</v>
      </c>
      <c r="AS41" s="445"/>
      <c r="AU41" s="8"/>
      <c r="AV41" s="8"/>
    </row>
    <row r="42" spans="1:48" s="2" customFormat="1" ht="25.5" customHeight="1" x14ac:dyDescent="0.2">
      <c r="A42" s="408"/>
      <c r="B42" s="408"/>
      <c r="C42" s="408"/>
      <c r="D42" s="405" t="s">
        <v>35</v>
      </c>
      <c r="E42" s="407">
        <f t="shared" si="3"/>
        <v>0</v>
      </c>
      <c r="F42" s="407">
        <f t="shared" si="3"/>
        <v>0</v>
      </c>
      <c r="G42" s="407">
        <f t="shared" si="3"/>
        <v>0</v>
      </c>
      <c r="H42" s="407">
        <f>'ФСГС МКУ УКС'!I42</f>
        <v>0</v>
      </c>
      <c r="I42" s="407">
        <f>'ФСГС МКУ УКС'!J42</f>
        <v>0</v>
      </c>
      <c r="J42" s="407">
        <f>'ФСГС МКУ УКС'!K42</f>
        <v>0</v>
      </c>
      <c r="K42" s="407">
        <f>'ФСГС МКУ УКС'!L42</f>
        <v>0</v>
      </c>
      <c r="L42" s="407">
        <f>'ФСГС МКУ УКС'!M42</f>
        <v>0</v>
      </c>
      <c r="M42" s="407">
        <f>'ФСГС МКУ УКС'!N42</f>
        <v>0</v>
      </c>
      <c r="N42" s="407">
        <f>'ФСГС МКУ УКС'!O42</f>
        <v>0</v>
      </c>
      <c r="O42" s="407">
        <f>'ФСГС МКУ УКС'!P42</f>
        <v>0</v>
      </c>
      <c r="P42" s="407">
        <f>'ФСГС МКУ УКС'!Q42</f>
        <v>0</v>
      </c>
      <c r="Q42" s="407">
        <f>'ФСГС МКУ УКС'!R42</f>
        <v>0</v>
      </c>
      <c r="R42" s="407">
        <f>'ФСГС МКУ УКС'!S42</f>
        <v>0</v>
      </c>
      <c r="S42" s="407">
        <f>'ФСГС МКУ УКС'!T42</f>
        <v>0</v>
      </c>
      <c r="T42" s="407">
        <f>'ФСГС МКУ УКС'!U42</f>
        <v>0</v>
      </c>
      <c r="U42" s="407">
        <f>'ФСГС МКУ УКС'!V42</f>
        <v>0</v>
      </c>
      <c r="V42" s="407">
        <f>'ФСГС МКУ УКС'!W42</f>
        <v>0</v>
      </c>
      <c r="W42" s="407">
        <f>'ФСГС МКУ УКС'!X42</f>
        <v>0</v>
      </c>
      <c r="X42" s="407">
        <f>'ФСГС МКУ УКС'!Y42</f>
        <v>0</v>
      </c>
      <c r="Y42" s="407">
        <f>'ФСГС МКУ УКС'!Z42</f>
        <v>0</v>
      </c>
      <c r="Z42" s="407">
        <f>'ФСГС МКУ УКС'!AA42</f>
        <v>0</v>
      </c>
      <c r="AA42" s="407">
        <f>'ФСГС МКУ УКС'!AB42</f>
        <v>0</v>
      </c>
      <c r="AB42" s="407">
        <f>'ФСГС МКУ УКС'!AC42</f>
        <v>0</v>
      </c>
      <c r="AC42" s="407">
        <f>'ФСГС МКУ УКС'!AD42</f>
        <v>0</v>
      </c>
      <c r="AD42" s="407">
        <f>'ФСГС МКУ УКС'!AE42</f>
        <v>0</v>
      </c>
      <c r="AE42" s="407">
        <f>'ФСГС МКУ УКС'!AF42</f>
        <v>0</v>
      </c>
      <c r="AF42" s="407">
        <f>'ФСГС МКУ УКС'!AG42</f>
        <v>0</v>
      </c>
      <c r="AG42" s="407">
        <f>'ФСГС МКУ УКС'!AH42</f>
        <v>0</v>
      </c>
      <c r="AH42" s="407">
        <f>'ФСГС МКУ УКС'!AI42</f>
        <v>0</v>
      </c>
      <c r="AI42" s="407">
        <f>'ФСГС МКУ УКС'!AJ42</f>
        <v>0</v>
      </c>
      <c r="AJ42" s="407">
        <f>'ФСГС МКУ УКС'!AK42</f>
        <v>0</v>
      </c>
      <c r="AK42" s="407">
        <f>'ФСГС МКУ УКС'!AL42</f>
        <v>0</v>
      </c>
      <c r="AL42" s="407">
        <f>'ФСГС МКУ УКС'!AM42</f>
        <v>0</v>
      </c>
      <c r="AM42" s="407">
        <f>'ФСГС МКУ УКС'!AN42</f>
        <v>0</v>
      </c>
      <c r="AN42" s="407">
        <f>'ФСГС МКУ УКС'!AO42</f>
        <v>0</v>
      </c>
      <c r="AO42" s="407">
        <f>'ФСГС МКУ УКС'!AP42</f>
        <v>0</v>
      </c>
      <c r="AP42" s="407">
        <f>'ФСГС МКУ УКС'!AQ42</f>
        <v>0</v>
      </c>
      <c r="AQ42" s="407">
        <f>'ФСГС МКУ УКС'!AR42</f>
        <v>0</v>
      </c>
      <c r="AR42" s="655"/>
      <c r="AS42" s="445"/>
    </row>
    <row r="43" spans="1:48" s="2" customFormat="1" ht="36.75" customHeight="1" x14ac:dyDescent="0.2">
      <c r="A43" s="408"/>
      <c r="B43" s="408"/>
      <c r="C43" s="408"/>
      <c r="D43" s="405" t="s">
        <v>36</v>
      </c>
      <c r="E43" s="407">
        <f t="shared" si="3"/>
        <v>0</v>
      </c>
      <c r="F43" s="407">
        <f t="shared" si="3"/>
        <v>0</v>
      </c>
      <c r="G43" s="407">
        <f t="shared" si="3"/>
        <v>0</v>
      </c>
      <c r="H43" s="407">
        <f>'ФСГС МКУ УКС'!I43</f>
        <v>0</v>
      </c>
      <c r="I43" s="407">
        <f>'ФСГС МКУ УКС'!J43</f>
        <v>0</v>
      </c>
      <c r="J43" s="407">
        <f>'ФСГС МКУ УКС'!K43</f>
        <v>0</v>
      </c>
      <c r="K43" s="407">
        <f>'ФСГС МКУ УКС'!L43</f>
        <v>0</v>
      </c>
      <c r="L43" s="407">
        <f>'ФСГС МКУ УКС'!M43</f>
        <v>0</v>
      </c>
      <c r="M43" s="407">
        <f>'ФСГС МКУ УКС'!N43</f>
        <v>0</v>
      </c>
      <c r="N43" s="407">
        <f>'ФСГС МКУ УКС'!O43</f>
        <v>0</v>
      </c>
      <c r="O43" s="407">
        <f>'ФСГС МКУ УКС'!P43</f>
        <v>0</v>
      </c>
      <c r="P43" s="407">
        <f>'ФСГС МКУ УКС'!Q43</f>
        <v>0</v>
      </c>
      <c r="Q43" s="407">
        <f>'ФСГС МКУ УКС'!R43</f>
        <v>0</v>
      </c>
      <c r="R43" s="407">
        <f>'ФСГС МКУ УКС'!S43</f>
        <v>0</v>
      </c>
      <c r="S43" s="407">
        <f>'ФСГС МКУ УКС'!T43</f>
        <v>0</v>
      </c>
      <c r="T43" s="407">
        <f>'ФСГС МКУ УКС'!U43</f>
        <v>0</v>
      </c>
      <c r="U43" s="407">
        <f>'ФСГС МКУ УКС'!V43</f>
        <v>0</v>
      </c>
      <c r="V43" s="407">
        <f>'ФСГС МКУ УКС'!W43</f>
        <v>0</v>
      </c>
      <c r="W43" s="407">
        <f>'ФСГС МКУ УКС'!X43</f>
        <v>0</v>
      </c>
      <c r="X43" s="407">
        <f>'ФСГС МКУ УКС'!Y43</f>
        <v>0</v>
      </c>
      <c r="Y43" s="407">
        <f>'ФСГС МКУ УКС'!Z43</f>
        <v>0</v>
      </c>
      <c r="Z43" s="407">
        <f>'ФСГС МКУ УКС'!AA43</f>
        <v>0</v>
      </c>
      <c r="AA43" s="407">
        <f>'ФСГС МКУ УКС'!AB43</f>
        <v>0</v>
      </c>
      <c r="AB43" s="407">
        <f>'ФСГС МКУ УКС'!AC43</f>
        <v>0</v>
      </c>
      <c r="AC43" s="407">
        <f>'ФСГС МКУ УКС'!AD43</f>
        <v>0</v>
      </c>
      <c r="AD43" s="407">
        <f>'ФСГС МКУ УКС'!AE43</f>
        <v>0</v>
      </c>
      <c r="AE43" s="407">
        <f>'ФСГС МКУ УКС'!AF43</f>
        <v>0</v>
      </c>
      <c r="AF43" s="407">
        <f>'ФСГС МКУ УКС'!AG43</f>
        <v>0</v>
      </c>
      <c r="AG43" s="407">
        <f>'ФСГС МКУ УКС'!AH43</f>
        <v>0</v>
      </c>
      <c r="AH43" s="407">
        <f>'ФСГС МКУ УКС'!AI43</f>
        <v>0</v>
      </c>
      <c r="AI43" s="407">
        <f>'ФСГС МКУ УКС'!AJ43</f>
        <v>0</v>
      </c>
      <c r="AJ43" s="407">
        <f>'ФСГС МКУ УКС'!AK43</f>
        <v>0</v>
      </c>
      <c r="AK43" s="407">
        <f>'ФСГС МКУ УКС'!AL43</f>
        <v>0</v>
      </c>
      <c r="AL43" s="407">
        <f>'ФСГС МКУ УКС'!AM43</f>
        <v>0</v>
      </c>
      <c r="AM43" s="407">
        <f>'ФСГС МКУ УКС'!AN43</f>
        <v>0</v>
      </c>
      <c r="AN43" s="407">
        <f>'ФСГС МКУ УКС'!AO43</f>
        <v>0</v>
      </c>
      <c r="AO43" s="407">
        <f>'ФСГС МКУ УКС'!AP43</f>
        <v>0</v>
      </c>
      <c r="AP43" s="407">
        <f>'ФСГС МКУ УКС'!AQ43</f>
        <v>0</v>
      </c>
      <c r="AQ43" s="407">
        <f>'ФСГС МКУ УКС'!AR43</f>
        <v>0</v>
      </c>
      <c r="AR43" s="655"/>
      <c r="AS43" s="445"/>
    </row>
    <row r="44" spans="1:48" s="2" customFormat="1" ht="24" customHeight="1" x14ac:dyDescent="0.2">
      <c r="A44" s="408"/>
      <c r="B44" s="408"/>
      <c r="C44" s="408"/>
      <c r="D44" s="405" t="s">
        <v>153</v>
      </c>
      <c r="E44" s="407">
        <f>H44+K44+N44+Q44+T44+W44+Z44+AC44+AF44+AI44+AL44+AO44</f>
        <v>183180.5</v>
      </c>
      <c r="F44" s="407">
        <f>I44+L44+O44+R44+U44+X44+AA44+AD44+AG44+AJ44+AM44+AP44</f>
        <v>420</v>
      </c>
      <c r="G44" s="407">
        <f>F44/E44*100</f>
        <v>0.22928204694276955</v>
      </c>
      <c r="H44" s="407">
        <f>'ФСГС МКУ УЖКХ'!I35+'ФСГС МКУ УКС'!I44</f>
        <v>120</v>
      </c>
      <c r="I44" s="407">
        <f>'ФСГС МКУ УЖКХ'!J27+'ФСГС МКУ УКС'!J44</f>
        <v>120</v>
      </c>
      <c r="J44" s="407">
        <f>I44/H44*100</f>
        <v>100</v>
      </c>
      <c r="K44" s="407">
        <f>'ФСГС МКУ УЖКХ'!L27+'ФСГС МКУ УКС'!L44</f>
        <v>380</v>
      </c>
      <c r="L44" s="407">
        <f>'ФСГС МКУ УЖКХ'!M27+'ФСГС МКУ УКС'!M44</f>
        <v>0</v>
      </c>
      <c r="M44" s="407">
        <f>'ФСГС МКУ УЖКХ'!N27+'ФСГС МКУ УКС'!N44</f>
        <v>0</v>
      </c>
      <c r="N44" s="407">
        <f>'ФСГС МКУ УЖКХ'!O27+'ФСГС МКУ УКС'!O44</f>
        <v>510</v>
      </c>
      <c r="O44" s="407">
        <f>'ФСГС МКУ УЖКХ'!P27+'ФСГС МКУ УКС'!P44</f>
        <v>300</v>
      </c>
      <c r="P44" s="407">
        <f>O44/N44*100</f>
        <v>58.82352941176471</v>
      </c>
      <c r="Q44" s="407">
        <f>'ФСГС МКУ УЖКХ'!R27+'ФСГС МКУ УКС'!R44</f>
        <v>0</v>
      </c>
      <c r="R44" s="407">
        <f>'ФСГС МКУ УЖКХ'!S27+'ФСГС МКУ УКС'!S44</f>
        <v>0</v>
      </c>
      <c r="S44" s="407">
        <f>'ФСГС МКУ УЖКХ'!T27+'ФСГС МКУ УКС'!T44</f>
        <v>0</v>
      </c>
      <c r="T44" s="407">
        <f>'ФСГС МКУ УЖКХ'!U27+'ФСГС МКУ УКС'!U44</f>
        <v>0</v>
      </c>
      <c r="U44" s="407">
        <f>'ФСГС МКУ УЖКХ'!V27+'ФСГС МКУ УКС'!V44</f>
        <v>0</v>
      </c>
      <c r="V44" s="407">
        <f>'ФСГС МКУ УЖКХ'!W27+'ФСГС МКУ УКС'!W44</f>
        <v>0</v>
      </c>
      <c r="W44" s="407">
        <f>'ФСГС МКУ УЖКХ'!X27+'ФСГС МКУ УКС'!X44</f>
        <v>0</v>
      </c>
      <c r="X44" s="407">
        <f>'ФСГС МКУ УЖКХ'!Y27+'ФСГС МКУ УКС'!Y44</f>
        <v>0</v>
      </c>
      <c r="Y44" s="407">
        <f>'ФСГС МКУ УЖКХ'!Z27+'ФСГС МКУ УКС'!Z44</f>
        <v>0</v>
      </c>
      <c r="Z44" s="407">
        <f>'ФСГС МКУ УЖКХ'!AA27+'ФСГС МКУ УКС'!AA44</f>
        <v>54055</v>
      </c>
      <c r="AA44" s="407">
        <f>'ФСГС МКУ УЖКХ'!AB27+'ФСГС МКУ УКС'!AB44</f>
        <v>0</v>
      </c>
      <c r="AB44" s="407">
        <f>'ФСГС МКУ УЖКХ'!AC27+'ФСГС МКУ УКС'!AC44</f>
        <v>0</v>
      </c>
      <c r="AC44" s="407">
        <f>'ФСГС МКУ УЖКХ'!AD27+'ФСГС МКУ УКС'!AD44</f>
        <v>54055</v>
      </c>
      <c r="AD44" s="407">
        <f>'ФСГС МКУ УЖКХ'!AE27+'ФСГС МКУ УКС'!AE44</f>
        <v>0</v>
      </c>
      <c r="AE44" s="407">
        <f>'ФСГС МКУ УЖКХ'!AF27+'ФСГС МКУ УКС'!AF44</f>
        <v>0</v>
      </c>
      <c r="AF44" s="407">
        <f>'ФСГС МКУ УЖКХ'!AG27+'ФСГС МКУ УКС'!AG44</f>
        <v>54054</v>
      </c>
      <c r="AG44" s="407">
        <f>'ФСГС МКУ УЖКХ'!AH27+'ФСГС МКУ УКС'!AH44</f>
        <v>0</v>
      </c>
      <c r="AH44" s="407">
        <f>'ФСГС МКУ УЖКХ'!AI27+'ФСГС МКУ УКС'!AI44</f>
        <v>0</v>
      </c>
      <c r="AI44" s="407">
        <f>'ФСГС МКУ УЖКХ'!AJ27+'ФСГС МКУ УКС'!AJ44</f>
        <v>20006</v>
      </c>
      <c r="AJ44" s="407">
        <f>'ФСГС МКУ УЖКХ'!AK27+'ФСГС МКУ УКС'!AK44</f>
        <v>0</v>
      </c>
      <c r="AK44" s="407">
        <f>'ФСГС МКУ УЖКХ'!AL27+'ФСГС МКУ УКС'!AL44</f>
        <v>0</v>
      </c>
      <c r="AL44" s="407">
        <f>'ФСГС МКУ УЖКХ'!AM27+'ФСГС МКУ УКС'!AM44</f>
        <v>0</v>
      </c>
      <c r="AM44" s="407">
        <f>'ФСГС МКУ УЖКХ'!AN27+'ФСГС МКУ УКС'!AN44</f>
        <v>0</v>
      </c>
      <c r="AN44" s="407">
        <f>'ФСГС МКУ УЖКХ'!AO27+'ФСГС МКУ УКС'!AO44</f>
        <v>0</v>
      </c>
      <c r="AO44" s="407">
        <v>0.5</v>
      </c>
      <c r="AP44" s="407">
        <f>'ФСГС МКУ УЖКХ'!AQ27+'ФСГС МКУ УКС'!AQ44</f>
        <v>0</v>
      </c>
      <c r="AQ44" s="407">
        <f>'ФСГС МКУ УЖКХ'!AR27+'ФСГС МКУ УКС'!AR44</f>
        <v>0</v>
      </c>
      <c r="AR44" s="655"/>
      <c r="AS44" s="445"/>
    </row>
    <row r="45" spans="1:48" s="2" customFormat="1" ht="50.25" customHeight="1" x14ac:dyDescent="0.2">
      <c r="A45" s="408"/>
      <c r="B45" s="408"/>
      <c r="C45" s="408"/>
      <c r="D45" s="405" t="s">
        <v>38</v>
      </c>
      <c r="E45" s="407">
        <f t="shared" si="3"/>
        <v>0</v>
      </c>
      <c r="F45" s="407">
        <f t="shared" si="3"/>
        <v>0</v>
      </c>
      <c r="G45" s="407">
        <v>0</v>
      </c>
      <c r="H45" s="407">
        <f>'ФСГС МКУ УЖКХ'!I36+'ФСГС МКУ УКС'!I45</f>
        <v>0</v>
      </c>
      <c r="I45" s="407">
        <f>'ФСГС МКУ УЖКХ'!J28+'ФСГС МКУ УКС'!J45</f>
        <v>0</v>
      </c>
      <c r="J45" s="407">
        <f>'ФСГС МКУ УЖКХ'!K28+'ФСГС МКУ УКС'!K45</f>
        <v>0</v>
      </c>
      <c r="K45" s="407">
        <f>'ФСГС МКУ УЖКХ'!L28+'ФСГС МКУ УКС'!L45</f>
        <v>0</v>
      </c>
      <c r="L45" s="407">
        <f>'ФСГС МКУ УЖКХ'!M28+'ФСГС МКУ УКС'!M45</f>
        <v>0</v>
      </c>
      <c r="M45" s="407">
        <f>'ФСГС МКУ УЖКХ'!N28+'ФСГС МКУ УКС'!N45</f>
        <v>0</v>
      </c>
      <c r="N45" s="407">
        <f>'ФСГС МКУ УЖКХ'!O28+'ФСГС МКУ УКС'!O45</f>
        <v>0</v>
      </c>
      <c r="O45" s="407">
        <f>'ФСГС МКУ УЖКХ'!P28+'ФСГС МКУ УКС'!P45</f>
        <v>0</v>
      </c>
      <c r="P45" s="407">
        <f>'ФСГС МКУ УЖКХ'!Q28+'ФСГС МКУ УКС'!Q45</f>
        <v>0</v>
      </c>
      <c r="Q45" s="407">
        <f>'ФСГС МКУ УЖКХ'!R28+'ФСГС МКУ УКС'!R45</f>
        <v>0</v>
      </c>
      <c r="R45" s="407">
        <f>'ФСГС МКУ УЖКХ'!S28+'ФСГС МКУ УКС'!S45</f>
        <v>0</v>
      </c>
      <c r="S45" s="407">
        <f>'ФСГС МКУ УЖКХ'!T28+'ФСГС МКУ УКС'!T45</f>
        <v>0</v>
      </c>
      <c r="T45" s="407">
        <f>'ФСГС МКУ УЖКХ'!U28+'ФСГС МКУ УКС'!U45</f>
        <v>0</v>
      </c>
      <c r="U45" s="407">
        <f>'ФСГС МКУ УЖКХ'!V28+'ФСГС МКУ УКС'!V45</f>
        <v>0</v>
      </c>
      <c r="V45" s="407">
        <f>'ФСГС МКУ УЖКХ'!W28+'ФСГС МКУ УКС'!W45</f>
        <v>0</v>
      </c>
      <c r="W45" s="407">
        <f>'ФСГС МКУ УЖКХ'!X28+'ФСГС МКУ УКС'!X45</f>
        <v>0</v>
      </c>
      <c r="X45" s="407">
        <f>'ФСГС МКУ УЖКХ'!Y28+'ФСГС МКУ УКС'!Y45</f>
        <v>0</v>
      </c>
      <c r="Y45" s="407">
        <f>'ФСГС МКУ УЖКХ'!Z28+'ФСГС МКУ УКС'!Z45</f>
        <v>0</v>
      </c>
      <c r="Z45" s="407">
        <f>'ФСГС МКУ УЖКХ'!AA28+'ФСГС МКУ УКС'!AA45</f>
        <v>0</v>
      </c>
      <c r="AA45" s="407">
        <f>'ФСГС МКУ УЖКХ'!AB28+'ФСГС МКУ УКС'!AB45</f>
        <v>0</v>
      </c>
      <c r="AB45" s="407">
        <f>'ФСГС МКУ УЖКХ'!AC28+'ФСГС МКУ УКС'!AC45</f>
        <v>0</v>
      </c>
      <c r="AC45" s="407">
        <f>'ФСГС МКУ УЖКХ'!AD28+'ФСГС МКУ УКС'!AD45</f>
        <v>0</v>
      </c>
      <c r="AD45" s="407">
        <f>'ФСГС МКУ УЖКХ'!AE28+'ФСГС МКУ УКС'!AE45</f>
        <v>0</v>
      </c>
      <c r="AE45" s="407">
        <f>'ФСГС МКУ УЖКХ'!AF28+'ФСГС МКУ УКС'!AF45</f>
        <v>0</v>
      </c>
      <c r="AF45" s="407">
        <f>'ФСГС МКУ УЖКХ'!AG28+'ФСГС МКУ УКС'!AG45</f>
        <v>0</v>
      </c>
      <c r="AG45" s="407">
        <f>'ФСГС МКУ УЖКХ'!AH28+'ФСГС МКУ УКС'!AH45</f>
        <v>0</v>
      </c>
      <c r="AH45" s="407">
        <f>'ФСГС МКУ УЖКХ'!AI28+'ФСГС МКУ УКС'!AI45</f>
        <v>0</v>
      </c>
      <c r="AI45" s="407">
        <f>'ФСГС МКУ УЖКХ'!AJ28+'ФСГС МКУ УКС'!AJ45</f>
        <v>0</v>
      </c>
      <c r="AJ45" s="407">
        <f>'ФСГС МКУ УЖКХ'!AK28+'ФСГС МКУ УКС'!AK45</f>
        <v>0</v>
      </c>
      <c r="AK45" s="407">
        <f>'ФСГС МКУ УЖКХ'!AL28+'ФСГС МКУ УКС'!AL45</f>
        <v>0</v>
      </c>
      <c r="AL45" s="407">
        <f>'ФСГС МКУ УЖКХ'!AM28+'ФСГС МКУ УКС'!AM45</f>
        <v>0</v>
      </c>
      <c r="AM45" s="407">
        <f>'ФСГС МКУ УЖКХ'!AN28+'ФСГС МКУ УКС'!AN45</f>
        <v>0</v>
      </c>
      <c r="AN45" s="407">
        <f>'ФСГС МКУ УЖКХ'!AO28+'ФСГС МКУ УКС'!AO45</f>
        <v>0</v>
      </c>
      <c r="AO45" s="407">
        <f>'ФСГС МКУ УЖКХ'!AP28+'ФСГС МКУ УКС'!AP45</f>
        <v>0</v>
      </c>
      <c r="AP45" s="407">
        <f>'ФСГС МКУ УЖКХ'!AQ28+'ФСГС МКУ УКС'!AQ45</f>
        <v>0</v>
      </c>
      <c r="AQ45" s="407">
        <f>'ФСГС МКУ УЖКХ'!AR28+'ФСГС МКУ УКС'!AR45</f>
        <v>0</v>
      </c>
      <c r="AR45" s="655"/>
      <c r="AS45" s="445"/>
    </row>
    <row r="46" spans="1:48" s="2" customFormat="1" ht="0.75" customHeight="1" x14ac:dyDescent="0.2">
      <c r="A46" s="408"/>
      <c r="B46" s="408"/>
      <c r="C46" s="408"/>
      <c r="D46" s="657"/>
      <c r="E46" s="656"/>
      <c r="F46" s="656"/>
      <c r="G46" s="656"/>
      <c r="H46" s="656"/>
      <c r="I46" s="656"/>
      <c r="J46" s="656"/>
      <c r="K46" s="656"/>
      <c r="L46" s="656"/>
      <c r="M46" s="656"/>
      <c r="N46" s="656"/>
      <c r="O46" s="656"/>
      <c r="P46" s="656"/>
      <c r="Q46" s="656"/>
      <c r="R46" s="656"/>
      <c r="S46" s="656"/>
      <c r="T46" s="656"/>
      <c r="U46" s="656"/>
      <c r="V46" s="656"/>
      <c r="W46" s="656"/>
      <c r="X46" s="656"/>
      <c r="Y46" s="656"/>
      <c r="Z46" s="656"/>
      <c r="AA46" s="656"/>
      <c r="AB46" s="656"/>
      <c r="AC46" s="656"/>
      <c r="AD46" s="656"/>
      <c r="AE46" s="656"/>
      <c r="AF46" s="656"/>
      <c r="AG46" s="656"/>
      <c r="AH46" s="656"/>
      <c r="AI46" s="656"/>
      <c r="AJ46" s="656"/>
      <c r="AK46" s="656"/>
      <c r="AL46" s="656"/>
      <c r="AM46" s="656"/>
      <c r="AN46" s="656"/>
      <c r="AO46" s="656"/>
      <c r="AP46" s="656"/>
      <c r="AQ46" s="656"/>
      <c r="AR46" s="655"/>
      <c r="AS46" s="445"/>
    </row>
    <row r="47" spans="1:48" s="2" customFormat="1" ht="140.25" hidden="1" customHeight="1" thickBot="1" x14ac:dyDescent="0.25">
      <c r="A47" s="408"/>
      <c r="B47" s="408"/>
      <c r="C47" s="408"/>
      <c r="D47" s="657"/>
      <c r="E47" s="656"/>
      <c r="F47" s="656"/>
      <c r="G47" s="656"/>
      <c r="H47" s="656"/>
      <c r="I47" s="656"/>
      <c r="J47" s="656"/>
      <c r="K47" s="656"/>
      <c r="L47" s="656"/>
      <c r="M47" s="656"/>
      <c r="N47" s="656"/>
      <c r="O47" s="656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6"/>
      <c r="AH47" s="656"/>
      <c r="AI47" s="656"/>
      <c r="AJ47" s="656"/>
      <c r="AK47" s="656"/>
      <c r="AL47" s="656"/>
      <c r="AM47" s="656"/>
      <c r="AN47" s="656"/>
      <c r="AO47" s="656"/>
      <c r="AP47" s="656"/>
      <c r="AQ47" s="656"/>
      <c r="AR47" s="389"/>
      <c r="AS47" s="383"/>
    </row>
    <row r="48" spans="1:48" s="2" customFormat="1" ht="21" hidden="1" customHeight="1" x14ac:dyDescent="0.2">
      <c r="A48" s="408" t="s">
        <v>42</v>
      </c>
      <c r="B48" s="659" t="s">
        <v>54</v>
      </c>
      <c r="C48" s="408" t="s">
        <v>32</v>
      </c>
      <c r="D48" s="405" t="s">
        <v>152</v>
      </c>
      <c r="E48" s="407">
        <f t="shared" si="3"/>
        <v>0</v>
      </c>
      <c r="F48" s="407">
        <f>I48+L48+O48+R48+U48+X48+AA48+AD48+AG48+AJ48+AM48+AP37+AP48</f>
        <v>0</v>
      </c>
      <c r="G48" s="407">
        <v>0</v>
      </c>
      <c r="H48" s="407">
        <f>H49+H50+H51+H52</f>
        <v>0</v>
      </c>
      <c r="I48" s="407">
        <f>I49+I50+I51+I52</f>
        <v>0</v>
      </c>
      <c r="J48" s="407">
        <v>0</v>
      </c>
      <c r="K48" s="407">
        <f>K49+K50+K51+K52</f>
        <v>0</v>
      </c>
      <c r="L48" s="407">
        <f>L49+L50+L51+L52</f>
        <v>0</v>
      </c>
      <c r="M48" s="407">
        <v>0</v>
      </c>
      <c r="N48" s="407">
        <f>N49+N50+N51+N52</f>
        <v>0</v>
      </c>
      <c r="O48" s="407">
        <f>O49+O50+O51+O52</f>
        <v>0</v>
      </c>
      <c r="P48" s="407">
        <v>0</v>
      </c>
      <c r="Q48" s="407">
        <f>Q49+Q50+Q51+Q52</f>
        <v>0</v>
      </c>
      <c r="R48" s="407">
        <f>R49+R50+R51+R52</f>
        <v>0</v>
      </c>
      <c r="S48" s="407">
        <v>0</v>
      </c>
      <c r="T48" s="407">
        <f>T49+T50+T51+T52</f>
        <v>0</v>
      </c>
      <c r="U48" s="407">
        <f>U49+U50+U51+U52</f>
        <v>0</v>
      </c>
      <c r="V48" s="407">
        <v>0</v>
      </c>
      <c r="W48" s="407">
        <f>W49+W50+W51+W52</f>
        <v>0</v>
      </c>
      <c r="X48" s="407">
        <f>X49+X50+X51+X52</f>
        <v>0</v>
      </c>
      <c r="Y48" s="407">
        <f>Y49+Y50+Y51+Y52+Y53</f>
        <v>0</v>
      </c>
      <c r="Z48" s="407">
        <f>Z49+Z50+Z51+Z52</f>
        <v>0</v>
      </c>
      <c r="AA48" s="407">
        <f>AA49+AA50+AA51+AA52</f>
        <v>0</v>
      </c>
      <c r="AB48" s="407">
        <v>0</v>
      </c>
      <c r="AC48" s="407">
        <f>AC49+AC50+AC51+AC52</f>
        <v>0</v>
      </c>
      <c r="AD48" s="407">
        <f>AD49+AD50+AD51+AD52</f>
        <v>0</v>
      </c>
      <c r="AE48" s="407">
        <v>0</v>
      </c>
      <c r="AF48" s="407">
        <f>AF49+AF50+AF51+AF52</f>
        <v>0</v>
      </c>
      <c r="AG48" s="407">
        <f>AG49+AG50+AG51+AG52</f>
        <v>0</v>
      </c>
      <c r="AH48" s="407">
        <v>0</v>
      </c>
      <c r="AI48" s="407">
        <f>AI49+AI50+AI51+AI52</f>
        <v>0</v>
      </c>
      <c r="AJ48" s="407">
        <f>AJ49+AJ50+AJ51+AJ52</f>
        <v>0</v>
      </c>
      <c r="AK48" s="407">
        <v>0</v>
      </c>
      <c r="AL48" s="407">
        <f>AL49+AL50+AL51+AL52</f>
        <v>0</v>
      </c>
      <c r="AM48" s="407">
        <f>AM49+AM50+AM51+AM52</f>
        <v>0</v>
      </c>
      <c r="AN48" s="407">
        <v>0</v>
      </c>
      <c r="AO48" s="407">
        <f>AO49+AO50+AO51+AO52</f>
        <v>0</v>
      </c>
      <c r="AP48" s="407">
        <f>AP49+AP50+AP51+AP52</f>
        <v>0</v>
      </c>
      <c r="AQ48" s="407">
        <v>0</v>
      </c>
      <c r="AR48" s="664"/>
      <c r="AS48" s="445"/>
      <c r="AU48" s="8"/>
      <c r="AV48" s="8"/>
    </row>
    <row r="49" spans="1:45" s="2" customFormat="1" ht="36.75" hidden="1" customHeight="1" x14ac:dyDescent="0.2">
      <c r="A49" s="408"/>
      <c r="B49" s="659"/>
      <c r="C49" s="408"/>
      <c r="D49" s="405" t="s">
        <v>35</v>
      </c>
      <c r="E49" s="407">
        <f t="shared" si="3"/>
        <v>0</v>
      </c>
      <c r="F49" s="407">
        <f t="shared" si="3"/>
        <v>0</v>
      </c>
      <c r="G49" s="407">
        <v>0</v>
      </c>
      <c r="H49" s="407">
        <f>'ФСГС МКУ УКС'!I49</f>
        <v>0</v>
      </c>
      <c r="I49" s="407">
        <f>'ФСГС МКУ УКС'!J49</f>
        <v>0</v>
      </c>
      <c r="J49" s="407">
        <f>'ФСГС МКУ УКС'!K49</f>
        <v>0</v>
      </c>
      <c r="K49" s="407">
        <f>'ФСГС МКУ УКС'!L49</f>
        <v>0</v>
      </c>
      <c r="L49" s="407">
        <f>'ФСГС МКУ УКС'!M49</f>
        <v>0</v>
      </c>
      <c r="M49" s="407">
        <f>'ФСГС МКУ УКС'!N49</f>
        <v>0</v>
      </c>
      <c r="N49" s="407">
        <f>'ФСГС МКУ УКС'!O49</f>
        <v>0</v>
      </c>
      <c r="O49" s="407">
        <f>'ФСГС МКУ УКС'!P49</f>
        <v>0</v>
      </c>
      <c r="P49" s="407">
        <f>'ФСГС МКУ УКС'!Q49</f>
        <v>0</v>
      </c>
      <c r="Q49" s="407">
        <f>'ФСГС МКУ УКС'!R49</f>
        <v>0</v>
      </c>
      <c r="R49" s="407">
        <f>'ФСГС МКУ УКС'!S49</f>
        <v>0</v>
      </c>
      <c r="S49" s="407">
        <f>'ФСГС МКУ УКС'!T49</f>
        <v>0</v>
      </c>
      <c r="T49" s="407">
        <f>'ФСГС МКУ УКС'!U49</f>
        <v>0</v>
      </c>
      <c r="U49" s="407">
        <f>'ФСГС МКУ УКС'!V49</f>
        <v>0</v>
      </c>
      <c r="V49" s="407">
        <f>'ФСГС МКУ УКС'!W49</f>
        <v>0</v>
      </c>
      <c r="W49" s="407">
        <f>'ФСГС МКУ УКС'!X49</f>
        <v>0</v>
      </c>
      <c r="X49" s="407">
        <f>'ФСГС МКУ УКС'!Y49</f>
        <v>0</v>
      </c>
      <c r="Y49" s="407">
        <f>'ФСГС МКУ УКС'!Z49</f>
        <v>0</v>
      </c>
      <c r="Z49" s="407">
        <f>'ФСГС МКУ УКС'!AA49</f>
        <v>0</v>
      </c>
      <c r="AA49" s="407">
        <f>'ФСГС МКУ УКС'!AB49</f>
        <v>0</v>
      </c>
      <c r="AB49" s="407">
        <f>'ФСГС МКУ УКС'!AC49</f>
        <v>0</v>
      </c>
      <c r="AC49" s="407">
        <f>'ФСГС МКУ УКС'!AD49</f>
        <v>0</v>
      </c>
      <c r="AD49" s="407">
        <f>'ФСГС МКУ УКС'!AE49</f>
        <v>0</v>
      </c>
      <c r="AE49" s="407">
        <f>'ФСГС МКУ УКС'!AF49</f>
        <v>0</v>
      </c>
      <c r="AF49" s="407">
        <f>'ФСГС МКУ УКС'!AG49</f>
        <v>0</v>
      </c>
      <c r="AG49" s="407">
        <f>'ФСГС МКУ УКС'!AH49</f>
        <v>0</v>
      </c>
      <c r="AH49" s="407">
        <f>'ФСГС МКУ УКС'!AI49</f>
        <v>0</v>
      </c>
      <c r="AI49" s="407">
        <f>'ФСГС МКУ УКС'!AJ49</f>
        <v>0</v>
      </c>
      <c r="AJ49" s="407">
        <f>'ФСГС МКУ УКС'!AK49</f>
        <v>0</v>
      </c>
      <c r="AK49" s="407">
        <f>'ФСГС МКУ УКС'!AL49</f>
        <v>0</v>
      </c>
      <c r="AL49" s="407">
        <f>'ФСГС МКУ УКС'!AM49</f>
        <v>0</v>
      </c>
      <c r="AM49" s="407">
        <f>'ФСГС МКУ УКС'!AN49</f>
        <v>0</v>
      </c>
      <c r="AN49" s="407">
        <f>'ФСГС МКУ УКС'!AO49</f>
        <v>0</v>
      </c>
      <c r="AO49" s="407">
        <f>'ФСГС МКУ УКС'!AP49</f>
        <v>0</v>
      </c>
      <c r="AP49" s="407">
        <f>'ФСГС МКУ УКС'!AQ49</f>
        <v>0</v>
      </c>
      <c r="AQ49" s="407">
        <f>'ФСГС МКУ УКС'!AR49</f>
        <v>0</v>
      </c>
      <c r="AR49" s="655"/>
      <c r="AS49" s="445"/>
    </row>
    <row r="50" spans="1:45" s="2" customFormat="1" ht="38.25" hidden="1" customHeight="1" x14ac:dyDescent="0.2">
      <c r="A50" s="408"/>
      <c r="B50" s="659"/>
      <c r="C50" s="408"/>
      <c r="D50" s="405" t="s">
        <v>36</v>
      </c>
      <c r="E50" s="407">
        <f t="shared" si="3"/>
        <v>0</v>
      </c>
      <c r="F50" s="407">
        <f t="shared" si="3"/>
        <v>0</v>
      </c>
      <c r="G50" s="407">
        <v>0</v>
      </c>
      <c r="H50" s="407">
        <f>'ФСГС МКУ УКС'!I50</f>
        <v>0</v>
      </c>
      <c r="I50" s="407">
        <f>'ФСГС МКУ УКС'!J50</f>
        <v>0</v>
      </c>
      <c r="J50" s="407">
        <f>'ФСГС МКУ УКС'!K50</f>
        <v>0</v>
      </c>
      <c r="K50" s="407">
        <f>'ФСГС МКУ УКС'!L50</f>
        <v>0</v>
      </c>
      <c r="L50" s="407">
        <f>'ФСГС МКУ УКС'!M50</f>
        <v>0</v>
      </c>
      <c r="M50" s="407">
        <f>'ФСГС МКУ УКС'!N50</f>
        <v>0</v>
      </c>
      <c r="N50" s="407">
        <f>'ФСГС МКУ УКС'!O50</f>
        <v>0</v>
      </c>
      <c r="O50" s="407">
        <f>'ФСГС МКУ УКС'!P50</f>
        <v>0</v>
      </c>
      <c r="P50" s="407">
        <f>'ФСГС МКУ УКС'!Q50</f>
        <v>0</v>
      </c>
      <c r="Q50" s="407">
        <f>'ФСГС МКУ УКС'!R50</f>
        <v>0</v>
      </c>
      <c r="R50" s="407">
        <f>'ФСГС МКУ УКС'!S50</f>
        <v>0</v>
      </c>
      <c r="S50" s="407">
        <f>'ФСГС МКУ УКС'!T50</f>
        <v>0</v>
      </c>
      <c r="T50" s="407">
        <f>'ФСГС МКУ УКС'!U50</f>
        <v>0</v>
      </c>
      <c r="U50" s="407">
        <f>'ФСГС МКУ УКС'!V50</f>
        <v>0</v>
      </c>
      <c r="V50" s="407">
        <f>'ФСГС МКУ УКС'!W50</f>
        <v>0</v>
      </c>
      <c r="W50" s="407">
        <f>'ФСГС МКУ УКС'!X50</f>
        <v>0</v>
      </c>
      <c r="X50" s="407">
        <f>'ФСГС МКУ УКС'!Y50</f>
        <v>0</v>
      </c>
      <c r="Y50" s="407">
        <f>'ФСГС МКУ УКС'!Z50</f>
        <v>0</v>
      </c>
      <c r="Z50" s="407">
        <f>'ФСГС МКУ УКС'!AA50</f>
        <v>0</v>
      </c>
      <c r="AA50" s="407">
        <f>'ФСГС МКУ УКС'!AB50</f>
        <v>0</v>
      </c>
      <c r="AB50" s="407">
        <f>'ФСГС МКУ УКС'!AC50</f>
        <v>0</v>
      </c>
      <c r="AC50" s="407">
        <f>'ФСГС МКУ УКС'!AD50</f>
        <v>0</v>
      </c>
      <c r="AD50" s="407">
        <f>'ФСГС МКУ УКС'!AE50</f>
        <v>0</v>
      </c>
      <c r="AE50" s="407">
        <f>'ФСГС МКУ УКС'!AF50</f>
        <v>0</v>
      </c>
      <c r="AF50" s="407">
        <f>'ФСГС МКУ УКС'!AG50</f>
        <v>0</v>
      </c>
      <c r="AG50" s="407">
        <f>'ФСГС МКУ УКС'!AH50</f>
        <v>0</v>
      </c>
      <c r="AH50" s="407">
        <f>'ФСГС МКУ УКС'!AI50</f>
        <v>0</v>
      </c>
      <c r="AI50" s="407">
        <f>'ФСГС МКУ УКС'!AJ50</f>
        <v>0</v>
      </c>
      <c r="AJ50" s="407">
        <f>'ФСГС МКУ УКС'!AK50</f>
        <v>0</v>
      </c>
      <c r="AK50" s="407">
        <f>'ФСГС МКУ УКС'!AL50</f>
        <v>0</v>
      </c>
      <c r="AL50" s="407">
        <f>'ФСГС МКУ УКС'!AM50</f>
        <v>0</v>
      </c>
      <c r="AM50" s="407">
        <f>'ФСГС МКУ УКС'!AN50</f>
        <v>0</v>
      </c>
      <c r="AN50" s="407">
        <f>'ФСГС МКУ УКС'!AO50</f>
        <v>0</v>
      </c>
      <c r="AO50" s="407">
        <f>'ФСГС МКУ УКС'!AP50</f>
        <v>0</v>
      </c>
      <c r="AP50" s="407">
        <f>'ФСГС МКУ УКС'!AQ50</f>
        <v>0</v>
      </c>
      <c r="AQ50" s="407">
        <f>'ФСГС МКУ УКС'!AR50</f>
        <v>0</v>
      </c>
      <c r="AR50" s="655"/>
      <c r="AS50" s="445"/>
    </row>
    <row r="51" spans="1:45" s="2" customFormat="1" ht="23.25" hidden="1" customHeight="1" x14ac:dyDescent="0.2">
      <c r="A51" s="408"/>
      <c r="B51" s="659"/>
      <c r="C51" s="408"/>
      <c r="D51" s="405" t="s">
        <v>153</v>
      </c>
      <c r="E51" s="407">
        <f t="shared" si="3"/>
        <v>0</v>
      </c>
      <c r="F51" s="407">
        <f t="shared" si="3"/>
        <v>0</v>
      </c>
      <c r="G51" s="407">
        <v>0</v>
      </c>
      <c r="H51" s="407">
        <f>'ФСГС МКУ УКС'!I51</f>
        <v>0</v>
      </c>
      <c r="I51" s="407">
        <f>'ФСГС МКУ УКС'!J51</f>
        <v>0</v>
      </c>
      <c r="J51" s="407">
        <f>'ФСГС МКУ УКС'!K51</f>
        <v>0</v>
      </c>
      <c r="K51" s="407">
        <f>'ФСГС МКУ УКС'!L51</f>
        <v>0</v>
      </c>
      <c r="L51" s="407">
        <f>'ФСГС МКУ УКС'!M51</f>
        <v>0</v>
      </c>
      <c r="M51" s="407">
        <f>'ФСГС МКУ УКС'!N51</f>
        <v>0</v>
      </c>
      <c r="N51" s="407">
        <f>'ФСГС МКУ УКС'!O51</f>
        <v>0</v>
      </c>
      <c r="O51" s="407">
        <f>'ФСГС МКУ УКС'!P51</f>
        <v>0</v>
      </c>
      <c r="P51" s="407">
        <f>'ФСГС МКУ УКС'!Q51</f>
        <v>0</v>
      </c>
      <c r="Q51" s="407">
        <f>'ФСГС МКУ УКС'!R51</f>
        <v>0</v>
      </c>
      <c r="R51" s="407">
        <f>'ФСГС МКУ УКС'!S51</f>
        <v>0</v>
      </c>
      <c r="S51" s="407">
        <f>'ФСГС МКУ УКС'!T51</f>
        <v>0</v>
      </c>
      <c r="T51" s="407">
        <f>'ФСГС МКУ УКС'!U51</f>
        <v>0</v>
      </c>
      <c r="U51" s="407">
        <f>'ФСГС МКУ УКС'!V51</f>
        <v>0</v>
      </c>
      <c r="V51" s="407">
        <f>'ФСГС МКУ УКС'!W51</f>
        <v>0</v>
      </c>
      <c r="W51" s="407">
        <f>'ФСГС МКУ УКС'!X51</f>
        <v>0</v>
      </c>
      <c r="X51" s="407">
        <f>'ФСГС МКУ УКС'!Y51</f>
        <v>0</v>
      </c>
      <c r="Y51" s="407">
        <f>'ФСГС МКУ УКС'!Z51</f>
        <v>0</v>
      </c>
      <c r="Z51" s="407">
        <f>'ФСГС МКУ УКС'!AA51</f>
        <v>0</v>
      </c>
      <c r="AA51" s="407">
        <f>'ФСГС МКУ УКС'!AB51</f>
        <v>0</v>
      </c>
      <c r="AB51" s="407">
        <f>'ФСГС МКУ УКС'!AC51</f>
        <v>0</v>
      </c>
      <c r="AC51" s="407">
        <f>'ФСГС МКУ УКС'!AD51</f>
        <v>0</v>
      </c>
      <c r="AD51" s="407">
        <f>'ФСГС МКУ УКС'!AE51</f>
        <v>0</v>
      </c>
      <c r="AE51" s="407">
        <f>'ФСГС МКУ УКС'!AF51</f>
        <v>0</v>
      </c>
      <c r="AF51" s="407">
        <f>'ФСГС МКУ УКС'!AG51</f>
        <v>0</v>
      </c>
      <c r="AG51" s="407">
        <f>'ФСГС МКУ УКС'!AH51</f>
        <v>0</v>
      </c>
      <c r="AH51" s="407">
        <f>'ФСГС МКУ УКС'!AI51</f>
        <v>0</v>
      </c>
      <c r="AI51" s="407">
        <f>'ФСГС МКУ УКС'!AJ51</f>
        <v>0</v>
      </c>
      <c r="AJ51" s="407">
        <f>'ФСГС МКУ УКС'!AK51</f>
        <v>0</v>
      </c>
      <c r="AK51" s="407">
        <f>'ФСГС МКУ УКС'!AL51</f>
        <v>0</v>
      </c>
      <c r="AL51" s="407">
        <f>'ФСГС МКУ УКС'!AM51</f>
        <v>0</v>
      </c>
      <c r="AM51" s="407">
        <f>'ФСГС МКУ УКС'!AN51</f>
        <v>0</v>
      </c>
      <c r="AN51" s="407">
        <f>'ФСГС МКУ УКС'!AO51</f>
        <v>0</v>
      </c>
      <c r="AO51" s="407">
        <f>'ФСГС МКУ УКС'!AP51</f>
        <v>0</v>
      </c>
      <c r="AP51" s="407">
        <f>'ФСГС МКУ УКС'!AQ51</f>
        <v>0</v>
      </c>
      <c r="AQ51" s="407">
        <f>'ФСГС МКУ УКС'!AR51</f>
        <v>0</v>
      </c>
      <c r="AR51" s="655"/>
      <c r="AS51" s="445"/>
    </row>
    <row r="52" spans="1:45" s="2" customFormat="1" ht="48" hidden="1" customHeight="1" x14ac:dyDescent="0.2">
      <c r="A52" s="408"/>
      <c r="B52" s="659"/>
      <c r="C52" s="408"/>
      <c r="D52" s="405" t="s">
        <v>38</v>
      </c>
      <c r="E52" s="407">
        <f t="shared" si="3"/>
        <v>0</v>
      </c>
      <c r="F52" s="407">
        <f t="shared" si="3"/>
        <v>0</v>
      </c>
      <c r="G52" s="407">
        <v>0</v>
      </c>
      <c r="H52" s="407">
        <f>'ФСГС МКУ УКС'!I52</f>
        <v>0</v>
      </c>
      <c r="I52" s="407">
        <f>'ФСГС МКУ УКС'!J52</f>
        <v>0</v>
      </c>
      <c r="J52" s="407">
        <f>'ФСГС МКУ УКС'!K52</f>
        <v>0</v>
      </c>
      <c r="K52" s="407">
        <f>'ФСГС МКУ УКС'!L52</f>
        <v>0</v>
      </c>
      <c r="L52" s="407">
        <f>'ФСГС МКУ УКС'!M52</f>
        <v>0</v>
      </c>
      <c r="M52" s="407">
        <f>'ФСГС МКУ УКС'!N52</f>
        <v>0</v>
      </c>
      <c r="N52" s="407">
        <f>'ФСГС МКУ УКС'!O52</f>
        <v>0</v>
      </c>
      <c r="O52" s="407">
        <f>'ФСГС МКУ УКС'!P52</f>
        <v>0</v>
      </c>
      <c r="P52" s="407">
        <f>'ФСГС МКУ УКС'!Q52</f>
        <v>0</v>
      </c>
      <c r="Q52" s="407">
        <f>'ФСГС МКУ УКС'!R52</f>
        <v>0</v>
      </c>
      <c r="R52" s="407">
        <f>'ФСГС МКУ УКС'!S52</f>
        <v>0</v>
      </c>
      <c r="S52" s="407">
        <f>'ФСГС МКУ УКС'!T52</f>
        <v>0</v>
      </c>
      <c r="T52" s="407">
        <f>'ФСГС МКУ УКС'!U52</f>
        <v>0</v>
      </c>
      <c r="U52" s="407">
        <f>'ФСГС МКУ УКС'!V52</f>
        <v>0</v>
      </c>
      <c r="V52" s="407">
        <f>'ФСГС МКУ УКС'!W52</f>
        <v>0</v>
      </c>
      <c r="W52" s="407">
        <f>'ФСГС МКУ УКС'!X52</f>
        <v>0</v>
      </c>
      <c r="X52" s="407">
        <f>'ФСГС МКУ УКС'!Y52</f>
        <v>0</v>
      </c>
      <c r="Y52" s="407">
        <f>'ФСГС МКУ УКС'!Z52</f>
        <v>0</v>
      </c>
      <c r="Z52" s="407">
        <f>'ФСГС МКУ УКС'!AA52</f>
        <v>0</v>
      </c>
      <c r="AA52" s="407">
        <f>'ФСГС МКУ УКС'!AB52</f>
        <v>0</v>
      </c>
      <c r="AB52" s="407">
        <f>'ФСГС МКУ УКС'!AC52</f>
        <v>0</v>
      </c>
      <c r="AC52" s="407">
        <f>'ФСГС МКУ УКС'!AD52</f>
        <v>0</v>
      </c>
      <c r="AD52" s="407">
        <f>'ФСГС МКУ УКС'!AE52</f>
        <v>0</v>
      </c>
      <c r="AE52" s="407">
        <f>'ФСГС МКУ УКС'!AF52</f>
        <v>0</v>
      </c>
      <c r="AF52" s="407">
        <f>'ФСГС МКУ УКС'!AG52</f>
        <v>0</v>
      </c>
      <c r="AG52" s="407">
        <f>'ФСГС МКУ УКС'!AH52</f>
        <v>0</v>
      </c>
      <c r="AH52" s="407">
        <f>'ФСГС МКУ УКС'!AI52</f>
        <v>0</v>
      </c>
      <c r="AI52" s="407">
        <f>'ФСГС МКУ УКС'!AJ52</f>
        <v>0</v>
      </c>
      <c r="AJ52" s="407">
        <f>'ФСГС МКУ УКС'!AK52</f>
        <v>0</v>
      </c>
      <c r="AK52" s="407">
        <f>'ФСГС МКУ УКС'!AL52</f>
        <v>0</v>
      </c>
      <c r="AL52" s="407">
        <f>'ФСГС МКУ УКС'!AM52</f>
        <v>0</v>
      </c>
      <c r="AM52" s="407">
        <f>'ФСГС МКУ УКС'!AN52</f>
        <v>0</v>
      </c>
      <c r="AN52" s="407">
        <f>'ФСГС МКУ УКС'!AO52</f>
        <v>0</v>
      </c>
      <c r="AO52" s="407">
        <f>'ФСГС МКУ УКС'!AP52</f>
        <v>0</v>
      </c>
      <c r="AP52" s="407">
        <f>'ФСГС МКУ УКС'!AQ52</f>
        <v>0</v>
      </c>
      <c r="AQ52" s="407">
        <f>'ФСГС МКУ УКС'!AR52</f>
        <v>0</v>
      </c>
      <c r="AR52" s="655"/>
      <c r="AS52" s="445"/>
    </row>
    <row r="53" spans="1:45" s="2" customFormat="1" ht="0.75" hidden="1" customHeight="1" x14ac:dyDescent="0.2">
      <c r="A53" s="408"/>
      <c r="B53" s="659"/>
      <c r="C53" s="408"/>
      <c r="D53" s="405"/>
      <c r="E53" s="407">
        <v>0</v>
      </c>
      <c r="F53" s="407">
        <f t="shared" ref="F53" si="6">I53+L53+O53+R53+U53+X53+AA53+AD53+AG53+AJ53+AM53+AP53</f>
        <v>0</v>
      </c>
      <c r="G53" s="407">
        <v>0</v>
      </c>
      <c r="H53" s="407">
        <v>0</v>
      </c>
      <c r="I53" s="407">
        <v>0</v>
      </c>
      <c r="J53" s="407">
        <v>0</v>
      </c>
      <c r="K53" s="407">
        <v>0</v>
      </c>
      <c r="L53" s="407">
        <v>0</v>
      </c>
      <c r="M53" s="407">
        <v>0</v>
      </c>
      <c r="N53" s="407">
        <v>0</v>
      </c>
      <c r="O53" s="407">
        <v>0</v>
      </c>
      <c r="P53" s="407">
        <v>0</v>
      </c>
      <c r="Q53" s="407">
        <v>0</v>
      </c>
      <c r="R53" s="407">
        <v>0</v>
      </c>
      <c r="S53" s="407">
        <v>0</v>
      </c>
      <c r="T53" s="407">
        <v>0</v>
      </c>
      <c r="U53" s="407">
        <v>0</v>
      </c>
      <c r="V53" s="407">
        <v>0</v>
      </c>
      <c r="W53" s="407">
        <v>0</v>
      </c>
      <c r="X53" s="407">
        <v>0</v>
      </c>
      <c r="Y53" s="407">
        <v>0</v>
      </c>
      <c r="Z53" s="407">
        <v>0</v>
      </c>
      <c r="AA53" s="407">
        <v>0</v>
      </c>
      <c r="AB53" s="407">
        <v>0</v>
      </c>
      <c r="AC53" s="407">
        <v>0</v>
      </c>
      <c r="AD53" s="407">
        <v>0</v>
      </c>
      <c r="AE53" s="407">
        <v>0</v>
      </c>
      <c r="AF53" s="407">
        <v>0</v>
      </c>
      <c r="AG53" s="407">
        <v>0</v>
      </c>
      <c r="AH53" s="407">
        <v>0</v>
      </c>
      <c r="AI53" s="407">
        <v>0</v>
      </c>
      <c r="AJ53" s="407">
        <v>0</v>
      </c>
      <c r="AK53" s="407">
        <v>0</v>
      </c>
      <c r="AL53" s="407">
        <v>0</v>
      </c>
      <c r="AM53" s="407">
        <v>0</v>
      </c>
      <c r="AN53" s="407">
        <v>0</v>
      </c>
      <c r="AO53" s="407">
        <v>0</v>
      </c>
      <c r="AP53" s="407">
        <v>0</v>
      </c>
      <c r="AQ53" s="407">
        <v>0</v>
      </c>
      <c r="AR53" s="655"/>
      <c r="AS53" s="445"/>
    </row>
    <row r="54" spans="1:45" s="2" customFormat="1" ht="16.5" customHeight="1" x14ac:dyDescent="0.2">
      <c r="A54" s="665" t="s">
        <v>55</v>
      </c>
      <c r="B54" s="666"/>
      <c r="C54" s="649"/>
      <c r="D54" s="405" t="s">
        <v>56</v>
      </c>
      <c r="E54" s="407">
        <f t="shared" ref="E54:F58" si="7">E12+E41+E48</f>
        <v>200262.8</v>
      </c>
      <c r="F54" s="407">
        <f t="shared" si="7"/>
        <v>420</v>
      </c>
      <c r="G54" s="407">
        <f t="shared" si="1"/>
        <v>0.20972442210934833</v>
      </c>
      <c r="H54" s="407">
        <f t="shared" ref="H54:AA58" si="8">H12+H41+H48</f>
        <v>120</v>
      </c>
      <c r="I54" s="407">
        <f t="shared" si="8"/>
        <v>120</v>
      </c>
      <c r="J54" s="407">
        <f>I54/H54*100</f>
        <v>100</v>
      </c>
      <c r="K54" s="407">
        <f t="shared" si="8"/>
        <v>380</v>
      </c>
      <c r="L54" s="407">
        <f t="shared" si="8"/>
        <v>0</v>
      </c>
      <c r="M54" s="407">
        <f t="shared" si="8"/>
        <v>0</v>
      </c>
      <c r="N54" s="407">
        <f t="shared" si="8"/>
        <v>510</v>
      </c>
      <c r="O54" s="407">
        <f t="shared" si="8"/>
        <v>300</v>
      </c>
      <c r="P54" s="407">
        <f>O54/N54*100</f>
        <v>58.82352941176471</v>
      </c>
      <c r="Q54" s="407">
        <f t="shared" si="8"/>
        <v>0</v>
      </c>
      <c r="R54" s="407">
        <f t="shared" si="8"/>
        <v>0</v>
      </c>
      <c r="S54" s="407">
        <f t="shared" si="8"/>
        <v>0</v>
      </c>
      <c r="T54" s="407">
        <f t="shared" si="8"/>
        <v>0</v>
      </c>
      <c r="U54" s="407">
        <f t="shared" si="8"/>
        <v>0</v>
      </c>
      <c r="V54" s="407">
        <f t="shared" si="8"/>
        <v>0</v>
      </c>
      <c r="W54" s="407">
        <f t="shared" si="8"/>
        <v>51</v>
      </c>
      <c r="X54" s="407">
        <f t="shared" si="8"/>
        <v>0</v>
      </c>
      <c r="Y54" s="407">
        <f t="shared" si="8"/>
        <v>0</v>
      </c>
      <c r="Z54" s="407">
        <f t="shared" si="8"/>
        <v>54055</v>
      </c>
      <c r="AA54" s="407">
        <f t="shared" si="8"/>
        <v>0</v>
      </c>
      <c r="AB54" s="407">
        <v>0</v>
      </c>
      <c r="AC54" s="407">
        <f t="shared" ref="AC54:AG58" si="9">AC12+AC41+AC48</f>
        <v>54055</v>
      </c>
      <c r="AD54" s="407">
        <f t="shared" si="9"/>
        <v>0</v>
      </c>
      <c r="AE54" s="407">
        <f t="shared" si="9"/>
        <v>0</v>
      </c>
      <c r="AF54" s="407">
        <f t="shared" si="9"/>
        <v>71085.3</v>
      </c>
      <c r="AG54" s="407">
        <f t="shared" si="9"/>
        <v>0</v>
      </c>
      <c r="AH54" s="407">
        <f t="shared" ref="AH54" si="10">AG54/AF54*100</f>
        <v>0</v>
      </c>
      <c r="AI54" s="407">
        <f>AI12+AI41+AI48</f>
        <v>20006</v>
      </c>
      <c r="AJ54" s="407">
        <f>AJ12+AJ41+AJ48</f>
        <v>0</v>
      </c>
      <c r="AK54" s="407">
        <v>0</v>
      </c>
      <c r="AL54" s="407">
        <f t="shared" ref="AL54:AQ58" si="11">AL12+AL41+AL48</f>
        <v>0</v>
      </c>
      <c r="AM54" s="407">
        <f t="shared" si="11"/>
        <v>0</v>
      </c>
      <c r="AN54" s="407">
        <f t="shared" si="11"/>
        <v>0</v>
      </c>
      <c r="AO54" s="407">
        <f t="shared" si="11"/>
        <v>0.5</v>
      </c>
      <c r="AP54" s="407">
        <f t="shared" si="11"/>
        <v>0</v>
      </c>
      <c r="AQ54" s="407">
        <f t="shared" si="11"/>
        <v>0</v>
      </c>
      <c r="AR54" s="409"/>
      <c r="AS54" s="409"/>
    </row>
    <row r="55" spans="1:45" s="2" customFormat="1" ht="25.9" customHeight="1" x14ac:dyDescent="0.2">
      <c r="A55" s="667"/>
      <c r="B55" s="668"/>
      <c r="C55" s="671"/>
      <c r="D55" s="405" t="s">
        <v>35</v>
      </c>
      <c r="E55" s="407">
        <f t="shared" si="7"/>
        <v>5978</v>
      </c>
      <c r="F55" s="407">
        <f t="shared" si="7"/>
        <v>0</v>
      </c>
      <c r="G55" s="407">
        <f t="shared" si="1"/>
        <v>0</v>
      </c>
      <c r="H55" s="407">
        <f t="shared" si="8"/>
        <v>0</v>
      </c>
      <c r="I55" s="407">
        <f t="shared" si="8"/>
        <v>0</v>
      </c>
      <c r="J55" s="407">
        <f t="shared" si="8"/>
        <v>0</v>
      </c>
      <c r="K55" s="407">
        <f t="shared" si="8"/>
        <v>0</v>
      </c>
      <c r="L55" s="407">
        <f t="shared" si="8"/>
        <v>0</v>
      </c>
      <c r="M55" s="407">
        <f t="shared" si="8"/>
        <v>0</v>
      </c>
      <c r="N55" s="407">
        <f t="shared" si="8"/>
        <v>0</v>
      </c>
      <c r="O55" s="407">
        <f t="shared" si="8"/>
        <v>0</v>
      </c>
      <c r="P55" s="407">
        <f t="shared" si="8"/>
        <v>0</v>
      </c>
      <c r="Q55" s="407">
        <f t="shared" si="8"/>
        <v>0</v>
      </c>
      <c r="R55" s="407">
        <f t="shared" si="8"/>
        <v>0</v>
      </c>
      <c r="S55" s="407">
        <f t="shared" si="8"/>
        <v>0</v>
      </c>
      <c r="T55" s="407">
        <f t="shared" si="8"/>
        <v>0</v>
      </c>
      <c r="U55" s="407">
        <f t="shared" si="8"/>
        <v>0</v>
      </c>
      <c r="V55" s="407">
        <f t="shared" si="8"/>
        <v>0</v>
      </c>
      <c r="W55" s="407">
        <f t="shared" si="8"/>
        <v>0</v>
      </c>
      <c r="X55" s="407">
        <f t="shared" si="8"/>
        <v>0</v>
      </c>
      <c r="Y55" s="407">
        <f t="shared" si="8"/>
        <v>0</v>
      </c>
      <c r="Z55" s="407">
        <f t="shared" si="8"/>
        <v>0</v>
      </c>
      <c r="AA55" s="407">
        <f t="shared" si="8"/>
        <v>0</v>
      </c>
      <c r="AB55" s="407">
        <f>AB13+AB42+AB49</f>
        <v>0</v>
      </c>
      <c r="AC55" s="407">
        <f t="shared" si="9"/>
        <v>0</v>
      </c>
      <c r="AD55" s="407">
        <f t="shared" si="9"/>
        <v>0</v>
      </c>
      <c r="AE55" s="407">
        <f t="shared" si="9"/>
        <v>0</v>
      </c>
      <c r="AF55" s="407">
        <f t="shared" si="9"/>
        <v>5978</v>
      </c>
      <c r="AG55" s="407">
        <f t="shared" si="9"/>
        <v>0</v>
      </c>
      <c r="AH55" s="407">
        <f>AH13+AH42+AH49</f>
        <v>0</v>
      </c>
      <c r="AI55" s="407">
        <f>AI13+AI42+AI49</f>
        <v>0</v>
      </c>
      <c r="AJ55" s="407">
        <f>AJ13+AJ42+AJ49</f>
        <v>0</v>
      </c>
      <c r="AK55" s="407">
        <f>AK13+AK42+AK49</f>
        <v>0</v>
      </c>
      <c r="AL55" s="407">
        <f t="shared" si="11"/>
        <v>0</v>
      </c>
      <c r="AM55" s="407">
        <f t="shared" si="11"/>
        <v>0</v>
      </c>
      <c r="AN55" s="407">
        <f t="shared" si="11"/>
        <v>0</v>
      </c>
      <c r="AO55" s="407">
        <f t="shared" si="11"/>
        <v>0</v>
      </c>
      <c r="AP55" s="407">
        <f t="shared" si="11"/>
        <v>0</v>
      </c>
      <c r="AQ55" s="407">
        <f t="shared" si="11"/>
        <v>0</v>
      </c>
      <c r="AR55" s="409"/>
      <c r="AS55" s="409"/>
    </row>
    <row r="56" spans="1:45" s="2" customFormat="1" ht="33.75" customHeight="1" x14ac:dyDescent="0.2">
      <c r="A56" s="667"/>
      <c r="B56" s="668"/>
      <c r="C56" s="671"/>
      <c r="D56" s="405" t="s">
        <v>36</v>
      </c>
      <c r="E56" s="407">
        <f t="shared" si="7"/>
        <v>9350.2000000000007</v>
      </c>
      <c r="F56" s="407">
        <f t="shared" si="7"/>
        <v>0</v>
      </c>
      <c r="G56" s="407">
        <f t="shared" si="1"/>
        <v>0</v>
      </c>
      <c r="H56" s="407">
        <f t="shared" si="8"/>
        <v>0</v>
      </c>
      <c r="I56" s="407">
        <f t="shared" si="8"/>
        <v>0</v>
      </c>
      <c r="J56" s="407">
        <f t="shared" si="8"/>
        <v>0</v>
      </c>
      <c r="K56" s="407">
        <f t="shared" si="8"/>
        <v>0</v>
      </c>
      <c r="L56" s="407">
        <f t="shared" si="8"/>
        <v>0</v>
      </c>
      <c r="M56" s="407">
        <f t="shared" si="8"/>
        <v>0</v>
      </c>
      <c r="N56" s="407">
        <f t="shared" si="8"/>
        <v>0</v>
      </c>
      <c r="O56" s="407">
        <f t="shared" si="8"/>
        <v>0</v>
      </c>
      <c r="P56" s="407">
        <f t="shared" si="8"/>
        <v>0</v>
      </c>
      <c r="Q56" s="407">
        <f t="shared" si="8"/>
        <v>0</v>
      </c>
      <c r="R56" s="407">
        <f t="shared" si="8"/>
        <v>0</v>
      </c>
      <c r="S56" s="407">
        <f t="shared" si="8"/>
        <v>0</v>
      </c>
      <c r="T56" s="407">
        <f t="shared" si="8"/>
        <v>0</v>
      </c>
      <c r="U56" s="407">
        <f t="shared" si="8"/>
        <v>0</v>
      </c>
      <c r="V56" s="407">
        <f t="shared" si="8"/>
        <v>0</v>
      </c>
      <c r="W56" s="407">
        <f t="shared" si="8"/>
        <v>0</v>
      </c>
      <c r="X56" s="407">
        <f t="shared" si="8"/>
        <v>0</v>
      </c>
      <c r="Y56" s="407">
        <f t="shared" si="8"/>
        <v>0</v>
      </c>
      <c r="Z56" s="407">
        <f t="shared" si="8"/>
        <v>0</v>
      </c>
      <c r="AA56" s="407">
        <f t="shared" si="8"/>
        <v>0</v>
      </c>
      <c r="AB56" s="407">
        <f>AB14+AB43+AB50</f>
        <v>0</v>
      </c>
      <c r="AC56" s="407">
        <f t="shared" si="9"/>
        <v>0</v>
      </c>
      <c r="AD56" s="407">
        <f t="shared" si="9"/>
        <v>0</v>
      </c>
      <c r="AE56" s="407">
        <v>0</v>
      </c>
      <c r="AF56" s="407">
        <f t="shared" si="9"/>
        <v>9350.2000000000007</v>
      </c>
      <c r="AG56" s="407">
        <f t="shared" si="9"/>
        <v>0</v>
      </c>
      <c r="AH56" s="407">
        <f>AH14+AH43+AH50</f>
        <v>0</v>
      </c>
      <c r="AI56" s="407">
        <v>0</v>
      </c>
      <c r="AJ56" s="407">
        <f>AJ14+AJ43+AJ50</f>
        <v>0</v>
      </c>
      <c r="AK56" s="407">
        <v>0</v>
      </c>
      <c r="AL56" s="407">
        <f t="shared" si="11"/>
        <v>0</v>
      </c>
      <c r="AM56" s="407">
        <f t="shared" si="11"/>
        <v>0</v>
      </c>
      <c r="AN56" s="407">
        <f t="shared" si="11"/>
        <v>0</v>
      </c>
      <c r="AO56" s="407">
        <f t="shared" si="11"/>
        <v>0</v>
      </c>
      <c r="AP56" s="407">
        <f t="shared" si="11"/>
        <v>0</v>
      </c>
      <c r="AQ56" s="407">
        <f t="shared" si="11"/>
        <v>0</v>
      </c>
      <c r="AR56" s="409"/>
      <c r="AS56" s="409"/>
    </row>
    <row r="57" spans="1:45" s="2" customFormat="1" ht="25.5" customHeight="1" x14ac:dyDescent="0.2">
      <c r="A57" s="667"/>
      <c r="B57" s="668"/>
      <c r="C57" s="671"/>
      <c r="D57" s="405" t="s">
        <v>153</v>
      </c>
      <c r="E57" s="407">
        <f t="shared" si="7"/>
        <v>184883.6</v>
      </c>
      <c r="F57" s="407">
        <f t="shared" si="7"/>
        <v>420</v>
      </c>
      <c r="G57" s="407">
        <f t="shared" si="1"/>
        <v>0.22716995990991087</v>
      </c>
      <c r="H57" s="407">
        <f t="shared" si="8"/>
        <v>120</v>
      </c>
      <c r="I57" s="407">
        <f t="shared" si="8"/>
        <v>120</v>
      </c>
      <c r="J57" s="407">
        <f>I57/H57*100</f>
        <v>100</v>
      </c>
      <c r="K57" s="407">
        <f t="shared" si="8"/>
        <v>380</v>
      </c>
      <c r="L57" s="407">
        <f t="shared" si="8"/>
        <v>0</v>
      </c>
      <c r="M57" s="407">
        <f t="shared" si="8"/>
        <v>0</v>
      </c>
      <c r="N57" s="407">
        <f t="shared" si="8"/>
        <v>510</v>
      </c>
      <c r="O57" s="407">
        <f t="shared" si="8"/>
        <v>300</v>
      </c>
      <c r="P57" s="407">
        <f>O57/N57*100</f>
        <v>58.82352941176471</v>
      </c>
      <c r="Q57" s="407">
        <f t="shared" si="8"/>
        <v>0</v>
      </c>
      <c r="R57" s="407">
        <f t="shared" si="8"/>
        <v>0</v>
      </c>
      <c r="S57" s="407">
        <f t="shared" si="8"/>
        <v>0</v>
      </c>
      <c r="T57" s="407">
        <f t="shared" si="8"/>
        <v>0</v>
      </c>
      <c r="U57" s="407">
        <f t="shared" si="8"/>
        <v>0</v>
      </c>
      <c r="V57" s="407">
        <f t="shared" si="8"/>
        <v>0</v>
      </c>
      <c r="W57" s="407">
        <f t="shared" si="8"/>
        <v>51</v>
      </c>
      <c r="X57" s="407">
        <f t="shared" si="8"/>
        <v>0</v>
      </c>
      <c r="Y57" s="407">
        <f t="shared" si="8"/>
        <v>0</v>
      </c>
      <c r="Z57" s="407">
        <f t="shared" si="8"/>
        <v>54055</v>
      </c>
      <c r="AA57" s="407">
        <f t="shared" si="8"/>
        <v>0</v>
      </c>
      <c r="AB57" s="407">
        <f>AB15+AB44+AB51</f>
        <v>0</v>
      </c>
      <c r="AC57" s="407">
        <f t="shared" si="9"/>
        <v>54055</v>
      </c>
      <c r="AD57" s="407">
        <f t="shared" si="9"/>
        <v>0</v>
      </c>
      <c r="AE57" s="407">
        <f>AE15+AE44+AE51</f>
        <v>0</v>
      </c>
      <c r="AF57" s="407">
        <f t="shared" si="9"/>
        <v>55757.1</v>
      </c>
      <c r="AG57" s="407">
        <f t="shared" si="9"/>
        <v>0</v>
      </c>
      <c r="AH57" s="407">
        <f>AH15+AH44+AH51</f>
        <v>0</v>
      </c>
      <c r="AI57" s="407">
        <f>AI15+AI44+AI51</f>
        <v>20006</v>
      </c>
      <c r="AJ57" s="407">
        <f>AJ15+AJ44+AJ51</f>
        <v>0</v>
      </c>
      <c r="AK57" s="407">
        <v>0</v>
      </c>
      <c r="AL57" s="407">
        <f t="shared" si="11"/>
        <v>0</v>
      </c>
      <c r="AM57" s="407">
        <f t="shared" si="11"/>
        <v>0</v>
      </c>
      <c r="AN57" s="407">
        <f t="shared" si="11"/>
        <v>0</v>
      </c>
      <c r="AO57" s="407">
        <f t="shared" si="11"/>
        <v>0.5</v>
      </c>
      <c r="AP57" s="407">
        <f t="shared" si="11"/>
        <v>0</v>
      </c>
      <c r="AQ57" s="407">
        <f t="shared" si="11"/>
        <v>0</v>
      </c>
      <c r="AR57" s="409"/>
      <c r="AS57" s="409"/>
    </row>
    <row r="58" spans="1:45" s="2" customFormat="1" ht="48.75" customHeight="1" x14ac:dyDescent="0.2">
      <c r="A58" s="669"/>
      <c r="B58" s="670"/>
      <c r="C58" s="672"/>
      <c r="D58" s="405" t="s">
        <v>38</v>
      </c>
      <c r="E58" s="407">
        <f t="shared" si="7"/>
        <v>0</v>
      </c>
      <c r="F58" s="407">
        <f t="shared" si="7"/>
        <v>0</v>
      </c>
      <c r="G58" s="407">
        <f>G16+G45+G52</f>
        <v>0</v>
      </c>
      <c r="H58" s="407">
        <f t="shared" si="8"/>
        <v>0</v>
      </c>
      <c r="I58" s="407">
        <f t="shared" si="8"/>
        <v>0</v>
      </c>
      <c r="J58" s="407">
        <f t="shared" si="8"/>
        <v>0</v>
      </c>
      <c r="K58" s="407">
        <f t="shared" si="8"/>
        <v>0</v>
      </c>
      <c r="L58" s="407">
        <f t="shared" si="8"/>
        <v>0</v>
      </c>
      <c r="M58" s="407">
        <f t="shared" si="8"/>
        <v>0</v>
      </c>
      <c r="N58" s="407">
        <f t="shared" si="8"/>
        <v>0</v>
      </c>
      <c r="O58" s="407">
        <f t="shared" si="8"/>
        <v>0</v>
      </c>
      <c r="P58" s="407">
        <f t="shared" si="8"/>
        <v>0</v>
      </c>
      <c r="Q58" s="407">
        <f t="shared" si="8"/>
        <v>0</v>
      </c>
      <c r="R58" s="407">
        <f t="shared" si="8"/>
        <v>0</v>
      </c>
      <c r="S58" s="407">
        <f t="shared" si="8"/>
        <v>0</v>
      </c>
      <c r="T58" s="407">
        <f t="shared" si="8"/>
        <v>0</v>
      </c>
      <c r="U58" s="407">
        <f t="shared" si="8"/>
        <v>0</v>
      </c>
      <c r="V58" s="407">
        <f t="shared" si="8"/>
        <v>0</v>
      </c>
      <c r="W58" s="407">
        <f t="shared" si="8"/>
        <v>0</v>
      </c>
      <c r="X58" s="407">
        <f t="shared" si="8"/>
        <v>0</v>
      </c>
      <c r="Y58" s="407">
        <f t="shared" si="8"/>
        <v>0</v>
      </c>
      <c r="Z58" s="407">
        <f t="shared" si="8"/>
        <v>0</v>
      </c>
      <c r="AA58" s="407">
        <f t="shared" si="8"/>
        <v>0</v>
      </c>
      <c r="AB58" s="407">
        <f>AB16+AB45+AB52</f>
        <v>0</v>
      </c>
      <c r="AC58" s="407">
        <f t="shared" si="9"/>
        <v>0</v>
      </c>
      <c r="AD58" s="407">
        <f t="shared" si="9"/>
        <v>0</v>
      </c>
      <c r="AE58" s="407">
        <f>AE16+AE45+AE52</f>
        <v>0</v>
      </c>
      <c r="AF58" s="407">
        <f t="shared" si="9"/>
        <v>0</v>
      </c>
      <c r="AG58" s="407">
        <f t="shared" si="9"/>
        <v>0</v>
      </c>
      <c r="AH58" s="407">
        <f>AH16+AH45+AH52</f>
        <v>0</v>
      </c>
      <c r="AI58" s="407">
        <f>AI16+AI45+AI52</f>
        <v>0</v>
      </c>
      <c r="AJ58" s="407">
        <f>AJ16+AJ45+AJ52</f>
        <v>0</v>
      </c>
      <c r="AK58" s="407">
        <f>AK16+AK45+AK52</f>
        <v>0</v>
      </c>
      <c r="AL58" s="407">
        <f t="shared" si="11"/>
        <v>0</v>
      </c>
      <c r="AM58" s="407">
        <f t="shared" si="11"/>
        <v>0</v>
      </c>
      <c r="AN58" s="407">
        <f t="shared" si="11"/>
        <v>0</v>
      </c>
      <c r="AO58" s="407">
        <f t="shared" si="11"/>
        <v>0</v>
      </c>
      <c r="AP58" s="407">
        <f t="shared" si="11"/>
        <v>0</v>
      </c>
      <c r="AQ58" s="407">
        <f t="shared" si="11"/>
        <v>0</v>
      </c>
      <c r="AR58" s="663"/>
      <c r="AS58" s="663"/>
    </row>
    <row r="59" spans="1:45" s="2" customFormat="1" ht="12" customHeight="1" x14ac:dyDescent="0.2">
      <c r="A59" s="665" t="s">
        <v>57</v>
      </c>
      <c r="B59" s="666"/>
      <c r="C59" s="649"/>
      <c r="D59" s="405" t="s">
        <v>56</v>
      </c>
      <c r="E59" s="407">
        <f>E61+E62</f>
        <v>182170</v>
      </c>
      <c r="F59" s="407">
        <f>F41+F48+AA15</f>
        <v>420</v>
      </c>
      <c r="G59" s="407">
        <v>0</v>
      </c>
      <c r="H59" s="407">
        <f>H48+H30+H24+H18</f>
        <v>0</v>
      </c>
      <c r="I59" s="407">
        <f>I48+I30+I24+I18</f>
        <v>0</v>
      </c>
      <c r="J59" s="407">
        <v>0</v>
      </c>
      <c r="K59" s="407">
        <f>K48+K30+K24+K18</f>
        <v>0</v>
      </c>
      <c r="L59" s="407">
        <f>L48+L30+L24+L18</f>
        <v>0</v>
      </c>
      <c r="M59" s="407">
        <v>0</v>
      </c>
      <c r="N59" s="407">
        <f>N60+N61+N62+N63</f>
        <v>0</v>
      </c>
      <c r="O59" s="407">
        <f>O48+O30+O24+O18</f>
        <v>0</v>
      </c>
      <c r="P59" s="407">
        <v>0</v>
      </c>
      <c r="Q59" s="407">
        <f>Q60+Q61+Q62+Q63</f>
        <v>0</v>
      </c>
      <c r="R59" s="407">
        <f>R60+R61+R62+R63</f>
        <v>0</v>
      </c>
      <c r="S59" s="407">
        <v>0</v>
      </c>
      <c r="T59" s="407">
        <f>T60+T61+T62+T63</f>
        <v>0</v>
      </c>
      <c r="U59" s="407">
        <f>U60+U61+U62+U63</f>
        <v>0</v>
      </c>
      <c r="V59" s="407">
        <v>0</v>
      </c>
      <c r="W59" s="407">
        <f>W60+W61+W62+W63</f>
        <v>0</v>
      </c>
      <c r="X59" s="407">
        <f>X60+X61+X62+X63</f>
        <v>0</v>
      </c>
      <c r="Y59" s="407">
        <v>0</v>
      </c>
      <c r="Z59" s="407">
        <f>Z60+Z61+Z62+Z63</f>
        <v>54055</v>
      </c>
      <c r="AA59" s="407">
        <f>AA60+AA61+AA62+AA63</f>
        <v>0</v>
      </c>
      <c r="AB59" s="407">
        <v>0</v>
      </c>
      <c r="AC59" s="407">
        <f>AC60+AC61+AC62+AC63</f>
        <v>54055</v>
      </c>
      <c r="AD59" s="407">
        <f>AD60+AD61+AD62+AD63</f>
        <v>0</v>
      </c>
      <c r="AE59" s="407">
        <v>0</v>
      </c>
      <c r="AF59" s="407">
        <f>AF60+AF61+AF62+AF63</f>
        <v>54054</v>
      </c>
      <c r="AG59" s="407">
        <f>AG60+AG61+AG62+AG63</f>
        <v>0</v>
      </c>
      <c r="AH59" s="407">
        <v>0</v>
      </c>
      <c r="AI59" s="407">
        <f t="shared" ref="AI59:AJ59" si="12">AI60+AI61+AI62+AI63</f>
        <v>20006</v>
      </c>
      <c r="AJ59" s="407">
        <f t="shared" si="12"/>
        <v>0</v>
      </c>
      <c r="AK59" s="407">
        <v>0</v>
      </c>
      <c r="AL59" s="407">
        <f t="shared" ref="AL59:AM59" si="13">AL60+AL61+AL62+AL63</f>
        <v>0</v>
      </c>
      <c r="AM59" s="407">
        <f t="shared" si="13"/>
        <v>0</v>
      </c>
      <c r="AN59" s="407">
        <v>0</v>
      </c>
      <c r="AO59" s="407">
        <f t="shared" ref="AO59:AP59" si="14">AO60+AO61+AO62+AO63</f>
        <v>0</v>
      </c>
      <c r="AP59" s="407">
        <f t="shared" si="14"/>
        <v>0</v>
      </c>
      <c r="AQ59" s="407">
        <v>0</v>
      </c>
      <c r="AR59" s="409"/>
      <c r="AS59" s="409"/>
    </row>
    <row r="60" spans="1:45" s="2" customFormat="1" ht="24.75" customHeight="1" x14ac:dyDescent="0.2">
      <c r="A60" s="667"/>
      <c r="B60" s="668"/>
      <c r="C60" s="671"/>
      <c r="D60" s="405" t="s">
        <v>35</v>
      </c>
      <c r="E60" s="407">
        <f t="shared" ref="E60:F69" si="15">H60+K60+N60+Q60+T60+W60+Z60+AC60+AF60+AI60+AL60+AO60</f>
        <v>0</v>
      </c>
      <c r="F60" s="407">
        <f t="shared" si="15"/>
        <v>0</v>
      </c>
      <c r="G60" s="407">
        <v>0</v>
      </c>
      <c r="H60" s="407">
        <v>0</v>
      </c>
      <c r="I60" s="407">
        <v>0</v>
      </c>
      <c r="J60" s="407">
        <v>0</v>
      </c>
      <c r="K60" s="407">
        <v>0</v>
      </c>
      <c r="L60" s="407">
        <v>0</v>
      </c>
      <c r="M60" s="407">
        <v>0</v>
      </c>
      <c r="N60" s="407">
        <v>0</v>
      </c>
      <c r="O60" s="407">
        <v>0</v>
      </c>
      <c r="P60" s="407">
        <v>0</v>
      </c>
      <c r="Q60" s="407">
        <v>0</v>
      </c>
      <c r="R60" s="407">
        <v>0</v>
      </c>
      <c r="S60" s="407">
        <v>0</v>
      </c>
      <c r="T60" s="407">
        <v>0</v>
      </c>
      <c r="U60" s="407">
        <v>0</v>
      </c>
      <c r="V60" s="407">
        <v>0</v>
      </c>
      <c r="W60" s="407">
        <v>0</v>
      </c>
      <c r="X60" s="407">
        <v>0</v>
      </c>
      <c r="Y60" s="407">
        <v>0</v>
      </c>
      <c r="Z60" s="407">
        <v>0</v>
      </c>
      <c r="AA60" s="407">
        <v>0</v>
      </c>
      <c r="AB60" s="407">
        <v>0</v>
      </c>
      <c r="AC60" s="407">
        <v>0</v>
      </c>
      <c r="AD60" s="407">
        <v>0</v>
      </c>
      <c r="AE60" s="407">
        <v>0</v>
      </c>
      <c r="AF60" s="407">
        <v>0</v>
      </c>
      <c r="AG60" s="407">
        <v>0</v>
      </c>
      <c r="AH60" s="407">
        <v>0</v>
      </c>
      <c r="AI60" s="407">
        <v>0</v>
      </c>
      <c r="AJ60" s="407">
        <v>0</v>
      </c>
      <c r="AK60" s="407">
        <v>0</v>
      </c>
      <c r="AL60" s="407">
        <v>0</v>
      </c>
      <c r="AM60" s="407">
        <v>0</v>
      </c>
      <c r="AN60" s="407">
        <v>0</v>
      </c>
      <c r="AO60" s="407">
        <v>0</v>
      </c>
      <c r="AP60" s="407">
        <v>0</v>
      </c>
      <c r="AQ60" s="407">
        <v>0</v>
      </c>
      <c r="AR60" s="409"/>
      <c r="AS60" s="409"/>
    </row>
    <row r="61" spans="1:45" s="2" customFormat="1" ht="35.25" customHeight="1" x14ac:dyDescent="0.2">
      <c r="A61" s="667"/>
      <c r="B61" s="668"/>
      <c r="C61" s="671"/>
      <c r="D61" s="405" t="s">
        <v>36</v>
      </c>
      <c r="E61" s="407">
        <f t="shared" si="15"/>
        <v>0</v>
      </c>
      <c r="F61" s="407">
        <f t="shared" si="15"/>
        <v>0</v>
      </c>
      <c r="G61" s="407">
        <v>0</v>
      </c>
      <c r="H61" s="407">
        <f>H50</f>
        <v>0</v>
      </c>
      <c r="I61" s="407">
        <f t="shared" ref="I61:AQ61" si="16">I50</f>
        <v>0</v>
      </c>
      <c r="J61" s="407">
        <f t="shared" si="16"/>
        <v>0</v>
      </c>
      <c r="K61" s="407">
        <f t="shared" si="16"/>
        <v>0</v>
      </c>
      <c r="L61" s="407">
        <f t="shared" si="16"/>
        <v>0</v>
      </c>
      <c r="M61" s="407">
        <f t="shared" si="16"/>
        <v>0</v>
      </c>
      <c r="N61" s="407">
        <f t="shared" si="16"/>
        <v>0</v>
      </c>
      <c r="O61" s="407">
        <f t="shared" si="16"/>
        <v>0</v>
      </c>
      <c r="P61" s="407">
        <f t="shared" si="16"/>
        <v>0</v>
      </c>
      <c r="Q61" s="407">
        <f t="shared" si="16"/>
        <v>0</v>
      </c>
      <c r="R61" s="407">
        <f t="shared" si="16"/>
        <v>0</v>
      </c>
      <c r="S61" s="407">
        <f t="shared" si="16"/>
        <v>0</v>
      </c>
      <c r="T61" s="407">
        <f t="shared" si="16"/>
        <v>0</v>
      </c>
      <c r="U61" s="407">
        <f t="shared" si="16"/>
        <v>0</v>
      </c>
      <c r="V61" s="407">
        <f t="shared" si="16"/>
        <v>0</v>
      </c>
      <c r="W61" s="407">
        <f t="shared" si="16"/>
        <v>0</v>
      </c>
      <c r="X61" s="407">
        <f t="shared" si="16"/>
        <v>0</v>
      </c>
      <c r="Y61" s="407">
        <f t="shared" si="16"/>
        <v>0</v>
      </c>
      <c r="Z61" s="407">
        <f t="shared" si="16"/>
        <v>0</v>
      </c>
      <c r="AA61" s="407">
        <f t="shared" si="16"/>
        <v>0</v>
      </c>
      <c r="AB61" s="407">
        <f t="shared" si="16"/>
        <v>0</v>
      </c>
      <c r="AC61" s="407">
        <f t="shared" si="16"/>
        <v>0</v>
      </c>
      <c r="AD61" s="407">
        <f t="shared" si="16"/>
        <v>0</v>
      </c>
      <c r="AE61" s="407">
        <f t="shared" si="16"/>
        <v>0</v>
      </c>
      <c r="AF61" s="407">
        <f t="shared" si="16"/>
        <v>0</v>
      </c>
      <c r="AG61" s="407">
        <f t="shared" si="16"/>
        <v>0</v>
      </c>
      <c r="AH61" s="407">
        <f t="shared" si="16"/>
        <v>0</v>
      </c>
      <c r="AI61" s="407">
        <f t="shared" si="16"/>
        <v>0</v>
      </c>
      <c r="AJ61" s="407">
        <f t="shared" si="16"/>
        <v>0</v>
      </c>
      <c r="AK61" s="407">
        <f t="shared" si="16"/>
        <v>0</v>
      </c>
      <c r="AL61" s="407">
        <f t="shared" si="16"/>
        <v>0</v>
      </c>
      <c r="AM61" s="407">
        <f t="shared" si="16"/>
        <v>0</v>
      </c>
      <c r="AN61" s="407">
        <f t="shared" si="16"/>
        <v>0</v>
      </c>
      <c r="AO61" s="407">
        <f t="shared" si="16"/>
        <v>0</v>
      </c>
      <c r="AP61" s="407">
        <f t="shared" si="16"/>
        <v>0</v>
      </c>
      <c r="AQ61" s="407">
        <f t="shared" si="16"/>
        <v>0</v>
      </c>
      <c r="AR61" s="409"/>
      <c r="AS61" s="409"/>
    </row>
    <row r="62" spans="1:45" s="2" customFormat="1" ht="24" customHeight="1" x14ac:dyDescent="0.2">
      <c r="A62" s="667"/>
      <c r="B62" s="668"/>
      <c r="C62" s="671"/>
      <c r="D62" s="405" t="s">
        <v>153</v>
      </c>
      <c r="E62" s="407">
        <f>T62+Z62+AC62+AF62+AI62+AL62</f>
        <v>182170</v>
      </c>
      <c r="F62" s="407">
        <f>U62+AA62+AD62+AG62+AJ62+AM62</f>
        <v>0</v>
      </c>
      <c r="G62" s="407">
        <v>0</v>
      </c>
      <c r="H62" s="407">
        <f>'ФСГС МКУ УКС'!H63</f>
        <v>0</v>
      </c>
      <c r="I62" s="407">
        <f>'ФСГС МКУ УКС'!I63</f>
        <v>0</v>
      </c>
      <c r="J62" s="407">
        <f>'ФСГС МКУ УКС'!J63</f>
        <v>0</v>
      </c>
      <c r="K62" s="407">
        <f>'ФСГС МКУ УКС'!K63</f>
        <v>0</v>
      </c>
      <c r="L62" s="407">
        <f>'ФСГС МКУ УКС'!L63</f>
        <v>0</v>
      </c>
      <c r="M62" s="407">
        <f>'ФСГС МКУ УКС'!M63</f>
        <v>0</v>
      </c>
      <c r="N62" s="407">
        <f>'ФСГС МКУ УКС'!N63</f>
        <v>0</v>
      </c>
      <c r="O62" s="407">
        <f>'ФСГС МКУ УКС'!O63</f>
        <v>0</v>
      </c>
      <c r="P62" s="407">
        <f>'ФСГС МКУ УКС'!P63</f>
        <v>0</v>
      </c>
      <c r="Q62" s="407">
        <f>'ФСГС МКУ УКС'!Q63</f>
        <v>0</v>
      </c>
      <c r="R62" s="407">
        <f>'ФСГС МКУ УКС'!R63</f>
        <v>0</v>
      </c>
      <c r="S62" s="407">
        <f>'ФСГС МКУ УКС'!S63</f>
        <v>0</v>
      </c>
      <c r="T62" s="407">
        <f>'ФСГС МКУ УКС'!T63</f>
        <v>0</v>
      </c>
      <c r="U62" s="407">
        <f>'ФСГС МКУ УКС'!U63</f>
        <v>0</v>
      </c>
      <c r="V62" s="407">
        <f>'ФСГС МКУ УКС'!V63</f>
        <v>0</v>
      </c>
      <c r="W62" s="407">
        <f>'ФСГС МКУ УКС'!W63</f>
        <v>0</v>
      </c>
      <c r="X62" s="407">
        <f>'ФСГС МКУ УКС'!X63</f>
        <v>0</v>
      </c>
      <c r="Y62" s="407">
        <f>'ФСГС МКУ УКС'!Y63</f>
        <v>0</v>
      </c>
      <c r="Z62" s="407">
        <v>54055</v>
      </c>
      <c r="AA62" s="407">
        <v>0</v>
      </c>
      <c r="AB62" s="407">
        <f>'ФСГС МКУ УКС'!AB63</f>
        <v>0</v>
      </c>
      <c r="AC62" s="407">
        <v>54055</v>
      </c>
      <c r="AD62" s="407"/>
      <c r="AE62" s="407">
        <f>'ФСГС МКУ УКС'!AE63</f>
        <v>0</v>
      </c>
      <c r="AF62" s="407">
        <v>54054</v>
      </c>
      <c r="AG62" s="407">
        <v>0</v>
      </c>
      <c r="AH62" s="407">
        <f>'ФСГС МКУ УКС'!AH63</f>
        <v>0</v>
      </c>
      <c r="AI62" s="407">
        <v>20006</v>
      </c>
      <c r="AJ62" s="407">
        <v>0</v>
      </c>
      <c r="AK62" s="407">
        <f>'ФСГС МКУ УКС'!AK63</f>
        <v>0</v>
      </c>
      <c r="AL62" s="407">
        <f>'ФСГС МКУ УКС'!AL63</f>
        <v>0</v>
      </c>
      <c r="AM62" s="407">
        <f>'ФСГС МКУ УКС'!AM63</f>
        <v>0</v>
      </c>
      <c r="AN62" s="407">
        <f>'ФСГС МКУ УКС'!AN63</f>
        <v>0</v>
      </c>
      <c r="AO62" s="407">
        <f>'ФСГС МКУ УКС'!AO63</f>
        <v>0</v>
      </c>
      <c r="AP62" s="407">
        <f>'ФСГС МКУ УКС'!AP63</f>
        <v>0</v>
      </c>
      <c r="AQ62" s="407">
        <f>'ФСГС МКУ УКС'!AQ63</f>
        <v>0</v>
      </c>
      <c r="AR62" s="409"/>
      <c r="AS62" s="409"/>
    </row>
    <row r="63" spans="1:45" s="2" customFormat="1" ht="49.9" customHeight="1" x14ac:dyDescent="0.2">
      <c r="A63" s="669"/>
      <c r="B63" s="670"/>
      <c r="C63" s="672"/>
      <c r="D63" s="405" t="s">
        <v>38</v>
      </c>
      <c r="E63" s="407">
        <f>H63+K63+N63+Q63+T63+W63+Z63+AC63+AF63+AI63+AL63+AO63</f>
        <v>0</v>
      </c>
      <c r="F63" s="407">
        <f t="shared" si="15"/>
        <v>0</v>
      </c>
      <c r="G63" s="407">
        <v>0</v>
      </c>
      <c r="H63" s="407">
        <v>0</v>
      </c>
      <c r="I63" s="407">
        <v>0</v>
      </c>
      <c r="J63" s="407">
        <v>0</v>
      </c>
      <c r="K63" s="407">
        <v>0</v>
      </c>
      <c r="L63" s="407">
        <v>0</v>
      </c>
      <c r="M63" s="407">
        <v>0</v>
      </c>
      <c r="N63" s="407">
        <v>0</v>
      </c>
      <c r="O63" s="407">
        <v>0</v>
      </c>
      <c r="P63" s="407">
        <v>0</v>
      </c>
      <c r="Q63" s="407">
        <v>0</v>
      </c>
      <c r="R63" s="407">
        <v>0</v>
      </c>
      <c r="S63" s="407">
        <v>0</v>
      </c>
      <c r="T63" s="407">
        <v>0</v>
      </c>
      <c r="U63" s="407">
        <v>0</v>
      </c>
      <c r="V63" s="407">
        <v>0</v>
      </c>
      <c r="W63" s="407">
        <v>0</v>
      </c>
      <c r="X63" s="407">
        <v>0</v>
      </c>
      <c r="Y63" s="407">
        <v>0</v>
      </c>
      <c r="Z63" s="407">
        <v>0</v>
      </c>
      <c r="AA63" s="407">
        <v>0</v>
      </c>
      <c r="AB63" s="407">
        <v>0</v>
      </c>
      <c r="AC63" s="407">
        <v>0</v>
      </c>
      <c r="AD63" s="407">
        <v>0</v>
      </c>
      <c r="AE63" s="407">
        <v>0</v>
      </c>
      <c r="AF63" s="407">
        <v>0</v>
      </c>
      <c r="AG63" s="407">
        <v>0</v>
      </c>
      <c r="AH63" s="407">
        <v>0</v>
      </c>
      <c r="AI63" s="407">
        <v>0</v>
      </c>
      <c r="AJ63" s="407">
        <v>0</v>
      </c>
      <c r="AK63" s="407">
        <v>0</v>
      </c>
      <c r="AL63" s="407">
        <v>0</v>
      </c>
      <c r="AM63" s="407">
        <v>0</v>
      </c>
      <c r="AN63" s="407">
        <v>0</v>
      </c>
      <c r="AO63" s="407">
        <v>0</v>
      </c>
      <c r="AP63" s="407">
        <v>0</v>
      </c>
      <c r="AQ63" s="407">
        <v>0</v>
      </c>
      <c r="AR63" s="663"/>
      <c r="AS63" s="663"/>
    </row>
    <row r="64" spans="1:45" s="8" customFormat="1" ht="0.75" customHeight="1" x14ac:dyDescent="0.25">
      <c r="A64" s="393"/>
      <c r="B64" s="393"/>
      <c r="C64" s="393"/>
      <c r="D64" s="406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O64" s="407"/>
      <c r="AP64" s="407"/>
      <c r="AQ64" s="407"/>
      <c r="AR64" s="392"/>
      <c r="AS64" s="392"/>
    </row>
    <row r="65" spans="1:45" s="2" customFormat="1" ht="14.25" customHeight="1" x14ac:dyDescent="0.2">
      <c r="A65" s="665" t="s">
        <v>58</v>
      </c>
      <c r="B65" s="666"/>
      <c r="C65" s="649"/>
      <c r="D65" s="405" t="s">
        <v>56</v>
      </c>
      <c r="E65" s="407">
        <f>H65+K65+N65+Q65+T65+W65+Z65+AC65+AF65+AI65+AL65+AO65</f>
        <v>18092.3</v>
      </c>
      <c r="F65" s="407">
        <f>I65+L65+O65+R65+U65+X65+AA65+AD65+AG65+AJ65+AM65+AP65</f>
        <v>120</v>
      </c>
      <c r="G65" s="407">
        <f t="shared" ref="G65" si="17">F65/E65*100</f>
        <v>0.66326558812312419</v>
      </c>
      <c r="H65" s="407">
        <f>H66+H67+H68+H69</f>
        <v>120</v>
      </c>
      <c r="I65" s="407">
        <f t="shared" ref="I65:K65" si="18">I66+I67+I68+I69</f>
        <v>120</v>
      </c>
      <c r="J65" s="407">
        <f>I65/H65*100</f>
        <v>100</v>
      </c>
      <c r="K65" s="407">
        <f t="shared" si="18"/>
        <v>380</v>
      </c>
      <c r="L65" s="407">
        <f>L66+L67+L68+L69</f>
        <v>0</v>
      </c>
      <c r="M65" s="407">
        <v>0</v>
      </c>
      <c r="N65" s="407">
        <f>N66+N67+N68+N69</f>
        <v>510</v>
      </c>
      <c r="O65" s="407">
        <v>0</v>
      </c>
      <c r="P65" s="407">
        <v>0</v>
      </c>
      <c r="Q65" s="407">
        <f>Q66+Q67+Q68+Q69</f>
        <v>0</v>
      </c>
      <c r="R65" s="407">
        <f>R68</f>
        <v>0</v>
      </c>
      <c r="S65" s="407">
        <f>S68</f>
        <v>0</v>
      </c>
      <c r="T65" s="407">
        <f>T66+T67+T68+T69</f>
        <v>0</v>
      </c>
      <c r="U65" s="407">
        <v>0</v>
      </c>
      <c r="V65" s="407">
        <v>0</v>
      </c>
      <c r="W65" s="407">
        <f>W66+W67+W68+W69</f>
        <v>51</v>
      </c>
      <c r="X65" s="407">
        <f>X66+X67+X68+X69</f>
        <v>0</v>
      </c>
      <c r="Y65" s="407">
        <v>0</v>
      </c>
      <c r="Z65" s="407">
        <f>Z66+Z67+Z68+Z69</f>
        <v>0</v>
      </c>
      <c r="AA65" s="407">
        <f>AA66+AA67+AA68+AA69</f>
        <v>0</v>
      </c>
      <c r="AB65" s="407">
        <v>0</v>
      </c>
      <c r="AC65" s="407">
        <f>AC66+AC67+AC68+AC69</f>
        <v>0</v>
      </c>
      <c r="AD65" s="407">
        <f>AD66+AD67+AD68+AD69</f>
        <v>0</v>
      </c>
      <c r="AE65" s="407">
        <v>0</v>
      </c>
      <c r="AF65" s="407">
        <f>AF66+AF67+AF68+AF69</f>
        <v>17031.3</v>
      </c>
      <c r="AG65" s="407">
        <f>AG66+AG67+AG68+AG69</f>
        <v>0</v>
      </c>
      <c r="AH65" s="407">
        <f>AG65/AF65*100</f>
        <v>0</v>
      </c>
      <c r="AI65" s="407">
        <f>AI66+AI67+AI68+AI69</f>
        <v>0</v>
      </c>
      <c r="AJ65" s="407">
        <f>AJ66+AJ67+AJ68+AJ69</f>
        <v>0</v>
      </c>
      <c r="AK65" s="407">
        <v>0</v>
      </c>
      <c r="AL65" s="407">
        <f>AL66+AL67+AL68+AL69</f>
        <v>0</v>
      </c>
      <c r="AM65" s="407">
        <f>AM66+AM67+AM68+AM69</f>
        <v>0</v>
      </c>
      <c r="AN65" s="407">
        <v>0</v>
      </c>
      <c r="AO65" s="407">
        <f>AO66+AO67+AO68</f>
        <v>0</v>
      </c>
      <c r="AP65" s="407">
        <f>AP66+AP67+AP68+AP69</f>
        <v>0</v>
      </c>
      <c r="AQ65" s="407">
        <v>0</v>
      </c>
      <c r="AR65" s="409"/>
      <c r="AS65" s="674"/>
    </row>
    <row r="66" spans="1:45" s="2" customFormat="1" ht="25.5" customHeight="1" x14ac:dyDescent="0.2">
      <c r="A66" s="667"/>
      <c r="B66" s="668"/>
      <c r="C66" s="671"/>
      <c r="D66" s="405" t="s">
        <v>35</v>
      </c>
      <c r="E66" s="407">
        <f t="shared" ref="E66:AQ68" si="19">E13</f>
        <v>5978</v>
      </c>
      <c r="F66" s="407">
        <f t="shared" si="19"/>
        <v>0</v>
      </c>
      <c r="G66" s="407">
        <f t="shared" si="19"/>
        <v>0</v>
      </c>
      <c r="H66" s="407">
        <f t="shared" si="19"/>
        <v>0</v>
      </c>
      <c r="I66" s="407">
        <f t="shared" si="19"/>
        <v>0</v>
      </c>
      <c r="J66" s="407">
        <f t="shared" si="19"/>
        <v>0</v>
      </c>
      <c r="K66" s="407">
        <f t="shared" si="19"/>
        <v>0</v>
      </c>
      <c r="L66" s="407">
        <f t="shared" si="19"/>
        <v>0</v>
      </c>
      <c r="M66" s="407">
        <f t="shared" si="19"/>
        <v>0</v>
      </c>
      <c r="N66" s="407">
        <f t="shared" si="19"/>
        <v>0</v>
      </c>
      <c r="O66" s="407">
        <f t="shared" si="19"/>
        <v>0</v>
      </c>
      <c r="P66" s="407">
        <f t="shared" si="19"/>
        <v>0</v>
      </c>
      <c r="Q66" s="407">
        <f t="shared" si="19"/>
        <v>0</v>
      </c>
      <c r="R66" s="407">
        <f t="shared" si="19"/>
        <v>0</v>
      </c>
      <c r="S66" s="407">
        <f t="shared" si="19"/>
        <v>0</v>
      </c>
      <c r="T66" s="407">
        <f t="shared" si="19"/>
        <v>0</v>
      </c>
      <c r="U66" s="407">
        <f t="shared" si="19"/>
        <v>0</v>
      </c>
      <c r="V66" s="407">
        <f t="shared" si="19"/>
        <v>0</v>
      </c>
      <c r="W66" s="407">
        <f t="shared" si="19"/>
        <v>0</v>
      </c>
      <c r="X66" s="407">
        <f t="shared" si="19"/>
        <v>0</v>
      </c>
      <c r="Y66" s="407">
        <f t="shared" si="19"/>
        <v>0</v>
      </c>
      <c r="Z66" s="407">
        <f t="shared" si="19"/>
        <v>0</v>
      </c>
      <c r="AA66" s="407">
        <f t="shared" si="19"/>
        <v>0</v>
      </c>
      <c r="AB66" s="407">
        <f t="shared" si="19"/>
        <v>0</v>
      </c>
      <c r="AC66" s="407">
        <f t="shared" si="19"/>
        <v>0</v>
      </c>
      <c r="AD66" s="407">
        <f t="shared" si="19"/>
        <v>0</v>
      </c>
      <c r="AE66" s="407">
        <f t="shared" si="19"/>
        <v>0</v>
      </c>
      <c r="AF66" s="407">
        <f t="shared" si="19"/>
        <v>5978</v>
      </c>
      <c r="AG66" s="407">
        <f t="shared" si="19"/>
        <v>0</v>
      </c>
      <c r="AH66" s="407">
        <f t="shared" si="19"/>
        <v>0</v>
      </c>
      <c r="AI66" s="407">
        <f t="shared" si="19"/>
        <v>0</v>
      </c>
      <c r="AJ66" s="407">
        <f t="shared" si="19"/>
        <v>0</v>
      </c>
      <c r="AK66" s="407">
        <f t="shared" si="19"/>
        <v>0</v>
      </c>
      <c r="AL66" s="407">
        <f t="shared" si="19"/>
        <v>0</v>
      </c>
      <c r="AM66" s="407">
        <f t="shared" si="19"/>
        <v>0</v>
      </c>
      <c r="AN66" s="407">
        <f t="shared" si="19"/>
        <v>0</v>
      </c>
      <c r="AO66" s="407">
        <f t="shared" si="19"/>
        <v>0</v>
      </c>
      <c r="AP66" s="407">
        <f t="shared" si="19"/>
        <v>0</v>
      </c>
      <c r="AQ66" s="407">
        <f t="shared" si="19"/>
        <v>0</v>
      </c>
      <c r="AR66" s="409"/>
      <c r="AS66" s="674"/>
    </row>
    <row r="67" spans="1:45" s="2" customFormat="1" ht="25.9" customHeight="1" x14ac:dyDescent="0.2">
      <c r="A67" s="667"/>
      <c r="B67" s="668"/>
      <c r="C67" s="671"/>
      <c r="D67" s="405" t="s">
        <v>36</v>
      </c>
      <c r="E67" s="407">
        <f t="shared" si="19"/>
        <v>9350.2000000000007</v>
      </c>
      <c r="F67" s="407">
        <f t="shared" si="19"/>
        <v>0</v>
      </c>
      <c r="G67" s="407">
        <f t="shared" si="19"/>
        <v>0</v>
      </c>
      <c r="H67" s="407">
        <f t="shared" si="19"/>
        <v>0</v>
      </c>
      <c r="I67" s="407">
        <f t="shared" si="19"/>
        <v>0</v>
      </c>
      <c r="J67" s="407">
        <f t="shared" si="19"/>
        <v>0</v>
      </c>
      <c r="K67" s="407">
        <f t="shared" si="19"/>
        <v>0</v>
      </c>
      <c r="L67" s="407">
        <f t="shared" si="19"/>
        <v>0</v>
      </c>
      <c r="M67" s="407">
        <f t="shared" si="19"/>
        <v>0</v>
      </c>
      <c r="N67" s="407">
        <f t="shared" si="19"/>
        <v>0</v>
      </c>
      <c r="O67" s="407">
        <f t="shared" si="19"/>
        <v>0</v>
      </c>
      <c r="P67" s="407">
        <f t="shared" si="19"/>
        <v>0</v>
      </c>
      <c r="Q67" s="407">
        <f t="shared" si="19"/>
        <v>0</v>
      </c>
      <c r="R67" s="407">
        <f t="shared" si="19"/>
        <v>0</v>
      </c>
      <c r="S67" s="407">
        <f t="shared" si="19"/>
        <v>0</v>
      </c>
      <c r="T67" s="407">
        <f t="shared" si="19"/>
        <v>0</v>
      </c>
      <c r="U67" s="407">
        <f t="shared" si="19"/>
        <v>0</v>
      </c>
      <c r="V67" s="407">
        <f t="shared" si="19"/>
        <v>0</v>
      </c>
      <c r="W67" s="407">
        <f t="shared" si="19"/>
        <v>0</v>
      </c>
      <c r="X67" s="407">
        <f t="shared" si="19"/>
        <v>0</v>
      </c>
      <c r="Y67" s="407">
        <f t="shared" si="19"/>
        <v>0</v>
      </c>
      <c r="Z67" s="407">
        <f t="shared" si="19"/>
        <v>0</v>
      </c>
      <c r="AA67" s="407">
        <f t="shared" si="19"/>
        <v>0</v>
      </c>
      <c r="AB67" s="407">
        <f t="shared" si="19"/>
        <v>0</v>
      </c>
      <c r="AC67" s="407">
        <f t="shared" si="19"/>
        <v>0</v>
      </c>
      <c r="AD67" s="407">
        <f t="shared" si="19"/>
        <v>0</v>
      </c>
      <c r="AE67" s="407">
        <v>0</v>
      </c>
      <c r="AF67" s="407">
        <f t="shared" si="19"/>
        <v>9350.2000000000007</v>
      </c>
      <c r="AG67" s="407">
        <f t="shared" si="19"/>
        <v>0</v>
      </c>
      <c r="AH67" s="407">
        <f t="shared" si="19"/>
        <v>0</v>
      </c>
      <c r="AI67" s="407">
        <f t="shared" si="19"/>
        <v>0</v>
      </c>
      <c r="AJ67" s="407">
        <f t="shared" si="19"/>
        <v>0</v>
      </c>
      <c r="AK67" s="407">
        <f t="shared" si="19"/>
        <v>0</v>
      </c>
      <c r="AL67" s="407">
        <f t="shared" si="19"/>
        <v>0</v>
      </c>
      <c r="AM67" s="407">
        <f t="shared" si="19"/>
        <v>0</v>
      </c>
      <c r="AN67" s="407">
        <f t="shared" si="19"/>
        <v>0</v>
      </c>
      <c r="AO67" s="407">
        <f t="shared" si="19"/>
        <v>0</v>
      </c>
      <c r="AP67" s="407">
        <f t="shared" si="19"/>
        <v>0</v>
      </c>
      <c r="AQ67" s="407">
        <f t="shared" si="19"/>
        <v>0</v>
      </c>
      <c r="AR67" s="409"/>
      <c r="AS67" s="674"/>
    </row>
    <row r="68" spans="1:45" s="2" customFormat="1" ht="23.25" customHeight="1" x14ac:dyDescent="0.2">
      <c r="A68" s="667"/>
      <c r="B68" s="668"/>
      <c r="C68" s="671"/>
      <c r="D68" s="405" t="s">
        <v>153</v>
      </c>
      <c r="E68" s="407">
        <f>H68+K68+N68+Q68+T68+W68+Z68+AC68+AF68+AI68+AL68+AO68</f>
        <v>2764.1</v>
      </c>
      <c r="F68" s="407">
        <f>F15</f>
        <v>0</v>
      </c>
      <c r="G68" s="407">
        <f t="shared" si="19"/>
        <v>0</v>
      </c>
      <c r="H68" s="407">
        <f>'ФСГС МКУ УЖКХ'!I47</f>
        <v>120</v>
      </c>
      <c r="I68" s="407">
        <f>'ФСГС МКУ УЖКХ'!J47</f>
        <v>120</v>
      </c>
      <c r="J68" s="407">
        <f>I68/H68*100</f>
        <v>100</v>
      </c>
      <c r="K68" s="407">
        <f>'ФСГС МКУ УЖКХ'!L47</f>
        <v>380</v>
      </c>
      <c r="L68" s="407">
        <f t="shared" si="19"/>
        <v>0</v>
      </c>
      <c r="M68" s="407">
        <f t="shared" si="19"/>
        <v>0</v>
      </c>
      <c r="N68" s="407">
        <f>'ФСГС МКУ УЖКХ'!O42</f>
        <v>510</v>
      </c>
      <c r="O68" s="407">
        <f>'ФСГС МКУ УЖКХ'!P42</f>
        <v>300</v>
      </c>
      <c r="P68" s="407">
        <f>O68/N68*100</f>
        <v>58.82352941176471</v>
      </c>
      <c r="Q68" s="407">
        <f t="shared" si="19"/>
        <v>0</v>
      </c>
      <c r="R68" s="407">
        <f t="shared" si="19"/>
        <v>0</v>
      </c>
      <c r="S68" s="407">
        <f t="shared" si="19"/>
        <v>0</v>
      </c>
      <c r="T68" s="407">
        <f t="shared" si="19"/>
        <v>0</v>
      </c>
      <c r="U68" s="407">
        <f t="shared" si="19"/>
        <v>0</v>
      </c>
      <c r="V68" s="407">
        <f t="shared" si="19"/>
        <v>0</v>
      </c>
      <c r="W68" s="407">
        <f t="shared" si="19"/>
        <v>51</v>
      </c>
      <c r="X68" s="407">
        <f t="shared" si="19"/>
        <v>0</v>
      </c>
      <c r="Y68" s="407">
        <f t="shared" si="19"/>
        <v>0</v>
      </c>
      <c r="Z68" s="407">
        <v>0</v>
      </c>
      <c r="AA68" s="407">
        <v>0</v>
      </c>
      <c r="AB68" s="407">
        <v>0</v>
      </c>
      <c r="AC68" s="407">
        <f>AC15</f>
        <v>0</v>
      </c>
      <c r="AD68" s="407">
        <f>AD15</f>
        <v>0</v>
      </c>
      <c r="AE68" s="407">
        <f>AE15</f>
        <v>0</v>
      </c>
      <c r="AF68" s="407">
        <f>'ФСГС МКУ УКС'!AG69</f>
        <v>1703.1</v>
      </c>
      <c r="AG68" s="407">
        <f t="shared" si="19"/>
        <v>0</v>
      </c>
      <c r="AH68" s="407">
        <f t="shared" si="19"/>
        <v>0</v>
      </c>
      <c r="AI68" s="407">
        <f t="shared" si="19"/>
        <v>0</v>
      </c>
      <c r="AJ68" s="407">
        <f t="shared" si="19"/>
        <v>0</v>
      </c>
      <c r="AK68" s="407">
        <f t="shared" si="19"/>
        <v>0</v>
      </c>
      <c r="AL68" s="407">
        <f t="shared" si="19"/>
        <v>0</v>
      </c>
      <c r="AM68" s="407">
        <f t="shared" si="19"/>
        <v>0</v>
      </c>
      <c r="AN68" s="407">
        <f t="shared" si="19"/>
        <v>0</v>
      </c>
      <c r="AO68" s="407">
        <f t="shared" si="19"/>
        <v>0</v>
      </c>
      <c r="AP68" s="407">
        <f t="shared" si="19"/>
        <v>0</v>
      </c>
      <c r="AQ68" s="407">
        <f t="shared" si="19"/>
        <v>0</v>
      </c>
      <c r="AR68" s="409"/>
      <c r="AS68" s="674"/>
    </row>
    <row r="69" spans="1:45" s="2" customFormat="1" ht="49.5" customHeight="1" x14ac:dyDescent="0.2">
      <c r="A69" s="669"/>
      <c r="B69" s="670"/>
      <c r="C69" s="672"/>
      <c r="D69" s="405" t="s">
        <v>38</v>
      </c>
      <c r="E69" s="407">
        <f>H69+K69+N69+Q69+T69+W69+Z69+AC69+AF69+AI69+AL69+AO69</f>
        <v>0</v>
      </c>
      <c r="F69" s="407">
        <f t="shared" si="15"/>
        <v>0</v>
      </c>
      <c r="G69" s="407">
        <v>0</v>
      </c>
      <c r="H69" s="407">
        <v>0</v>
      </c>
      <c r="I69" s="407">
        <v>0</v>
      </c>
      <c r="J69" s="407">
        <v>0</v>
      </c>
      <c r="K69" s="407">
        <v>0</v>
      </c>
      <c r="L69" s="407">
        <v>0</v>
      </c>
      <c r="M69" s="407">
        <v>0</v>
      </c>
      <c r="N69" s="407">
        <v>0</v>
      </c>
      <c r="O69" s="407">
        <v>0</v>
      </c>
      <c r="P69" s="407">
        <v>0</v>
      </c>
      <c r="Q69" s="407">
        <v>0</v>
      </c>
      <c r="R69" s="407">
        <v>0</v>
      </c>
      <c r="S69" s="407">
        <v>0</v>
      </c>
      <c r="T69" s="407">
        <v>0</v>
      </c>
      <c r="U69" s="407">
        <v>0</v>
      </c>
      <c r="V69" s="407">
        <v>0</v>
      </c>
      <c r="W69" s="407">
        <v>0</v>
      </c>
      <c r="X69" s="407">
        <v>0</v>
      </c>
      <c r="Y69" s="407">
        <v>0</v>
      </c>
      <c r="Z69" s="407">
        <v>0</v>
      </c>
      <c r="AA69" s="407">
        <v>0</v>
      </c>
      <c r="AB69" s="407">
        <v>0</v>
      </c>
      <c r="AC69" s="407">
        <v>0</v>
      </c>
      <c r="AD69" s="407">
        <v>0</v>
      </c>
      <c r="AE69" s="407">
        <v>0</v>
      </c>
      <c r="AF69" s="407">
        <v>0</v>
      </c>
      <c r="AG69" s="407">
        <v>0</v>
      </c>
      <c r="AH69" s="407">
        <v>0</v>
      </c>
      <c r="AI69" s="407">
        <v>0</v>
      </c>
      <c r="AJ69" s="407">
        <v>0</v>
      </c>
      <c r="AK69" s="407">
        <v>0</v>
      </c>
      <c r="AL69" s="407">
        <v>0</v>
      </c>
      <c r="AM69" s="407">
        <v>0</v>
      </c>
      <c r="AN69" s="407">
        <v>0</v>
      </c>
      <c r="AO69" s="407">
        <v>0</v>
      </c>
      <c r="AP69" s="407">
        <v>0</v>
      </c>
      <c r="AQ69" s="407">
        <v>0</v>
      </c>
      <c r="AR69" s="663"/>
      <c r="AS69" s="675"/>
    </row>
    <row r="70" spans="1:45" s="2" customFormat="1" ht="13.9" hidden="1" customHeight="1" x14ac:dyDescent="0.2">
      <c r="A70" s="394"/>
      <c r="B70" s="394"/>
      <c r="C70" s="394"/>
      <c r="D70" s="676"/>
      <c r="E70" s="676"/>
      <c r="F70" s="676"/>
      <c r="G70" s="676"/>
      <c r="H70" s="676"/>
      <c r="I70" s="676"/>
      <c r="J70" s="676"/>
      <c r="K70" s="676"/>
      <c r="L70" s="676"/>
      <c r="M70" s="676"/>
      <c r="N70" s="676"/>
      <c r="O70" s="676"/>
      <c r="P70" s="676"/>
      <c r="Q70" s="676"/>
      <c r="R70" s="676"/>
      <c r="S70" s="676"/>
      <c r="T70" s="676"/>
      <c r="U70" s="676"/>
      <c r="V70" s="676"/>
      <c r="W70" s="676"/>
      <c r="X70" s="676"/>
      <c r="Y70" s="676"/>
      <c r="Z70" s="676"/>
      <c r="AA70" s="676"/>
      <c r="AB70" s="676"/>
      <c r="AC70" s="676"/>
      <c r="AD70" s="676"/>
      <c r="AE70" s="676"/>
      <c r="AF70" s="676"/>
      <c r="AG70" s="676"/>
      <c r="AH70" s="676"/>
      <c r="AI70" s="676"/>
      <c r="AJ70" s="676"/>
      <c r="AK70" s="676"/>
      <c r="AL70" s="676"/>
      <c r="AM70" s="676"/>
      <c r="AN70" s="676"/>
      <c r="AO70" s="676"/>
      <c r="AP70" s="676"/>
      <c r="AQ70" s="676"/>
      <c r="AR70" s="390"/>
      <c r="AS70" s="385"/>
    </row>
    <row r="71" spans="1:45" s="8" customFormat="1" ht="70.5" hidden="1" customHeight="1" x14ac:dyDescent="0.25">
      <c r="A71" s="394"/>
      <c r="B71" s="394"/>
      <c r="C71" s="394"/>
      <c r="D71" s="406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7"/>
      <c r="AN71" s="407"/>
      <c r="AO71" s="407"/>
      <c r="AP71" s="407"/>
      <c r="AQ71" s="407"/>
      <c r="AR71" s="392"/>
      <c r="AS71" s="392"/>
    </row>
    <row r="72" spans="1:45" s="2" customFormat="1" ht="14.25" customHeight="1" x14ac:dyDescent="0.2">
      <c r="A72" s="680" t="s">
        <v>158</v>
      </c>
      <c r="B72" s="680"/>
      <c r="C72" s="680"/>
      <c r="D72" s="405" t="s">
        <v>56</v>
      </c>
      <c r="E72" s="407">
        <f t="shared" ref="E72:AL74" si="20">E54</f>
        <v>200262.8</v>
      </c>
      <c r="F72" s="407">
        <f>F54</f>
        <v>420</v>
      </c>
      <c r="G72" s="407">
        <f t="shared" ref="G72:AQ74" si="21">G54</f>
        <v>0.20972442210934833</v>
      </c>
      <c r="H72" s="407">
        <f t="shared" si="21"/>
        <v>120</v>
      </c>
      <c r="I72" s="407">
        <f t="shared" si="21"/>
        <v>120</v>
      </c>
      <c r="J72" s="407">
        <f>I72/H72*100</f>
        <v>100</v>
      </c>
      <c r="K72" s="407">
        <f t="shared" si="21"/>
        <v>380</v>
      </c>
      <c r="L72" s="407">
        <f t="shared" si="21"/>
        <v>0</v>
      </c>
      <c r="M72" s="407">
        <f t="shared" si="21"/>
        <v>0</v>
      </c>
      <c r="N72" s="407">
        <f t="shared" si="21"/>
        <v>510</v>
      </c>
      <c r="O72" s="407">
        <f t="shared" si="21"/>
        <v>300</v>
      </c>
      <c r="P72" s="407">
        <f>O72/N72*100</f>
        <v>58.82352941176471</v>
      </c>
      <c r="Q72" s="407">
        <f t="shared" si="21"/>
        <v>0</v>
      </c>
      <c r="R72" s="407">
        <f t="shared" si="21"/>
        <v>0</v>
      </c>
      <c r="S72" s="407">
        <f t="shared" si="21"/>
        <v>0</v>
      </c>
      <c r="T72" s="407">
        <f t="shared" si="21"/>
        <v>0</v>
      </c>
      <c r="U72" s="407">
        <f t="shared" si="21"/>
        <v>0</v>
      </c>
      <c r="V72" s="407">
        <f t="shared" si="21"/>
        <v>0</v>
      </c>
      <c r="W72" s="407">
        <f t="shared" si="21"/>
        <v>51</v>
      </c>
      <c r="X72" s="407">
        <f t="shared" si="21"/>
        <v>0</v>
      </c>
      <c r="Y72" s="407">
        <f t="shared" si="21"/>
        <v>0</v>
      </c>
      <c r="Z72" s="407">
        <f t="shared" si="21"/>
        <v>54055</v>
      </c>
      <c r="AA72" s="407">
        <f t="shared" si="21"/>
        <v>0</v>
      </c>
      <c r="AB72" s="407">
        <f t="shared" si="21"/>
        <v>0</v>
      </c>
      <c r="AC72" s="407">
        <f t="shared" si="21"/>
        <v>54055</v>
      </c>
      <c r="AD72" s="407">
        <f t="shared" si="21"/>
        <v>0</v>
      </c>
      <c r="AE72" s="407">
        <f t="shared" si="21"/>
        <v>0</v>
      </c>
      <c r="AF72" s="407">
        <f t="shared" si="21"/>
        <v>71085.3</v>
      </c>
      <c r="AG72" s="407">
        <f t="shared" si="21"/>
        <v>0</v>
      </c>
      <c r="AH72" s="407">
        <f>AG72/AF72*100</f>
        <v>0</v>
      </c>
      <c r="AI72" s="407">
        <f t="shared" si="21"/>
        <v>20006</v>
      </c>
      <c r="AJ72" s="407">
        <f>AJ54</f>
        <v>0</v>
      </c>
      <c r="AK72" s="407">
        <f t="shared" si="21"/>
        <v>0</v>
      </c>
      <c r="AL72" s="407">
        <f t="shared" si="21"/>
        <v>0</v>
      </c>
      <c r="AM72" s="407">
        <f t="shared" si="21"/>
        <v>0</v>
      </c>
      <c r="AN72" s="407">
        <f t="shared" si="21"/>
        <v>0</v>
      </c>
      <c r="AO72" s="407">
        <f t="shared" si="21"/>
        <v>0.5</v>
      </c>
      <c r="AP72" s="407">
        <f t="shared" si="21"/>
        <v>0</v>
      </c>
      <c r="AQ72" s="407">
        <f t="shared" si="21"/>
        <v>0</v>
      </c>
      <c r="AR72" s="409"/>
      <c r="AS72" s="674"/>
    </row>
    <row r="73" spans="1:45" s="2" customFormat="1" ht="24" customHeight="1" x14ac:dyDescent="0.2">
      <c r="A73" s="680"/>
      <c r="B73" s="680"/>
      <c r="C73" s="680"/>
      <c r="D73" s="405" t="s">
        <v>35</v>
      </c>
      <c r="E73" s="407">
        <f t="shared" si="20"/>
        <v>5978</v>
      </c>
      <c r="F73" s="407">
        <f t="shared" si="20"/>
        <v>0</v>
      </c>
      <c r="G73" s="407">
        <f t="shared" si="20"/>
        <v>0</v>
      </c>
      <c r="H73" s="407">
        <f t="shared" si="20"/>
        <v>0</v>
      </c>
      <c r="I73" s="407">
        <f t="shared" si="20"/>
        <v>0</v>
      </c>
      <c r="J73" s="407">
        <f t="shared" si="20"/>
        <v>0</v>
      </c>
      <c r="K73" s="407">
        <f t="shared" si="20"/>
        <v>0</v>
      </c>
      <c r="L73" s="407">
        <f t="shared" si="20"/>
        <v>0</v>
      </c>
      <c r="M73" s="407">
        <f t="shared" si="20"/>
        <v>0</v>
      </c>
      <c r="N73" s="407">
        <f t="shared" si="20"/>
        <v>0</v>
      </c>
      <c r="O73" s="407">
        <f t="shared" si="20"/>
        <v>0</v>
      </c>
      <c r="P73" s="407">
        <f t="shared" si="20"/>
        <v>0</v>
      </c>
      <c r="Q73" s="407">
        <f t="shared" si="20"/>
        <v>0</v>
      </c>
      <c r="R73" s="407">
        <f t="shared" si="20"/>
        <v>0</v>
      </c>
      <c r="S73" s="407">
        <f t="shared" si="20"/>
        <v>0</v>
      </c>
      <c r="T73" s="407">
        <f t="shared" si="20"/>
        <v>0</v>
      </c>
      <c r="U73" s="407">
        <f t="shared" si="20"/>
        <v>0</v>
      </c>
      <c r="V73" s="407">
        <f t="shared" si="20"/>
        <v>0</v>
      </c>
      <c r="W73" s="407">
        <f t="shared" si="20"/>
        <v>0</v>
      </c>
      <c r="X73" s="407">
        <f>X55</f>
        <v>0</v>
      </c>
      <c r="Y73" s="407">
        <f t="shared" si="21"/>
        <v>0</v>
      </c>
      <c r="Z73" s="407">
        <f t="shared" si="21"/>
        <v>0</v>
      </c>
      <c r="AA73" s="407">
        <f t="shared" si="20"/>
        <v>0</v>
      </c>
      <c r="AB73" s="407">
        <f t="shared" si="20"/>
        <v>0</v>
      </c>
      <c r="AC73" s="407">
        <f t="shared" si="20"/>
        <v>0</v>
      </c>
      <c r="AD73" s="407">
        <f t="shared" si="20"/>
        <v>0</v>
      </c>
      <c r="AE73" s="407">
        <f t="shared" si="20"/>
        <v>0</v>
      </c>
      <c r="AF73" s="407">
        <f t="shared" si="20"/>
        <v>5978</v>
      </c>
      <c r="AG73" s="407">
        <f t="shared" si="20"/>
        <v>0</v>
      </c>
      <c r="AH73" s="407">
        <f t="shared" si="20"/>
        <v>0</v>
      </c>
      <c r="AI73" s="407">
        <f t="shared" si="20"/>
        <v>0</v>
      </c>
      <c r="AJ73" s="407">
        <f t="shared" si="20"/>
        <v>0</v>
      </c>
      <c r="AK73" s="407">
        <f t="shared" si="20"/>
        <v>0</v>
      </c>
      <c r="AL73" s="407">
        <f t="shared" si="20"/>
        <v>0</v>
      </c>
      <c r="AM73" s="407">
        <f t="shared" si="21"/>
        <v>0</v>
      </c>
      <c r="AN73" s="407">
        <f t="shared" si="21"/>
        <v>0</v>
      </c>
      <c r="AO73" s="407">
        <f t="shared" si="21"/>
        <v>0</v>
      </c>
      <c r="AP73" s="407">
        <f t="shared" si="21"/>
        <v>0</v>
      </c>
      <c r="AQ73" s="407">
        <f t="shared" si="21"/>
        <v>0</v>
      </c>
      <c r="AR73" s="409"/>
      <c r="AS73" s="663"/>
    </row>
    <row r="74" spans="1:45" s="2" customFormat="1" ht="37.5" customHeight="1" x14ac:dyDescent="0.2">
      <c r="A74" s="680"/>
      <c r="B74" s="680"/>
      <c r="C74" s="680"/>
      <c r="D74" s="405" t="s">
        <v>36</v>
      </c>
      <c r="E74" s="407">
        <f t="shared" si="20"/>
        <v>9350.2000000000007</v>
      </c>
      <c r="F74" s="407">
        <f t="shared" si="20"/>
        <v>0</v>
      </c>
      <c r="G74" s="407">
        <f t="shared" si="20"/>
        <v>0</v>
      </c>
      <c r="H74" s="407">
        <f t="shared" si="20"/>
        <v>0</v>
      </c>
      <c r="I74" s="407">
        <f t="shared" si="20"/>
        <v>0</v>
      </c>
      <c r="J74" s="407">
        <f t="shared" si="20"/>
        <v>0</v>
      </c>
      <c r="K74" s="407">
        <f t="shared" si="20"/>
        <v>0</v>
      </c>
      <c r="L74" s="407">
        <f t="shared" si="20"/>
        <v>0</v>
      </c>
      <c r="M74" s="407">
        <f t="shared" si="20"/>
        <v>0</v>
      </c>
      <c r="N74" s="407">
        <f t="shared" si="20"/>
        <v>0</v>
      </c>
      <c r="O74" s="407">
        <f t="shared" si="20"/>
        <v>0</v>
      </c>
      <c r="P74" s="407">
        <f t="shared" si="20"/>
        <v>0</v>
      </c>
      <c r="Q74" s="407">
        <f t="shared" si="20"/>
        <v>0</v>
      </c>
      <c r="R74" s="407">
        <f t="shared" si="20"/>
        <v>0</v>
      </c>
      <c r="S74" s="407">
        <f t="shared" si="20"/>
        <v>0</v>
      </c>
      <c r="T74" s="407">
        <f t="shared" si="20"/>
        <v>0</v>
      </c>
      <c r="U74" s="407">
        <f t="shared" si="20"/>
        <v>0</v>
      </c>
      <c r="V74" s="407">
        <f t="shared" si="20"/>
        <v>0</v>
      </c>
      <c r="W74" s="407">
        <f t="shared" si="20"/>
        <v>0</v>
      </c>
      <c r="X74" s="407">
        <f t="shared" si="20"/>
        <v>0</v>
      </c>
      <c r="Y74" s="407">
        <f t="shared" si="20"/>
        <v>0</v>
      </c>
      <c r="Z74" s="407">
        <f t="shared" si="20"/>
        <v>0</v>
      </c>
      <c r="AA74" s="407">
        <f t="shared" si="20"/>
        <v>0</v>
      </c>
      <c r="AB74" s="407">
        <f t="shared" si="20"/>
        <v>0</v>
      </c>
      <c r="AC74" s="407">
        <f t="shared" si="20"/>
        <v>0</v>
      </c>
      <c r="AD74" s="407">
        <f t="shared" si="20"/>
        <v>0</v>
      </c>
      <c r="AE74" s="407">
        <v>0</v>
      </c>
      <c r="AF74" s="407">
        <f t="shared" si="20"/>
        <v>9350.2000000000007</v>
      </c>
      <c r="AG74" s="407">
        <f t="shared" si="20"/>
        <v>0</v>
      </c>
      <c r="AH74" s="407">
        <f t="shared" si="20"/>
        <v>0</v>
      </c>
      <c r="AI74" s="407">
        <f t="shared" si="20"/>
        <v>0</v>
      </c>
      <c r="AJ74" s="407">
        <f t="shared" si="20"/>
        <v>0</v>
      </c>
      <c r="AK74" s="407">
        <f t="shared" si="20"/>
        <v>0</v>
      </c>
      <c r="AL74" s="407">
        <f t="shared" si="20"/>
        <v>0</v>
      </c>
      <c r="AM74" s="407">
        <f t="shared" si="21"/>
        <v>0</v>
      </c>
      <c r="AN74" s="407">
        <f t="shared" si="21"/>
        <v>0</v>
      </c>
      <c r="AO74" s="407">
        <f t="shared" si="21"/>
        <v>0</v>
      </c>
      <c r="AP74" s="407">
        <f t="shared" si="21"/>
        <v>0</v>
      </c>
      <c r="AQ74" s="407">
        <f t="shared" si="21"/>
        <v>0</v>
      </c>
      <c r="AR74" s="409"/>
      <c r="AS74" s="663"/>
    </row>
    <row r="75" spans="1:45" s="2" customFormat="1" ht="25.5" customHeight="1" x14ac:dyDescent="0.2">
      <c r="A75" s="680"/>
      <c r="B75" s="680"/>
      <c r="C75" s="680"/>
      <c r="D75" s="405" t="s">
        <v>153</v>
      </c>
      <c r="E75" s="407">
        <f>E15+E44+E51</f>
        <v>184883.6</v>
      </c>
      <c r="F75" s="407">
        <f>F15+F44+F51</f>
        <v>420</v>
      </c>
      <c r="G75" s="407">
        <f>F75/E75*100</f>
        <v>0.22716995990991087</v>
      </c>
      <c r="H75" s="407">
        <f t="shared" ref="H75:AQ75" si="22">H15+H44+H51</f>
        <v>120</v>
      </c>
      <c r="I75" s="407">
        <f t="shared" si="22"/>
        <v>120</v>
      </c>
      <c r="J75" s="407">
        <f>I75/H75*100</f>
        <v>100</v>
      </c>
      <c r="K75" s="407">
        <f t="shared" si="22"/>
        <v>380</v>
      </c>
      <c r="L75" s="407">
        <f t="shared" si="22"/>
        <v>0</v>
      </c>
      <c r="M75" s="407">
        <f t="shared" si="22"/>
        <v>0</v>
      </c>
      <c r="N75" s="407">
        <f t="shared" si="22"/>
        <v>510</v>
      </c>
      <c r="O75" s="407">
        <f t="shared" si="22"/>
        <v>300</v>
      </c>
      <c r="P75" s="407">
        <f>O75/N75*100</f>
        <v>58.82352941176471</v>
      </c>
      <c r="Q75" s="407">
        <f t="shared" si="22"/>
        <v>0</v>
      </c>
      <c r="R75" s="407">
        <f t="shared" si="22"/>
        <v>0</v>
      </c>
      <c r="S75" s="407">
        <f t="shared" si="22"/>
        <v>0</v>
      </c>
      <c r="T75" s="407">
        <f t="shared" si="22"/>
        <v>0</v>
      </c>
      <c r="U75" s="407">
        <f t="shared" si="22"/>
        <v>0</v>
      </c>
      <c r="V75" s="407">
        <f t="shared" si="22"/>
        <v>0</v>
      </c>
      <c r="W75" s="407">
        <f t="shared" si="22"/>
        <v>51</v>
      </c>
      <c r="X75" s="407">
        <f t="shared" si="22"/>
        <v>0</v>
      </c>
      <c r="Y75" s="407">
        <f t="shared" si="22"/>
        <v>0</v>
      </c>
      <c r="Z75" s="407">
        <f t="shared" si="22"/>
        <v>54055</v>
      </c>
      <c r="AA75" s="407">
        <f t="shared" si="22"/>
        <v>0</v>
      </c>
      <c r="AB75" s="407">
        <f t="shared" si="22"/>
        <v>0</v>
      </c>
      <c r="AC75" s="407">
        <f t="shared" si="22"/>
        <v>54055</v>
      </c>
      <c r="AD75" s="407">
        <f t="shared" si="22"/>
        <v>0</v>
      </c>
      <c r="AE75" s="407">
        <f t="shared" si="22"/>
        <v>0</v>
      </c>
      <c r="AF75" s="407">
        <f t="shared" si="22"/>
        <v>55757.1</v>
      </c>
      <c r="AG75" s="407">
        <f t="shared" si="22"/>
        <v>0</v>
      </c>
      <c r="AH75" s="407">
        <f t="shared" si="22"/>
        <v>0</v>
      </c>
      <c r="AI75" s="407">
        <f t="shared" si="22"/>
        <v>20006</v>
      </c>
      <c r="AJ75" s="407">
        <f t="shared" si="22"/>
        <v>0</v>
      </c>
      <c r="AK75" s="407">
        <f t="shared" si="22"/>
        <v>0</v>
      </c>
      <c r="AL75" s="407">
        <f t="shared" si="22"/>
        <v>0</v>
      </c>
      <c r="AM75" s="407">
        <f t="shared" si="22"/>
        <v>0</v>
      </c>
      <c r="AN75" s="407">
        <f t="shared" si="22"/>
        <v>0</v>
      </c>
      <c r="AO75" s="407">
        <f t="shared" si="22"/>
        <v>0.5</v>
      </c>
      <c r="AP75" s="407">
        <f t="shared" si="22"/>
        <v>0</v>
      </c>
      <c r="AQ75" s="407">
        <f t="shared" si="22"/>
        <v>0</v>
      </c>
      <c r="AR75" s="409"/>
      <c r="AS75" s="663"/>
    </row>
    <row r="76" spans="1:45" s="2" customFormat="1" ht="51" customHeight="1" x14ac:dyDescent="0.2">
      <c r="A76" s="680"/>
      <c r="B76" s="680"/>
      <c r="C76" s="680"/>
      <c r="D76" s="405" t="s">
        <v>38</v>
      </c>
      <c r="E76" s="407">
        <f t="shared" ref="E76:AQ76" si="23">E58</f>
        <v>0</v>
      </c>
      <c r="F76" s="407">
        <f t="shared" si="23"/>
        <v>0</v>
      </c>
      <c r="G76" s="407">
        <f t="shared" si="23"/>
        <v>0</v>
      </c>
      <c r="H76" s="407">
        <f t="shared" si="23"/>
        <v>0</v>
      </c>
      <c r="I76" s="407">
        <f t="shared" si="23"/>
        <v>0</v>
      </c>
      <c r="J76" s="407">
        <f t="shared" si="23"/>
        <v>0</v>
      </c>
      <c r="K76" s="407">
        <f t="shared" si="23"/>
        <v>0</v>
      </c>
      <c r="L76" s="407">
        <f t="shared" si="23"/>
        <v>0</v>
      </c>
      <c r="M76" s="407">
        <f t="shared" si="23"/>
        <v>0</v>
      </c>
      <c r="N76" s="407">
        <f t="shared" si="23"/>
        <v>0</v>
      </c>
      <c r="O76" s="407">
        <f t="shared" si="23"/>
        <v>0</v>
      </c>
      <c r="P76" s="407">
        <f t="shared" si="23"/>
        <v>0</v>
      </c>
      <c r="Q76" s="407">
        <f t="shared" si="23"/>
        <v>0</v>
      </c>
      <c r="R76" s="407">
        <f t="shared" si="23"/>
        <v>0</v>
      </c>
      <c r="S76" s="407">
        <f t="shared" si="23"/>
        <v>0</v>
      </c>
      <c r="T76" s="407">
        <f t="shared" si="23"/>
        <v>0</v>
      </c>
      <c r="U76" s="407">
        <f t="shared" si="23"/>
        <v>0</v>
      </c>
      <c r="V76" s="407">
        <f t="shared" si="23"/>
        <v>0</v>
      </c>
      <c r="W76" s="407">
        <f t="shared" si="23"/>
        <v>0</v>
      </c>
      <c r="X76" s="407">
        <f t="shared" si="23"/>
        <v>0</v>
      </c>
      <c r="Y76" s="407">
        <f t="shared" si="23"/>
        <v>0</v>
      </c>
      <c r="Z76" s="407">
        <f>Z58</f>
        <v>0</v>
      </c>
      <c r="AA76" s="407">
        <f t="shared" si="23"/>
        <v>0</v>
      </c>
      <c r="AB76" s="407">
        <f t="shared" si="23"/>
        <v>0</v>
      </c>
      <c r="AC76" s="407">
        <f t="shared" si="23"/>
        <v>0</v>
      </c>
      <c r="AD76" s="407">
        <f t="shared" si="23"/>
        <v>0</v>
      </c>
      <c r="AE76" s="407">
        <f t="shared" si="23"/>
        <v>0</v>
      </c>
      <c r="AF76" s="407">
        <f t="shared" si="23"/>
        <v>0</v>
      </c>
      <c r="AG76" s="407">
        <f t="shared" si="23"/>
        <v>0</v>
      </c>
      <c r="AH76" s="407">
        <f t="shared" si="23"/>
        <v>0</v>
      </c>
      <c r="AI76" s="407">
        <f t="shared" si="23"/>
        <v>0</v>
      </c>
      <c r="AJ76" s="407">
        <f t="shared" si="23"/>
        <v>0</v>
      </c>
      <c r="AK76" s="407">
        <f t="shared" si="23"/>
        <v>0</v>
      </c>
      <c r="AL76" s="407">
        <f t="shared" si="23"/>
        <v>0</v>
      </c>
      <c r="AM76" s="407">
        <f t="shared" si="23"/>
        <v>0</v>
      </c>
      <c r="AN76" s="407">
        <f t="shared" si="23"/>
        <v>0</v>
      </c>
      <c r="AO76" s="407">
        <f t="shared" si="23"/>
        <v>0</v>
      </c>
      <c r="AP76" s="407">
        <f t="shared" si="23"/>
        <v>0</v>
      </c>
      <c r="AQ76" s="407">
        <f t="shared" si="23"/>
        <v>0</v>
      </c>
      <c r="AR76" s="663"/>
      <c r="AS76" s="663"/>
    </row>
    <row r="77" spans="1:45" s="2" customFormat="1" ht="15" customHeight="1" x14ac:dyDescent="0.25">
      <c r="A77" s="665" t="s">
        <v>157</v>
      </c>
      <c r="B77" s="681"/>
      <c r="C77" s="649"/>
      <c r="D77" s="405" t="s">
        <v>56</v>
      </c>
      <c r="E77" s="407">
        <f t="shared" ref="E77:E80" si="24">H77+K77+N77+Q77+T77+W77+Z77+AC77+AF77+AI77+AL77+AO77</f>
        <v>1010</v>
      </c>
      <c r="F77" s="407">
        <f t="shared" ref="F77:F81" si="25">I77+L77+O77+R77+U77+X77+AA77+AD77+AG77+AJ77+AM77+AP77</f>
        <v>420</v>
      </c>
      <c r="G77" s="407">
        <v>0</v>
      </c>
      <c r="H77" s="407">
        <f>H78+H79+H80+H81</f>
        <v>120</v>
      </c>
      <c r="I77" s="407">
        <f t="shared" ref="I77:AP77" si="26">I78+I79+I80+I81</f>
        <v>120</v>
      </c>
      <c r="J77" s="407">
        <f>I77/H77*100</f>
        <v>100</v>
      </c>
      <c r="K77" s="407">
        <f t="shared" si="26"/>
        <v>380</v>
      </c>
      <c r="L77" s="407">
        <f t="shared" si="26"/>
        <v>0</v>
      </c>
      <c r="M77" s="407">
        <f t="shared" ref="M77" si="27">L77/K77*100</f>
        <v>0</v>
      </c>
      <c r="N77" s="407">
        <f t="shared" si="26"/>
        <v>510</v>
      </c>
      <c r="O77" s="407">
        <f t="shared" si="26"/>
        <v>300</v>
      </c>
      <c r="P77" s="407">
        <f>O77/N77*100</f>
        <v>58.82352941176471</v>
      </c>
      <c r="Q77" s="407">
        <f t="shared" si="26"/>
        <v>0</v>
      </c>
      <c r="R77" s="407">
        <f t="shared" si="26"/>
        <v>0</v>
      </c>
      <c r="S77" s="407">
        <v>0</v>
      </c>
      <c r="T77" s="407">
        <f t="shared" si="26"/>
        <v>0</v>
      </c>
      <c r="U77" s="407">
        <f t="shared" si="26"/>
        <v>0</v>
      </c>
      <c r="V77" s="407">
        <v>0</v>
      </c>
      <c r="W77" s="407">
        <f t="shared" si="26"/>
        <v>0</v>
      </c>
      <c r="X77" s="407">
        <f t="shared" si="26"/>
        <v>0</v>
      </c>
      <c r="Y77" s="407">
        <v>0</v>
      </c>
      <c r="Z77" s="407">
        <f t="shared" si="26"/>
        <v>0</v>
      </c>
      <c r="AA77" s="407">
        <f t="shared" si="26"/>
        <v>0</v>
      </c>
      <c r="AB77" s="407">
        <v>0</v>
      </c>
      <c r="AC77" s="407">
        <f t="shared" si="26"/>
        <v>0</v>
      </c>
      <c r="AD77" s="407">
        <f t="shared" si="26"/>
        <v>0</v>
      </c>
      <c r="AE77" s="407">
        <v>0</v>
      </c>
      <c r="AF77" s="407">
        <f t="shared" si="26"/>
        <v>0</v>
      </c>
      <c r="AG77" s="407">
        <f t="shared" si="26"/>
        <v>0</v>
      </c>
      <c r="AH77" s="407">
        <v>0</v>
      </c>
      <c r="AI77" s="407">
        <f t="shared" si="26"/>
        <v>0</v>
      </c>
      <c r="AJ77" s="407">
        <f t="shared" si="26"/>
        <v>0</v>
      </c>
      <c r="AK77" s="407">
        <v>0</v>
      </c>
      <c r="AL77" s="407">
        <f t="shared" si="26"/>
        <v>0</v>
      </c>
      <c r="AM77" s="407">
        <f t="shared" si="26"/>
        <v>0</v>
      </c>
      <c r="AN77" s="407">
        <v>0</v>
      </c>
      <c r="AO77" s="407">
        <f t="shared" si="26"/>
        <v>0</v>
      </c>
      <c r="AP77" s="407">
        <f t="shared" si="26"/>
        <v>0</v>
      </c>
      <c r="AQ77" s="407">
        <v>0</v>
      </c>
      <c r="AR77" s="392"/>
      <c r="AS77" s="392"/>
    </row>
    <row r="78" spans="1:45" s="2" customFormat="1" ht="25.5" customHeight="1" x14ac:dyDescent="0.25">
      <c r="A78" s="682"/>
      <c r="B78" s="683"/>
      <c r="C78" s="650"/>
      <c r="D78" s="405" t="s">
        <v>35</v>
      </c>
      <c r="E78" s="407">
        <f t="shared" si="24"/>
        <v>0</v>
      </c>
      <c r="F78" s="407">
        <f t="shared" si="25"/>
        <v>0</v>
      </c>
      <c r="G78" s="407">
        <v>0</v>
      </c>
      <c r="H78" s="407">
        <v>0</v>
      </c>
      <c r="I78" s="407">
        <v>0</v>
      </c>
      <c r="J78" s="407">
        <v>0</v>
      </c>
      <c r="K78" s="407">
        <v>0</v>
      </c>
      <c r="L78" s="407">
        <v>0</v>
      </c>
      <c r="M78" s="407">
        <v>0</v>
      </c>
      <c r="N78" s="407">
        <v>0</v>
      </c>
      <c r="O78" s="407">
        <v>0</v>
      </c>
      <c r="P78" s="407">
        <v>0</v>
      </c>
      <c r="Q78" s="407">
        <v>0</v>
      </c>
      <c r="R78" s="407">
        <v>0</v>
      </c>
      <c r="S78" s="407">
        <v>0</v>
      </c>
      <c r="T78" s="407">
        <v>0</v>
      </c>
      <c r="U78" s="407">
        <v>0</v>
      </c>
      <c r="V78" s="407">
        <v>0</v>
      </c>
      <c r="W78" s="407">
        <v>0</v>
      </c>
      <c r="X78" s="407">
        <v>0</v>
      </c>
      <c r="Y78" s="407">
        <v>0</v>
      </c>
      <c r="Z78" s="407">
        <v>0</v>
      </c>
      <c r="AA78" s="407">
        <v>0</v>
      </c>
      <c r="AB78" s="407">
        <v>0</v>
      </c>
      <c r="AC78" s="407">
        <v>0</v>
      </c>
      <c r="AD78" s="407">
        <v>0</v>
      </c>
      <c r="AE78" s="407">
        <v>0</v>
      </c>
      <c r="AF78" s="407">
        <v>0</v>
      </c>
      <c r="AG78" s="407">
        <v>0</v>
      </c>
      <c r="AH78" s="407">
        <v>0</v>
      </c>
      <c r="AI78" s="407">
        <v>0</v>
      </c>
      <c r="AJ78" s="407">
        <v>0</v>
      </c>
      <c r="AK78" s="407">
        <v>0</v>
      </c>
      <c r="AL78" s="407">
        <v>0</v>
      </c>
      <c r="AM78" s="407">
        <v>0</v>
      </c>
      <c r="AN78" s="407">
        <v>0</v>
      </c>
      <c r="AO78" s="407">
        <v>0</v>
      </c>
      <c r="AP78" s="407">
        <v>0</v>
      </c>
      <c r="AQ78" s="407">
        <v>0</v>
      </c>
      <c r="AR78" s="392"/>
      <c r="AS78" s="392"/>
    </row>
    <row r="79" spans="1:45" s="2" customFormat="1" ht="36.75" customHeight="1" x14ac:dyDescent="0.25">
      <c r="A79" s="682"/>
      <c r="B79" s="683"/>
      <c r="C79" s="650"/>
      <c r="D79" s="405" t="s">
        <v>36</v>
      </c>
      <c r="E79" s="407">
        <f t="shared" si="24"/>
        <v>0</v>
      </c>
      <c r="F79" s="407">
        <f t="shared" si="25"/>
        <v>0</v>
      </c>
      <c r="G79" s="407">
        <v>0</v>
      </c>
      <c r="H79" s="407">
        <v>0</v>
      </c>
      <c r="I79" s="407">
        <v>0</v>
      </c>
      <c r="J79" s="407">
        <v>0</v>
      </c>
      <c r="K79" s="407">
        <v>0</v>
      </c>
      <c r="L79" s="407">
        <v>0</v>
      </c>
      <c r="M79" s="407">
        <v>0</v>
      </c>
      <c r="N79" s="407">
        <v>0</v>
      </c>
      <c r="O79" s="407">
        <v>0</v>
      </c>
      <c r="P79" s="407">
        <v>0</v>
      </c>
      <c r="Q79" s="407">
        <v>0</v>
      </c>
      <c r="R79" s="407">
        <v>0</v>
      </c>
      <c r="S79" s="407">
        <v>0</v>
      </c>
      <c r="T79" s="407">
        <v>0</v>
      </c>
      <c r="U79" s="407">
        <v>0</v>
      </c>
      <c r="V79" s="407">
        <v>0</v>
      </c>
      <c r="W79" s="407">
        <v>0</v>
      </c>
      <c r="X79" s="407">
        <v>0</v>
      </c>
      <c r="Y79" s="407">
        <v>0</v>
      </c>
      <c r="Z79" s="407">
        <v>0</v>
      </c>
      <c r="AA79" s="407">
        <v>0</v>
      </c>
      <c r="AB79" s="407">
        <v>0</v>
      </c>
      <c r="AC79" s="407">
        <v>0</v>
      </c>
      <c r="AD79" s="407">
        <v>0</v>
      </c>
      <c r="AE79" s="407">
        <v>0</v>
      </c>
      <c r="AF79" s="407">
        <v>0</v>
      </c>
      <c r="AG79" s="407">
        <v>0</v>
      </c>
      <c r="AH79" s="407">
        <v>0</v>
      </c>
      <c r="AI79" s="407">
        <v>0</v>
      </c>
      <c r="AJ79" s="407">
        <v>0</v>
      </c>
      <c r="AK79" s="407">
        <v>0</v>
      </c>
      <c r="AL79" s="407">
        <v>0</v>
      </c>
      <c r="AM79" s="407">
        <v>0</v>
      </c>
      <c r="AN79" s="407">
        <v>0</v>
      </c>
      <c r="AO79" s="407">
        <v>0</v>
      </c>
      <c r="AP79" s="407">
        <v>0</v>
      </c>
      <c r="AQ79" s="407">
        <v>0</v>
      </c>
      <c r="AR79" s="392"/>
      <c r="AS79" s="392"/>
    </row>
    <row r="80" spans="1:45" s="2" customFormat="1" ht="24.75" customHeight="1" x14ac:dyDescent="0.25">
      <c r="A80" s="682"/>
      <c r="B80" s="683"/>
      <c r="C80" s="650"/>
      <c r="D80" s="405" t="s">
        <v>153</v>
      </c>
      <c r="E80" s="407">
        <f t="shared" si="24"/>
        <v>1010</v>
      </c>
      <c r="F80" s="407">
        <f t="shared" si="25"/>
        <v>420</v>
      </c>
      <c r="G80" s="407">
        <v>0</v>
      </c>
      <c r="H80" s="407">
        <f>'ФСГС МКУ УЖКХ'!I27</f>
        <v>120</v>
      </c>
      <c r="I80" s="407">
        <f>'ФСГС МКУ УЖКХ'!J27</f>
        <v>120</v>
      </c>
      <c r="J80" s="407">
        <f>I80/H80*100</f>
        <v>100</v>
      </c>
      <c r="K80" s="407">
        <f>'ФСГС МКУ УЖКХ'!L27</f>
        <v>380</v>
      </c>
      <c r="L80" s="407">
        <f>'ФСГС МКУ УЖКХ'!M27</f>
        <v>0</v>
      </c>
      <c r="M80" s="407">
        <f t="shared" ref="M80" si="28">L80/K80*100</f>
        <v>0</v>
      </c>
      <c r="N80" s="407">
        <f>'ФСГС МКУ УЖКХ'!O27</f>
        <v>510</v>
      </c>
      <c r="O80" s="407">
        <f>'ФСГС МКУ УЖКХ'!P27</f>
        <v>300</v>
      </c>
      <c r="P80" s="407">
        <f t="shared" ref="P80" si="29">O80/N80*100</f>
        <v>58.82352941176471</v>
      </c>
      <c r="Q80" s="407">
        <f>'ФСГС МКУ УЖКХ'!R27</f>
        <v>0</v>
      </c>
      <c r="R80" s="407">
        <f>'ФСГС МКУ УЖКХ'!S27</f>
        <v>0</v>
      </c>
      <c r="S80" s="407"/>
      <c r="T80" s="407">
        <f>'ФСГС МКУ УЖКХ'!U27</f>
        <v>0</v>
      </c>
      <c r="U80" s="407">
        <f>'ФСГС МКУ УЖКХ'!V27</f>
        <v>0</v>
      </c>
      <c r="V80" s="407"/>
      <c r="W80" s="407">
        <f>'ФСГС МКУ УЖКХ'!X27</f>
        <v>0</v>
      </c>
      <c r="X80" s="407">
        <f>'ФСГС МКУ УЖКХ'!Y27</f>
        <v>0</v>
      </c>
      <c r="Y80" s="407"/>
      <c r="Z80" s="407">
        <f>'ФСГС МКУ УЖКХ'!AA27</f>
        <v>0</v>
      </c>
      <c r="AA80" s="407">
        <f>'ФСГС МКУ УЖКХ'!AB27</f>
        <v>0</v>
      </c>
      <c r="AB80" s="407"/>
      <c r="AC80" s="407">
        <f>'ФСГС МКУ УЖКХ'!AD27</f>
        <v>0</v>
      </c>
      <c r="AD80" s="407">
        <f>'ФСГС МКУ УЖКХ'!AE27</f>
        <v>0</v>
      </c>
      <c r="AE80" s="407"/>
      <c r="AF80" s="407">
        <f>'ФСГС МКУ УЖКХ'!AG27</f>
        <v>0</v>
      </c>
      <c r="AG80" s="407">
        <f>'ФСГС МКУ УЖКХ'!AH27</f>
        <v>0</v>
      </c>
      <c r="AH80" s="407"/>
      <c r="AI80" s="407">
        <f>'ФСГС МКУ УЖКХ'!AJ27</f>
        <v>0</v>
      </c>
      <c r="AJ80" s="407">
        <f>'ФСГС МКУ УЖКХ'!AK27</f>
        <v>0</v>
      </c>
      <c r="AK80" s="407"/>
      <c r="AL80" s="407">
        <f>'ФСГС МКУ УЖКХ'!AM27</f>
        <v>0</v>
      </c>
      <c r="AM80" s="407">
        <f>'ФСГС МКУ УЖКХ'!AN27</f>
        <v>0</v>
      </c>
      <c r="AN80" s="407"/>
      <c r="AO80" s="407">
        <f>'ФСГС МКУ УЖКХ'!AP27</f>
        <v>0</v>
      </c>
      <c r="AP80" s="407">
        <f>'ФСГС МКУ УЖКХ'!AQ27</f>
        <v>0</v>
      </c>
      <c r="AQ80" s="407"/>
      <c r="AR80" s="392"/>
      <c r="AS80" s="392"/>
    </row>
    <row r="81" spans="1:45" s="8" customFormat="1" ht="23.25" customHeight="1" x14ac:dyDescent="0.25">
      <c r="A81" s="684"/>
      <c r="B81" s="685"/>
      <c r="C81" s="651"/>
      <c r="D81" s="405" t="s">
        <v>38</v>
      </c>
      <c r="E81" s="407">
        <f t="shared" ref="E81:E82" si="30">H81+K81+N81+Q81+T81+W81+Z81+AC81+AF81+AI81+AL81+AO81</f>
        <v>0</v>
      </c>
      <c r="F81" s="407">
        <f t="shared" si="25"/>
        <v>0</v>
      </c>
      <c r="G81" s="407">
        <v>0</v>
      </c>
      <c r="H81" s="407">
        <v>0</v>
      </c>
      <c r="I81" s="407">
        <v>0</v>
      </c>
      <c r="J81" s="407">
        <v>0</v>
      </c>
      <c r="K81" s="407">
        <v>0</v>
      </c>
      <c r="L81" s="407">
        <v>0</v>
      </c>
      <c r="M81" s="407">
        <v>0</v>
      </c>
      <c r="N81" s="407">
        <v>0</v>
      </c>
      <c r="O81" s="407">
        <v>0</v>
      </c>
      <c r="P81" s="407">
        <v>0</v>
      </c>
      <c r="Q81" s="407">
        <v>0</v>
      </c>
      <c r="R81" s="407">
        <v>0</v>
      </c>
      <c r="S81" s="407">
        <v>0</v>
      </c>
      <c r="T81" s="407">
        <v>0</v>
      </c>
      <c r="U81" s="407">
        <v>0</v>
      </c>
      <c r="V81" s="407">
        <v>0</v>
      </c>
      <c r="W81" s="407">
        <v>0</v>
      </c>
      <c r="X81" s="407">
        <v>0</v>
      </c>
      <c r="Y81" s="407">
        <v>0</v>
      </c>
      <c r="Z81" s="407">
        <v>0</v>
      </c>
      <c r="AA81" s="407">
        <v>0</v>
      </c>
      <c r="AB81" s="407">
        <v>0</v>
      </c>
      <c r="AC81" s="407">
        <v>0</v>
      </c>
      <c r="AD81" s="407">
        <v>0</v>
      </c>
      <c r="AE81" s="407">
        <v>0</v>
      </c>
      <c r="AF81" s="407">
        <v>0</v>
      </c>
      <c r="AG81" s="407">
        <v>0</v>
      </c>
      <c r="AH81" s="407">
        <v>0</v>
      </c>
      <c r="AI81" s="407">
        <v>0</v>
      </c>
      <c r="AJ81" s="407">
        <v>0</v>
      </c>
      <c r="AK81" s="407">
        <v>0</v>
      </c>
      <c r="AL81" s="407">
        <v>0</v>
      </c>
      <c r="AM81" s="407">
        <v>0</v>
      </c>
      <c r="AN81" s="407">
        <v>0</v>
      </c>
      <c r="AO81" s="407">
        <v>0</v>
      </c>
      <c r="AP81" s="407">
        <v>0</v>
      </c>
      <c r="AQ81" s="407">
        <v>0</v>
      </c>
      <c r="AR81" s="392"/>
      <c r="AS81" s="392"/>
    </row>
    <row r="82" spans="1:45" s="8" customFormat="1" ht="251.25" customHeight="1" x14ac:dyDescent="0.2">
      <c r="A82" s="678" t="s">
        <v>149</v>
      </c>
      <c r="B82" s="679"/>
      <c r="C82" s="395" t="s">
        <v>154</v>
      </c>
      <c r="D82" s="405" t="s">
        <v>153</v>
      </c>
      <c r="E82" s="407">
        <f t="shared" si="30"/>
        <v>4502.7</v>
      </c>
      <c r="F82" s="407">
        <f>I82+L82+O82+R82+U82+X82+AA82+AD82+AG82+AJ82+AM82+AP82</f>
        <v>0</v>
      </c>
      <c r="G82" s="407">
        <v>0</v>
      </c>
      <c r="H82" s="407">
        <v>0</v>
      </c>
      <c r="I82" s="407">
        <v>0</v>
      </c>
      <c r="J82" s="407">
        <v>0</v>
      </c>
      <c r="K82" s="407">
        <v>0</v>
      </c>
      <c r="L82" s="407">
        <v>0</v>
      </c>
      <c r="M82" s="407">
        <v>0</v>
      </c>
      <c r="N82" s="407">
        <v>250</v>
      </c>
      <c r="O82" s="407">
        <v>0</v>
      </c>
      <c r="P82" s="407">
        <v>0</v>
      </c>
      <c r="Q82" s="407">
        <v>0</v>
      </c>
      <c r="R82" s="407">
        <v>0</v>
      </c>
      <c r="S82" s="407">
        <v>0</v>
      </c>
      <c r="T82" s="407">
        <v>0</v>
      </c>
      <c r="U82" s="407">
        <v>0</v>
      </c>
      <c r="V82" s="407">
        <v>0</v>
      </c>
      <c r="W82" s="407">
        <f>796.8+1384.5+2067</f>
        <v>4248.3</v>
      </c>
      <c r="X82" s="407">
        <v>0</v>
      </c>
      <c r="Y82" s="407">
        <v>0</v>
      </c>
      <c r="Z82" s="407">
        <v>0</v>
      </c>
      <c r="AA82" s="407">
        <v>0</v>
      </c>
      <c r="AB82" s="407">
        <v>0</v>
      </c>
      <c r="AC82" s="407">
        <v>0</v>
      </c>
      <c r="AD82" s="407">
        <v>0</v>
      </c>
      <c r="AE82" s="407">
        <v>0</v>
      </c>
      <c r="AF82" s="407">
        <v>4.4000000000000004</v>
      </c>
      <c r="AG82" s="407">
        <v>0</v>
      </c>
      <c r="AH82" s="407">
        <v>0</v>
      </c>
      <c r="AI82" s="407">
        <v>0</v>
      </c>
      <c r="AJ82" s="407">
        <v>0</v>
      </c>
      <c r="AK82" s="407">
        <v>0</v>
      </c>
      <c r="AL82" s="407">
        <v>0</v>
      </c>
      <c r="AM82" s="407">
        <v>0</v>
      </c>
      <c r="AN82" s="407">
        <v>0</v>
      </c>
      <c r="AO82" s="407">
        <v>0</v>
      </c>
      <c r="AP82" s="407">
        <v>0</v>
      </c>
      <c r="AQ82" s="407">
        <v>0</v>
      </c>
      <c r="AR82" s="378" t="s">
        <v>143</v>
      </c>
      <c r="AS82" s="378" t="s">
        <v>144</v>
      </c>
    </row>
    <row r="83" spans="1:45" s="8" customFormat="1" ht="127.5" customHeight="1" x14ac:dyDescent="0.25">
      <c r="A83" s="678" t="s">
        <v>150</v>
      </c>
      <c r="B83" s="679"/>
      <c r="C83" s="395" t="s">
        <v>156</v>
      </c>
      <c r="D83" s="405" t="s">
        <v>153</v>
      </c>
      <c r="E83" s="407">
        <f>H83+K83+N83+Q83+T83+W83+Z83+AC83+AF83+AI83+AL83+AO83</f>
        <v>2344.8999999999996</v>
      </c>
      <c r="F83" s="407">
        <f t="shared" ref="F83" si="31">I83+L83+O83+R83+U83+X83+AA83+AD83+AG83+AJ83+AM83+AP83</f>
        <v>308.20000000000005</v>
      </c>
      <c r="G83" s="407">
        <f>F83/E83*100</f>
        <v>13.143417629749674</v>
      </c>
      <c r="H83" s="407">
        <f>0.1+308.1</f>
        <v>308.20000000000005</v>
      </c>
      <c r="I83" s="407">
        <f>0.1+308.1</f>
        <v>308.20000000000005</v>
      </c>
      <c r="J83" s="407">
        <f>I83/H83*100</f>
        <v>100</v>
      </c>
      <c r="K83" s="407">
        <v>0</v>
      </c>
      <c r="L83" s="407">
        <v>0</v>
      </c>
      <c r="M83" s="407">
        <v>0</v>
      </c>
      <c r="N83" s="407">
        <v>0</v>
      </c>
      <c r="O83" s="407">
        <v>0</v>
      </c>
      <c r="P83" s="407">
        <v>0</v>
      </c>
      <c r="Q83" s="407">
        <v>0</v>
      </c>
      <c r="R83" s="407">
        <v>0</v>
      </c>
      <c r="S83" s="407">
        <v>0</v>
      </c>
      <c r="T83" s="407">
        <v>0</v>
      </c>
      <c r="U83" s="407">
        <v>0</v>
      </c>
      <c r="V83" s="407">
        <v>0</v>
      </c>
      <c r="W83" s="407">
        <v>0</v>
      </c>
      <c r="X83" s="407">
        <v>0</v>
      </c>
      <c r="Y83" s="407">
        <v>0</v>
      </c>
      <c r="Z83" s="407">
        <v>0</v>
      </c>
      <c r="AA83" s="407">
        <v>0</v>
      </c>
      <c r="AB83" s="407">
        <v>0</v>
      </c>
      <c r="AC83" s="407">
        <v>0</v>
      </c>
      <c r="AD83" s="407">
        <v>0</v>
      </c>
      <c r="AE83" s="407">
        <v>0</v>
      </c>
      <c r="AF83" s="407">
        <v>2002</v>
      </c>
      <c r="AG83" s="407">
        <v>0</v>
      </c>
      <c r="AH83" s="407">
        <v>0</v>
      </c>
      <c r="AI83" s="407">
        <v>34.700000000000003</v>
      </c>
      <c r="AJ83" s="407">
        <v>0</v>
      </c>
      <c r="AK83" s="407">
        <v>0</v>
      </c>
      <c r="AL83" s="407">
        <v>0</v>
      </c>
      <c r="AM83" s="407">
        <v>0</v>
      </c>
      <c r="AN83" s="407">
        <v>0</v>
      </c>
      <c r="AO83" s="407">
        <v>0</v>
      </c>
      <c r="AP83" s="407">
        <v>0</v>
      </c>
      <c r="AQ83" s="407">
        <v>0</v>
      </c>
      <c r="AR83" s="378" t="s">
        <v>146</v>
      </c>
      <c r="AS83" s="392"/>
    </row>
    <row r="84" spans="1:45" s="8" customFormat="1" ht="15.75" hidden="1" thickBot="1" x14ac:dyDescent="0.3">
      <c r="A84" s="374"/>
      <c r="B84" s="374"/>
      <c r="C84" s="374"/>
      <c r="D84" s="375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7"/>
      <c r="AF84" s="377"/>
      <c r="AG84" s="377"/>
      <c r="AH84" s="377"/>
      <c r="AI84" s="377"/>
      <c r="AJ84" s="377"/>
      <c r="AK84" s="377"/>
      <c r="AL84" s="377"/>
      <c r="AM84" s="377"/>
      <c r="AN84" s="377"/>
      <c r="AO84" s="377"/>
      <c r="AP84" s="377"/>
      <c r="AQ84" s="377"/>
      <c r="AR84" s="376"/>
      <c r="AS84" s="376"/>
    </row>
    <row r="85" spans="1:45" s="3" customFormat="1" x14ac:dyDescent="0.25">
      <c r="A85" s="522"/>
      <c r="B85" s="523"/>
      <c r="C85" s="523"/>
      <c r="D85" s="523"/>
      <c r="E85" s="523"/>
      <c r="F85" s="72"/>
      <c r="G85" s="524"/>
      <c r="H85" s="524"/>
      <c r="I85" s="524"/>
      <c r="J85" s="524"/>
      <c r="K85" s="524"/>
      <c r="L85" s="524"/>
      <c r="M85" s="524"/>
      <c r="N85" s="524"/>
      <c r="O85" s="524"/>
      <c r="P85" s="72"/>
      <c r="Q85" s="72"/>
      <c r="R85" s="73"/>
      <c r="S85" s="74"/>
      <c r="T85" s="74"/>
      <c r="U85" s="74"/>
      <c r="V85" s="74"/>
      <c r="W85" s="74"/>
      <c r="X85" s="75"/>
      <c r="Y85" s="75"/>
      <c r="Z85" s="75"/>
      <c r="AA85" s="75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6"/>
      <c r="AS85" s="76"/>
    </row>
    <row r="86" spans="1:45" s="3" customFormat="1" x14ac:dyDescent="0.25">
      <c r="A86" s="525" t="s">
        <v>141</v>
      </c>
      <c r="B86" s="525"/>
      <c r="C86" s="525"/>
      <c r="D86" s="525"/>
      <c r="E86" s="525"/>
      <c r="F86" s="525"/>
      <c r="G86" s="525"/>
      <c r="H86" s="525"/>
      <c r="I86" s="72"/>
      <c r="J86" s="677" t="s">
        <v>145</v>
      </c>
      <c r="K86" s="677"/>
      <c r="L86" s="677"/>
      <c r="M86" s="677"/>
      <c r="N86" s="677"/>
      <c r="O86" s="677"/>
      <c r="P86" s="72"/>
      <c r="Q86" s="72"/>
      <c r="R86" s="73"/>
      <c r="S86" s="75"/>
      <c r="T86" s="75"/>
      <c r="U86" s="75"/>
      <c r="V86" s="75"/>
      <c r="W86" s="75"/>
      <c r="X86" s="75"/>
      <c r="Y86" s="75"/>
      <c r="Z86" s="75"/>
      <c r="AA86" s="75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2"/>
    </row>
    <row r="87" spans="1:45" s="3" customFormat="1" x14ac:dyDescent="0.25">
      <c r="A87" s="502"/>
      <c r="B87" s="503"/>
      <c r="C87" s="503"/>
      <c r="D87" s="503"/>
      <c r="E87" s="72"/>
      <c r="F87" s="72"/>
      <c r="G87" s="77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526"/>
      <c r="T87" s="526"/>
      <c r="U87" s="526"/>
      <c r="V87" s="526"/>
      <c r="W87" s="526"/>
      <c r="X87" s="526"/>
      <c r="Y87" s="526"/>
      <c r="Z87" s="526"/>
      <c r="AA87" s="526"/>
      <c r="AB87" s="72"/>
      <c r="AC87" s="72"/>
      <c r="AD87" s="72"/>
      <c r="AE87" s="72"/>
      <c r="AF87" s="72"/>
      <c r="AG87" s="72"/>
      <c r="AH87" s="72"/>
      <c r="AI87" s="72"/>
      <c r="AJ87" s="73"/>
      <c r="AK87" s="72"/>
      <c r="AL87" s="72"/>
      <c r="AM87" s="72"/>
      <c r="AN87" s="72"/>
      <c r="AO87" s="72"/>
      <c r="AP87" s="72"/>
      <c r="AQ87" s="72"/>
      <c r="AR87" s="501"/>
      <c r="AS87" s="501"/>
    </row>
    <row r="88" spans="1:45" s="3" customFormat="1" x14ac:dyDescent="0.25">
      <c r="A88" s="502" t="s">
        <v>159</v>
      </c>
      <c r="B88" s="503"/>
      <c r="C88" s="503"/>
      <c r="D88" s="503"/>
      <c r="E88" s="503"/>
      <c r="F88" s="72"/>
      <c r="G88" s="73"/>
      <c r="H88" s="73"/>
      <c r="I88" s="72"/>
      <c r="J88" s="379"/>
      <c r="K88" s="379"/>
      <c r="L88" s="380"/>
      <c r="M88" s="673"/>
      <c r="N88" s="673"/>
      <c r="O88" s="673"/>
      <c r="P88" s="505"/>
      <c r="Q88" s="505"/>
      <c r="R88" s="505"/>
      <c r="S88" s="506"/>
      <c r="T88" s="506"/>
      <c r="U88" s="506"/>
      <c r="V88" s="506"/>
      <c r="W88" s="506"/>
      <c r="X88" s="506"/>
      <c r="Y88" s="506"/>
      <c r="Z88" s="506"/>
      <c r="AA88" s="79"/>
      <c r="AB88" s="72"/>
      <c r="AC88" s="72"/>
      <c r="AD88" s="72"/>
      <c r="AE88" s="72"/>
      <c r="AF88" s="72"/>
      <c r="AG88" s="72"/>
      <c r="AH88" s="72"/>
      <c r="AI88" s="72"/>
      <c r="AJ88" s="73"/>
      <c r="AK88" s="72"/>
      <c r="AL88" s="72"/>
      <c r="AM88" s="72"/>
      <c r="AN88" s="72"/>
      <c r="AO88" s="72"/>
      <c r="AP88" s="72"/>
      <c r="AQ88" s="72"/>
      <c r="AR88" s="501"/>
      <c r="AS88" s="501"/>
    </row>
    <row r="89" spans="1:45" s="3" customFormat="1" x14ac:dyDescent="0.25">
      <c r="A89" s="80"/>
      <c r="C89" s="72"/>
      <c r="D89" s="72"/>
      <c r="E89" s="72"/>
      <c r="F89" s="72"/>
      <c r="G89" s="73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9"/>
      <c r="T89" s="79"/>
      <c r="U89" s="79"/>
      <c r="V89" s="79"/>
      <c r="W89" s="79"/>
      <c r="X89" s="79"/>
      <c r="Y89" s="79"/>
      <c r="Z89" s="79"/>
      <c r="AA89" s="79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501"/>
      <c r="AS89" s="501"/>
    </row>
    <row r="90" spans="1:45" s="2" customFormat="1" ht="5.45" customHeight="1" x14ac:dyDescent="0.25">
      <c r="A90" s="502"/>
      <c r="B90" s="503"/>
      <c r="C90" s="503"/>
      <c r="D90" s="503"/>
      <c r="E90" s="7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1"/>
      <c r="T90" s="81"/>
      <c r="U90" s="81"/>
      <c r="V90" s="81"/>
      <c r="W90" s="81"/>
      <c r="X90" s="81"/>
      <c r="Y90" s="81"/>
      <c r="Z90" s="81"/>
      <c r="AA90" s="81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501"/>
      <c r="AS90" s="501"/>
    </row>
    <row r="91" spans="1:45" s="2" customFormat="1" ht="12.75" hidden="1" x14ac:dyDescent="0.2">
      <c r="A91" s="82"/>
      <c r="B91" s="81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1"/>
      <c r="T91" s="81"/>
      <c r="U91" s="81"/>
      <c r="V91" s="81"/>
      <c r="W91" s="81"/>
      <c r="X91" s="81"/>
      <c r="Y91" s="81"/>
      <c r="Z91" s="81"/>
      <c r="AA91" s="81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501"/>
      <c r="AS91" s="501"/>
    </row>
    <row r="92" spans="1:45" s="2" customFormat="1" ht="12.75" hidden="1" x14ac:dyDescent="0.2">
      <c r="A92" s="82"/>
      <c r="B92" s="81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1"/>
      <c r="T92" s="81"/>
      <c r="U92" s="81"/>
      <c r="V92" s="81"/>
      <c r="W92" s="81"/>
      <c r="X92" s="81"/>
      <c r="Y92" s="81"/>
      <c r="Z92" s="81"/>
      <c r="AA92" s="81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501"/>
      <c r="AS92" s="501"/>
    </row>
    <row r="93" spans="1:45" s="2" customFormat="1" x14ac:dyDescent="0.25">
      <c r="A93" s="7" t="s">
        <v>142</v>
      </c>
      <c r="B93" s="81"/>
      <c r="C93" s="7"/>
      <c r="D93" s="7"/>
      <c r="E93" s="7"/>
      <c r="F93" s="83"/>
      <c r="G93" s="7"/>
      <c r="H93" s="7"/>
      <c r="I93" s="7"/>
      <c r="J93" s="381"/>
      <c r="K93" s="381"/>
      <c r="L93" s="381"/>
      <c r="M93" s="381"/>
      <c r="N93" s="381"/>
      <c r="O93" s="381"/>
      <c r="P93" s="7"/>
      <c r="Q93" s="7"/>
      <c r="R93" s="7"/>
      <c r="S93" s="81"/>
      <c r="T93" s="81"/>
      <c r="U93" s="81"/>
      <c r="V93" s="81"/>
      <c r="W93" s="81"/>
      <c r="X93" s="506"/>
      <c r="Y93" s="506"/>
      <c r="Z93" s="506"/>
      <c r="AA93" s="81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501"/>
      <c r="AS93" s="501"/>
    </row>
    <row r="94" spans="1:45" s="2" customFormat="1" x14ac:dyDescent="0.25">
      <c r="A94" s="502"/>
      <c r="B94" s="503"/>
      <c r="C94" s="503"/>
      <c r="D94" s="503"/>
      <c r="E94" s="7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5" s="2" customFormat="1" x14ac:dyDescent="0.25">
      <c r="A95" s="520"/>
      <c r="B95" s="520"/>
      <c r="C95" s="84"/>
      <c r="D95" s="84"/>
      <c r="E95" s="77"/>
    </row>
    <row r="96" spans="1:45" s="2" customFormat="1" x14ac:dyDescent="0.25">
      <c r="A96" s="521"/>
      <c r="B96" s="521"/>
      <c r="C96" s="73"/>
      <c r="D96" s="73"/>
      <c r="E96" s="72"/>
    </row>
    <row r="97" spans="1:5" s="2" customFormat="1" x14ac:dyDescent="0.25">
      <c r="A97" s="522"/>
      <c r="B97" s="523"/>
      <c r="C97" s="523"/>
      <c r="D97" s="523"/>
      <c r="E97" s="72"/>
    </row>
  </sheetData>
  <mergeCells count="213">
    <mergeCell ref="A94:D94"/>
    <mergeCell ref="A95:B95"/>
    <mergeCell ref="A96:B96"/>
    <mergeCell ref="A97:D97"/>
    <mergeCell ref="A85:E85"/>
    <mergeCell ref="G85:O85"/>
    <mergeCell ref="A86:H86"/>
    <mergeCell ref="A87:D87"/>
    <mergeCell ref="S87:AA87"/>
    <mergeCell ref="AR87:AS93"/>
    <mergeCell ref="A88:E88"/>
    <mergeCell ref="M88:O88"/>
    <mergeCell ref="P88:R88"/>
    <mergeCell ref="S88:Z88"/>
    <mergeCell ref="AR65:AR69"/>
    <mergeCell ref="AS65:AS69"/>
    <mergeCell ref="D70:AQ70"/>
    <mergeCell ref="AR72:AR76"/>
    <mergeCell ref="AS72:AS76"/>
    <mergeCell ref="A90:D90"/>
    <mergeCell ref="X93:Z93"/>
    <mergeCell ref="J86:O86"/>
    <mergeCell ref="A65:B69"/>
    <mergeCell ref="C65:C69"/>
    <mergeCell ref="A82:B82"/>
    <mergeCell ref="A83:B83"/>
    <mergeCell ref="A72:B76"/>
    <mergeCell ref="C72:C76"/>
    <mergeCell ref="A77:B81"/>
    <mergeCell ref="AR54:AR58"/>
    <mergeCell ref="AS54:AS58"/>
    <mergeCell ref="AR59:AR63"/>
    <mergeCell ref="AS59:AS63"/>
    <mergeCell ref="A48:A53"/>
    <mergeCell ref="B48:B53"/>
    <mergeCell ref="C48:C53"/>
    <mergeCell ref="AR48:AR53"/>
    <mergeCell ref="AS48:AS53"/>
    <mergeCell ref="A54:B58"/>
    <mergeCell ref="C54:C58"/>
    <mergeCell ref="A59:B63"/>
    <mergeCell ref="C59:C63"/>
    <mergeCell ref="AL46:AL47"/>
    <mergeCell ref="AM46:AM47"/>
    <mergeCell ref="AN46:AN47"/>
    <mergeCell ref="AO46:AO47"/>
    <mergeCell ref="AP46:AP47"/>
    <mergeCell ref="AQ46:AQ47"/>
    <mergeCell ref="AF46:AF47"/>
    <mergeCell ref="AG46:AG47"/>
    <mergeCell ref="AH46:AH47"/>
    <mergeCell ref="AI46:AI47"/>
    <mergeCell ref="AJ46:AJ47"/>
    <mergeCell ref="AK46:AK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A41:A47"/>
    <mergeCell ref="B41:B47"/>
    <mergeCell ref="C41:C47"/>
    <mergeCell ref="AR41:AR46"/>
    <mergeCell ref="AS41:AS46"/>
    <mergeCell ref="D46:D47"/>
    <mergeCell ref="E46:E47"/>
    <mergeCell ref="F46:F47"/>
    <mergeCell ref="G46:G47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Z46:Z47"/>
    <mergeCell ref="AA46:AA47"/>
    <mergeCell ref="AB46:AB47"/>
    <mergeCell ref="A36:A40"/>
    <mergeCell ref="B36:B40"/>
    <mergeCell ref="C36:C40"/>
    <mergeCell ref="AR36:AR40"/>
    <mergeCell ref="AS36:AS40"/>
    <mergeCell ref="A30:A35"/>
    <mergeCell ref="B30:B35"/>
    <mergeCell ref="C30:C35"/>
    <mergeCell ref="AR30:AR34"/>
    <mergeCell ref="AS30:AS34"/>
    <mergeCell ref="AS18:AS23"/>
    <mergeCell ref="A24:A29"/>
    <mergeCell ref="B24:B29"/>
    <mergeCell ref="C24:C29"/>
    <mergeCell ref="AR24:AR29"/>
    <mergeCell ref="AS24:AS29"/>
    <mergeCell ref="AN17:AN18"/>
    <mergeCell ref="AO17:AO18"/>
    <mergeCell ref="AP17:AP18"/>
    <mergeCell ref="AQ17:AQ18"/>
    <mergeCell ref="AR18:AR23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M17:M18"/>
    <mergeCell ref="N17:N18"/>
    <mergeCell ref="O17:O18"/>
    <mergeCell ref="D17:D18"/>
    <mergeCell ref="E17:E18"/>
    <mergeCell ref="F17:F18"/>
    <mergeCell ref="G17:G18"/>
    <mergeCell ref="H17:H18"/>
    <mergeCell ref="I17:I18"/>
    <mergeCell ref="AQ7:AQ8"/>
    <mergeCell ref="B10:AS10"/>
    <mergeCell ref="A12:A23"/>
    <mergeCell ref="B12:B23"/>
    <mergeCell ref="C12:C23"/>
    <mergeCell ref="AR12:AR17"/>
    <mergeCell ref="AS12:AS17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J17:J18"/>
    <mergeCell ref="K17:K18"/>
    <mergeCell ref="L17:L18"/>
    <mergeCell ref="P7:P8"/>
    <mergeCell ref="N1:V1"/>
    <mergeCell ref="U2:V2"/>
    <mergeCell ref="B3:AS3"/>
    <mergeCell ref="AR5:AR8"/>
    <mergeCell ref="AS5:AS8"/>
    <mergeCell ref="AF6:AH6"/>
    <mergeCell ref="AI6:AK6"/>
    <mergeCell ref="AL6:AN6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W6:Y6"/>
    <mergeCell ref="Z6:AB6"/>
    <mergeCell ref="AC6:AE6"/>
    <mergeCell ref="AO7:AO8"/>
    <mergeCell ref="AP7:AP8"/>
    <mergeCell ref="C77:C81"/>
    <mergeCell ref="A5:A8"/>
    <mergeCell ref="B5:B8"/>
    <mergeCell ref="C5:C8"/>
    <mergeCell ref="D5:D8"/>
    <mergeCell ref="E5:G6"/>
    <mergeCell ref="H5:AQ5"/>
    <mergeCell ref="AO6:AQ6"/>
    <mergeCell ref="E7:E8"/>
    <mergeCell ref="F7:F8"/>
    <mergeCell ref="G7:G8"/>
    <mergeCell ref="H7:H8"/>
    <mergeCell ref="I7:I8"/>
    <mergeCell ref="J7:J8"/>
    <mergeCell ref="H6:J6"/>
    <mergeCell ref="K6:M6"/>
    <mergeCell ref="N6:P6"/>
    <mergeCell ref="Q6:S6"/>
    <mergeCell ref="T6:V6"/>
    <mergeCell ref="K7:K8"/>
    <mergeCell ref="L7:L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ФСГС МКУ УКС</vt:lpstr>
      <vt:lpstr>ФСГС МКУ УЖКХ</vt:lpstr>
      <vt:lpstr>Свод ФСГС УГЗиП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2022-04-15T11:23:55Z</dcterms:modified>
</cp:coreProperties>
</file>