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льцева Е.В." sheetId="6" r:id="rId1"/>
    <sheet name="Лист2" sheetId="2" r:id="rId2"/>
    <sheet name="Лист3" sheetId="3" r:id="rId3"/>
  </sheets>
  <calcPr calcId="125725" fullPrecision="0"/>
</workbook>
</file>

<file path=xl/calcChain.xml><?xml version="1.0" encoding="utf-8"?>
<calcChain xmlns="http://schemas.openxmlformats.org/spreadsheetml/2006/main">
  <c r="F18" i="6"/>
  <c r="F16"/>
  <c r="F15"/>
  <c r="F12"/>
  <c r="F11" l="1"/>
  <c r="F25"/>
  <c r="F24"/>
  <c r="F23"/>
  <c r="F22"/>
  <c r="F21"/>
  <c r="F20"/>
  <c r="F19"/>
  <c r="F14"/>
  <c r="F13"/>
  <c r="F10"/>
</calcChain>
</file>

<file path=xl/sharedStrings.xml><?xml version="1.0" encoding="utf-8"?>
<sst xmlns="http://schemas.openxmlformats.org/spreadsheetml/2006/main" count="65" uniqueCount="56">
  <si>
    <t>№</t>
  </si>
  <si>
    <t>Наименование целевого показателя муниципальной программы</t>
  </si>
  <si>
    <t>Ед. изм</t>
  </si>
  <si>
    <t>отчётный год (план)</t>
  </si>
  <si>
    <t>отчётный год (факт)</t>
  </si>
  <si>
    <t>Значение целевого показателя муниципальной программы</t>
  </si>
  <si>
    <t>Степень достижения целевого показателя,%</t>
  </si>
  <si>
    <t>ОТЧЁТ</t>
  </si>
  <si>
    <t>Обоснование отклонений значений целевого показателя на конец отчётного года              ( при наличии)</t>
  </si>
  <si>
    <t>Таблица 2</t>
  </si>
  <si>
    <t>%</t>
  </si>
  <si>
    <t xml:space="preserve">Удовлетворенность населения благоустроенностью общественных мест пребывания населения </t>
  </si>
  <si>
    <t>Удельная величина потребления энергетических ресурсов в многоквартирных домах: тепловая энергия &lt; 1&gt;</t>
  </si>
  <si>
    <t>Гкал на 1 кв.м. общей площади</t>
  </si>
  <si>
    <t>Удельная величина потребления энергетических ресурсов в многоквартирных домах: холодная вода &lt; 1&gt;</t>
  </si>
  <si>
    <t xml:space="preserve">Удельная величина потребления энергетических ресурсов в многоквартирных домах: горячая вода &lt; 1&gt; </t>
  </si>
  <si>
    <t>Куб.м  на одного проживающего</t>
  </si>
  <si>
    <t>Удельная величина потребления энергетических ресурсов в многоквартирных домах: электрическая энергия &lt; 1&gt;</t>
  </si>
  <si>
    <t xml:space="preserve">кВт/ч  на одного проживающего </t>
  </si>
  <si>
    <t>Удельная величина потребления энергетических ресурсов в многоквартирных домах: природный газ &lt; 1&gt;</t>
  </si>
  <si>
    <t>Гкал  на 1 кв.м. общей площади</t>
  </si>
  <si>
    <t>Удельная величина потребления энергетических ресурсов муниципальными бюджетными учреждениями: холодная вода &lt; 1&gt;</t>
  </si>
  <si>
    <t>Куб.м  на одного  человека населения</t>
  </si>
  <si>
    <t>Удельная величина потребления энергетических ресурсов муниципальными бюджетными учреждениями: горячая вода &lt; 1&gt;</t>
  </si>
  <si>
    <t xml:space="preserve">Удельная величина потребления энергетических ресурсов муниципальными бюджетными учреждениями: электрическая энергия &lt; 1&gt; </t>
  </si>
  <si>
    <t>кВт/ ч  на одного человека населения</t>
  </si>
  <si>
    <t>Удельная величина потребления энергетических ресурсов муниципальными бюджетными учреждениями: природный газ &lt; 1&gt;</t>
  </si>
  <si>
    <t xml:space="preserve">Куб.м  на одного  человека населения </t>
  </si>
  <si>
    <t>Удельная величина потребления энергетических ресурсов муниципальными бюджетными учреждениями: тепловая энергия           &lt; 1&gt;</t>
  </si>
  <si>
    <r>
      <t>Удовлетворенность граждан качеством жилищно-коммунальных услуг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&lt; 1&gt;</t>
    </r>
  </si>
  <si>
    <r>
      <t xml:space="preserve">&lt; </t>
    </r>
    <r>
      <rPr>
        <sz val="12"/>
        <color theme="1"/>
        <rFont val="Times New Roman"/>
        <family val="1"/>
        <charset val="204"/>
      </rPr>
      <t>1 &gt;-</t>
    </r>
    <r>
      <rPr>
        <sz val="11"/>
        <color theme="1"/>
        <rFont val="Times New Roman"/>
        <family val="1"/>
        <charset val="204"/>
      </rPr>
      <t xml:space="preserve">  постановление Правительства Российской Федерации от 17.12.2012  №1317 «О мерах по реализации Указа Президента Российской Федерации от 28 апреля 2008 г. № 607 «Об оценке эффективности деятельности органов местного самоуправления городских округов и муниципальных районов» и подпункта «и» пункта 2 Указа Президента Российской Федерации от 7 мая 2012 г. № 601 «Об основных направлениях совершенствования системы государственного управления».</t>
    </r>
  </si>
  <si>
    <t>муниципальной программы:</t>
  </si>
  <si>
    <t xml:space="preserve">"______"_______________2020 г        </t>
  </si>
  <si>
    <t>О.А. Лаушкин</t>
  </si>
  <si>
    <t>Исполнитель:________________ М.Г. Лепезина</t>
  </si>
  <si>
    <t>тел: 8(34676)  2-33-86 (376)</t>
  </si>
  <si>
    <t>Ответственный исполнитель (соисполнитель)</t>
  </si>
  <si>
    <t>Доля аварийных многоквартирных жилых домов в общем количестве многоквартирных жилых домов на конец отчётного периода</t>
  </si>
  <si>
    <t>Фактический уровень собираемости платы граждан  за предоставленные жилищно-коммунальные услуги за отчётный период</t>
  </si>
  <si>
    <t xml:space="preserve">Фактический уровень собираемости взносов на капитальный ремонт общего имущества  многоквартирных домов за отчётный период </t>
  </si>
  <si>
    <t>Письмо АО "Водоканал" от 22.01.2020 ОР-025                         За счёт экономии расхода ресурса</t>
  </si>
  <si>
    <t>Письмо АО "Газпром энергосбыт Тюмень"     от 24.01.2020 №18/1/17                                   За счёт экономии расхода ресурса</t>
  </si>
  <si>
    <t>информация размещена на сайте Югорского оператора капитального ремонта МКД</t>
  </si>
  <si>
    <t xml:space="preserve"> информация предоставлена  "Управление внутренней политики" администрации города Урай</t>
  </si>
  <si>
    <t>Письмо от 27.01.2020 95/04 МКУ "УЖКХ города Урай"                 За счёт экономии ресурса</t>
  </si>
  <si>
    <t>Письмо от 27.01.2020 95/04 МКУ "УЖКХ города Урай"                 За счёт экономии  расхода ресурса</t>
  </si>
  <si>
    <t>Письмо АО "Шаим Газ""     от 22.01.2020  г               Увеличение показателя в связи с увеличением площадей бюджетных учреждений                  (  " Урай Арена", отопительный период с октября 2019г)</t>
  </si>
  <si>
    <t>Сводный отчёт за 2019 год, сформированный                           МКУ "УЖКХ г Урай"</t>
  </si>
  <si>
    <t xml:space="preserve">Письмо от 27.01.2020 95/04 МКУ "УЖКХ города Урай"                </t>
  </si>
  <si>
    <t>Письмо АО "Газпром энергосбыт Тюмень"     от 24.01.2020 №18/1/17                                   За счёт экономии  ресурса</t>
  </si>
  <si>
    <t>Письмо АО "Шаим Газ""     от 22.01.2020 г                                          За счёт экономии  ресурса</t>
  </si>
  <si>
    <t>Письмо АО "Водоканал" от 22.01.2020 ОР-025                         За счёт экономии ресурса</t>
  </si>
  <si>
    <t>"Развитие жилищно-коммунального комплекса и повышения энергетической эффективности в городе Урай" на 2019-2030 годы, за 2019 год</t>
  </si>
  <si>
    <t xml:space="preserve">о достижении целевых показателей муниципальной программы </t>
  </si>
  <si>
    <t>99,96</t>
  </si>
  <si>
    <t xml:space="preserve">(41/478)*100=8,6 %, где               41- МКД-признаны аварийными,                                     478 -МКД всего в муниципальном образовании г Урай  по состоянию на декабрь 2019 года.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</si>
</sst>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distributed" wrapText="1"/>
    </xf>
    <xf numFmtId="164" fontId="2" fillId="0" borderId="1" xfId="0" applyNumberFormat="1" applyFont="1" applyBorder="1" applyAlignment="1">
      <alignment horizontal="distributed" wrapText="1"/>
    </xf>
    <xf numFmtId="0" fontId="3" fillId="0" borderId="1" xfId="0" applyFont="1" applyBorder="1" applyAlignment="1">
      <alignment horizontal="distributed" wrapText="1"/>
    </xf>
    <xf numFmtId="164" fontId="2" fillId="0" borderId="1" xfId="0" applyNumberFormat="1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distributed"/>
    </xf>
    <xf numFmtId="2" fontId="5" fillId="0" borderId="1" xfId="0" applyNumberFormat="1" applyFont="1" applyBorder="1" applyAlignment="1">
      <alignment horizontal="distributed"/>
    </xf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6" fillId="0" borderId="0" xfId="0" applyFont="1" applyFill="1"/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tabSelected="1" topLeftCell="A19" workbookViewId="0">
      <selection activeCell="F18" sqref="F18"/>
    </sheetView>
  </sheetViews>
  <sheetFormatPr defaultRowHeight="15.75"/>
  <cols>
    <col min="1" max="1" width="9.140625" style="1"/>
    <col min="2" max="2" width="50.28515625" style="1" customWidth="1"/>
    <col min="3" max="3" width="16" style="1" customWidth="1"/>
    <col min="4" max="4" width="18.140625" style="1" customWidth="1"/>
    <col min="5" max="5" width="17.28515625" style="1" customWidth="1"/>
    <col min="6" max="6" width="33.85546875" style="1" customWidth="1"/>
    <col min="7" max="7" width="32.85546875" style="1" customWidth="1"/>
    <col min="8" max="8" width="28.5703125" style="1" customWidth="1"/>
    <col min="9" max="9" width="46.5703125" style="1" customWidth="1"/>
    <col min="10" max="16384" width="9.140625" style="1"/>
  </cols>
  <sheetData>
    <row r="1" spans="1:10">
      <c r="G1" s="35" t="s">
        <v>9</v>
      </c>
    </row>
    <row r="3" spans="1:10">
      <c r="A3" s="46" t="s">
        <v>7</v>
      </c>
      <c r="B3" s="46"/>
      <c r="C3" s="46"/>
      <c r="D3" s="46"/>
      <c r="E3" s="46"/>
      <c r="F3" s="46"/>
      <c r="G3" s="46"/>
    </row>
    <row r="4" spans="1:10">
      <c r="A4" s="47" t="s">
        <v>53</v>
      </c>
      <c r="B4" s="47"/>
      <c r="C4" s="47"/>
      <c r="D4" s="47"/>
      <c r="E4" s="47"/>
      <c r="F4" s="47"/>
      <c r="G4" s="47"/>
    </row>
    <row r="5" spans="1:10">
      <c r="A5" s="36"/>
      <c r="B5" s="47" t="s">
        <v>52</v>
      </c>
      <c r="C5" s="47"/>
      <c r="D5" s="47"/>
      <c r="E5" s="47"/>
      <c r="F5" s="47"/>
      <c r="G5" s="47"/>
    </row>
    <row r="6" spans="1:10" ht="16.5" thickBot="1"/>
    <row r="7" spans="1:10" ht="45" customHeight="1" thickBot="1">
      <c r="A7" s="48" t="s">
        <v>0</v>
      </c>
      <c r="B7" s="50" t="s">
        <v>1</v>
      </c>
      <c r="C7" s="48" t="s">
        <v>2</v>
      </c>
      <c r="D7" s="52" t="s">
        <v>5</v>
      </c>
      <c r="E7" s="53"/>
      <c r="F7" s="50" t="s">
        <v>6</v>
      </c>
      <c r="G7" s="50" t="s">
        <v>8</v>
      </c>
      <c r="I7" s="25"/>
      <c r="J7" s="25"/>
    </row>
    <row r="8" spans="1:10" ht="32.25" thickBot="1">
      <c r="A8" s="49"/>
      <c r="B8" s="51"/>
      <c r="C8" s="49"/>
      <c r="D8" s="3" t="s">
        <v>3</v>
      </c>
      <c r="E8" s="4" t="s">
        <v>4</v>
      </c>
      <c r="F8" s="51"/>
      <c r="G8" s="51"/>
      <c r="H8" s="34"/>
      <c r="I8" s="25"/>
      <c r="J8" s="25"/>
    </row>
    <row r="9" spans="1:10">
      <c r="A9" s="5">
        <v>1</v>
      </c>
      <c r="B9" s="5">
        <v>2</v>
      </c>
      <c r="C9" s="5">
        <v>3</v>
      </c>
      <c r="D9" s="6">
        <v>4</v>
      </c>
      <c r="E9" s="7">
        <v>5</v>
      </c>
      <c r="F9" s="5">
        <v>6</v>
      </c>
      <c r="G9" s="5">
        <v>7</v>
      </c>
      <c r="H9" s="34"/>
      <c r="I9" s="25"/>
      <c r="J9" s="25"/>
    </row>
    <row r="10" spans="1:10" ht="63">
      <c r="A10" s="38">
        <v>1</v>
      </c>
      <c r="B10" s="8" t="s">
        <v>29</v>
      </c>
      <c r="C10" s="11" t="s">
        <v>10</v>
      </c>
      <c r="D10" s="12">
        <v>82</v>
      </c>
      <c r="E10" s="30">
        <v>85.9</v>
      </c>
      <c r="F10" s="16">
        <f>(85.9/82)*100</f>
        <v>104.8</v>
      </c>
      <c r="G10" s="26" t="s">
        <v>43</v>
      </c>
      <c r="H10" s="33"/>
      <c r="I10" s="25"/>
      <c r="J10" s="25"/>
    </row>
    <row r="11" spans="1:10" ht="47.25">
      <c r="A11" s="38">
        <v>2</v>
      </c>
      <c r="B11" s="8" t="s">
        <v>38</v>
      </c>
      <c r="C11" s="13" t="s">
        <v>10</v>
      </c>
      <c r="D11" s="14">
        <v>100</v>
      </c>
      <c r="E11" s="43" t="s">
        <v>54</v>
      </c>
      <c r="F11" s="16">
        <f>(99.96/100)*100</f>
        <v>100</v>
      </c>
      <c r="G11" s="26" t="s">
        <v>47</v>
      </c>
      <c r="H11" s="42"/>
      <c r="I11" s="25"/>
      <c r="J11" s="25"/>
    </row>
    <row r="12" spans="1:10" ht="110.25">
      <c r="A12" s="44">
        <v>3</v>
      </c>
      <c r="B12" s="37" t="s">
        <v>37</v>
      </c>
      <c r="C12" s="13" t="s">
        <v>10</v>
      </c>
      <c r="D12" s="24">
        <v>8.6300000000000008</v>
      </c>
      <c r="E12" s="38">
        <v>8.6</v>
      </c>
      <c r="F12" s="30">
        <f>(100-8.6/8.63*100)+100</f>
        <v>100.3</v>
      </c>
      <c r="G12" s="8" t="s">
        <v>55</v>
      </c>
      <c r="H12" s="42"/>
      <c r="I12" s="25"/>
      <c r="J12" s="25"/>
    </row>
    <row r="13" spans="1:10" ht="59.25" customHeight="1">
      <c r="A13" s="38">
        <v>4</v>
      </c>
      <c r="B13" s="8" t="s">
        <v>39</v>
      </c>
      <c r="C13" s="13" t="s">
        <v>10</v>
      </c>
      <c r="D13" s="23">
        <v>94.87</v>
      </c>
      <c r="E13" s="24">
        <v>95.19</v>
      </c>
      <c r="F13" s="16">
        <f>(95.19/94.87)*100</f>
        <v>100.3</v>
      </c>
      <c r="G13" s="26" t="s">
        <v>42</v>
      </c>
      <c r="H13" s="33"/>
      <c r="I13" s="25"/>
      <c r="J13" s="25"/>
    </row>
    <row r="14" spans="1:10" ht="66" customHeight="1">
      <c r="A14" s="38">
        <v>5</v>
      </c>
      <c r="B14" s="8" t="s">
        <v>11</v>
      </c>
      <c r="C14" s="13" t="s">
        <v>10</v>
      </c>
      <c r="D14" s="15">
        <v>84.8</v>
      </c>
      <c r="E14" s="38">
        <v>84.9</v>
      </c>
      <c r="F14" s="16">
        <f>(84.9/84.8)*100</f>
        <v>100.1</v>
      </c>
      <c r="G14" s="26" t="s">
        <v>43</v>
      </c>
      <c r="H14" s="33"/>
      <c r="I14" s="25"/>
    </row>
    <row r="15" spans="1:10" ht="51.75" customHeight="1">
      <c r="A15" s="45">
        <v>6</v>
      </c>
      <c r="B15" s="37" t="s">
        <v>12</v>
      </c>
      <c r="C15" s="2" t="s">
        <v>13</v>
      </c>
      <c r="D15" s="22">
        <v>0.21</v>
      </c>
      <c r="E15" s="22">
        <v>0.2</v>
      </c>
      <c r="F15" s="30">
        <f>(100-0.2/0.21*100)+100</f>
        <v>104.8</v>
      </c>
      <c r="G15" s="28" t="s">
        <v>44</v>
      </c>
      <c r="H15" s="42"/>
      <c r="I15" s="42"/>
    </row>
    <row r="16" spans="1:10" ht="15.75" customHeight="1">
      <c r="A16" s="58">
        <v>7</v>
      </c>
      <c r="B16" s="59" t="s">
        <v>14</v>
      </c>
      <c r="C16" s="60" t="s">
        <v>16</v>
      </c>
      <c r="D16" s="62">
        <v>25.96</v>
      </c>
      <c r="E16" s="63">
        <v>25.9</v>
      </c>
      <c r="F16" s="64">
        <f>(100-25.9/25.96*100)+100</f>
        <v>100.2</v>
      </c>
      <c r="G16" s="54" t="s">
        <v>40</v>
      </c>
      <c r="H16" s="33"/>
      <c r="I16" s="25"/>
    </row>
    <row r="17" spans="1:9" ht="54" customHeight="1">
      <c r="A17" s="58"/>
      <c r="B17" s="59"/>
      <c r="C17" s="61"/>
      <c r="D17" s="62"/>
      <c r="E17" s="63"/>
      <c r="F17" s="64"/>
      <c r="G17" s="55"/>
      <c r="H17" s="33"/>
      <c r="I17" s="27"/>
    </row>
    <row r="18" spans="1:9" ht="47.25">
      <c r="A18" s="45">
        <v>8</v>
      </c>
      <c r="B18" s="37" t="s">
        <v>15</v>
      </c>
      <c r="C18" s="2" t="s">
        <v>16</v>
      </c>
      <c r="D18" s="40">
        <v>12.79</v>
      </c>
      <c r="E18" s="40">
        <v>12.76</v>
      </c>
      <c r="F18" s="41">
        <f>(100-12.76/12.79*100)+100</f>
        <v>100.2</v>
      </c>
      <c r="G18" s="28" t="s">
        <v>44</v>
      </c>
      <c r="H18" s="33"/>
      <c r="I18" s="25"/>
    </row>
    <row r="19" spans="1:9" ht="63">
      <c r="A19" s="38">
        <v>9</v>
      </c>
      <c r="B19" s="37" t="s">
        <v>17</v>
      </c>
      <c r="C19" s="2" t="s">
        <v>18</v>
      </c>
      <c r="D19" s="40">
        <v>806.8</v>
      </c>
      <c r="E19" s="38">
        <v>730.87</v>
      </c>
      <c r="F19" s="30">
        <f>(100-730.87/806.8*100)+100</f>
        <v>109.4</v>
      </c>
      <c r="G19" s="29" t="s">
        <v>49</v>
      </c>
      <c r="H19" s="33"/>
      <c r="I19" s="25"/>
    </row>
    <row r="20" spans="1:9" ht="47.25">
      <c r="A20" s="38">
        <v>10</v>
      </c>
      <c r="B20" s="37" t="s">
        <v>19</v>
      </c>
      <c r="C20" s="2" t="s">
        <v>16</v>
      </c>
      <c r="D20" s="38">
        <v>204.7</v>
      </c>
      <c r="E20" s="38">
        <v>173.51</v>
      </c>
      <c r="F20" s="31">
        <f>(100-173.51/204.7*100)+100</f>
        <v>115.2</v>
      </c>
      <c r="G20" s="29" t="s">
        <v>50</v>
      </c>
      <c r="H20" s="33"/>
      <c r="I20" s="25"/>
    </row>
    <row r="21" spans="1:9" ht="47.25">
      <c r="A21" s="38">
        <v>11</v>
      </c>
      <c r="B21" s="37" t="s">
        <v>28</v>
      </c>
      <c r="C21" s="8" t="s">
        <v>20</v>
      </c>
      <c r="D21" s="10">
        <v>0.1</v>
      </c>
      <c r="E21" s="10">
        <v>0.12</v>
      </c>
      <c r="F21" s="30">
        <f>(100-0.12/0.1*100)+100</f>
        <v>80</v>
      </c>
      <c r="G21" s="28" t="s">
        <v>48</v>
      </c>
      <c r="H21" s="33"/>
      <c r="I21" s="25"/>
    </row>
    <row r="22" spans="1:9" ht="63">
      <c r="A22" s="38">
        <v>12</v>
      </c>
      <c r="B22" s="37" t="s">
        <v>21</v>
      </c>
      <c r="C22" s="9" t="s">
        <v>22</v>
      </c>
      <c r="D22" s="39">
        <v>1.5</v>
      </c>
      <c r="E22" s="38">
        <v>1.27</v>
      </c>
      <c r="F22" s="30">
        <f>(100-1.27/1.5*100)+100</f>
        <v>115.3</v>
      </c>
      <c r="G22" s="29" t="s">
        <v>51</v>
      </c>
      <c r="H22" s="33"/>
      <c r="I22" s="25"/>
    </row>
    <row r="23" spans="1:9" ht="63">
      <c r="A23" s="38">
        <v>13</v>
      </c>
      <c r="B23" s="37" t="s">
        <v>23</v>
      </c>
      <c r="C23" s="9" t="s">
        <v>22</v>
      </c>
      <c r="D23" s="39">
        <v>0.4</v>
      </c>
      <c r="E23" s="40">
        <v>0.31</v>
      </c>
      <c r="F23" s="30">
        <f>(100-0.31/0.4*100)+100</f>
        <v>122.5</v>
      </c>
      <c r="G23" s="28" t="s">
        <v>45</v>
      </c>
      <c r="H23" s="33"/>
      <c r="I23" s="25"/>
    </row>
    <row r="24" spans="1:9" ht="78.75">
      <c r="A24" s="38">
        <v>14</v>
      </c>
      <c r="B24" s="37" t="s">
        <v>24</v>
      </c>
      <c r="C24" s="9" t="s">
        <v>25</v>
      </c>
      <c r="D24" s="38">
        <v>122.8</v>
      </c>
      <c r="E24" s="38">
        <v>97.88</v>
      </c>
      <c r="F24" s="30">
        <f>(100-97.88/122.8*100)+100</f>
        <v>120.3</v>
      </c>
      <c r="G24" s="29" t="s">
        <v>41</v>
      </c>
      <c r="H24" s="33"/>
      <c r="I24" s="25"/>
    </row>
    <row r="25" spans="1:9" ht="115.5" customHeight="1">
      <c r="A25" s="38">
        <v>15</v>
      </c>
      <c r="B25" s="37" t="s">
        <v>26</v>
      </c>
      <c r="C25" s="9" t="s">
        <v>27</v>
      </c>
      <c r="D25" s="39">
        <v>6.6</v>
      </c>
      <c r="E25" s="38">
        <v>8.0500000000000007</v>
      </c>
      <c r="F25" s="30">
        <f>(100-8.05/6.6*100)+100</f>
        <v>78</v>
      </c>
      <c r="G25" s="29" t="s">
        <v>46</v>
      </c>
      <c r="H25" s="33"/>
      <c r="I25" s="25"/>
    </row>
    <row r="26" spans="1:9">
      <c r="A26" s="17"/>
      <c r="B26" s="18"/>
      <c r="C26" s="19"/>
      <c r="D26" s="20"/>
      <c r="E26" s="17"/>
      <c r="F26" s="32"/>
      <c r="G26" s="21"/>
      <c r="H26" s="25"/>
      <c r="I26" s="25"/>
    </row>
    <row r="27" spans="1:9" ht="46.5" customHeight="1">
      <c r="A27" s="56" t="s">
        <v>30</v>
      </c>
      <c r="B27" s="56"/>
      <c r="C27" s="56"/>
      <c r="D27" s="56"/>
      <c r="E27" s="56"/>
      <c r="F27" s="56"/>
      <c r="G27" s="56"/>
      <c r="H27" s="25"/>
      <c r="I27" s="25"/>
    </row>
    <row r="28" spans="1:9">
      <c r="H28" s="25"/>
      <c r="I28" s="25"/>
    </row>
    <row r="29" spans="1:9">
      <c r="B29" s="1" t="s">
        <v>36</v>
      </c>
      <c r="H29" s="25"/>
      <c r="I29" s="25"/>
    </row>
    <row r="30" spans="1:9">
      <c r="B30" s="1" t="s">
        <v>31</v>
      </c>
    </row>
    <row r="32" spans="1:9">
      <c r="B32" s="1" t="s">
        <v>32</v>
      </c>
      <c r="C32" s="57" t="s">
        <v>33</v>
      </c>
      <c r="D32" s="57"/>
    </row>
    <row r="35" spans="2:2">
      <c r="B35" s="1" t="s">
        <v>34</v>
      </c>
    </row>
    <row r="37" spans="2:2">
      <c r="B37" s="1" t="s">
        <v>35</v>
      </c>
    </row>
  </sheetData>
  <mergeCells count="18">
    <mergeCell ref="G16:G17"/>
    <mergeCell ref="A27:G27"/>
    <mergeCell ref="C32:D32"/>
    <mergeCell ref="A16:A17"/>
    <mergeCell ref="B16:B17"/>
    <mergeCell ref="C16:C17"/>
    <mergeCell ref="D16:D17"/>
    <mergeCell ref="E16:E17"/>
    <mergeCell ref="F16:F17"/>
    <mergeCell ref="A3:G3"/>
    <mergeCell ref="A4:G4"/>
    <mergeCell ref="B5:G5"/>
    <mergeCell ref="A7:A8"/>
    <mergeCell ref="B7:B8"/>
    <mergeCell ref="C7:C8"/>
    <mergeCell ref="D7:E7"/>
    <mergeCell ref="F7:F8"/>
    <mergeCell ref="G7:G8"/>
  </mergeCells>
  <pageMargins left="0.31496062992125984" right="0.31496062992125984" top="0.55118110236220474" bottom="0.55118110236220474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МАльцева Е.В.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2020-04-21T11:06:10Z</dcterms:modified>
</cp:coreProperties>
</file>