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1" sheetId="14" r:id="rId1"/>
  </sheets>
  <definedNames>
    <definedName name="_xlnm._FilterDatabase" localSheetId="0" hidden="1">'1'!$A$9:$AU$159</definedName>
    <definedName name="_xlnm.Print_Area" localSheetId="0">'1'!$A$1:$AT$159</definedName>
  </definedNames>
  <calcPr calcId="125725"/>
</workbook>
</file>

<file path=xl/calcChain.xml><?xml version="1.0" encoding="utf-8"?>
<calcChain xmlns="http://schemas.openxmlformats.org/spreadsheetml/2006/main">
  <c r="Z17" i="14"/>
  <c r="AR17"/>
  <c r="AA20"/>
  <c r="AQ40"/>
  <c r="AQ22"/>
  <c r="G21"/>
  <c r="G148"/>
  <c r="F148"/>
  <c r="G147"/>
  <c r="F147"/>
  <c r="AQ146"/>
  <c r="AP146"/>
  <c r="AN146"/>
  <c r="AM146"/>
  <c r="AK146"/>
  <c r="AJ146"/>
  <c r="AH146"/>
  <c r="AG146"/>
  <c r="AE146"/>
  <c r="AD146"/>
  <c r="AB146"/>
  <c r="AA146"/>
  <c r="Y146"/>
  <c r="X146"/>
  <c r="V146"/>
  <c r="U146"/>
  <c r="S146"/>
  <c r="R146"/>
  <c r="P146"/>
  <c r="O146"/>
  <c r="M146"/>
  <c r="L146"/>
  <c r="J146"/>
  <c r="I146"/>
  <c r="G146"/>
  <c r="G145"/>
  <c r="F145"/>
  <c r="G144"/>
  <c r="F144"/>
  <c r="AQ143"/>
  <c r="AP143"/>
  <c r="AN143"/>
  <c r="AM143"/>
  <c r="AK143"/>
  <c r="AJ143"/>
  <c r="AH143"/>
  <c r="AG143"/>
  <c r="AE143"/>
  <c r="AD143"/>
  <c r="AB143"/>
  <c r="AA143"/>
  <c r="Y143"/>
  <c r="X143"/>
  <c r="V143"/>
  <c r="U143"/>
  <c r="S143"/>
  <c r="R143"/>
  <c r="P143"/>
  <c r="O143"/>
  <c r="M143"/>
  <c r="L143"/>
  <c r="J143"/>
  <c r="I143"/>
  <c r="G143"/>
  <c r="F143"/>
  <c r="G142"/>
  <c r="F142"/>
  <c r="G141"/>
  <c r="F141"/>
  <c r="AQ140"/>
  <c r="AP140"/>
  <c r="AN140"/>
  <c r="AM140"/>
  <c r="AK140"/>
  <c r="AJ140"/>
  <c r="AH140"/>
  <c r="AG140"/>
  <c r="AE140"/>
  <c r="AD140"/>
  <c r="AB140"/>
  <c r="AA140"/>
  <c r="Y140"/>
  <c r="X140"/>
  <c r="V140"/>
  <c r="U140"/>
  <c r="S140"/>
  <c r="R140"/>
  <c r="P140"/>
  <c r="O140"/>
  <c r="M140"/>
  <c r="L140"/>
  <c r="J140"/>
  <c r="I140"/>
  <c r="G140"/>
  <c r="F140"/>
  <c r="G139"/>
  <c r="F139"/>
  <c r="G138"/>
  <c r="F138"/>
  <c r="AQ137"/>
  <c r="AP137"/>
  <c r="AN137"/>
  <c r="AM137"/>
  <c r="AK137"/>
  <c r="AJ137"/>
  <c r="AH137"/>
  <c r="AG137"/>
  <c r="AE137"/>
  <c r="AD137"/>
  <c r="AB137"/>
  <c r="AA137"/>
  <c r="Y137"/>
  <c r="X137"/>
  <c r="V137"/>
  <c r="U137"/>
  <c r="S137"/>
  <c r="R137"/>
  <c r="P137"/>
  <c r="O137"/>
  <c r="M137"/>
  <c r="L137"/>
  <c r="J137"/>
  <c r="I137"/>
  <c r="G137"/>
  <c r="F137"/>
  <c r="G136"/>
  <c r="F136"/>
  <c r="G135"/>
  <c r="F135"/>
  <c r="AQ134"/>
  <c r="AP134"/>
  <c r="AN134"/>
  <c r="AM134"/>
  <c r="AK134"/>
  <c r="AJ134"/>
  <c r="AH134"/>
  <c r="AG134"/>
  <c r="AE134"/>
  <c r="AD134"/>
  <c r="AB134"/>
  <c r="AA134"/>
  <c r="Y134"/>
  <c r="X134"/>
  <c r="V134"/>
  <c r="U134"/>
  <c r="S134"/>
  <c r="R134"/>
  <c r="P134"/>
  <c r="O134"/>
  <c r="M134"/>
  <c r="L134"/>
  <c r="J134"/>
  <c r="I134"/>
  <c r="G134"/>
  <c r="F134"/>
  <c r="G55"/>
  <c r="AK59"/>
  <c r="AK33"/>
  <c r="G17"/>
  <c r="AK14"/>
  <c r="AK15"/>
  <c r="AK152"/>
  <c r="AK16"/>
  <c r="AK53"/>
  <c r="AG22"/>
  <c r="X22"/>
  <c r="Z22"/>
  <c r="AG40"/>
  <c r="X40"/>
  <c r="Z40"/>
  <c r="O40"/>
  <c r="AL133"/>
  <c r="G133"/>
  <c r="F133"/>
  <c r="G132"/>
  <c r="F132"/>
  <c r="F131"/>
  <c r="AQ131"/>
  <c r="AP131"/>
  <c r="AN131"/>
  <c r="AM131"/>
  <c r="AK131"/>
  <c r="AJ131"/>
  <c r="AH131"/>
  <c r="AG131"/>
  <c r="AE131"/>
  <c r="AD131"/>
  <c r="AB131"/>
  <c r="AA131"/>
  <c r="Y131"/>
  <c r="X131"/>
  <c r="V131"/>
  <c r="U131"/>
  <c r="S131"/>
  <c r="R131"/>
  <c r="P131"/>
  <c r="O131"/>
  <c r="M131"/>
  <c r="L131"/>
  <c r="J131"/>
  <c r="I131"/>
  <c r="G130"/>
  <c r="F130"/>
  <c r="G129"/>
  <c r="G128"/>
  <c r="F129"/>
  <c r="F128"/>
  <c r="AQ128"/>
  <c r="AP128"/>
  <c r="AN128"/>
  <c r="AM128"/>
  <c r="AK128"/>
  <c r="AJ128"/>
  <c r="AH128"/>
  <c r="AG128"/>
  <c r="AE128"/>
  <c r="AD128"/>
  <c r="AB128"/>
  <c r="AA128"/>
  <c r="Y128"/>
  <c r="X128"/>
  <c r="V128"/>
  <c r="U128"/>
  <c r="S128"/>
  <c r="R128"/>
  <c r="P128"/>
  <c r="O128"/>
  <c r="M128"/>
  <c r="L128"/>
  <c r="J128"/>
  <c r="I128"/>
  <c r="G127"/>
  <c r="F127"/>
  <c r="G126"/>
  <c r="G125"/>
  <c r="F126"/>
  <c r="F125"/>
  <c r="AQ125"/>
  <c r="AP125"/>
  <c r="AN125"/>
  <c r="AM125"/>
  <c r="AK125"/>
  <c r="AJ125"/>
  <c r="AH125"/>
  <c r="AG125"/>
  <c r="AE125"/>
  <c r="AD125"/>
  <c r="AB125"/>
  <c r="AA125"/>
  <c r="Y125"/>
  <c r="X125"/>
  <c r="V125"/>
  <c r="U125"/>
  <c r="S125"/>
  <c r="R125"/>
  <c r="P125"/>
  <c r="O125"/>
  <c r="M125"/>
  <c r="L125"/>
  <c r="J125"/>
  <c r="I125"/>
  <c r="G124"/>
  <c r="F124"/>
  <c r="G123"/>
  <c r="G122"/>
  <c r="F123"/>
  <c r="F122"/>
  <c r="AQ122"/>
  <c r="AP122"/>
  <c r="AN122"/>
  <c r="AM122"/>
  <c r="AK122"/>
  <c r="AJ122"/>
  <c r="AH122"/>
  <c r="AG122"/>
  <c r="AE122"/>
  <c r="AD122"/>
  <c r="AB122"/>
  <c r="AA122"/>
  <c r="Y122"/>
  <c r="X122"/>
  <c r="V122"/>
  <c r="U122"/>
  <c r="S122"/>
  <c r="R122"/>
  <c r="P122"/>
  <c r="O122"/>
  <c r="M122"/>
  <c r="L122"/>
  <c r="J122"/>
  <c r="I122"/>
  <c r="G121"/>
  <c r="F121"/>
  <c r="G120"/>
  <c r="G119"/>
  <c r="F120"/>
  <c r="F119"/>
  <c r="AQ119"/>
  <c r="AP119"/>
  <c r="AN119"/>
  <c r="AM119"/>
  <c r="AK119"/>
  <c r="AJ119"/>
  <c r="AH119"/>
  <c r="AG119"/>
  <c r="AE119"/>
  <c r="AD119"/>
  <c r="AB119"/>
  <c r="AA119"/>
  <c r="Y119"/>
  <c r="X119"/>
  <c r="V119"/>
  <c r="U119"/>
  <c r="S119"/>
  <c r="R119"/>
  <c r="P119"/>
  <c r="O119"/>
  <c r="M119"/>
  <c r="L119"/>
  <c r="J119"/>
  <c r="I119"/>
  <c r="G118"/>
  <c r="F118"/>
  <c r="G117"/>
  <c r="G116"/>
  <c r="F117"/>
  <c r="F116"/>
  <c r="AQ116"/>
  <c r="AP116"/>
  <c r="AN116"/>
  <c r="AM116"/>
  <c r="AK116"/>
  <c r="AJ116"/>
  <c r="AH116"/>
  <c r="AG116"/>
  <c r="AE116"/>
  <c r="AD116"/>
  <c r="AB116"/>
  <c r="AA116"/>
  <c r="Y116"/>
  <c r="X116"/>
  <c r="V116"/>
  <c r="U116"/>
  <c r="S116"/>
  <c r="R116"/>
  <c r="P116"/>
  <c r="O116"/>
  <c r="M116"/>
  <c r="L116"/>
  <c r="J116"/>
  <c r="I116"/>
  <c r="W115"/>
  <c r="G115"/>
  <c r="F115"/>
  <c r="G114"/>
  <c r="G113"/>
  <c r="F114"/>
  <c r="F113"/>
  <c r="AQ113"/>
  <c r="AP113"/>
  <c r="AN113"/>
  <c r="AM113"/>
  <c r="AK113"/>
  <c r="AJ113"/>
  <c r="AH113"/>
  <c r="AG113"/>
  <c r="AE113"/>
  <c r="AD113"/>
  <c r="AB113"/>
  <c r="AA113"/>
  <c r="Y113"/>
  <c r="X113"/>
  <c r="V113"/>
  <c r="U113"/>
  <c r="S113"/>
  <c r="R113"/>
  <c r="P113"/>
  <c r="O113"/>
  <c r="M113"/>
  <c r="L113"/>
  <c r="J113"/>
  <c r="I113"/>
  <c r="AO112"/>
  <c r="AL112"/>
  <c r="W112"/>
  <c r="T112"/>
  <c r="G112"/>
  <c r="F112"/>
  <c r="G111"/>
  <c r="F111"/>
  <c r="AQ110"/>
  <c r="AP110"/>
  <c r="AN110"/>
  <c r="AM110"/>
  <c r="AK110"/>
  <c r="AJ110"/>
  <c r="AH110"/>
  <c r="AG110"/>
  <c r="AE110"/>
  <c r="AD110"/>
  <c r="AB110"/>
  <c r="AA110"/>
  <c r="Y110"/>
  <c r="X110"/>
  <c r="V110"/>
  <c r="U110"/>
  <c r="S110"/>
  <c r="R110"/>
  <c r="P110"/>
  <c r="O110"/>
  <c r="M110"/>
  <c r="L110"/>
  <c r="J110"/>
  <c r="I110"/>
  <c r="G109"/>
  <c r="F109"/>
  <c r="G108"/>
  <c r="G107"/>
  <c r="F108"/>
  <c r="F107"/>
  <c r="AQ107"/>
  <c r="AP107"/>
  <c r="AN107"/>
  <c r="AM107"/>
  <c r="AK107"/>
  <c r="AJ107"/>
  <c r="AH107"/>
  <c r="AG107"/>
  <c r="AE107"/>
  <c r="AD107"/>
  <c r="AB107"/>
  <c r="AA107"/>
  <c r="Y107"/>
  <c r="X107"/>
  <c r="V107"/>
  <c r="U107"/>
  <c r="S107"/>
  <c r="R107"/>
  <c r="P107"/>
  <c r="O107"/>
  <c r="M107"/>
  <c r="L107"/>
  <c r="J107"/>
  <c r="I107"/>
  <c r="T106"/>
  <c r="G106"/>
  <c r="F106"/>
  <c r="G105"/>
  <c r="G104"/>
  <c r="F105"/>
  <c r="F104"/>
  <c r="AQ104"/>
  <c r="AP104"/>
  <c r="AN104"/>
  <c r="AM104"/>
  <c r="AK104"/>
  <c r="AJ104"/>
  <c r="AH104"/>
  <c r="AG104"/>
  <c r="AE104"/>
  <c r="AD104"/>
  <c r="AB104"/>
  <c r="AA104"/>
  <c r="Y104"/>
  <c r="X104"/>
  <c r="V104"/>
  <c r="U104"/>
  <c r="S104"/>
  <c r="R104"/>
  <c r="P104"/>
  <c r="O104"/>
  <c r="M104"/>
  <c r="L104"/>
  <c r="J104"/>
  <c r="I104"/>
  <c r="AI103"/>
  <c r="G103"/>
  <c r="F103"/>
  <c r="G102"/>
  <c r="G101"/>
  <c r="F102"/>
  <c r="AQ101"/>
  <c r="AP101"/>
  <c r="AN101"/>
  <c r="AM101"/>
  <c r="AK101"/>
  <c r="AJ101"/>
  <c r="AH101"/>
  <c r="AG101"/>
  <c r="AE101"/>
  <c r="AD101"/>
  <c r="AB101"/>
  <c r="AA101"/>
  <c r="Y101"/>
  <c r="X101"/>
  <c r="V101"/>
  <c r="U101"/>
  <c r="S101"/>
  <c r="R101"/>
  <c r="P101"/>
  <c r="O101"/>
  <c r="M101"/>
  <c r="L101"/>
  <c r="J101"/>
  <c r="I101"/>
  <c r="G100"/>
  <c r="F100"/>
  <c r="G99"/>
  <c r="G98"/>
  <c r="F99"/>
  <c r="F98"/>
  <c r="AQ98"/>
  <c r="AP98"/>
  <c r="AN98"/>
  <c r="AM98"/>
  <c r="AK98"/>
  <c r="AJ98"/>
  <c r="AH98"/>
  <c r="AG98"/>
  <c r="AE98"/>
  <c r="AD98"/>
  <c r="AB98"/>
  <c r="AA98"/>
  <c r="Y98"/>
  <c r="X98"/>
  <c r="V98"/>
  <c r="U98"/>
  <c r="S98"/>
  <c r="R98"/>
  <c r="P98"/>
  <c r="O98"/>
  <c r="M98"/>
  <c r="L98"/>
  <c r="J98"/>
  <c r="I98"/>
  <c r="T97"/>
  <c r="G97"/>
  <c r="F97"/>
  <c r="G96"/>
  <c r="G95"/>
  <c r="F96"/>
  <c r="F95"/>
  <c r="AQ95"/>
  <c r="AP95"/>
  <c r="AN95"/>
  <c r="AM95"/>
  <c r="AK95"/>
  <c r="AJ95"/>
  <c r="AH95"/>
  <c r="AG95"/>
  <c r="AE95"/>
  <c r="AD95"/>
  <c r="AB95"/>
  <c r="AA95"/>
  <c r="Y95"/>
  <c r="X95"/>
  <c r="V95"/>
  <c r="U95"/>
  <c r="S95"/>
  <c r="R95"/>
  <c r="P95"/>
  <c r="O95"/>
  <c r="M95"/>
  <c r="L95"/>
  <c r="J95"/>
  <c r="I95"/>
  <c r="G94"/>
  <c r="F94"/>
  <c r="G93"/>
  <c r="F93"/>
  <c r="F92"/>
  <c r="AQ92"/>
  <c r="AP92"/>
  <c r="AN92"/>
  <c r="AM92"/>
  <c r="AK92"/>
  <c r="AJ92"/>
  <c r="AH92"/>
  <c r="AG92"/>
  <c r="AE92"/>
  <c r="AD92"/>
  <c r="AB92"/>
  <c r="AA92"/>
  <c r="Y92"/>
  <c r="X92"/>
  <c r="V92"/>
  <c r="U92"/>
  <c r="S92"/>
  <c r="R92"/>
  <c r="P92"/>
  <c r="O92"/>
  <c r="M92"/>
  <c r="L92"/>
  <c r="J92"/>
  <c r="I92"/>
  <c r="N90"/>
  <c r="G90"/>
  <c r="F90"/>
  <c r="G89"/>
  <c r="G88"/>
  <c r="F89"/>
  <c r="F88"/>
  <c r="AQ88"/>
  <c r="AN88"/>
  <c r="AK88"/>
  <c r="AJ88"/>
  <c r="AH88"/>
  <c r="AG88"/>
  <c r="AE88"/>
  <c r="AD88"/>
  <c r="AB88"/>
  <c r="AA88"/>
  <c r="Y88"/>
  <c r="X88"/>
  <c r="V88"/>
  <c r="P88"/>
  <c r="O88"/>
  <c r="M88"/>
  <c r="L88"/>
  <c r="J88"/>
  <c r="I88"/>
  <c r="G87"/>
  <c r="F87"/>
  <c r="G86"/>
  <c r="F86"/>
  <c r="AQ85"/>
  <c r="AP85"/>
  <c r="AN85"/>
  <c r="AM85"/>
  <c r="AK85"/>
  <c r="AJ85"/>
  <c r="AH85"/>
  <c r="AG85"/>
  <c r="AE85"/>
  <c r="AD85"/>
  <c r="AB85"/>
  <c r="AA85"/>
  <c r="Y85"/>
  <c r="X85"/>
  <c r="V85"/>
  <c r="U85"/>
  <c r="S85"/>
  <c r="R85"/>
  <c r="P85"/>
  <c r="O85"/>
  <c r="M85"/>
  <c r="L85"/>
  <c r="J85"/>
  <c r="I85"/>
  <c r="G85"/>
  <c r="F85"/>
  <c r="AG84"/>
  <c r="G84"/>
  <c r="G83"/>
  <c r="F83"/>
  <c r="AQ82"/>
  <c r="AP82"/>
  <c r="AN82"/>
  <c r="AM82"/>
  <c r="AK82"/>
  <c r="AJ82"/>
  <c r="AH82"/>
  <c r="AG82"/>
  <c r="AE82"/>
  <c r="AD82"/>
  <c r="AB82"/>
  <c r="AA82"/>
  <c r="Y82"/>
  <c r="X82"/>
  <c r="V82"/>
  <c r="U82"/>
  <c r="S82"/>
  <c r="R82"/>
  <c r="P82"/>
  <c r="O82"/>
  <c r="M82"/>
  <c r="L82"/>
  <c r="J82"/>
  <c r="I82"/>
  <c r="AQ81"/>
  <c r="AP81"/>
  <c r="AN81"/>
  <c r="AM81"/>
  <c r="AK81"/>
  <c r="AJ81"/>
  <c r="AH81"/>
  <c r="AG81"/>
  <c r="AE81"/>
  <c r="AD81"/>
  <c r="AB81"/>
  <c r="AA81"/>
  <c r="Y81"/>
  <c r="X81"/>
  <c r="V81"/>
  <c r="U81"/>
  <c r="S81"/>
  <c r="R81"/>
  <c r="P81"/>
  <c r="O81"/>
  <c r="M81"/>
  <c r="L81"/>
  <c r="J81"/>
  <c r="I81"/>
  <c r="F81"/>
  <c r="AQ80"/>
  <c r="AQ79"/>
  <c r="AP80"/>
  <c r="AP79"/>
  <c r="AN80"/>
  <c r="AM80"/>
  <c r="AM79"/>
  <c r="AK80"/>
  <c r="AJ80"/>
  <c r="AJ79"/>
  <c r="AH80"/>
  <c r="AH79"/>
  <c r="AG80"/>
  <c r="AG79"/>
  <c r="AE80"/>
  <c r="AE79"/>
  <c r="AD80"/>
  <c r="AD79"/>
  <c r="AB80"/>
  <c r="AA80"/>
  <c r="AA79"/>
  <c r="Y80"/>
  <c r="Y79"/>
  <c r="X80"/>
  <c r="X79"/>
  <c r="V80"/>
  <c r="V79"/>
  <c r="U80"/>
  <c r="U79"/>
  <c r="S80"/>
  <c r="S79"/>
  <c r="R80"/>
  <c r="P80"/>
  <c r="P79"/>
  <c r="O80"/>
  <c r="M80"/>
  <c r="M79"/>
  <c r="L80"/>
  <c r="L79"/>
  <c r="J80"/>
  <c r="J79"/>
  <c r="I80"/>
  <c r="AN79"/>
  <c r="R79"/>
  <c r="G76"/>
  <c r="F76"/>
  <c r="G75"/>
  <c r="G74"/>
  <c r="F75"/>
  <c r="F74"/>
  <c r="AQ74"/>
  <c r="AP74"/>
  <c r="AN74"/>
  <c r="AM74"/>
  <c r="AK74"/>
  <c r="AJ74"/>
  <c r="AH74"/>
  <c r="AG74"/>
  <c r="AE74"/>
  <c r="AD74"/>
  <c r="AB74"/>
  <c r="AA74"/>
  <c r="Y74"/>
  <c r="X74"/>
  <c r="V74"/>
  <c r="U74"/>
  <c r="S74"/>
  <c r="R74"/>
  <c r="P74"/>
  <c r="O74"/>
  <c r="M74"/>
  <c r="L74"/>
  <c r="J74"/>
  <c r="I74"/>
  <c r="G73"/>
  <c r="F73"/>
  <c r="G72"/>
  <c r="G71"/>
  <c r="F72"/>
  <c r="F71"/>
  <c r="AQ71"/>
  <c r="AP71"/>
  <c r="AN71"/>
  <c r="AM71"/>
  <c r="AK71"/>
  <c r="AJ71"/>
  <c r="AH71"/>
  <c r="AG71"/>
  <c r="AE71"/>
  <c r="AD71"/>
  <c r="AB71"/>
  <c r="AA71"/>
  <c r="Y71"/>
  <c r="X71"/>
  <c r="V71"/>
  <c r="U71"/>
  <c r="S71"/>
  <c r="R71"/>
  <c r="P71"/>
  <c r="O71"/>
  <c r="M71"/>
  <c r="L71"/>
  <c r="J71"/>
  <c r="I71"/>
  <c r="G70"/>
  <c r="F70"/>
  <c r="G69"/>
  <c r="F69"/>
  <c r="AQ68"/>
  <c r="AP68"/>
  <c r="AN68"/>
  <c r="AM68"/>
  <c r="AK68"/>
  <c r="AJ68"/>
  <c r="AH68"/>
  <c r="AG68"/>
  <c r="AE68"/>
  <c r="AD68"/>
  <c r="AB68"/>
  <c r="AA68"/>
  <c r="Y68"/>
  <c r="X68"/>
  <c r="V68"/>
  <c r="U68"/>
  <c r="S68"/>
  <c r="R68"/>
  <c r="P68"/>
  <c r="O68"/>
  <c r="M68"/>
  <c r="L68"/>
  <c r="J68"/>
  <c r="I68"/>
  <c r="G68"/>
  <c r="F68"/>
  <c r="Q67"/>
  <c r="G67"/>
  <c r="F67"/>
  <c r="G66"/>
  <c r="G65"/>
  <c r="F66"/>
  <c r="F65"/>
  <c r="AQ65"/>
  <c r="AP65"/>
  <c r="AN65"/>
  <c r="AM65"/>
  <c r="AK65"/>
  <c r="AJ65"/>
  <c r="AH65"/>
  <c r="AG65"/>
  <c r="AE65"/>
  <c r="AD65"/>
  <c r="AB65"/>
  <c r="AA65"/>
  <c r="Y65"/>
  <c r="X65"/>
  <c r="V65"/>
  <c r="U65"/>
  <c r="S65"/>
  <c r="R65"/>
  <c r="P65"/>
  <c r="O65"/>
  <c r="M65"/>
  <c r="L65"/>
  <c r="J65"/>
  <c r="I65"/>
  <c r="Q64"/>
  <c r="G64"/>
  <c r="F64"/>
  <c r="G63"/>
  <c r="G62"/>
  <c r="F63"/>
  <c r="F62"/>
  <c r="AQ62"/>
  <c r="AP62"/>
  <c r="AN62"/>
  <c r="AM62"/>
  <c r="AK62"/>
  <c r="AJ62"/>
  <c r="AH62"/>
  <c r="AG62"/>
  <c r="AE62"/>
  <c r="AD62"/>
  <c r="AB62"/>
  <c r="AA62"/>
  <c r="Y62"/>
  <c r="X62"/>
  <c r="V62"/>
  <c r="U62"/>
  <c r="S62"/>
  <c r="R62"/>
  <c r="P62"/>
  <c r="O62"/>
  <c r="M62"/>
  <c r="L62"/>
  <c r="J62"/>
  <c r="I62"/>
  <c r="AL61"/>
  <c r="T61"/>
  <c r="N61"/>
  <c r="G61"/>
  <c r="F61"/>
  <c r="G60"/>
  <c r="F60"/>
  <c r="F59"/>
  <c r="AQ59"/>
  <c r="AP59"/>
  <c r="AN59"/>
  <c r="AM59"/>
  <c r="AJ59"/>
  <c r="AL59"/>
  <c r="AH59"/>
  <c r="AG59"/>
  <c r="AE59"/>
  <c r="AD59"/>
  <c r="AB59"/>
  <c r="AA59"/>
  <c r="Y59"/>
  <c r="X59"/>
  <c r="V59"/>
  <c r="U59"/>
  <c r="S59"/>
  <c r="R59"/>
  <c r="P59"/>
  <c r="O59"/>
  <c r="M59"/>
  <c r="L59"/>
  <c r="J59"/>
  <c r="I59"/>
  <c r="AI58"/>
  <c r="G58"/>
  <c r="F58"/>
  <c r="G57"/>
  <c r="F57"/>
  <c r="F56"/>
  <c r="AQ56"/>
  <c r="AP56"/>
  <c r="AN56"/>
  <c r="AM56"/>
  <c r="AK56"/>
  <c r="AJ56"/>
  <c r="AH56"/>
  <c r="AG56"/>
  <c r="AE56"/>
  <c r="AD56"/>
  <c r="AB56"/>
  <c r="AA56"/>
  <c r="Y56"/>
  <c r="X56"/>
  <c r="V56"/>
  <c r="U56"/>
  <c r="S56"/>
  <c r="R56"/>
  <c r="P56"/>
  <c r="O56"/>
  <c r="M56"/>
  <c r="L56"/>
  <c r="J56"/>
  <c r="I56"/>
  <c r="G56"/>
  <c r="AR55"/>
  <c r="AL55"/>
  <c r="T55"/>
  <c r="Q55"/>
  <c r="F55"/>
  <c r="H55"/>
  <c r="G54"/>
  <c r="G53"/>
  <c r="F54"/>
  <c r="AQ53"/>
  <c r="AP53"/>
  <c r="AN53"/>
  <c r="AM53"/>
  <c r="AJ53"/>
  <c r="AH53"/>
  <c r="AG53"/>
  <c r="AE53"/>
  <c r="AD53"/>
  <c r="AB53"/>
  <c r="AA53"/>
  <c r="Y53"/>
  <c r="X53"/>
  <c r="V53"/>
  <c r="U53"/>
  <c r="S53"/>
  <c r="R53"/>
  <c r="P53"/>
  <c r="O53"/>
  <c r="M53"/>
  <c r="L53"/>
  <c r="J53"/>
  <c r="I53"/>
  <c r="AQ52"/>
  <c r="AP52"/>
  <c r="AN52"/>
  <c r="AO50"/>
  <c r="AM52"/>
  <c r="AK52"/>
  <c r="AK151"/>
  <c r="AJ52"/>
  <c r="AH52"/>
  <c r="AG52"/>
  <c r="AE52"/>
  <c r="AD52"/>
  <c r="AB52"/>
  <c r="AA52"/>
  <c r="Y52"/>
  <c r="X52"/>
  <c r="V52"/>
  <c r="U52"/>
  <c r="S52"/>
  <c r="R52"/>
  <c r="P52"/>
  <c r="O52"/>
  <c r="M52"/>
  <c r="L52"/>
  <c r="J52"/>
  <c r="I52"/>
  <c r="AQ51"/>
  <c r="AP51"/>
  <c r="AN51"/>
  <c r="AM51"/>
  <c r="AM50"/>
  <c r="AK51"/>
  <c r="AK50"/>
  <c r="AJ51"/>
  <c r="AH51"/>
  <c r="AH50"/>
  <c r="AG51"/>
  <c r="AE51"/>
  <c r="AE50"/>
  <c r="AD51"/>
  <c r="AB51"/>
  <c r="AB50"/>
  <c r="AA51"/>
  <c r="Y51"/>
  <c r="Y50"/>
  <c r="X51"/>
  <c r="X50"/>
  <c r="V51"/>
  <c r="V50"/>
  <c r="U51"/>
  <c r="U50"/>
  <c r="S51"/>
  <c r="S50"/>
  <c r="R51"/>
  <c r="R50"/>
  <c r="P51"/>
  <c r="P50"/>
  <c r="O51"/>
  <c r="O50"/>
  <c r="M51"/>
  <c r="M50"/>
  <c r="L51"/>
  <c r="L50"/>
  <c r="J51"/>
  <c r="J50"/>
  <c r="I51"/>
  <c r="F51"/>
  <c r="AJ50"/>
  <c r="AG50"/>
  <c r="AD50"/>
  <c r="AA50"/>
  <c r="G47"/>
  <c r="F47"/>
  <c r="G46"/>
  <c r="F46"/>
  <c r="AQ45"/>
  <c r="AP45"/>
  <c r="AN45"/>
  <c r="AM45"/>
  <c r="AK45"/>
  <c r="AJ45"/>
  <c r="AH45"/>
  <c r="AG45"/>
  <c r="AE45"/>
  <c r="AD45"/>
  <c r="AB45"/>
  <c r="AA45"/>
  <c r="Y45"/>
  <c r="X45"/>
  <c r="V45"/>
  <c r="U45"/>
  <c r="S45"/>
  <c r="R45"/>
  <c r="P45"/>
  <c r="O45"/>
  <c r="M45"/>
  <c r="L45"/>
  <c r="J45"/>
  <c r="I45"/>
  <c r="G45"/>
  <c r="F45"/>
  <c r="G44"/>
  <c r="F44"/>
  <c r="G43"/>
  <c r="F43"/>
  <c r="AQ42"/>
  <c r="AP42"/>
  <c r="AN42"/>
  <c r="AM42"/>
  <c r="AK42"/>
  <c r="AJ42"/>
  <c r="AH42"/>
  <c r="AG42"/>
  <c r="AE42"/>
  <c r="AD42"/>
  <c r="AB42"/>
  <c r="AA42"/>
  <c r="Y42"/>
  <c r="X42"/>
  <c r="V42"/>
  <c r="U42"/>
  <c r="S42"/>
  <c r="R42"/>
  <c r="P42"/>
  <c r="O42"/>
  <c r="M42"/>
  <c r="L42"/>
  <c r="J42"/>
  <c r="I42"/>
  <c r="G42"/>
  <c r="F42"/>
  <c r="G41"/>
  <c r="F41"/>
  <c r="AR40"/>
  <c r="AO40"/>
  <c r="AL40"/>
  <c r="AI40"/>
  <c r="AD40"/>
  <c r="AC40"/>
  <c r="W40"/>
  <c r="T40"/>
  <c r="Q40"/>
  <c r="N40"/>
  <c r="K40"/>
  <c r="G40"/>
  <c r="F40"/>
  <c r="AQ39"/>
  <c r="AN39"/>
  <c r="AM39"/>
  <c r="AK39"/>
  <c r="AJ39"/>
  <c r="AH39"/>
  <c r="AG39"/>
  <c r="AE39"/>
  <c r="AB39"/>
  <c r="AA39"/>
  <c r="Y39"/>
  <c r="X39"/>
  <c r="V39"/>
  <c r="U39"/>
  <c r="S39"/>
  <c r="R39"/>
  <c r="P39"/>
  <c r="O39"/>
  <c r="M39"/>
  <c r="L39"/>
  <c r="J39"/>
  <c r="I39"/>
  <c r="AF38"/>
  <c r="AC38"/>
  <c r="T38"/>
  <c r="Q38"/>
  <c r="G38"/>
  <c r="F38"/>
  <c r="G37"/>
  <c r="G36"/>
  <c r="F37"/>
  <c r="F36"/>
  <c r="AQ36"/>
  <c r="AP36"/>
  <c r="AN36"/>
  <c r="AM36"/>
  <c r="AK36"/>
  <c r="AJ36"/>
  <c r="AH36"/>
  <c r="AG36"/>
  <c r="AE36"/>
  <c r="AD36"/>
  <c r="AB36"/>
  <c r="AA36"/>
  <c r="Y36"/>
  <c r="X36"/>
  <c r="V36"/>
  <c r="U36"/>
  <c r="S36"/>
  <c r="R36"/>
  <c r="P36"/>
  <c r="O36"/>
  <c r="M36"/>
  <c r="L36"/>
  <c r="J36"/>
  <c r="I36"/>
  <c r="AL35"/>
  <c r="G35"/>
  <c r="F35"/>
  <c r="G34"/>
  <c r="G33"/>
  <c r="F34"/>
  <c r="F33"/>
  <c r="AQ33"/>
  <c r="AP33"/>
  <c r="AN33"/>
  <c r="AM33"/>
  <c r="AJ33"/>
  <c r="AL33"/>
  <c r="AH33"/>
  <c r="AG33"/>
  <c r="AE33"/>
  <c r="AD33"/>
  <c r="AB33"/>
  <c r="AA33"/>
  <c r="Y33"/>
  <c r="X33"/>
  <c r="V33"/>
  <c r="U33"/>
  <c r="S33"/>
  <c r="R33"/>
  <c r="P33"/>
  <c r="O33"/>
  <c r="M33"/>
  <c r="L33"/>
  <c r="J33"/>
  <c r="I33"/>
  <c r="Q32"/>
  <c r="G32"/>
  <c r="F32"/>
  <c r="G31"/>
  <c r="F31"/>
  <c r="AQ30"/>
  <c r="AP30"/>
  <c r="AN30"/>
  <c r="AM30"/>
  <c r="AK30"/>
  <c r="AJ30"/>
  <c r="AH30"/>
  <c r="AG30"/>
  <c r="AE30"/>
  <c r="AD30"/>
  <c r="AB30"/>
  <c r="AA30"/>
  <c r="Y30"/>
  <c r="X30"/>
  <c r="V30"/>
  <c r="U30"/>
  <c r="S30"/>
  <c r="R30"/>
  <c r="P30"/>
  <c r="O30"/>
  <c r="M30"/>
  <c r="L30"/>
  <c r="J30"/>
  <c r="I30"/>
  <c r="G30"/>
  <c r="F30"/>
  <c r="T29"/>
  <c r="N29"/>
  <c r="G29"/>
  <c r="F29"/>
  <c r="G28"/>
  <c r="G27"/>
  <c r="F28"/>
  <c r="F27"/>
  <c r="AQ27"/>
  <c r="AP27"/>
  <c r="AN27"/>
  <c r="AM27"/>
  <c r="AK27"/>
  <c r="AJ27"/>
  <c r="AH27"/>
  <c r="AG27"/>
  <c r="AE27"/>
  <c r="AD27"/>
  <c r="AB27"/>
  <c r="AA27"/>
  <c r="Y27"/>
  <c r="X27"/>
  <c r="V27"/>
  <c r="U27"/>
  <c r="S27"/>
  <c r="R27"/>
  <c r="P27"/>
  <c r="O27"/>
  <c r="M27"/>
  <c r="L27"/>
  <c r="J27"/>
  <c r="I27"/>
  <c r="G26"/>
  <c r="F26"/>
  <c r="AR25"/>
  <c r="AO25"/>
  <c r="AJ25"/>
  <c r="AL25"/>
  <c r="AG25"/>
  <c r="AI25"/>
  <c r="AD25"/>
  <c r="AC25"/>
  <c r="Z25"/>
  <c r="W25"/>
  <c r="T25"/>
  <c r="Q25"/>
  <c r="N25"/>
  <c r="K25"/>
  <c r="G25"/>
  <c r="AQ24"/>
  <c r="AP24"/>
  <c r="AN24"/>
  <c r="AM24"/>
  <c r="AK24"/>
  <c r="AH24"/>
  <c r="AE24"/>
  <c r="AD24"/>
  <c r="AB24"/>
  <c r="AA24"/>
  <c r="Y24"/>
  <c r="X24"/>
  <c r="V24"/>
  <c r="U24"/>
  <c r="S24"/>
  <c r="R24"/>
  <c r="P24"/>
  <c r="O24"/>
  <c r="M24"/>
  <c r="L24"/>
  <c r="J24"/>
  <c r="I24"/>
  <c r="AL23"/>
  <c r="AF23"/>
  <c r="AC23"/>
  <c r="Z23"/>
  <c r="F23"/>
  <c r="AR22"/>
  <c r="AO22"/>
  <c r="AL22"/>
  <c r="AI22"/>
  <c r="AF22"/>
  <c r="AC22"/>
  <c r="W22"/>
  <c r="T22"/>
  <c r="Q22"/>
  <c r="N22"/>
  <c r="K22"/>
  <c r="G22"/>
  <c r="AL21"/>
  <c r="AF21"/>
  <c r="AA21"/>
  <c r="F21"/>
  <c r="Z21"/>
  <c r="AQ20"/>
  <c r="AN20"/>
  <c r="AM20"/>
  <c r="AK20"/>
  <c r="AJ20"/>
  <c r="AG20"/>
  <c r="AE20"/>
  <c r="AD20"/>
  <c r="AB20"/>
  <c r="AC20"/>
  <c r="Y20"/>
  <c r="V20"/>
  <c r="U20"/>
  <c r="S20"/>
  <c r="R20"/>
  <c r="P20"/>
  <c r="O20"/>
  <c r="L20"/>
  <c r="J20"/>
  <c r="I20"/>
  <c r="AR19"/>
  <c r="AO19"/>
  <c r="AL19"/>
  <c r="AI19"/>
  <c r="AF19"/>
  <c r="AC19"/>
  <c r="Z19"/>
  <c r="W19"/>
  <c r="T19"/>
  <c r="Q19"/>
  <c r="G19"/>
  <c r="F19"/>
  <c r="G18"/>
  <c r="G16"/>
  <c r="F18"/>
  <c r="AO17"/>
  <c r="AL17"/>
  <c r="AI17"/>
  <c r="AF17"/>
  <c r="AC17"/>
  <c r="W17"/>
  <c r="T17"/>
  <c r="Q17"/>
  <c r="F17"/>
  <c r="AQ16"/>
  <c r="AP16"/>
  <c r="AN16"/>
  <c r="AM16"/>
  <c r="AJ16"/>
  <c r="AH16"/>
  <c r="AG16"/>
  <c r="AE16"/>
  <c r="AD16"/>
  <c r="AB16"/>
  <c r="AA16"/>
  <c r="Y16"/>
  <c r="X16"/>
  <c r="V16"/>
  <c r="U16"/>
  <c r="S16"/>
  <c r="R16"/>
  <c r="P16"/>
  <c r="O16"/>
  <c r="M16"/>
  <c r="L16"/>
  <c r="J16"/>
  <c r="I16"/>
  <c r="F16"/>
  <c r="AQ15"/>
  <c r="AQ152"/>
  <c r="AP15"/>
  <c r="AP152"/>
  <c r="AN15"/>
  <c r="AN152"/>
  <c r="AM15"/>
  <c r="AM152"/>
  <c r="AJ15"/>
  <c r="AJ152"/>
  <c r="AH15"/>
  <c r="AH152"/>
  <c r="AG15"/>
  <c r="AG152"/>
  <c r="AE15"/>
  <c r="AE152"/>
  <c r="AD15"/>
  <c r="AD152"/>
  <c r="AB15"/>
  <c r="AB152"/>
  <c r="AA15"/>
  <c r="AA152"/>
  <c r="Y15"/>
  <c r="Y152"/>
  <c r="X15"/>
  <c r="X152"/>
  <c r="V15"/>
  <c r="V152"/>
  <c r="U15"/>
  <c r="U152"/>
  <c r="S15"/>
  <c r="S152"/>
  <c r="R15"/>
  <c r="R152"/>
  <c r="P15"/>
  <c r="P152"/>
  <c r="O15"/>
  <c r="O152"/>
  <c r="M15"/>
  <c r="M152"/>
  <c r="L15"/>
  <c r="L152"/>
  <c r="J15"/>
  <c r="J152"/>
  <c r="I15"/>
  <c r="I152"/>
  <c r="AQ14"/>
  <c r="AQ151"/>
  <c r="AP14"/>
  <c r="AN14"/>
  <c r="AN151"/>
  <c r="AM14"/>
  <c r="AM151"/>
  <c r="AJ14"/>
  <c r="AL14"/>
  <c r="AH14"/>
  <c r="AG14"/>
  <c r="AG151"/>
  <c r="AE14"/>
  <c r="AD14"/>
  <c r="AD151"/>
  <c r="AB14"/>
  <c r="AA14"/>
  <c r="AA151"/>
  <c r="Y14"/>
  <c r="X14"/>
  <c r="X151"/>
  <c r="V14"/>
  <c r="U14"/>
  <c r="U151"/>
  <c r="S14"/>
  <c r="R14"/>
  <c r="R151"/>
  <c r="P14"/>
  <c r="O14"/>
  <c r="O151"/>
  <c r="M14"/>
  <c r="L14"/>
  <c r="L151"/>
  <c r="J14"/>
  <c r="I14"/>
  <c r="I151"/>
  <c r="AQ13"/>
  <c r="AP13"/>
  <c r="AP150"/>
  <c r="AN13"/>
  <c r="AM13"/>
  <c r="AM150"/>
  <c r="AK13"/>
  <c r="AJ13"/>
  <c r="AJ150"/>
  <c r="AH13"/>
  <c r="AG13"/>
  <c r="AG150"/>
  <c r="AE13"/>
  <c r="AD13"/>
  <c r="AD150"/>
  <c r="AB13"/>
  <c r="AA13"/>
  <c r="AA150"/>
  <c r="Y13"/>
  <c r="X13"/>
  <c r="X150"/>
  <c r="V13"/>
  <c r="U13"/>
  <c r="U150"/>
  <c r="S13"/>
  <c r="R13"/>
  <c r="R150"/>
  <c r="P13"/>
  <c r="O13"/>
  <c r="O150"/>
  <c r="M13"/>
  <c r="L13"/>
  <c r="L150"/>
  <c r="J13"/>
  <c r="I13"/>
  <c r="I150"/>
  <c r="AK12"/>
  <c r="AE12"/>
  <c r="S12"/>
  <c r="AI81"/>
  <c r="T81"/>
  <c r="AI84"/>
  <c r="H106"/>
  <c r="AO110"/>
  <c r="G110"/>
  <c r="W113"/>
  <c r="G131"/>
  <c r="N27"/>
  <c r="N52"/>
  <c r="AR52"/>
  <c r="F80"/>
  <c r="AK79"/>
  <c r="G13"/>
  <c r="W14"/>
  <c r="G15"/>
  <c r="AL15"/>
  <c r="K20"/>
  <c r="AH20"/>
  <c r="AI21"/>
  <c r="F22"/>
  <c r="H22"/>
  <c r="G23"/>
  <c r="G20"/>
  <c r="AI23"/>
  <c r="AC24"/>
  <c r="AF25"/>
  <c r="T53"/>
  <c r="G81"/>
  <c r="Z14"/>
  <c r="AO15"/>
  <c r="N20"/>
  <c r="K24"/>
  <c r="Z24"/>
  <c r="G39"/>
  <c r="G80"/>
  <c r="F84"/>
  <c r="F82"/>
  <c r="AI101"/>
  <c r="H133"/>
  <c r="AP20"/>
  <c r="AD39"/>
  <c r="AF39"/>
  <c r="AP39"/>
  <c r="AR39"/>
  <c r="AF40"/>
  <c r="AB79"/>
  <c r="F101"/>
  <c r="G59"/>
  <c r="H59"/>
  <c r="H17"/>
  <c r="G52"/>
  <c r="I79"/>
  <c r="N81"/>
  <c r="AO14"/>
  <c r="AC13"/>
  <c r="F25"/>
  <c r="Q15"/>
  <c r="AL13"/>
  <c r="L12"/>
  <c r="X12"/>
  <c r="AJ12"/>
  <c r="AL12"/>
  <c r="M150"/>
  <c r="Y150"/>
  <c r="AK150"/>
  <c r="M151"/>
  <c r="N151"/>
  <c r="Y151"/>
  <c r="Z151"/>
  <c r="AJ151"/>
  <c r="X20"/>
  <c r="AG24"/>
  <c r="AI24"/>
  <c r="AJ24"/>
  <c r="AL24"/>
  <c r="G24"/>
  <c r="AI39"/>
  <c r="AR53"/>
  <c r="H61"/>
  <c r="H67"/>
  <c r="O79"/>
  <c r="G82"/>
  <c r="AL53"/>
  <c r="AC21"/>
  <c r="AC39"/>
  <c r="H21"/>
  <c r="F20"/>
  <c r="G14"/>
  <c r="G12"/>
  <c r="T16"/>
  <c r="T20"/>
  <c r="AO79"/>
  <c r="W16"/>
  <c r="Z16"/>
  <c r="AC16"/>
  <c r="AF16"/>
  <c r="Q24"/>
  <c r="T27"/>
  <c r="H29"/>
  <c r="W81"/>
  <c r="AI82"/>
  <c r="H90"/>
  <c r="H25"/>
  <c r="AF36"/>
  <c r="T39"/>
  <c r="H40"/>
  <c r="AQ150"/>
  <c r="AQ149"/>
  <c r="Q52"/>
  <c r="S151"/>
  <c r="T151"/>
  <c r="AE151"/>
  <c r="AF151"/>
  <c r="AI52"/>
  <c r="AP50"/>
  <c r="H58"/>
  <c r="H64"/>
  <c r="W20"/>
  <c r="G92"/>
  <c r="AE150"/>
  <c r="S150"/>
  <c r="S149"/>
  <c r="AP12"/>
  <c r="AD12"/>
  <c r="AF12"/>
  <c r="R12"/>
  <c r="T12"/>
  <c r="K13"/>
  <c r="AF14"/>
  <c r="H23"/>
  <c r="G51"/>
  <c r="T14"/>
  <c r="AI15"/>
  <c r="AR13"/>
  <c r="T15"/>
  <c r="AI13"/>
  <c r="M12"/>
  <c r="N12"/>
  <c r="Y12"/>
  <c r="Z12"/>
  <c r="J150"/>
  <c r="P12"/>
  <c r="V12"/>
  <c r="AB12"/>
  <c r="AH12"/>
  <c r="AQ12"/>
  <c r="J151"/>
  <c r="K151"/>
  <c r="V151"/>
  <c r="AH151"/>
  <c r="AP151"/>
  <c r="T59"/>
  <c r="Z20"/>
  <c r="H27"/>
  <c r="H32"/>
  <c r="T36"/>
  <c r="AC36"/>
  <c r="H38"/>
  <c r="Q20"/>
  <c r="T13"/>
  <c r="Z13"/>
  <c r="AF13"/>
  <c r="AO13"/>
  <c r="N14"/>
  <c r="Q14"/>
  <c r="AC14"/>
  <c r="AR24"/>
  <c r="AO39"/>
  <c r="I50"/>
  <c r="G50"/>
  <c r="AI50"/>
  <c r="AO24"/>
  <c r="W39"/>
  <c r="AN50"/>
  <c r="H97"/>
  <c r="H20"/>
  <c r="AB151"/>
  <c r="AC151"/>
  <c r="P151"/>
  <c r="AN150"/>
  <c r="AO150"/>
  <c r="AH150"/>
  <c r="AI150"/>
  <c r="AB150"/>
  <c r="AC150"/>
  <c r="V150"/>
  <c r="P150"/>
  <c r="AM12"/>
  <c r="AG12"/>
  <c r="AA12"/>
  <c r="U12"/>
  <c r="O12"/>
  <c r="I12"/>
  <c r="W13"/>
  <c r="AR14"/>
  <c r="AF15"/>
  <c r="F24"/>
  <c r="H24"/>
  <c r="Z15"/>
  <c r="F15"/>
  <c r="H15"/>
  <c r="AC15"/>
  <c r="AI14"/>
  <c r="AI20"/>
  <c r="AR15"/>
  <c r="W15"/>
  <c r="AI16"/>
  <c r="AF20"/>
  <c r="N24"/>
  <c r="W24"/>
  <c r="AF24"/>
  <c r="H36"/>
  <c r="N39"/>
  <c r="Q39"/>
  <c r="N13"/>
  <c r="K14"/>
  <c r="F14"/>
  <c r="H14"/>
  <c r="AN12"/>
  <c r="AO12"/>
  <c r="J12"/>
  <c r="AQ50"/>
  <c r="AL20"/>
  <c r="AL50"/>
  <c r="W79"/>
  <c r="AI79"/>
  <c r="H95"/>
  <c r="H112"/>
  <c r="AL16"/>
  <c r="K150"/>
  <c r="AF152"/>
  <c r="Q13"/>
  <c r="AO152"/>
  <c r="AR152"/>
  <c r="H16"/>
  <c r="AO20"/>
  <c r="F39"/>
  <c r="H39"/>
  <c r="F52"/>
  <c r="H52"/>
  <c r="F53"/>
  <c r="H53"/>
  <c r="AL79"/>
  <c r="AL81"/>
  <c r="AO81"/>
  <c r="T95"/>
  <c r="H103"/>
  <c r="H104"/>
  <c r="M149"/>
  <c r="Q16"/>
  <c r="AO16"/>
  <c r="AR16"/>
  <c r="Q30"/>
  <c r="H35"/>
  <c r="T52"/>
  <c r="AL52"/>
  <c r="Q53"/>
  <c r="H56"/>
  <c r="N59"/>
  <c r="W110"/>
  <c r="F110"/>
  <c r="H110"/>
  <c r="H113"/>
  <c r="AL151"/>
  <c r="H84"/>
  <c r="G79"/>
  <c r="F13"/>
  <c r="AI151"/>
  <c r="T50"/>
  <c r="H65"/>
  <c r="N79"/>
  <c r="T79"/>
  <c r="H131"/>
  <c r="L149"/>
  <c r="N150"/>
  <c r="I149"/>
  <c r="AR151"/>
  <c r="Q152"/>
  <c r="T152"/>
  <c r="W152"/>
  <c r="Z152"/>
  <c r="Y149"/>
  <c r="AC152"/>
  <c r="H33"/>
  <c r="H82"/>
  <c r="O149"/>
  <c r="AJ149"/>
  <c r="AM149"/>
  <c r="AP149"/>
  <c r="T24"/>
  <c r="H30"/>
  <c r="K39"/>
  <c r="Z39"/>
  <c r="AL39"/>
  <c r="N50"/>
  <c r="AI56"/>
  <c r="Q62"/>
  <c r="N88"/>
  <c r="H101"/>
  <c r="T104"/>
  <c r="T110"/>
  <c r="H115"/>
  <c r="AL131"/>
  <c r="W151"/>
  <c r="Q151"/>
  <c r="AR20"/>
  <c r="Q65"/>
  <c r="AO151"/>
  <c r="R149"/>
  <c r="U149"/>
  <c r="X149"/>
  <c r="Z150"/>
  <c r="AA149"/>
  <c r="AD149"/>
  <c r="AF150"/>
  <c r="AI152"/>
  <c r="G152"/>
  <c r="AR150"/>
  <c r="AL150"/>
  <c r="Q50"/>
  <c r="H62"/>
  <c r="H88"/>
  <c r="AG149"/>
  <c r="F152"/>
  <c r="F79"/>
  <c r="H81"/>
  <c r="AK149"/>
  <c r="AL152"/>
  <c r="F151"/>
  <c r="T150"/>
  <c r="AN149"/>
  <c r="AB149"/>
  <c r="AC149"/>
  <c r="AR50"/>
  <c r="J149"/>
  <c r="AE149"/>
  <c r="AF149"/>
  <c r="Q12"/>
  <c r="AC12"/>
  <c r="V149"/>
  <c r="P149"/>
  <c r="W12"/>
  <c r="AI12"/>
  <c r="AR12"/>
  <c r="W150"/>
  <c r="AH149"/>
  <c r="AI149"/>
  <c r="G150"/>
  <c r="G151"/>
  <c r="H151"/>
  <c r="Q150"/>
  <c r="K12"/>
  <c r="H79"/>
  <c r="F50"/>
  <c r="H50"/>
  <c r="N149"/>
  <c r="T149"/>
  <c r="AO149"/>
  <c r="AR149"/>
  <c r="W149"/>
  <c r="Q149"/>
  <c r="K149"/>
  <c r="Z149"/>
  <c r="F150"/>
  <c r="F12"/>
  <c r="H12"/>
  <c r="H13"/>
  <c r="AL149"/>
  <c r="F149"/>
  <c r="H152"/>
  <c r="G149"/>
  <c r="H150"/>
  <c r="H149"/>
</calcChain>
</file>

<file path=xl/sharedStrings.xml><?xml version="1.0" encoding="utf-8"?>
<sst xmlns="http://schemas.openxmlformats.org/spreadsheetml/2006/main" count="403" uniqueCount="242">
  <si>
    <t>ОТЧЕТ</t>
  </si>
  <si>
    <t>о ходе исполнения комплексного плана (сетевого графика) реализации</t>
  </si>
  <si>
    <t>№</t>
  </si>
  <si>
    <t>Наименование программных мероприятий</t>
  </si>
  <si>
    <t>Исполнитель</t>
  </si>
  <si>
    <t>Целевой показатель, №</t>
  </si>
  <si>
    <t>Источники финансирования</t>
  </si>
  <si>
    <t>Объем финансирования всего на год, тыс.руб.</t>
  </si>
  <si>
    <t>План</t>
  </si>
  <si>
    <t>Факт</t>
  </si>
  <si>
    <t>Исполнение, %</t>
  </si>
  <si>
    <t>в том числе</t>
  </si>
  <si>
    <t>январь</t>
  </si>
  <si>
    <t>февраль</t>
  </si>
  <si>
    <t>март</t>
  </si>
  <si>
    <t>апрель</t>
  </si>
  <si>
    <t>май</t>
  </si>
  <si>
    <t>июнь</t>
  </si>
  <si>
    <t>июль</t>
  </si>
  <si>
    <t>август</t>
  </si>
  <si>
    <t>сентябрь</t>
  </si>
  <si>
    <t>октябрь</t>
  </si>
  <si>
    <t>ноябрь</t>
  </si>
  <si>
    <t>декабрь</t>
  </si>
  <si>
    <t>Исполнение мероприятия</t>
  </si>
  <si>
    <t>Причина отклонения фактически исполненных расходных обязательств от запланированных</t>
  </si>
  <si>
    <t>8=7/6*100</t>
  </si>
  <si>
    <t>Согласовано:</t>
  </si>
  <si>
    <t>всего:</t>
  </si>
  <si>
    <t>бюджет ХМАО-Югры</t>
  </si>
  <si>
    <t>Бюджет городского округа г.Урай</t>
  </si>
  <si>
    <t>Подпрограмма I. «Профилактика правонарушений»</t>
  </si>
  <si>
    <t>Подпрограмма II «Профилактика незаконного оборота и потребления наркотических средств и психотропных веществ»</t>
  </si>
  <si>
    <t>Исполнители:</t>
  </si>
  <si>
    <t>Доля софинансироавния (бюджет города)</t>
  </si>
  <si>
    <t>Всего по программе</t>
  </si>
  <si>
    <t>отдел гражданской защиты населения администрации города Урай</t>
  </si>
  <si>
    <t>Создание условий для деятельности народных дружин</t>
  </si>
  <si>
    <t>Осуществление полномочий по созданию и обеспечению деятельности административной комиссии</t>
  </si>
  <si>
    <t>2.1.</t>
  </si>
  <si>
    <t>Проведение  профилактических мероприятий  для несовершеннолетних и молодежи</t>
  </si>
  <si>
    <t xml:space="preserve">Организация дополнительных временных рабочих мест для несовершеннолетних подростков, находящихся в конфликте с законом
</t>
  </si>
  <si>
    <t>3.1.</t>
  </si>
  <si>
    <t>Осуществление полномочий по созданию и обеспечению деятельности комиссии по делам несовершеннолетних и защите их прав</t>
  </si>
  <si>
    <t xml:space="preserve">Управление образования администрации города Урай;
управление по культуре и молодежной политике администрации города Урай
</t>
  </si>
  <si>
    <t xml:space="preserve">отдел гражданской защиты населения администрации города Урай
</t>
  </si>
  <si>
    <t>Цель 1 Обеспечение общественной безопасности, правопорядка и привлечение общественности к осуществлению мероприятий по профилактике правонарушений</t>
  </si>
  <si>
    <t>Задача 1 Предупреждение правонарушений на улицах города и профилактика правонарушений несовершеннолетних</t>
  </si>
  <si>
    <t xml:space="preserve">Обеспечение функционирования и развития систем видеонаблюдения в сфере общественного порядка и безопасности дорожного движения,
информирование населения о необходимости соблюдения правил дорожного движения (в том числе санкциях за их нарушение). 
</t>
  </si>
  <si>
    <t>1.</t>
  </si>
  <si>
    <t xml:space="preserve">1.1. </t>
  </si>
  <si>
    <t>1.1.1.</t>
  </si>
  <si>
    <t>1.1.1.1.</t>
  </si>
  <si>
    <t>1.1.1.2</t>
  </si>
  <si>
    <t>1.1.1.3</t>
  </si>
  <si>
    <t xml:space="preserve">администрация города Урай; 
муниципальное казенное учреждение «Управление материально-технического обеспечения города Урай»
</t>
  </si>
  <si>
    <t>1.1.1,   1.1.2</t>
  </si>
  <si>
    <t>1.1.1,   1.1.3,    1.1.4</t>
  </si>
  <si>
    <t>1.1.1,    1.1.6</t>
  </si>
  <si>
    <t>1.1.1.4</t>
  </si>
  <si>
    <t>1.1.1.5</t>
  </si>
  <si>
    <t xml:space="preserve"> Изготовление и распространение средств наглядной и печатной агитации, направленных на  профилактику правонарушений 
</t>
  </si>
  <si>
    <t>1.1.1.6</t>
  </si>
  <si>
    <t xml:space="preserve">Проведение профилактических мероприятий с семьями, находящимися в социально опасном положении
</t>
  </si>
  <si>
    <t>1.1.1,     1.1.6</t>
  </si>
  <si>
    <t>1.1.1.7</t>
  </si>
  <si>
    <t xml:space="preserve">отдел по делам несовершеннолетних и защите их прав администрации города Урай;
муниципальное казенное учреждение «Управление материально-технического обеспечения города Урай»
</t>
  </si>
  <si>
    <t>1.1.1.8</t>
  </si>
  <si>
    <t>1.1.1.9</t>
  </si>
  <si>
    <t>Социальная адаптация, ресоциализация, социальная реабилитация, помощь лицам, пострадавшим от правонарушений или подверженным риску стать таковыми.</t>
  </si>
  <si>
    <t xml:space="preserve">  1.1.6</t>
  </si>
  <si>
    <t>1.1.1.10</t>
  </si>
  <si>
    <t>Организационно-методическое обеспечение деятельности коллегиальных органов в сфере профилактики правонарушений</t>
  </si>
  <si>
    <t>1.1.1,    1.1.2,    1.1.3,   1.1.4,    1.1.6</t>
  </si>
  <si>
    <t>2.</t>
  </si>
  <si>
    <t>Цель II Совершенствование системы профилактики немедицинского потребления наркотиков</t>
  </si>
  <si>
    <t>Задача II Профилактика наркомании и пропаганда здорового образа жизни</t>
  </si>
  <si>
    <t>2.1.1.</t>
  </si>
  <si>
    <t>2.1.1.1</t>
  </si>
  <si>
    <t>Проведение антинаркотических акций, круглых столов, диспутов и т.д.</t>
  </si>
  <si>
    <t>Организация работы по изготовлению и распространению средств наглядной и печатной агитации, направленных на профилактику наркомании и пропаганду здорового образа жизни</t>
  </si>
  <si>
    <t>2.1.1.2</t>
  </si>
  <si>
    <t xml:space="preserve">2.1.2.  </t>
  </si>
  <si>
    <t xml:space="preserve">2.1.2.   </t>
  </si>
  <si>
    <t>2.1.1.3</t>
  </si>
  <si>
    <t>Проведение массовых профилактических мероприятий, направленных на пропаганду здорового образа жизни (международный день борьбы с наркоманией и незаконным оборотом наркотиков, всемирный день без табачного дыма,  международный день отказа от курения, всероссийский день трезвости, день зимних видов спорта в России, международный Олимпийский день и др.)</t>
  </si>
  <si>
    <t>2.1.1.4</t>
  </si>
  <si>
    <t>Цикл бесед для обучающихся старших классов образовательных организаций «Скажи наркотикам – НЕТ»</t>
  </si>
  <si>
    <t>2.1.1,      2.1.2</t>
  </si>
  <si>
    <t>2.1.1.5</t>
  </si>
  <si>
    <t xml:space="preserve">Организация деятельности молодёжного волонтёрского движения города  Урай по пропаганде здорового образа жизни </t>
  </si>
  <si>
    <t>2.1.1.6</t>
  </si>
  <si>
    <t>Осуществление мониторинга социальных сетей и иных информационных порталов Интернет-пространства на предмет предупреждения, выявления Интернет-ресурсов, содержащих информацию о способах, методах разработки, изготовления и (или) приобретения наркотических средств, психотропных веществ</t>
  </si>
  <si>
    <t xml:space="preserve">пресс-служба администрации города Урай,  управление по культуре и молодежной политике администрации города Урай </t>
  </si>
  <si>
    <t xml:space="preserve">    2.1.2</t>
  </si>
  <si>
    <t>2.1.1.7</t>
  </si>
  <si>
    <t>Осуществление работы по установке контент-фильтров, блокирующих доступ к Интернет-ресурсам, содержащим информацию о способах, методах разработки, изготовления и (или) приобретения наркотических средств, психотропных веществ</t>
  </si>
  <si>
    <t>2.1.1.8</t>
  </si>
  <si>
    <t>Организационно-методическое обеспечение деятельности коллегиальных органов антинаркотической направленности</t>
  </si>
  <si>
    <t>Цель III Предупреждение террористической и экстремистской деятельности</t>
  </si>
  <si>
    <t>Задача III Профилактическая и разъяснительная работа по профилактике терроризма и экстремизма</t>
  </si>
  <si>
    <t>Подпрограмма III «Профилактика терроризма и экстремизма»</t>
  </si>
  <si>
    <t>3.</t>
  </si>
  <si>
    <t>3.1.1.</t>
  </si>
  <si>
    <t>3.1.1.1</t>
  </si>
  <si>
    <t>Организация и проведение мероприятий, посвященных «Дню солидарности в борьбе с терроризмом»</t>
  </si>
  <si>
    <t>3.1.1,      3.1.2,     3.1.3</t>
  </si>
  <si>
    <t>3.1.1.2</t>
  </si>
  <si>
    <t xml:space="preserve">Организация встреч родителей обучающихся в образовательных организациях города с сотрудниками правоохранительных органов для проведения разъяснительных мероприятий по вопросам профилактики экстремизма и терроризма и обеспечения безопасности населения </t>
  </si>
  <si>
    <t>3.1.1.3</t>
  </si>
  <si>
    <t>Приобретение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</si>
  <si>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3.1.1.4</t>
  </si>
  <si>
    <t xml:space="preserve">Проведение классных часов, бесед в образовательных организациях, направленных на профилактику проявления экстремизма и терроризма, преступлений против личности, общества и государства, о порядке и правилах поведения населения при угрозе возникновения террористических актов </t>
  </si>
  <si>
    <t xml:space="preserve">3.1.1,    </t>
  </si>
  <si>
    <t xml:space="preserve">Организация и проведение ежегодных конкурсов, направленных на укрепление межнационального и межконфессионального согласия, профилактику экстремизма и терроризма 
среди образовательных организаций и  детских и молодежных объединений
</t>
  </si>
  <si>
    <t>3.1.1.5</t>
  </si>
  <si>
    <t>3.1.1.6</t>
  </si>
  <si>
    <t>3.1.1.7</t>
  </si>
  <si>
    <t>3.1.1.8</t>
  </si>
  <si>
    <t>3.1.1.9</t>
  </si>
  <si>
    <t>3.1.1.10</t>
  </si>
  <si>
    <t>3.1.1.11</t>
  </si>
  <si>
    <t>3.1.1.12</t>
  </si>
  <si>
    <t>3.1.1.13</t>
  </si>
  <si>
    <t>3.1.1.14</t>
  </si>
  <si>
    <t>3.1.1.15</t>
  </si>
  <si>
    <t>3.1.1.16</t>
  </si>
  <si>
    <t>3.1.1.17</t>
  </si>
  <si>
    <t xml:space="preserve">Организация и проведение ежегодного фотомарафона «Урай многонациональный» и конкурса публикаций юных корреспондентов газеты «Знамя» на тему: «Профилактика экстремизма и терроризма» </t>
  </si>
  <si>
    <t>Муниципальное бюджетное учреждение газета «Знамя»</t>
  </si>
  <si>
    <t>3.1.2,    3.1.3</t>
  </si>
  <si>
    <t xml:space="preserve">Осуществление работы по установке контент-фильтров, блокирующих доступ к Интернет-ресурсам экстремисткой и террористической направленности </t>
  </si>
  <si>
    <t>Ведение курса «Основы религиозных культур и светской этики</t>
  </si>
  <si>
    <t>Проведение профилактических мероприятий по предупреждению фактов националистического или религиозного экстремизма (круглые столы, диспуты, встречи и др.)</t>
  </si>
  <si>
    <t>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</si>
  <si>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 xml:space="preserve">Информирование населения через средства массовой информации (в том числе посредством информационно-телекоммуникационной сети «Интернет») о мерах профилактики и противодействия радикальным религиозным течениям и  мероприятиях, направленных на укрепление единства и духовной общности этноконфессиональной среды на территории города Урай </t>
  </si>
  <si>
    <t>Организация и проведение мероприятий, посвященных «Декаде профилактики экстремизма»</t>
  </si>
  <si>
    <t>Проведение фестивалей, конкурсов плакатов, направленных на профилактику экстремизма и терроризма, гармонизацию межнациональных отношений</t>
  </si>
  <si>
    <t xml:space="preserve">муниципальное автономное учреждение «Культура» </t>
  </si>
  <si>
    <t>Осуществление мониторинга информационного пространства на предмет состояния религиозной ситуации на территории города Урай</t>
  </si>
  <si>
    <t>пресс-служба администрации города Урай, управление по культуре и молодежной политике администрации города Урай</t>
  </si>
  <si>
    <t>Оказание содействия религиозным организациям в реализации культурно-просветительской и социально значимой деятельности в подготовке и проведении мероприятий, способствующих развитию межконфессионального диалога, совершенствованию взаимодействия органов местного самоуправления и религиозных организаций</t>
  </si>
  <si>
    <t>Осуществление мониторинга социальных сетей и иных информационных порталов Интернет -пространства на предмет предупреждения, выявления действий экстремисткой направленности, возникновения межнациональной напряженности на территории муниципального образования город Урай</t>
  </si>
  <si>
    <t>Организационно-методическое обеспечение деятельности коллегиальных органов в сфере гармонизации межнациональных отношений, профилактики экстремизма и терроризма</t>
  </si>
  <si>
    <t>Не требуют финансирования</t>
  </si>
  <si>
    <t xml:space="preserve">управление по информационным технологиям и связи администрации города Урай;
отдел гражданской защиты населения администрации города Урай
управление по информационным технологиям и связи администрации города Урай;
отдел гражданской защиты населения администрации города Урай
</t>
  </si>
  <si>
    <t>Управление образования и молодежной политике  администрации города Урай</t>
  </si>
  <si>
    <t>отдел по делам несовершеннолетних и защите их прав администрации города Урай, Управление образования и молодежной политике  администрации города Урай</t>
  </si>
  <si>
    <t xml:space="preserve">Управление образования и молодежной политике  администрации города Урай; управление по культуре и социальной политике администрации города Урай;
пресс-служба администрации города Урай; 
муниципальное автономное учреждение «Культура»
</t>
  </si>
  <si>
    <t xml:space="preserve">Управление образования и молодежной политике  администрации города Урай; 
управление по культуре и социальным вопросам администрации города Урай;
пресс-служба администрации города Урай
</t>
  </si>
  <si>
    <t xml:space="preserve">управление по культуре и социальным вопросам администрации города Урай; 
администрации города Урай; 
пресс-служба администрации города Урай
</t>
  </si>
  <si>
    <t>пресс-служба администрации города Урай; управление по культуре и социальным вопросам администрации города Урай.</t>
  </si>
  <si>
    <t xml:space="preserve">отдел гражданской защиты населения администрации города Урай;
управление по культуре и социальным вопросам администрации города Урай
</t>
  </si>
  <si>
    <t xml:space="preserve">Управление образования и молодежной политике  администрации города Урай;
управление по культуре и социальным вопросам администрации города Урай
</t>
  </si>
  <si>
    <t xml:space="preserve">отдел по делам несовершеннолетних и защите их прав администрации города Урай, Управление образования и молодежной политике  администрации города Урай;
муниципальное автономное учреждение «Культура» 
</t>
  </si>
  <si>
    <t xml:space="preserve">отдел по делам несовершеннолетних и защите их прав администрации города Урай;
Управление образования и молодежной политике  администрации города Урай;
управление по физической культуре, спорту и туризму администрации города Урай,
 отдел опеки и попечительства администрации города Урай
</t>
  </si>
  <si>
    <t xml:space="preserve">отдел по делам несовершеннолетних и защите их прав администрации города Урай;
Управление образования и молодежной политике  администрации города Урай
</t>
  </si>
  <si>
    <t xml:space="preserve">В образовательных организациях города Урай построена трехуровневая система программной контентной фильтрация, в том числе:
-общая сетевая контентная фильтрация, осуществляемая провайдером (белые списки); -техническая защита в организации посредством интернет-шлюза на входе интернета в образовательную организацию;
-на автоматизированных рабочих местах учащихся общеобразовательных организаций, настроен модуль контентной фильтрации Касперского  Endpoint Security для Бизнеса. В целях недопущения несанкционированного доступа учащимися к запрещенным сайтам, преподавателем при проведении учебного процесса постоянно осуществляется контроль, все учащиеся постоянно находятся под присмотром и в поле зрения. В перерывах (переменах) между уроками у учащихся отсутствует возможность пользования компьютерами, поскольку все учащиеся выходят из класса. Таким образом, исключается возможность учащимися пользоваться компьютерами бесконтрольно. В договорах на оказание/предоставление телематических услуг связи, заключенном образовательными организациями с провайдером дополнительно содержатся условия об осуществлении контентной фильтрации при предоставлении услуг Интернет, а также, провайдер использует список сайтов сети Интернет, разрешённых для посещения учащимися в общеобразовательных организациях, при ограничении доступа к сайтам, содержащих информацию о распространении психоактивных веществ.
В Централизованной библиотечной системе МАУ «Культура»  установлена контентная  фильтрация на пользовательские места  в ЦОДах  на уровне провайдера  ООО «ПиП» при помощи сервиса SKY DNS (фильтруются сайты с запрещенным контентом).
</t>
  </si>
  <si>
    <t>приобретено 2 металлодетектора</t>
  </si>
  <si>
    <t>оплата в мае</t>
  </si>
  <si>
    <t>исполнение мероприятия закрыто</t>
  </si>
  <si>
    <t>15-УО,окт</t>
  </si>
  <si>
    <t>80-уо</t>
  </si>
  <si>
    <t>Приобретение канцелярских товаров для изготовления наглядной и печатной агитации в виде памяток, буклетов и брошюр</t>
  </si>
  <si>
    <t>Организация рабочих мест для подростков</t>
  </si>
  <si>
    <t>Приобретение бумаги для проведения социалогического исследования (в форме опроса) с целью определения уровня правовой грамотности несовершеннолетних</t>
  </si>
  <si>
    <t>Подойникова Ю.А., тел.33-297 _____________________</t>
  </si>
  <si>
    <t>1.1.5.</t>
  </si>
  <si>
    <t xml:space="preserve">Приобретение канцелярских товаров на сумму 5 000, 00 руб. для участия во Всероссийской акции "Голубь мира"
</t>
  </si>
  <si>
    <t>Бюджет городского округа г.Урай, за счёт остатков прошлых лет.</t>
  </si>
  <si>
    <t>приобретено 3 металлодетектора</t>
  </si>
  <si>
    <t>Денежные средства в сумме 30 000,00 рублей были направлены на приобретение канцелярских товаров для изготовления наглядной 
и печатной агитации в виде памяток, буклетов и брошюр для проведения мероприятий</t>
  </si>
  <si>
    <t>Изготовление банеров, хэштегов и приобретение канцелярских товаров для проведения акции "Скажи наркотикам - НЕТ"</t>
  </si>
  <si>
    <t xml:space="preserve">Пресс-служба администрации города Урай ведет мониторинг популярных у урайцев публичных групп в сети Интернет, в частности «Вконтакте» - группы «Это Урай, детка», «Настоящий Урай», «Подслушано Урай» и др. на предмет размещения противозаконной информации. 
Сотрудник пресс-службы также привлечен к работе в окружной системе мониторинга «ПОИСК» на предмет обнаружения сайтов, содержащих запрещенные материалы.
Для проверки эффективности применяемой защиты в образовательных учреждениях проводятся проверки как специальными комиссиями из сотрудников Управления образования, так и сотрудниками прокуратуры города Урай.
Мониторинг в учреждениях культуры и молодежной политики осуществляется на основании приказа начальника управления по культуре и  молодежной политике администрации города Урай от 07.07.2015 года №44 «Об усилении контроля за ограничением доступа к информационным ресурсам». (В библиотеках   установлены  контентные  фильтры   на пользовательские места, имеющие доступ в Интернет;  провайдер ООО «ПиП» (на основании  заключенного  между МАУ «Культура» и ООО «ПиП» договора «О предоставлении телекоммуникационных услуг»)   осуществляет  действия  по  выгрузке из Единого реестра доменных имен, указателей страниц сайтов в сети Интернет, содержащих информацию, распространение которой в РФ запрещено  (требования ФЗ от 27.07.2006 г. №  149-ФЗ). Фильтрация и блокировка запрещенных сайтов осуществляется через  подключенный прокси-сервер фильтра SkyDNS. При обнаружении доступа к ресурсам с запрещенным содержанием, программист ЦБС  составляет  акт и отправляет E-mail – уведомление  провайдеру для блокировки запрещенного контента.
</t>
  </si>
  <si>
    <t>приобретено 2 металлодетектора ( за счёт остатков прошлых лет)</t>
  </si>
  <si>
    <t>Средства в сумме 10 000,00 руб.  были направлены
 на прообретение наградного материала на проведение конкурса "Мы вместе"</t>
  </si>
  <si>
    <t>Средства в сумме 10 000,00 руб.направлены на проведение конкурса плакатов (Музей), в т.ч.: приобретение краски-аэрозоль 3500,00 руб.; приобретение картриджей  6500,00 руб.</t>
  </si>
  <si>
    <t>Исполняющий обязанности председателя Комитета по финансам</t>
  </si>
  <si>
    <t>администрации города Урай                                                         ________________________ Л.В. Зорина</t>
  </si>
  <si>
    <t xml:space="preserve"> за 12 месяцев  2018 года</t>
  </si>
  <si>
    <t xml:space="preserve">муниципальной программы  "Профилактика правонарушений на территории города Урай" на 2018-2030 годы </t>
  </si>
  <si>
    <t xml:space="preserve">Осуществлено материальное стимулирование  22 дружинникам за 276 выходов. Также оказаны услуги страхования от несчастных случаев 22 дружинников на сумму 2346 рублей. </t>
  </si>
  <si>
    <t xml:space="preserve"> Приобретение канцелярских товаров и спортивного инвентаря для проведения "Деловой игры "Лидер и его команда", акции "Синяя лента"(50,0 тыс. рублей), так же денежные средства в размере 20,0 тыс.рублей были направлены на проведение профилактических мероприятий для несовершеннолетних и молодежи (ЦБС) , в т.ч.: приобретение баннера, брошюр 17, 00 тыс.руб.; картридж 3,00тыс. руб.</t>
  </si>
  <si>
    <t>Обеспечена деятельность Административной комиссии города Урай за 12 месяцев 2018 года. Административной комиссией города Урай рассмотрено 219 дел об административных правонарушениях, по которым наложен штраф на общую сумму  144,5  тыс. рублей.</t>
  </si>
  <si>
    <t>обеспечена деятельность 4-х заседаний комиссии по профилактике правонарушений города Урай</t>
  </si>
  <si>
    <t xml:space="preserve"> Обеспечена деятельность антинаркотической комиссии города Урай в 1-4 кварталах</t>
  </si>
  <si>
    <t>Денежные средства в размере 5 000 руб. были потрачены на покупку шаров для проведения мероприятий (« Молодежь говорит терроризму Нет!», «Имя трагедии», «Боль всех народов Земли»), уроки мира, часы памяти, радиолинейки, правовые беседы. Организованы эстафеты, спортивные соревнования.
Сумма в размере 25 000  руб. потрачена на проведение 2 «круглых столов»  по информационной безопасности и профилактике экстремизма с участием  Московского режиссера В.Л. Яцкина на которых присутствовали представители журналистского сообщества, духовенства, сотрудниками отдела гражданской защиты населения администрации города Урай, управления образования и молодежной политике администрации города Урай, управления по культуре и социальным вопросам администрации города Урай, управления по физической культуре, спорту и туризму администрации города Урай.</t>
  </si>
  <si>
    <t xml:space="preserve">В течение  года было проведено более 20 общешкольных родительских собраний с привлечением сотрудников ОМВД России по городу Ураю и сотрудников Прокуратуры, на которых до родителей была доведена информация  об административной и уголовной ответственности за совершение правонарушений и преступлений экстремистской и террористической направленности.
     Охват составил – 2430 человек. Так же проведены родительские собрания с приглашением сотрудников ОМВД России по городу Ураю, на которых до родителей доведена информация об ответственности за распространение в социальных сетях ложных сообщений о совершении террористических актов. Охват родителей – 520 человек.
</t>
  </si>
  <si>
    <t xml:space="preserve">В МБОУ СОШ №2,4,6  проведены беседы  «Противодействие экстремизму в соответствии с Федеральным законом Российской Федерации «О противодействии экстремистской деятельности» №114-ФЗ от 25.07.2002г.» с приглашением Инспекторов ПДН ОМВД России по городу Ураю. Охват составил 890 чел.; 
в МБОУ гимназия, СОШ№12, СОШ№5 проведена беседа «Ответственность несовершеннолетних за совершение правонарушений и профилактика экстремизма и терроризма» с приглашением  Заместителя прокурора г.Урай, во всех общеобразовательных  организациях в рамках месячника оборонно-массовой и спортивной работы прошли мероприятия, направленные на укрепление межнационального единства и воспитание чувств патриотизма. 
В новом учебном году - в сентябре 2018 года во всех общеобразовательных организациях проведены объектовые тренировки и беседы с обучающимися о правилах поведения при угрозе возникновения террористических актов.
</t>
  </si>
  <si>
    <t xml:space="preserve">Во всех общеобразовательных организациях  в рамках реализации комплексного учебного курса «Основы религиозной культуры и светской этики» в первом квартале проходят встречи родителей 3-х классов с представителями религиозных конфессий по вопросу выбора модулей на новый учебный год. 
По итогам встреч родители будущих четвероклассников определились  с выбором модулей на 2018-2019 учебный год.  По итогам мониторинга 
Основы мировых религиозных культур выбрали 53 чел (9%),
Основы светской этики – 299 чел.(54%),
Основы православной культуры – 194 чел. (35%),
Основы исламской культуры – 9 чел (2%)
   Всего в общеобразовательных организациях обучаются 555 четвероклассников.
</t>
  </si>
  <si>
    <t xml:space="preserve">Мероприятия, направленные на укрепление единства и духовной общности этноконфессиональной среды, проводимые учреждениями культуры и молодежной политики размещаются на: официальном сайте органов местного самоуправления города Урай, на официальных сайтах учреждений культуры , через авторизированную информационную систему «Единое информационное пространство в сфере культуры» (АИС ЕИПСК).Информация о мероприятиях, акциях рахмещается в информационной интерасети. Информация о мерах профилактики и противодействия радикальным религиозным течениям и  мероприятиях, направленных на укрепление единства и духовной общности этноконфессиональной среды на территории города Урай размещается на сайтах образовательных организаций. В период проведения массовых мероприятий (Выборы Президента РФ, празднование Пасхи, выборы Губернатора Тюменской области, майские праздники, День нефтяной и газовой промышленности, День народного единства, Новогодние и Рождественские праздники) в местных СМИ размещались информационные материалы о мерах антитеррористической безопасности населения. Проведена информационная кампания разъяснению предусмотренной законодательством Российской Федерации административной и уголовной ответственности за экстремистскую деятельность и о фактах привлечения к административной и уголовной ответственности и назначенных наказаниях за правонарушения в сфере экстремизма на территории города Урай на информационных площадках ТРК «Спектр+», газеты «Знамя», официального сайта органов местного самоуправления Урая, в социальных сетях Одноклассники и Вконтакте – в группах пресс-службы.
Городские мероприятия, направленные на укрепление единства и духовной общности этноконфессиональной среды анонсировались на информационных площадках – с целью привлечения к участию в них урайцев различных категорий.
 </t>
  </si>
  <si>
    <t>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 в т.ч.: приобретение баннера 5000,00 руб. Освещался визит в Урай Епископа Югорского и Няганского Фотия. Освещались окружные и городские мероприятия: анонсы и репортажи о религиозных и национальных праздниках – Крещение Господне, Рождество Христово, Пасха, Вороний день, Маулид ан – Наби, Сабантуй, Ураза Байрам, Курбан-Байрам, День Петра и Февронии и другие.         11-12 ноября 2018 года в Ханты-Мансийске состоялся второй  региональный форум национального единства «Югра многонациональная». От муниципального образования была сформирована делегация из 20 человек, в число которых вошли служащие муниципального образования, представители национально-культурных организаций, национальных диаспор, работники учреждений культуры, спорта, представители СМИ.  В целях предупреждения межнациональных конфликтов в СМИ города Урай ведется информационная кампания, направленная на популяризацию национальных традиций – выпускались материалы о проектах общины «Элы Хотал», о праздновании национальных праздников «Масленица» и «Солнечный Навруз». Широкое освещение в СМИ Урая получил старт Года гражданских инициатив в Урае и Гражданский форум общественного согласия (муниципальный и окружной этап). Освещался приезд в Урай московского режиссера Василия Яцкина – автора проекта по развитию духовности в России «Под солнцем».
29 сентября 2018 года на территории МБОУ СОШ №5 состоялась городская лидерская фиеста «Мы такие разные, но мы вместе».
           В программе приняли участие: Волонтерское объединение «Волна» МБОУ Гимназия имени А.И. Яковлева; Молодежная организация «БЭМС» МБОУ СОШ №2; Молодежная организация «ШАГ» МБОУ СОШ №4; Молодежная организация «БЛИК» МБОУ СОШ №5; Детская организация «Школьная Дума» МБОУ СОШ №6; Детское объединение  «АРГО» МБОУ СОШ №12.   Всего  66 человек, возраст участников от 14 до 18 лет.     9 ноября 2018 г. в МБОУ СОШ №12  в рамках фестиваля национальных культур прошел День народов Кавказа.  6 ноября в школе прошел День культуры славянских народов.</t>
  </si>
  <si>
    <t xml:space="preserve">Пресс-служба администрации города Урай ведет постоянный мониторинг материалов, изданных урайскими СМИ. и сети Интернет В процессе мониторинга не было зафиксировано ни одного материала, направленного на разжигание религиозных конфликтов.   
Сотрудники  пресс-службы, кроме того, проводят мониторинг публичных групп в сети Интернет во избежание серьезных конфликтов на фоне религиозной и национальной принадлежности. Кроме того, сотрудник пресс-службы привлечен к работе в окружной системе мониторинга «ПОИСК» на предмет обнаружения сайтов, содержащих материалы антитеррористической и антиэкстремисткой направленности.
  В ЦБС МАУ «Культура» работа по предотвращению  нарушений ФЗ № 114 «О противодействии экстремистской деятельности» регламентирована: выявление доступа к запрещенным Интернет-ресурсам проводится путем перехода по ссылкам, в точном соответствии с адресом сайта, указанному в Федеральном списке. За 12 месяцев 2018 года выявлено библиотекой 32 запрещенных  Интернет ресурса, внесенных в Федеральный список экстремистских материалов. На обнаруженные материалы были составлены акты, направлены уведомления, доступ к сайтам был заблокирован провайдером - ООО «ПиП». Снижение запрещенных Интернет-ресурсов объясняется тем, что  провайдер ООО «ПиП» дополнительно установил фильтрацию при оказании услуги по предоставлению доступа к сети Интернет.
</t>
  </si>
  <si>
    <t xml:space="preserve">В соответствии  с «Порядком оказания информационной поддержки социально ориентированным некоммерческим организациям в городе Урай», утвержденным Постановлением администрации города №3523 от 30 ноября 2017 года, социально ориентированные некоммерческие организации (включая религиозные и национально-культурные сообщества) получили информационную поддержку в размещении информации о своей деятельности на официальном сайте органов местного самоуправления города Урай и право на получение бесплатной печатной площади в муниципальной газете «Знамя» в рамках освещения своей уставной деятельности.28 сентября 2018 года утвержден Приказом МБУ газеты «Знамя» №155 «Порядок оказания информационной поддержки социально ориентированным некоммерческим организациям в газете «Знамя». Среди городских мероприятий и праздников, проведенных с активным участием общественных организаций  за отчетный период можно выделить:
1. Литературно-музыкальная композиция «Христославы» с участием Местная православная религиозная организация. Дата проведения 31.03.2018 года. Культурно – досуговый центр «Нефтяник» организовал очередные рождественские встречи среди детей города. Инициаторами данного мероприятия выступили центр «Духовное просвещение». Количество участников - 482 чел.
2. Круглый стол «Урай – территория согласия». В координации с представителями национальных общественных  объединений города Урай. Дата проведения 08.02.2018 года. В результате была разработана концепция проведения Марафона национальных культур «В семье единой» в рамках 15-летия национальной гостиной «Содружество». Количество участников –22 человека.
3. Национальный праздник «Солнечный Навруз». В координации с представителями диаспор Дагестана, Азербайджана, Узбекистана, Таджикистана, Национально-культурной автономии татар, объединенных урайской национальной гостиной «Содружество». Дата проведения 31.03.2018 года. Количество участников – 220 человек.
4. 17 июня на площади Первооткрывателей  урайцы в шестнадцатый раз отметили национальный праздник Сабантуй. 
(около 5000 человек).
5.Фестиваль «Пасхальные перезвоны» состоялся 8 апреля, в день Светлого Христова Воскресения, 
6.20 апреля 2018 года на базе КДЦ «Нефтяник» состоялся праздник Маулид  ан Наби, посвященный Дню рождению Пророка Муххамеда, организатором которой выступила Местная мусульманская религиозная организация города Урай. Охват участников составил 450 человек.
7.В июле главным событием визита епископа Югорского и Няганского Фотия в Урайское благочиние стало проведение первого открытого городского  Епархиального фестиваля «Семья – Божий дар». Всего в праздничных мероприятиях 7 и 8 июля приняло участие около 500 человек.
8.Праздник Рождества пресвятой Богородицы 21 сентября 2018 года православные отметили Рождество Пресвятой Богородицы. Участниками мероприятия стали более 100 урайцев.
9.День народного единства 4 ноября киноконцертный цирковой комплекс «Юность Шаима» стал площадкой проведения большой программы, посвященной дружбе и сплоченности народов, культуре и обычаям различных национальностей. 
</t>
  </si>
  <si>
    <t xml:space="preserve">Пресс-служба администрации города Урай ведет постоянный мониторинг материалов, изданных урайскими СМИ. В процессе мониторинга не было зафиксировано ни одного материала, направленного на разжигание религиозных конфликтов.   
Сотрудники  пресс-службы, кроме того, проводят мониторинг публичных групп в сети Интернет во избежание серьезных конфликтов на фоне религиозной и национальной принадлежности. Кроме того, сотрудник пресс-службы привлечен к работе в окружной системе мониторинга «ПОИСК» на предмет обнаружения сайтов, содержащих материалы антитеррористической и антиэкстремисткой направленности.  Мониторинг в учреждениях культуры осуществляется на основании приказа начальника управления по культуре и  молодежной политике администрации города Урай от 07.07.2015 года №44 «Об усилении контроля за ограничением доступа к информационным ресурсам».  (В библиотеках  установлены  контентные  фильтры   на пользовательские места, имеющие доступ в Интернет;  провайдер ООО «ПиП» (на основании  заключенного  между МАУ «Культура» и ООО «ПиП» Договора «О предоставлении телекоммуникационных услуг») осуществляет  действия  по  выгрузке из Единого реестра доменных имен, указателей страниц сайтов в сети Интернет, содержащих информацию, распространение которой в Российской Федерации запрещено  (требования ФЗ от 27.07.2006 г. №  149-ФЗ). Фильтрация и блокировка запрещенных сайтов осуществляется через  подключенный прокси-сервер фильтра SkyDNS. При обнаружении доступа к ресурсам с запрещенным содержанием, программист ЦБС  составляет  акт и отправляет E-mail – уведомление  провайдеру для блокировки запрещенного контента.
</t>
  </si>
  <si>
    <t xml:space="preserve"> В 2018 году проведено семь заседаний Антитеррористической комиссии города Урай, четыре заседания Межведомственной комиссии города Урай по профилактике экстремизма и два  плановых заседания Координационного совета по вопросам межнациональных, межконфессиональных отношений и сохранения этнокультур.</t>
  </si>
  <si>
    <t xml:space="preserve">В образовательных организациях города Урай построена трехуровневая система программной контентной фильтрация, в том числе:
-общая сетевая контентная фильтрация, осуществляемая провайдером (белые списки);
-техническая защита в организации посредством интернет-шлюза на входе интернета в образовательную организацию;
-на автоматизированных рабочих местах учащихся общеобразовательных организаций, настроен модуль контентной фильтрации касперского  Endpoint Security для Бизнеса.
В договорах на оказание/предоставление телематических услуг связи, заключенном образовательными организациями с провайдером дополнительно содержатся условия об осуществлении контентной фильтрации при предоставлении услуг Интернет, а также, провайдер использует список сайтов сети Интернет, разрешённых для посещения учащимися в общеобразовательных организациях, при ограничении доступа к сайтам, экстремистской направленности.
В Централизованной  библиотечной системе  МАУ «Культура» фильтрация и блокировка запрещенных сайтов осуществляется через  подключенный прокси-сервер фильтра SkyDNS. Вторым уровнем защиты является установка, на каждом пользовательском компьютере, программного обеспечения, используемого для ограничения доступа к запрещенному к распространению контента в сети Интернет: Интернет Цензор; Kinder Gate Parental Control; NetPolicePro
</t>
  </si>
  <si>
    <t>3.1.1.18</t>
  </si>
  <si>
    <t>3.1.1.19</t>
  </si>
  <si>
    <t>3.1.1.20</t>
  </si>
  <si>
    <t>3.1.1.21</t>
  </si>
  <si>
    <t>3.1.1.22</t>
  </si>
  <si>
    <t>Содействие в процессе социальной и культурной адаптации и интеграции мигрантов, развитию речевого взаимодействия, межкультурному общению в целях повышения уровня доверия между гражданами и искоренения национальной и расовой нетерпимости</t>
  </si>
  <si>
    <t xml:space="preserve">Управление образования и молодежной политики  администрации города Урай;
управление по культуре и социальным вопросам  администрации города Урай;
пресс-служба администрации города Урай
</t>
  </si>
  <si>
    <t xml:space="preserve">3.1.2
3.1.4
3.1.5
</t>
  </si>
  <si>
    <t>Вовлечение национальных и общественных объединений, национально-культурных автономий в реализацию мероприятий по социальной и культурной адаптации мигрантов</t>
  </si>
  <si>
    <t>управление по культуре и социальным вопросам администрации города Урай</t>
  </si>
  <si>
    <t>Проведение социологических исследований по вопросу состояния межнациональных и межконфессиональных отношений в городе Урай</t>
  </si>
  <si>
    <t>отдел по работе с обращениями граждан  администрации города Урай</t>
  </si>
  <si>
    <t xml:space="preserve">Повышение профессионального уровня муниципальных служащих, специалистов, в компетенции которых находятся вопросы в сфере профилактики экстремизма </t>
  </si>
  <si>
    <t>Управление по организационным вопросам и кадрам  администрации города Урай, отдел гражданской защиты населения администрации города Урай</t>
  </si>
  <si>
    <t xml:space="preserve">3.1.2
3.1.3
</t>
  </si>
  <si>
    <t xml:space="preserve">3.1.2
3.1.4
</t>
  </si>
  <si>
    <t>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об экстремистской и террористической деятельности</t>
  </si>
  <si>
    <t>пресс-служба  администрации города Урай</t>
  </si>
  <si>
    <t>3.1.2.</t>
  </si>
  <si>
    <t xml:space="preserve"> </t>
  </si>
  <si>
    <t xml:space="preserve">С 1 сентября 2018 года  с  целью достижения максимальной адаптации в новой языковой среде детей, прибывших из стран ближнего и дальнего зарубежья, не владеющих или плохо владеющих русским языком в муниципальных дошкольных образовательных организациях созданы консультативные пункты  для  детей и родителей мигрантов. 
Планы работы консультативных пунктов по вопросам адаптации  и интеграции  детей из семей мигрантов представлены на официальных сайтах дошкольных образовательных организаций.
В координации с представителями национальных общественных объединений города Урай в Центральной библиотеке им. Л.И. Либова состоялась Присяга при получении гражданства Российской Федерации. Даты проведения
11.01.2018, 16.05.2018, 21.06.2018 г., 24.07.2018 г., 26.10.2018 г, 06.12.2018 г. В присутствии представителей  национально – культурных объединений города стало традицией проводить церемония принесения иностранными гражданами Присяги гражданина Российской Федерации. Количество участников -165, из них получивших гражданство – 45 человек. С целью социальной адаптации мигрантов на базе Центральной библиотеки имени Л.И. Либова проводятся информационные обзоры, представляются тематические подборки литературы по российскому законодательству, вопросам, связанным с миграцией, оказываются  информационные услуги в Центре общественного доступа. Оказывается помощь в поиске информации, заполнение заявлений на получение патента, онлайн запись на прием в Главное управление по вопросам миграции в г. Ханты-Мансийск. За отчетный период консультацию получили 41 мигрант.
</t>
  </si>
  <si>
    <t xml:space="preserve">Организация направления деятельности национальной гостиной «Содружество»
в координации с представителями национальных объединений Армении, Азербайджана, Узбекистана, Таджикистана в рамках плана работы национальной гостиной «Содружество» с целью социальной адаптации мигрантов на базе Центральной библиотеки имени Л.И. Либова проводятся информационные обзоры, представляются тематические подборки литературы по российскому законодательству, вопросам, связанным с миграцией, оказываются  информационные услуги в Центре общественного доступа. За отчетный период состоялось 4 заседания.
</t>
  </si>
  <si>
    <t xml:space="preserve">В 2018 году проведено три социологических исследования. Опрошенные горожане считают, что в целом отношения между людьми разных конфессий, произошедшие за последние два года остались на прежнем уровне - 56,3%  (2017 год – 28,3%), 5,0% посчитали, что отношения «ухудшились» (2017 год - 23,9%),  8,4% отметили улучшение  ситуации (2017 год – 6,2%). Высокую вероятность  возникновения конфликтов на межнациональной почве отметили 5,0% опрошенных (2017 год – 9%, 2016 год – 10,3%, 2015 год – 6,7%).
Оценивая характер межнациональных отношений в Урае, 63% опрошенных выбрали вариант ответа «Межнациональные отношения спокойные, мирные»;  25,2% респондентов ответили «Внешне все спокойно, но ощущается некоторая напряженность»; 5% респондентов заявили о наличии межнациональной напряженности и возможности конфликтов; 6,7% затруднились ответить. По сравнению с показателями 2017 года, напряженность снизилась на 6,5%.
Кроме того, вопросы безопасности граждан не являются актуальными для подавляющего большинства респондентов. Как показал опрос, -  в Урае созданы условия для безопасного проживания горожан и гостей города. 
</t>
  </si>
  <si>
    <t xml:space="preserve">В период с 27.08.2018 г. по 19.09.2018
8 сотрудников администрации города Урай прошли дистанционное обучение на курсах  повышения квалификации по теме: «Организация деятельности органов местного самоуправления в сфере гармонизации межнациональных отношений, профилактики экстремизма»
</t>
  </si>
  <si>
    <t xml:space="preserve">Пресс-служба работает в популярных пабликах Урая и ведет две собственные группы в социальных сетях (в «одноклассники.ру» – 5700 подписчиков и «ВКонтакте» 2100 подписчиков). В данных группах, а также на других страницах в социальных сетях в отчетный период размещалась информация: официальные пресс-релизы о деятельности АТК Югры; информационные сообщения о проводимых учениях;  порядок действий в случае объявления ситуации террористической опасности; памятка и видеоролик НАК; информационные материалы о наказании за экстремистскую деятельность; разъяснения прокуратуры об ответственности за террористическую деятельность; видеоролик «Телефонный терроризм»; видеоролик по правилам поведения молодежи и школьников в сети «Интернет»
Всего в течение 2018 года размещено 70 материалов в сети Интернет. Информация  антитеррористического содержания  и памятки для детей и родителей, рекомендованные АТК г. Урай и Департаментом образования и молодежной политики ХМАО-Югры  размещены на сайтах всех  общеобразовательных организаций. Гимназия -  http://gimnaziya-uray.ru/
СОШ № 2 -  http://86sch2.edusite.ru/ СОШ № 4 - http://yraischool.lbihost.ru/ СОШ № 5 - http://86sch5.edusite.ru/
СОШ № 6 - http://86sch6.edusite.ru/ СОШ № 12- http://12.org.ru/  Информация постоянно пополняется и обновляется.
</t>
  </si>
  <si>
    <t>отдел гражданской защиты населения администрации города Урай, муниципальное казенное учреждение «Управление жилищно-коммунального хозяйства города Урай»</t>
  </si>
  <si>
    <t xml:space="preserve">отдел гражданской защиты населения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управление по культуре и социальным вопросам  администрации города Урай; управление по физической культуре, спорту и туризму администрации города Урай,
МАУ ДО ДЮСШ «Старт», 
МАУ ДО ДЮСШ «Звезды Югры», 
муниципальное автономное учреждение «Культура»
</t>
  </si>
  <si>
    <t xml:space="preserve">отдел гражданской защиты населения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управление по культуре и социальным вопросам  администрации города Урай; управление по физической культуре, спорту и туризму администрации города Урай, МАУ ДО ДЮСШ «Старт», 
МАУ ДО ДЮСШ «Звезды Югры», 
муниципальное автономное учреждение «Культура»
</t>
  </si>
  <si>
    <t xml:space="preserve">Управление образования и молодежной политики  администрации города Урай;  управление по физической культуре, спорту и туризму администрации города Урай; 
МАУ ДО ДЮСШ «Старт», 
МАУ ДО ДЮСШ «Звезды Югры»;
управление по культуре и социальным вопросам  администрации города Урай;
пресс-служба администрации города Урай; 
муниципальное автономное учреждение «Культура» 
</t>
  </si>
  <si>
    <t xml:space="preserve">Управление образования и молодежной политики  администрации города Урай;
управление по культуре и социальным вопросам  администрации города Урай; управление по физической культуре, спорту и туризму администрации города Урай; 
МАУ ДО ДЮСШ «Старт», 
МАУ ДО ДЮСШ «Звезды Югры», 
отдел по делам несовершеннолетних и защите их прав администрации города Урай; 
пресс-служба администрации города Урай; 
муниципальное автономное учреждение  «Культура»
</t>
  </si>
  <si>
    <t xml:space="preserve">Средства в сумме 55,0 тыс. рублей были направлены:
- 15 000,00 руб. на проведение антинаркотических акций, круглых столов, диспутов, в т.ч.: приобретение призового фонда (блокноты, ручки, календари) 6,5 тыс. руб.; художественное оформление (баннер) 8,5 тыс.  руб. (МАУ "Культура")   
- 30,0 тыс. рублей направлены на приобретение наградных материалов и канцелярских товаров для проведения антинаркотической акции "ШАНС против наркотиков". Изготовление баннеров, флаеров, значков  и приобретение шаров и лент для проведения акции "Стоп СПИД" (управление образования). 
   - 10,0 тыс. рублей израсходованы на изготовление и распространение (среди занимающихся спортивной школы) печатной продукции антинаркотической тематики (буклеты – 150 ед.; плакаты – 10 ед.). Исполнитель МАУ ДО ДЮСШ «Звезды Югры». </t>
  </si>
  <si>
    <t xml:space="preserve">Средства израсходованы в сумме 12000,00 руб.  на  организацию и проведение мероприятий, посвященных  «Декаде профилактики экстремизма» в т.ч.: 
- приобретение флаеров, на награждение  победителей и призеров спортивных мероприятий) на  сумму 4,0 тыс. руб. (ЦБС); 
- приобретение наградного материала для проведения "Конкурса национальных талантов" на сумму 4,0 тыс. рублей (управление образования);
- проведение наградного материала для проведения  спортивных мероприятий: первенство по дзюдо и соревнования по боксу, на сумму 4,0 тыс. рублей  (МАУ ДО ДЮСШ «Старт», «Звезды Югры», ) </t>
  </si>
  <si>
    <t>МБУ газетой «Знамя» в 4 квартале 2018 года организован фотомарафон «Урай многонациональный» и конкурс публикаций по теме «Профилактика терроризма и экстремизма». Подведения итогов состоялось 19.12.2018. 3 тыс.рублей были направлены на призы участкикам фотомарафона</t>
  </si>
  <si>
    <t xml:space="preserve">Неисполнение связано с возвратом средств из ФСС 28.12.2018 </t>
  </si>
  <si>
    <t>И.о. начальника отдела гражданской защиты населения</t>
  </si>
  <si>
    <t>администрации города Урай ______________________ Н.А. Менщикова</t>
  </si>
  <si>
    <t xml:space="preserve">В течение 2018 года вынесено 2 постановления комиссии по делам несовершеннолетних и защите их прав при администрации города Урай об оказании социальной и психолого-педагогической помощи несовершеннолетним, пострадавшим от жестокого обращения .
На базе МАУ ДО ДЮСШ «Старт» функционирует объединение социально-педагогической направленности «Легионеры», которые посещают дети и подростки, находящиеся в трудной жизненной ситуации.С 01 января по 1 декабря  2018 года специалистами МАУ ГМЦ проведено 54 индивидуальные консультации для несовершеннолетних склонных к девиантному поведению и 30 для их родителей.
Разработано 32 индивидуальных программ реабилитации (далее - ИПР). Завершено 15 ИПР. 
</t>
  </si>
  <si>
    <t>Обеспечена деятельность комиссии по делам несовершеннолетних и защите их прав в течение 2018 года.  Комиссией рассмотрено 289 дел об административных правонарушениях, по которым наложено штрафов на сумму 311,3 тыс. рублей.</t>
  </si>
  <si>
    <t xml:space="preserve">Приобретение наградного матерала для проведения соревнований "Мы спротивная семья"(15,0 тыс. рублей).
Специалистами органов и учреждений системы профилактики безнадзорности и правонарушений несовершеннолетних  проведено 51 межведомственное рейдовое мероприятие по контролю обстановки в семьях, находящихся в социально опасном положении, в течение 2018 года посещены 298 семей. </t>
  </si>
  <si>
    <t xml:space="preserve">На текущую дату УЖКХ  заключен договор на поставку стационарной колонны (стойки) с кнопкой экстренного вызова наряда полиции и системой обратной связи. Плановый срок поставки и монтажа оборудования – февраль  2019 года </t>
  </si>
  <si>
    <t>Дополнительно приобретено 5   видеокамер с оборудованием  для  их подключения и функционирования, а также выполнены работы по их монтажу. 
В рамках заключенного муниципального контракта осуществлена поставка маркированных конвертов в количестве 2330 шт, и государственных знаков почтовой оплаты в количестве 7294 шт.</t>
  </si>
  <si>
    <t>Отклонение от плана составило 22,6 тыс. рублей, в том числе: 
1) 21,9 тысяч рублей экономия сложилась на основании фактически произведенных расходов по обслуживанию систем видеонаблюдения
2) экономия денежных средств в размере 0,7 тыс.рублей сложилась в результате проведения торгов, в их числе  0,5 тыс. рублей средства окружного бюджета, 0,2 тыс. рублей - средства местного бюджета в рамках софинансирования (маркированные конверты).</t>
  </si>
  <si>
    <t xml:space="preserve">Освоено 77 тысяч рублей, в том числе:
- денежные средства в сумме 42 000,00  рублей направлены на приобретение спортивного инвентаря: спортивные маты и туристические зацепы.  8 апреля 2018 года в спортивном зале МБУДО  «Центр дополнительного образования» состоялось торжественное открытие и I этап открытого Первенства по спортивному туризму на пешеходных дистанциях в закрытых помещениях. В соревнованиях принял участие 51 учащийся из  Междуреченской СОШ (5 участников),  и из объединений «Спортивный туризм» с 8 по 17 лет (46 участников);
- средства  в сумме 15 000,00 руб. на проведение Международного дня борьбы с наркоманией и незаконным оборотом наркотиков (ЮШ), в т.ч.: приобретение призового фонда (магниты и т.д.) 6300,00 руб.; художественное оформление (бумага, батарейки) 6700,00 руб. 
- приобретение канцелярских товаров на сумму 10,0 тыс. рублей для проведения мероприятия"Пропаганда здорового образа жизни" (управление образования). 
- приобретение наградного материала для участников соревнований (МАУ ДО ДЮСШ «Старт», «Звезды Югры») . 
Организованы XXXVI открытая Всероссийская массовая лыжная гонка «Лыжня России». Охват участников  359 человек;
2) гонка классическим стилем в зачет Кубка клуба любителей лыжного спорта «Фанат». Охват участников  90 человек.
В рамках празднования Международного Олимпийского дня, а также Международного дня борьбы с наркоманией и незаконным оборотом наркотиков в период с 7-30.06.2018 в городе Урай проведены следующие спортивные мероприятия в рамках спартакиады «Старт к Олимпу»:
1) соревнования по мини-футболу. Охват участников составил 88 человек;
2) соревнования по стритболу. Охват участников составил 33 человека;
3) соревнования по пионерболу. Охват участников составил 36 человек.
10.11.2018 проведено первенство г. Урай по дзюдо, посвященное Дню правоохранительных органов. Охват участников составил 128 человек. 
</t>
  </si>
  <si>
    <t>"_______"_______________________ 2019 г.</t>
  </si>
  <si>
    <t xml:space="preserve">                                                                 "_______"______________ 2019 г.</t>
  </si>
</sst>
</file>

<file path=xl/styles.xml><?xml version="1.0" encoding="utf-8"?>
<styleSheet xmlns="http://schemas.openxmlformats.org/spreadsheetml/2006/main">
  <numFmts count="2">
    <numFmt numFmtId="172" formatCode="0.0"/>
    <numFmt numFmtId="173" formatCode="#,##0.0"/>
  </numFmts>
  <fonts count="11">
    <font>
      <sz val="11"/>
      <color theme="1"/>
      <name val="Calibri"/>
      <family val="2"/>
      <charset val="204"/>
      <scheme val="minor"/>
    </font>
    <font>
      <sz val="10"/>
      <name val="Times New Roman"/>
      <family val="1"/>
      <charset val="204"/>
    </font>
    <font>
      <sz val="12"/>
      <name val="Times New Roman"/>
      <family val="1"/>
      <charset val="204"/>
    </font>
    <font>
      <b/>
      <sz val="10"/>
      <name val="Times New Roman"/>
      <family val="1"/>
      <charset val="204"/>
    </font>
    <font>
      <b/>
      <sz val="11"/>
      <name val="Times New Roman"/>
      <family val="1"/>
      <charset val="204"/>
    </font>
    <font>
      <b/>
      <sz val="13"/>
      <name val="Times New Roman"/>
      <family val="1"/>
      <charset val="204"/>
    </font>
    <font>
      <b/>
      <sz val="12"/>
      <name val="Times New Roman"/>
      <family val="1"/>
      <charset val="204"/>
    </font>
    <font>
      <sz val="11"/>
      <name val="Times New Roman"/>
      <family val="1"/>
      <charset val="204"/>
    </font>
    <font>
      <sz val="12"/>
      <color theme="1"/>
      <name val="Times New Roman"/>
      <family val="1"/>
      <charset val="204"/>
    </font>
    <font>
      <b/>
      <sz val="10"/>
      <color theme="1"/>
      <name val="Times New Roman"/>
      <family val="1"/>
      <charset val="204"/>
    </font>
    <font>
      <sz val="10"/>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173" fontId="1" fillId="0" borderId="1" xfId="0" applyNumberFormat="1" applyFont="1" applyFill="1" applyBorder="1" applyAlignment="1">
      <alignment horizontal="right" vertical="center"/>
    </xf>
    <xf numFmtId="0" fontId="1" fillId="0" borderId="0" xfId="0" applyFont="1" applyFill="1"/>
    <xf numFmtId="0" fontId="2" fillId="0" borderId="0" xfId="0" applyFont="1" applyFill="1" applyProtection="1"/>
    <xf numFmtId="0" fontId="7" fillId="0" borderId="0" xfId="0" applyFont="1" applyFill="1"/>
    <xf numFmtId="0" fontId="3" fillId="0" borderId="1" xfId="0" applyFont="1" applyFill="1" applyBorder="1" applyAlignment="1">
      <alignment vertical="center" wrapText="1"/>
    </xf>
    <xf numFmtId="0" fontId="2" fillId="0" borderId="0" xfId="0" applyFont="1" applyFill="1"/>
    <xf numFmtId="0" fontId="1" fillId="0" borderId="0" xfId="0" applyFont="1" applyFill="1" applyAlignment="1">
      <alignment wrapText="1"/>
    </xf>
    <xf numFmtId="0" fontId="2" fillId="0" borderId="0" xfId="0" applyFont="1" applyFill="1" applyAlignment="1">
      <alignment wrapText="1"/>
    </xf>
    <xf numFmtId="0" fontId="1" fillId="0" borderId="1" xfId="0" applyFont="1" applyFill="1" applyBorder="1"/>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0" xfId="0" applyFont="1" applyFill="1" applyAlignment="1">
      <alignment horizontal="center"/>
    </xf>
    <xf numFmtId="0" fontId="7" fillId="0" borderId="1" xfId="0" applyFont="1" applyFill="1" applyBorder="1" applyAlignment="1">
      <alignment horizontal="center" vertical="center"/>
    </xf>
    <xf numFmtId="0" fontId="7" fillId="0" borderId="0" xfId="0" applyFont="1" applyFill="1" applyAlignment="1">
      <alignment horizontal="center" vertical="center"/>
    </xf>
    <xf numFmtId="0" fontId="3" fillId="0" borderId="1" xfId="0" applyFont="1" applyFill="1" applyBorder="1"/>
    <xf numFmtId="173" fontId="3" fillId="0" borderId="1" xfId="0" applyNumberFormat="1" applyFont="1" applyFill="1" applyBorder="1" applyAlignment="1">
      <alignment horizontal="right" vertical="center"/>
    </xf>
    <xf numFmtId="0" fontId="1" fillId="0" borderId="1" xfId="0" applyFont="1" applyFill="1" applyBorder="1" applyAlignment="1">
      <alignment horizontal="center"/>
    </xf>
    <xf numFmtId="0" fontId="1" fillId="0" borderId="0" xfId="0" applyFont="1" applyFill="1" applyAlignment="1">
      <alignment horizontal="center"/>
    </xf>
    <xf numFmtId="0" fontId="2" fillId="0" borderId="0" xfId="0" applyFont="1" applyFill="1" applyAlignment="1" applyProtection="1">
      <alignment horizontal="center"/>
    </xf>
    <xf numFmtId="173" fontId="7" fillId="0" borderId="0" xfId="0" applyNumberFormat="1" applyFont="1" applyFill="1"/>
    <xf numFmtId="173" fontId="1" fillId="0" borderId="1" xfId="0" applyNumberFormat="1" applyFont="1" applyFill="1" applyBorder="1"/>
    <xf numFmtId="0" fontId="7" fillId="0" borderId="0" xfId="0" applyFont="1" applyFill="1" applyAlignment="1"/>
    <xf numFmtId="0" fontId="1" fillId="0" borderId="1" xfId="0" applyFont="1" applyFill="1" applyBorder="1" applyAlignment="1"/>
    <xf numFmtId="0" fontId="2" fillId="0" borderId="0" xfId="0" applyFont="1" applyFill="1" applyAlignment="1"/>
    <xf numFmtId="0" fontId="2" fillId="0" borderId="0" xfId="0" applyFont="1" applyFill="1" applyAlignment="1" applyProtection="1"/>
    <xf numFmtId="0" fontId="1" fillId="0" borderId="0" xfId="0" applyFont="1" applyFill="1" applyAlignment="1"/>
    <xf numFmtId="0" fontId="2" fillId="0" borderId="1" xfId="0" applyFont="1" applyFill="1" applyBorder="1" applyAlignment="1">
      <alignment horizontal="left" vertical="center"/>
    </xf>
    <xf numFmtId="172" fontId="1" fillId="0" borderId="1" xfId="0" applyNumberFormat="1" applyFont="1" applyFill="1" applyBorder="1" applyAlignment="1">
      <alignment horizontal="left" vertical="center"/>
    </xf>
    <xf numFmtId="0" fontId="8" fillId="0" borderId="1" xfId="0" applyFont="1" applyFill="1" applyBorder="1" applyAlignment="1">
      <alignment horizontal="left" vertical="center"/>
    </xf>
    <xf numFmtId="173" fontId="9" fillId="0" borderId="1" xfId="0" applyNumberFormat="1" applyFont="1" applyFill="1" applyBorder="1" applyAlignment="1">
      <alignment horizontal="right" vertical="center"/>
    </xf>
    <xf numFmtId="173" fontId="10" fillId="0" borderId="1" xfId="0" applyNumberFormat="1" applyFont="1" applyFill="1" applyBorder="1" applyAlignment="1">
      <alignment horizontal="right" vertical="center"/>
    </xf>
    <xf numFmtId="0" fontId="10" fillId="0" borderId="0" xfId="0" applyFont="1" applyFill="1"/>
    <xf numFmtId="172" fontId="10" fillId="0" borderId="1" xfId="0" applyNumberFormat="1" applyFont="1" applyFill="1" applyBorder="1" applyAlignment="1">
      <alignment horizontal="left" vertical="center"/>
    </xf>
    <xf numFmtId="172" fontId="1" fillId="0" borderId="1" xfId="0" applyNumberFormat="1" applyFont="1" applyFill="1" applyBorder="1" applyAlignment="1">
      <alignment horizontal="left" vertical="center" wrapText="1"/>
    </xf>
    <xf numFmtId="173" fontId="3" fillId="0" borderId="1" xfId="0" applyNumberFormat="1" applyFont="1" applyFill="1" applyBorder="1" applyAlignment="1">
      <alignment horizontal="center" vertical="center"/>
    </xf>
    <xf numFmtId="0" fontId="1" fillId="0" borderId="1" xfId="0" applyFont="1" applyFill="1" applyBorder="1" applyAlignment="1">
      <alignment horizontal="center" wrapText="1"/>
    </xf>
    <xf numFmtId="173" fontId="1" fillId="0" borderId="1" xfId="0" applyNumberFormat="1" applyFont="1" applyFill="1" applyBorder="1" applyAlignment="1">
      <alignment horizontal="center" vertical="center" wrapText="1"/>
    </xf>
    <xf numFmtId="173" fontId="1"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173" fontId="5" fillId="0" borderId="1" xfId="0" applyNumberFormat="1" applyFont="1" applyFill="1" applyBorder="1" applyAlignment="1">
      <alignment horizontal="right" vertical="center"/>
    </xf>
    <xf numFmtId="0" fontId="3" fillId="0" borderId="0" xfId="0" applyFont="1" applyFill="1"/>
    <xf numFmtId="172" fontId="4" fillId="0" borderId="1" xfId="0" applyNumberFormat="1" applyFont="1" applyFill="1" applyBorder="1" applyAlignment="1">
      <alignment horizontal="left" vertical="center"/>
    </xf>
    <xf numFmtId="16" fontId="3" fillId="0" borderId="1" xfId="0" applyNumberFormat="1" applyFont="1" applyFill="1" applyBorder="1" applyAlignment="1">
      <alignment vertical="center" wrapText="1"/>
    </xf>
    <xf numFmtId="173" fontId="6" fillId="0" borderId="1" xfId="0" applyNumberFormat="1" applyFont="1" applyFill="1" applyBorder="1" applyAlignment="1">
      <alignment horizontal="right" vertical="center"/>
    </xf>
    <xf numFmtId="172" fontId="3" fillId="0" borderId="1" xfId="0" applyNumberFormat="1" applyFont="1" applyFill="1" applyBorder="1" applyAlignment="1">
      <alignment horizontal="left" vertical="center"/>
    </xf>
    <xf numFmtId="0" fontId="7" fillId="0" borderId="1" xfId="0" applyFont="1" applyFill="1" applyBorder="1" applyAlignment="1">
      <alignment horizontal="center" vertical="center" wrapText="1"/>
    </xf>
    <xf numFmtId="0" fontId="6" fillId="0" borderId="0" xfId="0" applyFont="1" applyFill="1" applyAlignment="1">
      <alignment horizontal="center"/>
    </xf>
    <xf numFmtId="49" fontId="3"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173" fontId="1" fillId="0" borderId="1" xfId="0" applyNumberFormat="1" applyFont="1" applyFill="1" applyBorder="1" applyAlignment="1">
      <alignment horizontal="center" vertical="center" wrapText="1"/>
    </xf>
    <xf numFmtId="173" fontId="1" fillId="0" borderId="1" xfId="0" applyNumberFormat="1" applyFont="1" applyFill="1" applyBorder="1" applyAlignment="1">
      <alignment horizontal="center" vertical="center"/>
    </xf>
    <xf numFmtId="173" fontId="10"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wrapText="1"/>
    </xf>
    <xf numFmtId="173"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center"/>
    </xf>
    <xf numFmtId="0" fontId="1" fillId="0" borderId="1" xfId="0" applyFont="1" applyFill="1" applyBorder="1" applyAlignment="1" applyProtection="1">
      <alignment horizontal="left" vertical="center" wrapText="1"/>
      <protection locked="0"/>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3" fontId="10"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173" fontId="1" fillId="0" borderId="1" xfId="0" applyNumberFormat="1" applyFont="1" applyFill="1" applyBorder="1" applyAlignment="1">
      <alignment horizontal="center" wrapText="1"/>
    </xf>
    <xf numFmtId="173" fontId="1" fillId="0" borderId="1" xfId="0" applyNumberFormat="1" applyFont="1" applyFill="1" applyBorder="1" applyAlignment="1">
      <alignment horizontal="center"/>
    </xf>
    <xf numFmtId="0" fontId="10" fillId="0" borderId="1" xfId="0" applyFont="1" applyFill="1" applyBorder="1" applyAlignment="1">
      <alignment horizontal="center" vertical="center"/>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U257"/>
  <sheetViews>
    <sheetView tabSelected="1" topLeftCell="D1" zoomScale="40" zoomScaleNormal="40" zoomScaleSheetLayoutView="50" workbookViewId="0">
      <pane ySplit="8" topLeftCell="A9" activePane="bottomLeft" state="frozen"/>
      <selection pane="bottomLeft" activeCell="V20" sqref="V20"/>
    </sheetView>
  </sheetViews>
  <sheetFormatPr defaultRowHeight="15"/>
  <cols>
    <col min="1" max="1" width="13.85546875" style="4" customWidth="1"/>
    <col min="2" max="2" width="36.85546875" style="4" customWidth="1"/>
    <col min="3" max="3" width="36.42578125" style="4" customWidth="1"/>
    <col min="4" max="4" width="10" style="4" customWidth="1"/>
    <col min="5" max="5" width="34.7109375" style="24" customWidth="1"/>
    <col min="6" max="6" width="10.28515625" style="4" customWidth="1"/>
    <col min="7" max="7" width="11.28515625" style="4" customWidth="1"/>
    <col min="8" max="8" width="7.5703125" style="4" customWidth="1"/>
    <col min="9" max="9" width="8.42578125" style="4" customWidth="1"/>
    <col min="10" max="10" width="6.85546875" style="4" customWidth="1"/>
    <col min="11" max="11" width="10.140625" style="4" customWidth="1"/>
    <col min="12" max="12" width="8.5703125" style="4" customWidth="1"/>
    <col min="13" max="13" width="7" style="4" customWidth="1"/>
    <col min="14" max="14" width="10.140625" style="4" customWidth="1"/>
    <col min="15" max="15" width="7.28515625" style="4" customWidth="1"/>
    <col min="16" max="16" width="9.140625" style="4" customWidth="1"/>
    <col min="17" max="17" width="7.140625" style="4" customWidth="1"/>
    <col min="18" max="18" width="9" style="4" customWidth="1"/>
    <col min="19" max="19" width="9.140625" style="4" customWidth="1"/>
    <col min="20" max="20" width="7.85546875" style="4" customWidth="1"/>
    <col min="21" max="21" width="9.7109375" style="4" customWidth="1"/>
    <col min="22" max="22" width="8.5703125" style="4" customWidth="1"/>
    <col min="23" max="23" width="7.7109375" style="4" customWidth="1"/>
    <col min="24" max="24" width="8.42578125" style="4" customWidth="1"/>
    <col min="25" max="25" width="6.7109375" style="4" customWidth="1"/>
    <col min="26" max="26" width="7.5703125" style="4" customWidth="1"/>
    <col min="27" max="27" width="9.5703125" style="4" customWidth="1"/>
    <col min="28" max="28" width="7.85546875" style="4" customWidth="1"/>
    <col min="29" max="29" width="7" style="4" customWidth="1"/>
    <col min="30" max="30" width="9.5703125" style="4" customWidth="1"/>
    <col min="31" max="31" width="9.28515625" style="4" customWidth="1"/>
    <col min="32" max="32" width="7.42578125" style="4" customWidth="1"/>
    <col min="33" max="33" width="9.28515625" style="4" customWidth="1"/>
    <col min="34" max="34" width="6.7109375" style="4" customWidth="1"/>
    <col min="35" max="35" width="12.140625" style="4" customWidth="1"/>
    <col min="36" max="36" width="7.140625" style="4" customWidth="1"/>
    <col min="37" max="37" width="6.7109375" style="4" customWidth="1"/>
    <col min="38" max="38" width="9.7109375" style="4" customWidth="1"/>
    <col min="39" max="39" width="8" style="4" customWidth="1"/>
    <col min="40" max="40" width="7.28515625" style="4" customWidth="1"/>
    <col min="41" max="41" width="12.7109375" style="4" customWidth="1"/>
    <col min="42" max="42" width="11.5703125" style="4" customWidth="1"/>
    <col min="43" max="43" width="9.85546875" style="4" customWidth="1"/>
    <col min="44" max="44" width="11.140625" style="4" customWidth="1"/>
    <col min="45" max="45" width="106" style="14" customWidth="1"/>
    <col min="46" max="46" width="49.85546875" style="4" customWidth="1"/>
    <col min="47" max="47" width="0" style="4" hidden="1" customWidth="1"/>
    <col min="48" max="16384" width="9.140625" style="4"/>
  </cols>
  <sheetData>
    <row r="1" spans="1:46" ht="15.75">
      <c r="A1" s="49" t="s">
        <v>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row>
    <row r="2" spans="1:46" ht="15.75">
      <c r="A2" s="49" t="s">
        <v>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row>
    <row r="3" spans="1:46" ht="15.75">
      <c r="A3" s="49" t="s">
        <v>180</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row>
    <row r="4" spans="1:46" ht="15.75">
      <c r="A4" s="49" t="s">
        <v>179</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row>
    <row r="5" spans="1:46">
      <c r="G5" s="22"/>
      <c r="H5" s="22"/>
      <c r="K5" s="22"/>
      <c r="X5" s="22"/>
      <c r="Z5" s="22"/>
      <c r="AA5" s="22"/>
      <c r="AD5" s="22"/>
      <c r="AG5" s="22"/>
      <c r="AJ5" s="22"/>
      <c r="AM5" s="22"/>
      <c r="AP5" s="22"/>
    </row>
    <row r="6" spans="1:46" ht="32.25" customHeight="1">
      <c r="A6" s="48" t="s">
        <v>2</v>
      </c>
      <c r="B6" s="48" t="s">
        <v>3</v>
      </c>
      <c r="C6" s="48" t="s">
        <v>4</v>
      </c>
      <c r="D6" s="48" t="s">
        <v>5</v>
      </c>
      <c r="E6" s="53" t="s">
        <v>6</v>
      </c>
      <c r="F6" s="54" t="s">
        <v>7</v>
      </c>
      <c r="G6" s="54"/>
      <c r="H6" s="54"/>
      <c r="I6" s="48" t="s">
        <v>11</v>
      </c>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t="s">
        <v>24</v>
      </c>
      <c r="AT6" s="48" t="s">
        <v>25</v>
      </c>
    </row>
    <row r="7" spans="1:46" ht="15" customHeight="1">
      <c r="A7" s="48"/>
      <c r="B7" s="48"/>
      <c r="C7" s="48"/>
      <c r="D7" s="48"/>
      <c r="E7" s="53"/>
      <c r="F7" s="54"/>
      <c r="G7" s="54"/>
      <c r="H7" s="54"/>
      <c r="I7" s="48" t="s">
        <v>12</v>
      </c>
      <c r="J7" s="48"/>
      <c r="K7" s="48"/>
      <c r="L7" s="48" t="s">
        <v>13</v>
      </c>
      <c r="M7" s="48"/>
      <c r="N7" s="48"/>
      <c r="O7" s="48" t="s">
        <v>14</v>
      </c>
      <c r="P7" s="48"/>
      <c r="Q7" s="48"/>
      <c r="R7" s="48" t="s">
        <v>15</v>
      </c>
      <c r="S7" s="48"/>
      <c r="T7" s="48"/>
      <c r="U7" s="48" t="s">
        <v>16</v>
      </c>
      <c r="V7" s="48"/>
      <c r="W7" s="48"/>
      <c r="X7" s="48" t="s">
        <v>17</v>
      </c>
      <c r="Y7" s="48"/>
      <c r="Z7" s="48"/>
      <c r="AA7" s="48" t="s">
        <v>18</v>
      </c>
      <c r="AB7" s="48"/>
      <c r="AC7" s="48"/>
      <c r="AD7" s="48" t="s">
        <v>19</v>
      </c>
      <c r="AE7" s="48"/>
      <c r="AF7" s="48"/>
      <c r="AG7" s="48" t="s">
        <v>20</v>
      </c>
      <c r="AH7" s="48"/>
      <c r="AI7" s="48"/>
      <c r="AJ7" s="48" t="s">
        <v>21</v>
      </c>
      <c r="AK7" s="48"/>
      <c r="AL7" s="48"/>
      <c r="AM7" s="48" t="s">
        <v>22</v>
      </c>
      <c r="AN7" s="48"/>
      <c r="AO7" s="48"/>
      <c r="AP7" s="48" t="s">
        <v>23</v>
      </c>
      <c r="AQ7" s="48"/>
      <c r="AR7" s="48"/>
      <c r="AS7" s="48"/>
      <c r="AT7" s="48"/>
    </row>
    <row r="8" spans="1:46" s="14" customFormat="1" ht="97.5" customHeight="1">
      <c r="A8" s="48"/>
      <c r="B8" s="48"/>
      <c r="C8" s="48"/>
      <c r="D8" s="48"/>
      <c r="E8" s="53"/>
      <c r="F8" s="11" t="s">
        <v>8</v>
      </c>
      <c r="G8" s="11" t="s">
        <v>9</v>
      </c>
      <c r="H8" s="12" t="s">
        <v>10</v>
      </c>
      <c r="I8" s="10" t="s">
        <v>8</v>
      </c>
      <c r="J8" s="10" t="s">
        <v>9</v>
      </c>
      <c r="K8" s="13" t="s">
        <v>10</v>
      </c>
      <c r="L8" s="10" t="s">
        <v>8</v>
      </c>
      <c r="M8" s="10" t="s">
        <v>9</v>
      </c>
      <c r="N8" s="13" t="s">
        <v>10</v>
      </c>
      <c r="O8" s="10" t="s">
        <v>8</v>
      </c>
      <c r="P8" s="10" t="s">
        <v>9</v>
      </c>
      <c r="Q8" s="13" t="s">
        <v>10</v>
      </c>
      <c r="R8" s="10" t="s">
        <v>8</v>
      </c>
      <c r="S8" s="10" t="s">
        <v>9</v>
      </c>
      <c r="T8" s="13" t="s">
        <v>10</v>
      </c>
      <c r="U8" s="10" t="s">
        <v>8</v>
      </c>
      <c r="V8" s="10" t="s">
        <v>9</v>
      </c>
      <c r="W8" s="13" t="s">
        <v>10</v>
      </c>
      <c r="X8" s="10" t="s">
        <v>8</v>
      </c>
      <c r="Y8" s="10" t="s">
        <v>9</v>
      </c>
      <c r="Z8" s="13" t="s">
        <v>10</v>
      </c>
      <c r="AA8" s="10" t="s">
        <v>8</v>
      </c>
      <c r="AB8" s="10" t="s">
        <v>9</v>
      </c>
      <c r="AC8" s="13" t="s">
        <v>10</v>
      </c>
      <c r="AD8" s="10" t="s">
        <v>8</v>
      </c>
      <c r="AE8" s="10" t="s">
        <v>9</v>
      </c>
      <c r="AF8" s="13" t="s">
        <v>10</v>
      </c>
      <c r="AG8" s="10" t="s">
        <v>8</v>
      </c>
      <c r="AH8" s="10" t="s">
        <v>9</v>
      </c>
      <c r="AI8" s="13" t="s">
        <v>10</v>
      </c>
      <c r="AJ8" s="10" t="s">
        <v>8</v>
      </c>
      <c r="AK8" s="10" t="s">
        <v>9</v>
      </c>
      <c r="AL8" s="13" t="s">
        <v>10</v>
      </c>
      <c r="AM8" s="10" t="s">
        <v>8</v>
      </c>
      <c r="AN8" s="10" t="s">
        <v>9</v>
      </c>
      <c r="AO8" s="13" t="s">
        <v>10</v>
      </c>
      <c r="AP8" s="10" t="s">
        <v>8</v>
      </c>
      <c r="AQ8" s="10" t="s">
        <v>9</v>
      </c>
      <c r="AR8" s="13" t="s">
        <v>10</v>
      </c>
      <c r="AS8" s="48"/>
      <c r="AT8" s="48"/>
    </row>
    <row r="9" spans="1:46" s="16" customFormat="1" ht="25.5">
      <c r="A9" s="10">
        <v>1</v>
      </c>
      <c r="B9" s="10">
        <v>2</v>
      </c>
      <c r="C9" s="10">
        <v>3</v>
      </c>
      <c r="D9" s="10">
        <v>4</v>
      </c>
      <c r="E9" s="15">
        <v>5</v>
      </c>
      <c r="F9" s="11">
        <v>6</v>
      </c>
      <c r="G9" s="11">
        <v>7</v>
      </c>
      <c r="H9" s="12" t="s">
        <v>26</v>
      </c>
      <c r="I9" s="10">
        <v>9</v>
      </c>
      <c r="J9" s="10">
        <v>10</v>
      </c>
      <c r="K9" s="10">
        <v>11</v>
      </c>
      <c r="L9" s="10">
        <v>12</v>
      </c>
      <c r="M9" s="10">
        <v>13</v>
      </c>
      <c r="N9" s="10">
        <v>14</v>
      </c>
      <c r="O9" s="15">
        <v>15</v>
      </c>
      <c r="P9" s="15">
        <v>16</v>
      </c>
      <c r="Q9" s="15">
        <v>17</v>
      </c>
      <c r="R9" s="15">
        <v>18</v>
      </c>
      <c r="S9" s="15">
        <v>19</v>
      </c>
      <c r="T9" s="15">
        <v>20</v>
      </c>
      <c r="U9" s="15">
        <v>21</v>
      </c>
      <c r="V9" s="15">
        <v>22</v>
      </c>
      <c r="W9" s="15">
        <v>23</v>
      </c>
      <c r="X9" s="15">
        <v>24</v>
      </c>
      <c r="Y9" s="15">
        <v>25</v>
      </c>
      <c r="Z9" s="15">
        <v>26</v>
      </c>
      <c r="AA9" s="15">
        <v>27</v>
      </c>
      <c r="AB9" s="15">
        <v>28</v>
      </c>
      <c r="AC9" s="15">
        <v>29</v>
      </c>
      <c r="AD9" s="15">
        <v>30</v>
      </c>
      <c r="AE9" s="15">
        <v>31</v>
      </c>
      <c r="AF9" s="15">
        <v>32</v>
      </c>
      <c r="AG9" s="15">
        <v>33</v>
      </c>
      <c r="AH9" s="15">
        <v>34</v>
      </c>
      <c r="AI9" s="15">
        <v>35</v>
      </c>
      <c r="AJ9" s="15">
        <v>36</v>
      </c>
      <c r="AK9" s="15">
        <v>37</v>
      </c>
      <c r="AL9" s="15">
        <v>38</v>
      </c>
      <c r="AM9" s="15">
        <v>39</v>
      </c>
      <c r="AN9" s="15">
        <v>40</v>
      </c>
      <c r="AO9" s="15">
        <v>41</v>
      </c>
      <c r="AP9" s="15">
        <v>42</v>
      </c>
      <c r="AQ9" s="15">
        <v>43</v>
      </c>
      <c r="AR9" s="15">
        <v>44</v>
      </c>
      <c r="AS9" s="15">
        <v>45</v>
      </c>
      <c r="AT9" s="15">
        <v>46</v>
      </c>
    </row>
    <row r="10" spans="1:46" s="2" customFormat="1" ht="37.5" customHeight="1">
      <c r="A10" s="5" t="s">
        <v>49</v>
      </c>
      <c r="B10" s="52" t="s">
        <v>46</v>
      </c>
      <c r="C10" s="52"/>
      <c r="D10" s="52"/>
      <c r="E10" s="25"/>
      <c r="F10" s="17"/>
      <c r="G10" s="17"/>
      <c r="H10" s="17"/>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19"/>
      <c r="AT10" s="9"/>
    </row>
    <row r="11" spans="1:46" s="2" customFormat="1" ht="34.5" customHeight="1">
      <c r="A11" s="5" t="s">
        <v>50</v>
      </c>
      <c r="B11" s="52" t="s">
        <v>47</v>
      </c>
      <c r="C11" s="52"/>
      <c r="D11" s="52"/>
      <c r="E11" s="25"/>
      <c r="F11" s="17"/>
      <c r="G11" s="17"/>
      <c r="H11" s="17"/>
      <c r="I11" s="9"/>
      <c r="J11" s="9"/>
      <c r="K11" s="9"/>
      <c r="L11" s="9"/>
      <c r="M11" s="9"/>
      <c r="N11" s="9"/>
      <c r="O11" s="9"/>
      <c r="P11" s="9"/>
      <c r="Q11" s="9"/>
      <c r="R11" s="9"/>
      <c r="S11" s="9"/>
      <c r="T11" s="9"/>
      <c r="U11" s="9"/>
      <c r="V11" s="9"/>
      <c r="W11" s="9"/>
      <c r="X11" s="9"/>
      <c r="Y11" s="9"/>
      <c r="Z11" s="9"/>
      <c r="AA11" s="9"/>
      <c r="AB11" s="9"/>
      <c r="AC11" s="9"/>
      <c r="AD11" s="23"/>
      <c r="AE11" s="9"/>
      <c r="AF11" s="9"/>
      <c r="AG11" s="9"/>
      <c r="AH11" s="9"/>
      <c r="AI11" s="9"/>
      <c r="AJ11" s="9"/>
      <c r="AK11" s="9"/>
      <c r="AL11" s="9"/>
      <c r="AM11" s="9"/>
      <c r="AN11" s="9"/>
      <c r="AO11" s="9"/>
      <c r="AP11" s="9"/>
      <c r="AQ11" s="9"/>
      <c r="AR11" s="9"/>
      <c r="AS11" s="19"/>
      <c r="AT11" s="9"/>
    </row>
    <row r="12" spans="1:46" s="43" customFormat="1" ht="30.75" customHeight="1">
      <c r="A12" s="50" t="s">
        <v>51</v>
      </c>
      <c r="B12" s="51" t="s">
        <v>31</v>
      </c>
      <c r="C12" s="51"/>
      <c r="D12" s="51"/>
      <c r="E12" s="41" t="s">
        <v>28</v>
      </c>
      <c r="F12" s="18">
        <f>F13+F14+F15</f>
        <v>11573.900000000001</v>
      </c>
      <c r="G12" s="18">
        <f>G13+G14+G15</f>
        <v>11149.690000000002</v>
      </c>
      <c r="H12" s="18">
        <f t="shared" ref="H12:H25" si="0">G12/F12*100</f>
        <v>96.334770474947945</v>
      </c>
      <c r="I12" s="18">
        <f>I13+I14+I15</f>
        <v>378.1</v>
      </c>
      <c r="J12" s="18">
        <f>J13+J14+J15</f>
        <v>430.8</v>
      </c>
      <c r="K12" s="18">
        <f>J12/I12*100</f>
        <v>113.93811161068501</v>
      </c>
      <c r="L12" s="18">
        <f>L13+L14+L15</f>
        <v>987.5</v>
      </c>
      <c r="M12" s="18">
        <f>M13+M14+M15</f>
        <v>905.49</v>
      </c>
      <c r="N12" s="18">
        <f>M12/L12*100</f>
        <v>91.695189873417732</v>
      </c>
      <c r="O12" s="18">
        <f>O13+O14+O15</f>
        <v>910.9</v>
      </c>
      <c r="P12" s="18">
        <f>P13+P14+P15</f>
        <v>786.80000000000007</v>
      </c>
      <c r="Q12" s="18">
        <f>P12/O12*100</f>
        <v>86.376111538039311</v>
      </c>
      <c r="R12" s="18">
        <f>R13+R14+R15</f>
        <v>1008.4</v>
      </c>
      <c r="S12" s="18">
        <f>S13+S14+S15</f>
        <v>1129.4000000000001</v>
      </c>
      <c r="T12" s="18">
        <f>S12/R12*100</f>
        <v>111.99920666402224</v>
      </c>
      <c r="U12" s="18">
        <f>U13+U14+U15</f>
        <v>1148.7</v>
      </c>
      <c r="V12" s="18">
        <f>V13+V14+V15</f>
        <v>870.3</v>
      </c>
      <c r="W12" s="18">
        <f t="shared" ref="W12:W17" si="1">V12/U12*100</f>
        <v>75.763907025332983</v>
      </c>
      <c r="X12" s="18">
        <f>X13+X14+X15</f>
        <v>926.39999999999986</v>
      </c>
      <c r="Y12" s="18">
        <f>Y13+Y14+Y15</f>
        <v>915.30000000000007</v>
      </c>
      <c r="Z12" s="18">
        <f t="shared" ref="Z12:Z17" si="2">Y12/X12*100</f>
        <v>98.801813471502612</v>
      </c>
      <c r="AA12" s="18">
        <f>AA13+AA14+AA15</f>
        <v>1130.7</v>
      </c>
      <c r="AB12" s="18">
        <f>AB13+AB14+AB15</f>
        <v>853.19999999999993</v>
      </c>
      <c r="AC12" s="18">
        <f t="shared" ref="AC12:AC17" si="3">AB12/AA12*100</f>
        <v>75.457681082515251</v>
      </c>
      <c r="AD12" s="18">
        <f>AD13+AD14+AD15</f>
        <v>1383.9</v>
      </c>
      <c r="AE12" s="18">
        <f>AE13+AE14+AE15</f>
        <v>1278.3</v>
      </c>
      <c r="AF12" s="18">
        <f t="shared" ref="AF12:AF17" si="4">AE12/AD12*100</f>
        <v>92.369390851940153</v>
      </c>
      <c r="AG12" s="18">
        <f>AG13+AG14+AG15</f>
        <v>1045.8</v>
      </c>
      <c r="AH12" s="18">
        <f>AH13+AH14+AH15</f>
        <v>812.70000000000016</v>
      </c>
      <c r="AI12" s="18">
        <f t="shared" ref="AI12:AI17" si="5">AH12/AG12*100</f>
        <v>77.710843373494001</v>
      </c>
      <c r="AJ12" s="18">
        <f>AJ13+AJ14+AJ15</f>
        <v>850.7</v>
      </c>
      <c r="AK12" s="18">
        <f>AK13+AK14+AK15</f>
        <v>883.19999999999993</v>
      </c>
      <c r="AL12" s="18">
        <f t="shared" ref="AL12:AL17" si="6">AK12/AJ12*100</f>
        <v>103.8203832138239</v>
      </c>
      <c r="AM12" s="18">
        <f>AM13+AM14+AM15</f>
        <v>513.4</v>
      </c>
      <c r="AN12" s="18">
        <f>AN13+AN14+AN15</f>
        <v>561.20000000000005</v>
      </c>
      <c r="AO12" s="18">
        <f t="shared" ref="AO12:AO17" si="7">AN12/AM12*100</f>
        <v>109.31047915855086</v>
      </c>
      <c r="AP12" s="18">
        <f>AP13+AP14+AP15</f>
        <v>1289.3999999999999</v>
      </c>
      <c r="AQ12" s="42">
        <f>AQ13+AQ14+AQ15</f>
        <v>1722.9999999999998</v>
      </c>
      <c r="AR12" s="42">
        <f t="shared" ref="AR12:AR17" si="8">AQ12/AP12*100</f>
        <v>133.62804405149683</v>
      </c>
      <c r="AS12" s="37"/>
      <c r="AT12" s="18"/>
    </row>
    <row r="13" spans="1:46" s="43" customFormat="1" ht="30.75" customHeight="1">
      <c r="A13" s="50"/>
      <c r="B13" s="51"/>
      <c r="C13" s="51"/>
      <c r="D13" s="51"/>
      <c r="E13" s="44" t="s">
        <v>29</v>
      </c>
      <c r="F13" s="18">
        <f t="shared" ref="F13:G15" si="9">I13+L13+O13+R13+U13+X13+AA13+AD13+AG13+AJ13+AM13+AP13</f>
        <v>9902.7000000000007</v>
      </c>
      <c r="G13" s="18">
        <f t="shared" si="9"/>
        <v>9500.5500000000011</v>
      </c>
      <c r="H13" s="18">
        <f t="shared" si="0"/>
        <v>95.938986337059589</v>
      </c>
      <c r="I13" s="18">
        <f>I17+I21+I25+I28+I31+I34+I37+I40+I43+I46</f>
        <v>375.1</v>
      </c>
      <c r="J13" s="18">
        <f>J17+J21+J25+J28+J31+J34+J37+J40+J43+J46</f>
        <v>430.8</v>
      </c>
      <c r="K13" s="18">
        <f>J13/I13*100</f>
        <v>114.84937350039989</v>
      </c>
      <c r="L13" s="18">
        <f>L17+L21+L25+L28+L31+L34+L37+L40+L43+L46</f>
        <v>870.6</v>
      </c>
      <c r="M13" s="18">
        <f>M17+M21+M25+M28+M31+M34+M37+M40+M43+M46</f>
        <v>790.09</v>
      </c>
      <c r="N13" s="18">
        <f>M13/L13*100</f>
        <v>90.752354697909482</v>
      </c>
      <c r="O13" s="18">
        <f>O17+O21+O25+O28+O31+O34+O37+O40+O43+O46</f>
        <v>753.9</v>
      </c>
      <c r="P13" s="18">
        <f>P17+P21+P25+P28+P31+P34+P37+P40+P43+P46</f>
        <v>655.40000000000009</v>
      </c>
      <c r="Q13" s="18">
        <f>P13/O13*100</f>
        <v>86.934606711765511</v>
      </c>
      <c r="R13" s="18">
        <f>R17+R21+R25+R28+R31+R34+R37+R40+R43+R46</f>
        <v>836.5</v>
      </c>
      <c r="S13" s="18">
        <f>S17+S21+S25+S28+S31+S34+S37+S40+S43+S46</f>
        <v>945.6</v>
      </c>
      <c r="T13" s="18">
        <f>S13/R13*100</f>
        <v>113.0424387328153</v>
      </c>
      <c r="U13" s="18">
        <f>U17+U21+U25+U28+U31+U34+U37+U40+U43+U46</f>
        <v>1046.8</v>
      </c>
      <c r="V13" s="18">
        <f>V17+V21+V25+V28+V31+V34+V37+V40+V43+V46</f>
        <v>771.62</v>
      </c>
      <c r="W13" s="18">
        <f t="shared" si="1"/>
        <v>73.712265953381745</v>
      </c>
      <c r="X13" s="18">
        <f>X17+X21+X25+X28+X31+X34+X37+X40+X43+X46</f>
        <v>777.09999999999991</v>
      </c>
      <c r="Y13" s="18">
        <f>Y17+Y21+Y25+Y28+Y31+Y34+Y37+Y40+Y43+Y46</f>
        <v>757.54000000000008</v>
      </c>
      <c r="Z13" s="18">
        <f t="shared" si="2"/>
        <v>97.48294942735815</v>
      </c>
      <c r="AA13" s="18">
        <f>AA17+AA21+AA25+AA28+AA31+AA34+AA37+AA40+AA43+AA46</f>
        <v>1005.0999999999999</v>
      </c>
      <c r="AB13" s="18">
        <f>AB17+AB21+AB25+AB28+AB31+AB34+AB37+AB40+AB43+AB46</f>
        <v>709.59999999999991</v>
      </c>
      <c r="AC13" s="18">
        <f t="shared" si="3"/>
        <v>70.599940304447315</v>
      </c>
      <c r="AD13" s="18">
        <f>AD17+AD21+AD25+AD28+AD31+AD34+AD37+AD40+AD43+AD46</f>
        <v>1239.9000000000001</v>
      </c>
      <c r="AE13" s="18">
        <f>AE17+AE21+AE25+AE28+AE31+AE34+AE37+AE40+AE43+AE46</f>
        <v>1135.3</v>
      </c>
      <c r="AF13" s="18">
        <f t="shared" si="4"/>
        <v>91.563835793209108</v>
      </c>
      <c r="AG13" s="18">
        <f>AG17+AG21+AG25+AG28+AG31+AG34+AG37+AG40+AG43+AG46</f>
        <v>878.3</v>
      </c>
      <c r="AH13" s="18">
        <f>AH17+AH21+AH25+AH28+AH31+AH34+AH37+AH40+AH43+AH46</f>
        <v>720.80000000000007</v>
      </c>
      <c r="AI13" s="18">
        <f t="shared" si="5"/>
        <v>82.067630650119554</v>
      </c>
      <c r="AJ13" s="18">
        <f>AJ17+AJ21+AJ25+AJ28+AJ31+AJ34+AJ37+AJ40+AJ43+AJ46</f>
        <v>718.40000000000009</v>
      </c>
      <c r="AK13" s="18">
        <f>AK17+AK21+AK25+AK28+AK31+AK34+AK37+AK40+AK43+AK46</f>
        <v>748.1</v>
      </c>
      <c r="AL13" s="18">
        <f t="shared" si="6"/>
        <v>104.13418708240533</v>
      </c>
      <c r="AM13" s="18">
        <f>AM17+AM21+AM25+AM28+AM31+AM34+AM37+AM40+AM43+AM46</f>
        <v>411.5</v>
      </c>
      <c r="AN13" s="18">
        <f>AN17+AN21+AN25+AN28+AN31+AN34+AN37+AN40+AN43+AN46</f>
        <v>456.3</v>
      </c>
      <c r="AO13" s="18">
        <f t="shared" si="7"/>
        <v>110.88699878493318</v>
      </c>
      <c r="AP13" s="18">
        <f>AP17+AP21+AP25+AP28+AP31+AP34+AP37+AP40+AP43+AP46</f>
        <v>989.5</v>
      </c>
      <c r="AQ13" s="42">
        <f>AQ17+AQ21+AQ25+AQ28+AQ31+AQ34+AQ37+AQ40+AQ43+AQ46</f>
        <v>1379.3999999999999</v>
      </c>
      <c r="AR13" s="42">
        <f t="shared" si="8"/>
        <v>139.40373926225365</v>
      </c>
      <c r="AS13" s="37"/>
      <c r="AT13" s="18"/>
    </row>
    <row r="14" spans="1:46" s="43" customFormat="1" ht="30.75" customHeight="1">
      <c r="A14" s="50"/>
      <c r="B14" s="51"/>
      <c r="C14" s="51"/>
      <c r="D14" s="51"/>
      <c r="E14" s="44" t="s">
        <v>30</v>
      </c>
      <c r="F14" s="18">
        <f t="shared" si="9"/>
        <v>1467</v>
      </c>
      <c r="G14" s="18">
        <f t="shared" si="9"/>
        <v>1445.1000000000001</v>
      </c>
      <c r="H14" s="18">
        <f t="shared" si="0"/>
        <v>98.507157464212696</v>
      </c>
      <c r="I14" s="18">
        <f>I18+I22+I26+I29+I32+I35+I38+I41+I44+I47</f>
        <v>3</v>
      </c>
      <c r="J14" s="18">
        <f>J18+J22+J26+J29+J32+J35+J38+J41+J44+J47</f>
        <v>0</v>
      </c>
      <c r="K14" s="18">
        <f>J14/I14*100</f>
        <v>0</v>
      </c>
      <c r="L14" s="18">
        <f>L18+L22+L26+L29+L32+L35+L38+L41+L44+L47</f>
        <v>116.9</v>
      </c>
      <c r="M14" s="18">
        <f>M18+M22+M26+M29+M32+M35+M38+M41+M44+M47</f>
        <v>115.4</v>
      </c>
      <c r="N14" s="18">
        <f>M14/L14*100</f>
        <v>98.716852010265185</v>
      </c>
      <c r="O14" s="18">
        <f>O18+O22+O26+O29+O32+O35+O38+O41+O44+O47</f>
        <v>151.9</v>
      </c>
      <c r="P14" s="18">
        <f>P18+P22+P26+P29+P32+P35+P38+P41+P44+P47</f>
        <v>131.4</v>
      </c>
      <c r="Q14" s="18">
        <f>P14/O14*100</f>
        <v>86.504279131007252</v>
      </c>
      <c r="R14" s="18">
        <f>R18+R22+R26+R29+R32+R35+R38+R41+R44+R47</f>
        <v>166.9</v>
      </c>
      <c r="S14" s="18">
        <f>S18+S22+S26+S29+S32+S35+S38+S41+S44+S47</f>
        <v>145.30000000000001</v>
      </c>
      <c r="T14" s="18">
        <f>S14/R14*100</f>
        <v>87.058118633912528</v>
      </c>
      <c r="U14" s="18">
        <f>U18+U22+U26+U29+U32+U35+U38+U41+U44+U47</f>
        <v>96.9</v>
      </c>
      <c r="V14" s="18">
        <f>V18+V22+V26+V29+V32+V35+V38+V41+V44+V47</f>
        <v>95.8</v>
      </c>
      <c r="W14" s="18">
        <f t="shared" si="1"/>
        <v>98.864809081527341</v>
      </c>
      <c r="X14" s="18">
        <f>X18+X22+X26+X29+X32+X35+X38+X41+X44+X47</f>
        <v>96.9</v>
      </c>
      <c r="Y14" s="18">
        <f>Y18+Y22+Y26+Y29+Y32+Y35+Y38+Y41+Y44+Y47</f>
        <v>115.6</v>
      </c>
      <c r="Z14" s="18">
        <f t="shared" si="2"/>
        <v>119.29824561403508</v>
      </c>
      <c r="AA14" s="18">
        <f>AA18+AA22+AA26+AA29+AA32+AA35+AA38+AA41+AA44+AA47</f>
        <v>116.9</v>
      </c>
      <c r="AB14" s="18">
        <f>AB18+AB22+AB26+AB29+AB32+AB35+AB38+AB41+AB44+AB47</f>
        <v>134.9</v>
      </c>
      <c r="AC14" s="18">
        <f t="shared" si="3"/>
        <v>115.39777587681779</v>
      </c>
      <c r="AD14" s="18">
        <f>AD18+AD22+AD26+AD29+AD32+AD35+AD38+AD41+AD44+AD47</f>
        <v>116.9</v>
      </c>
      <c r="AE14" s="18">
        <f>AE18+AE22+AE26+AE29+AE32+AE35+AE38+AE41+AE44+AE47</f>
        <v>114.3</v>
      </c>
      <c r="AF14" s="18">
        <f t="shared" si="4"/>
        <v>97.775876817792977</v>
      </c>
      <c r="AG14" s="18">
        <f>AG18+AG22+AG26+AG29+AG32+AG35+AG38+AG41+AG44+AG47</f>
        <v>97.1</v>
      </c>
      <c r="AH14" s="18">
        <f>AH18+AH22+AH26+AH29+AH32+AH35+AH38+AH41+AH44+AH47</f>
        <v>96.7</v>
      </c>
      <c r="AI14" s="18">
        <f t="shared" si="5"/>
        <v>99.588053553038108</v>
      </c>
      <c r="AJ14" s="18">
        <f>AJ18+AJ22+AJ26+AJ29+AJ32+AJ35+AJ38+AJ41+AJ44+AJ47</f>
        <v>111.9</v>
      </c>
      <c r="AK14" s="18">
        <f>AK18+AK22+AK26+AK29+AK32+AK35+AK38+AK41+AK44+AK47</f>
        <v>110.8</v>
      </c>
      <c r="AL14" s="18">
        <f t="shared" si="6"/>
        <v>99.016979445933856</v>
      </c>
      <c r="AM14" s="18">
        <f>AM18+AM22+AM26+AM29+AM32+AM35+AM38+AM41+AM44+AM47</f>
        <v>96.9</v>
      </c>
      <c r="AN14" s="18">
        <f>AN18+AN22+AN26+AN29+AN32+AN35+AN38+AN41+AN44+AN47</f>
        <v>95.9</v>
      </c>
      <c r="AO14" s="18">
        <f t="shared" si="7"/>
        <v>98.968008255933952</v>
      </c>
      <c r="AP14" s="18">
        <f>AP18+AP22+AP26+AP29+AP32+AP35+AP38+AP41+AP44+AP47</f>
        <v>294.8</v>
      </c>
      <c r="AQ14" s="42">
        <f>AQ18+AQ22+AQ26+AQ29+AQ32+AQ35+AQ38+AQ41+AQ44+AQ47</f>
        <v>289</v>
      </c>
      <c r="AR14" s="42">
        <f t="shared" si="8"/>
        <v>98.032564450474894</v>
      </c>
      <c r="AS14" s="37"/>
      <c r="AT14" s="18"/>
    </row>
    <row r="15" spans="1:46" s="43" customFormat="1" ht="30.75" customHeight="1">
      <c r="A15" s="50"/>
      <c r="B15" s="51"/>
      <c r="C15" s="51"/>
      <c r="D15" s="51"/>
      <c r="E15" s="44" t="s">
        <v>34</v>
      </c>
      <c r="F15" s="18">
        <f t="shared" si="9"/>
        <v>204.2</v>
      </c>
      <c r="G15" s="18">
        <f t="shared" si="9"/>
        <v>204.04000000000002</v>
      </c>
      <c r="H15" s="18">
        <f t="shared" si="0"/>
        <v>99.921645445641545</v>
      </c>
      <c r="I15" s="18">
        <f>I19+I23</f>
        <v>0</v>
      </c>
      <c r="J15" s="18">
        <f>J19+J23</f>
        <v>0</v>
      </c>
      <c r="K15" s="18">
        <v>0</v>
      </c>
      <c r="L15" s="18">
        <f>L19+L23</f>
        <v>0</v>
      </c>
      <c r="M15" s="18">
        <f>M19+M23</f>
        <v>0</v>
      </c>
      <c r="N15" s="18">
        <v>0</v>
      </c>
      <c r="O15" s="18">
        <f>O19+O23</f>
        <v>5.0999999999999996</v>
      </c>
      <c r="P15" s="18">
        <f>P19+P23</f>
        <v>0</v>
      </c>
      <c r="Q15" s="18">
        <f>P15/O15*100</f>
        <v>0</v>
      </c>
      <c r="R15" s="18">
        <f>R19+R23</f>
        <v>5</v>
      </c>
      <c r="S15" s="18">
        <f>S19+S23</f>
        <v>38.5</v>
      </c>
      <c r="T15" s="18">
        <f>S15/R15*100</f>
        <v>770</v>
      </c>
      <c r="U15" s="18">
        <f>U19+U23</f>
        <v>5</v>
      </c>
      <c r="V15" s="18">
        <f>V19+V23</f>
        <v>2.88</v>
      </c>
      <c r="W15" s="18">
        <f t="shared" si="1"/>
        <v>57.599999999999994</v>
      </c>
      <c r="X15" s="18">
        <f>X19+X23</f>
        <v>52.4</v>
      </c>
      <c r="Y15" s="18">
        <f>Y19+Y23</f>
        <v>42.160000000000004</v>
      </c>
      <c r="Z15" s="18">
        <f t="shared" si="2"/>
        <v>80.458015267175583</v>
      </c>
      <c r="AA15" s="18">
        <f>AA19+AA23</f>
        <v>8.6999999999999993</v>
      </c>
      <c r="AB15" s="18">
        <f>AB19+AB23</f>
        <v>8.6999999999999993</v>
      </c>
      <c r="AC15" s="18">
        <f t="shared" si="3"/>
        <v>100</v>
      </c>
      <c r="AD15" s="18">
        <f>AD19+AD23</f>
        <v>27.1</v>
      </c>
      <c r="AE15" s="18">
        <f>AE19+AE23</f>
        <v>28.7</v>
      </c>
      <c r="AF15" s="18">
        <f t="shared" si="4"/>
        <v>105.9040590405904</v>
      </c>
      <c r="AG15" s="18">
        <f>AG19+AG23</f>
        <v>70.399999999999991</v>
      </c>
      <c r="AH15" s="18">
        <f>AH19+AH23</f>
        <v>-4.8</v>
      </c>
      <c r="AI15" s="18">
        <f t="shared" si="5"/>
        <v>-6.8181818181818192</v>
      </c>
      <c r="AJ15" s="18">
        <f>AJ19+AJ23</f>
        <v>20.399999999999999</v>
      </c>
      <c r="AK15" s="18">
        <f>AK19+AK23</f>
        <v>24.3</v>
      </c>
      <c r="AL15" s="18">
        <f t="shared" si="6"/>
        <v>119.11764705882355</v>
      </c>
      <c r="AM15" s="18">
        <f>AM19+AM23</f>
        <v>5</v>
      </c>
      <c r="AN15" s="18">
        <f>AN19+AN23</f>
        <v>9</v>
      </c>
      <c r="AO15" s="18">
        <f t="shared" si="7"/>
        <v>180</v>
      </c>
      <c r="AP15" s="18">
        <f>AP19+AP23</f>
        <v>5.0999999999999996</v>
      </c>
      <c r="AQ15" s="42">
        <f>AQ19+AQ23</f>
        <v>54.6</v>
      </c>
      <c r="AR15" s="42">
        <f t="shared" si="8"/>
        <v>1070.5882352941178</v>
      </c>
      <c r="AS15" s="37"/>
      <c r="AT15" s="18"/>
    </row>
    <row r="16" spans="1:46" s="2" customFormat="1" ht="25.5" customHeight="1">
      <c r="A16" s="55" t="s">
        <v>52</v>
      </c>
      <c r="B16" s="56" t="s">
        <v>37</v>
      </c>
      <c r="C16" s="57" t="s">
        <v>36</v>
      </c>
      <c r="D16" s="58" t="s">
        <v>56</v>
      </c>
      <c r="E16" s="29" t="s">
        <v>28</v>
      </c>
      <c r="F16" s="18">
        <f>SUM(F17:F19)</f>
        <v>168</v>
      </c>
      <c r="G16" s="18">
        <f>SUM(G17:G19)</f>
        <v>168</v>
      </c>
      <c r="H16" s="18">
        <f t="shared" si="0"/>
        <v>100</v>
      </c>
      <c r="I16" s="1">
        <f>I17+I18+I19</f>
        <v>0</v>
      </c>
      <c r="J16" s="1">
        <f>J17+J18+J19</f>
        <v>0</v>
      </c>
      <c r="K16" s="1">
        <v>0</v>
      </c>
      <c r="L16" s="1">
        <f>L17+L18+L19</f>
        <v>0</v>
      </c>
      <c r="M16" s="1">
        <f>M17+M18+M19</f>
        <v>0</v>
      </c>
      <c r="N16" s="1">
        <v>0</v>
      </c>
      <c r="O16" s="1">
        <f>O17+O18+O19</f>
        <v>16.799999999999997</v>
      </c>
      <c r="P16" s="1">
        <f>P17+P18+P19</f>
        <v>0</v>
      </c>
      <c r="Q16" s="1">
        <f>P16/O16</f>
        <v>0</v>
      </c>
      <c r="R16" s="1">
        <f>R17+R18+R19</f>
        <v>16.8</v>
      </c>
      <c r="S16" s="1">
        <f>S17+S18+S19</f>
        <v>0</v>
      </c>
      <c r="T16" s="1">
        <f>S16/R16</f>
        <v>0</v>
      </c>
      <c r="U16" s="1">
        <f>U17+U18+U19</f>
        <v>16.8</v>
      </c>
      <c r="V16" s="1">
        <f>V17+V18+V19</f>
        <v>9.6</v>
      </c>
      <c r="W16" s="1">
        <f t="shared" si="1"/>
        <v>57.142857142857139</v>
      </c>
      <c r="X16" s="1">
        <f>X17+X18+X19</f>
        <v>16.799999999999997</v>
      </c>
      <c r="Y16" s="1">
        <f>Y17+Y18+Y19</f>
        <v>13.2</v>
      </c>
      <c r="Z16" s="1">
        <f t="shared" si="2"/>
        <v>78.571428571428584</v>
      </c>
      <c r="AA16" s="1">
        <f>AA17+AA18+AA19</f>
        <v>16.8</v>
      </c>
      <c r="AB16" s="1">
        <f>AB17+AB18+AB19</f>
        <v>16.8</v>
      </c>
      <c r="AC16" s="1">
        <f t="shared" si="3"/>
        <v>100</v>
      </c>
      <c r="AD16" s="1">
        <f>AD17+AD18+AD19</f>
        <v>16.8</v>
      </c>
      <c r="AE16" s="1">
        <f>AE17+AE18+AE19</f>
        <v>24</v>
      </c>
      <c r="AF16" s="1">
        <f t="shared" si="4"/>
        <v>142.85714285714286</v>
      </c>
      <c r="AG16" s="1">
        <f>AG17+AG18+AG19</f>
        <v>16.799999999999997</v>
      </c>
      <c r="AH16" s="1">
        <f>AH17+AH18+AH19</f>
        <v>20.399999999999999</v>
      </c>
      <c r="AI16" s="1">
        <f t="shared" si="5"/>
        <v>121.42857142857144</v>
      </c>
      <c r="AJ16" s="1">
        <f>AJ17+AJ18+AJ19</f>
        <v>16.8</v>
      </c>
      <c r="AK16" s="1">
        <f>AK17+AK18+AK19</f>
        <v>21</v>
      </c>
      <c r="AL16" s="1">
        <f t="shared" si="6"/>
        <v>125</v>
      </c>
      <c r="AM16" s="1">
        <f>AM17+AM18+AM19</f>
        <v>16.8</v>
      </c>
      <c r="AN16" s="1">
        <f>AN17+AN18+AN19</f>
        <v>21.6</v>
      </c>
      <c r="AO16" s="1">
        <f t="shared" si="7"/>
        <v>128.57142857142858</v>
      </c>
      <c r="AP16" s="1">
        <f>AP17+AP18+AP19</f>
        <v>16.799999999999997</v>
      </c>
      <c r="AQ16" s="1">
        <f>AQ17+AQ18+AQ19</f>
        <v>41.4</v>
      </c>
      <c r="AR16" s="1">
        <f t="shared" si="8"/>
        <v>246.42857142857144</v>
      </c>
      <c r="AS16" s="59" t="s">
        <v>181</v>
      </c>
      <c r="AT16" s="59"/>
    </row>
    <row r="17" spans="1:46" s="2" customFormat="1" ht="25.5" customHeight="1">
      <c r="A17" s="55"/>
      <c r="B17" s="56"/>
      <c r="C17" s="57"/>
      <c r="D17" s="58"/>
      <c r="E17" s="30" t="s">
        <v>29</v>
      </c>
      <c r="F17" s="18">
        <f t="shared" ref="F17:G19" si="10">I17+L17+O17+R17+U17+X17+AA17+AD17+AG17+AJ17+AM17+AP17</f>
        <v>117.6</v>
      </c>
      <c r="G17" s="18">
        <f t="shared" si="10"/>
        <v>117.56</v>
      </c>
      <c r="H17" s="18">
        <f t="shared" si="0"/>
        <v>99.965986394557831</v>
      </c>
      <c r="I17" s="1">
        <v>0</v>
      </c>
      <c r="J17" s="1">
        <v>0</v>
      </c>
      <c r="K17" s="1">
        <v>0</v>
      </c>
      <c r="L17" s="1">
        <v>0</v>
      </c>
      <c r="M17" s="1">
        <v>0</v>
      </c>
      <c r="N17" s="1">
        <v>0</v>
      </c>
      <c r="O17" s="1">
        <v>11.7</v>
      </c>
      <c r="P17" s="1">
        <v>0</v>
      </c>
      <c r="Q17" s="1">
        <f>P17/O17*100</f>
        <v>0</v>
      </c>
      <c r="R17" s="1">
        <v>11.8</v>
      </c>
      <c r="S17" s="1">
        <v>0</v>
      </c>
      <c r="T17" s="1">
        <f>S17/R17*100</f>
        <v>0</v>
      </c>
      <c r="U17" s="1">
        <v>11.8</v>
      </c>
      <c r="V17" s="1">
        <v>6.72</v>
      </c>
      <c r="W17" s="1">
        <f t="shared" si="1"/>
        <v>56.949152542372872</v>
      </c>
      <c r="X17" s="1">
        <v>11.7</v>
      </c>
      <c r="Y17" s="1">
        <v>9.24</v>
      </c>
      <c r="Z17" s="1">
        <f t="shared" si="2"/>
        <v>78.974358974358978</v>
      </c>
      <c r="AA17" s="1">
        <v>11.8</v>
      </c>
      <c r="AB17" s="1">
        <v>11.8</v>
      </c>
      <c r="AC17" s="1">
        <f t="shared" si="3"/>
        <v>100</v>
      </c>
      <c r="AD17" s="1">
        <v>11.8</v>
      </c>
      <c r="AE17" s="1">
        <v>16.8</v>
      </c>
      <c r="AF17" s="1">
        <f t="shared" si="4"/>
        <v>142.37288135593221</v>
      </c>
      <c r="AG17" s="1">
        <v>11.7</v>
      </c>
      <c r="AH17" s="18">
        <v>14.2</v>
      </c>
      <c r="AI17" s="1">
        <f t="shared" si="5"/>
        <v>121.36752136752136</v>
      </c>
      <c r="AJ17" s="1">
        <v>11.8</v>
      </c>
      <c r="AK17" s="1">
        <v>14.7</v>
      </c>
      <c r="AL17" s="1">
        <f t="shared" si="6"/>
        <v>124.57627118644066</v>
      </c>
      <c r="AM17" s="1">
        <v>11.8</v>
      </c>
      <c r="AN17" s="1">
        <v>15.1</v>
      </c>
      <c r="AO17" s="1">
        <f t="shared" si="7"/>
        <v>127.96610169491525</v>
      </c>
      <c r="AP17" s="1">
        <v>11.7</v>
      </c>
      <c r="AQ17" s="1">
        <v>29</v>
      </c>
      <c r="AR17" s="1">
        <f t="shared" si="8"/>
        <v>247.86324786324786</v>
      </c>
      <c r="AS17" s="60"/>
      <c r="AT17" s="59"/>
    </row>
    <row r="18" spans="1:46" s="2" customFormat="1" ht="25.5" customHeight="1">
      <c r="A18" s="55"/>
      <c r="B18" s="56"/>
      <c r="C18" s="57"/>
      <c r="D18" s="58"/>
      <c r="E18" s="30" t="s">
        <v>30</v>
      </c>
      <c r="F18" s="18">
        <f t="shared" si="10"/>
        <v>0</v>
      </c>
      <c r="G18" s="18">
        <f t="shared" si="10"/>
        <v>0</v>
      </c>
      <c r="H18" s="18">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0</v>
      </c>
      <c r="AK18" s="1">
        <v>0</v>
      </c>
      <c r="AL18" s="1">
        <v>0</v>
      </c>
      <c r="AM18" s="1">
        <v>0</v>
      </c>
      <c r="AN18" s="1">
        <v>0</v>
      </c>
      <c r="AO18" s="1">
        <v>0</v>
      </c>
      <c r="AP18" s="1">
        <v>0</v>
      </c>
      <c r="AQ18" s="1">
        <v>0</v>
      </c>
      <c r="AR18" s="1">
        <v>0</v>
      </c>
      <c r="AS18" s="60"/>
      <c r="AT18" s="59"/>
    </row>
    <row r="19" spans="1:46" s="2" customFormat="1" ht="23.25" customHeight="1">
      <c r="A19" s="55"/>
      <c r="B19" s="56"/>
      <c r="C19" s="57"/>
      <c r="D19" s="58"/>
      <c r="E19" s="30" t="s">
        <v>34</v>
      </c>
      <c r="F19" s="18">
        <f t="shared" si="10"/>
        <v>50.4</v>
      </c>
      <c r="G19" s="18">
        <f t="shared" si="10"/>
        <v>50.44</v>
      </c>
      <c r="H19" s="18">
        <v>100</v>
      </c>
      <c r="I19" s="1">
        <v>0</v>
      </c>
      <c r="J19" s="1">
        <v>0</v>
      </c>
      <c r="K19" s="1">
        <v>0</v>
      </c>
      <c r="L19" s="1">
        <v>0</v>
      </c>
      <c r="M19" s="1">
        <v>0</v>
      </c>
      <c r="N19" s="1">
        <v>0</v>
      </c>
      <c r="O19" s="1">
        <v>5.0999999999999996</v>
      </c>
      <c r="P19" s="1">
        <v>0</v>
      </c>
      <c r="Q19" s="1">
        <f>P19/O19*100</f>
        <v>0</v>
      </c>
      <c r="R19" s="1">
        <v>5</v>
      </c>
      <c r="S19" s="1">
        <v>0</v>
      </c>
      <c r="T19" s="1">
        <f>S19/R19*100</f>
        <v>0</v>
      </c>
      <c r="U19" s="1">
        <v>5</v>
      </c>
      <c r="V19" s="1">
        <v>2.88</v>
      </c>
      <c r="W19" s="1">
        <f>V19/U19*100</f>
        <v>57.599999999999994</v>
      </c>
      <c r="X19" s="1">
        <v>5.0999999999999996</v>
      </c>
      <c r="Y19" s="1">
        <v>3.96</v>
      </c>
      <c r="Z19" s="1">
        <f t="shared" ref="Z19:Z25" si="11">Y19/X19*100</f>
        <v>77.64705882352942</v>
      </c>
      <c r="AA19" s="1">
        <v>5</v>
      </c>
      <c r="AB19" s="1">
        <v>5</v>
      </c>
      <c r="AC19" s="1">
        <f t="shared" ref="AC19:AC25" si="12">AB19/AA19*100</f>
        <v>100</v>
      </c>
      <c r="AD19" s="1">
        <v>5</v>
      </c>
      <c r="AE19" s="1">
        <v>7.2</v>
      </c>
      <c r="AF19" s="1">
        <f t="shared" ref="AF19:AF25" si="13">AE19/AD19*100</f>
        <v>144</v>
      </c>
      <c r="AG19" s="1">
        <v>5.0999999999999996</v>
      </c>
      <c r="AH19" s="1">
        <v>6.2</v>
      </c>
      <c r="AI19" s="1">
        <f t="shared" ref="AI19:AI25" si="14">AH19/AG19*100</f>
        <v>121.5686274509804</v>
      </c>
      <c r="AJ19" s="1">
        <v>5</v>
      </c>
      <c r="AK19" s="1">
        <v>6.3</v>
      </c>
      <c r="AL19" s="1">
        <f t="shared" ref="AL19:AL25" si="15">AK19/AJ19*100</f>
        <v>126</v>
      </c>
      <c r="AM19" s="1">
        <v>5</v>
      </c>
      <c r="AN19" s="1">
        <v>6.5</v>
      </c>
      <c r="AO19" s="1">
        <f>AN19/AM19*100</f>
        <v>130</v>
      </c>
      <c r="AP19" s="1">
        <v>5.0999999999999996</v>
      </c>
      <c r="AQ19" s="1">
        <v>12.4</v>
      </c>
      <c r="AR19" s="1">
        <f>AQ19/AP19*100</f>
        <v>243.1372549019608</v>
      </c>
      <c r="AS19" s="60"/>
      <c r="AT19" s="59"/>
    </row>
    <row r="20" spans="1:46" s="34" customFormat="1" ht="67.5" customHeight="1">
      <c r="A20" s="55" t="s">
        <v>53</v>
      </c>
      <c r="B20" s="56" t="s">
        <v>48</v>
      </c>
      <c r="C20" s="57" t="s">
        <v>145</v>
      </c>
      <c r="D20" s="58" t="s">
        <v>57</v>
      </c>
      <c r="E20" s="31" t="s">
        <v>28</v>
      </c>
      <c r="F20" s="32">
        <f>SUM(F21:F23)</f>
        <v>2035.8</v>
      </c>
      <c r="G20" s="32">
        <f>SUM(G21:G23)</f>
        <v>2013.1999999999998</v>
      </c>
      <c r="H20" s="32">
        <f t="shared" si="0"/>
        <v>98.889871303664407</v>
      </c>
      <c r="I20" s="33">
        <f>I21+I22+I23</f>
        <v>3</v>
      </c>
      <c r="J20" s="33">
        <f>J21+J22+J23</f>
        <v>0</v>
      </c>
      <c r="K20" s="33">
        <f>J20/I20</f>
        <v>0</v>
      </c>
      <c r="L20" s="33">
        <f>L21+L22+L23</f>
        <v>96.9</v>
      </c>
      <c r="M20" s="33">
        <v>95.4</v>
      </c>
      <c r="N20" s="33">
        <f>M20/L20*100</f>
        <v>98.452012383900936</v>
      </c>
      <c r="O20" s="33">
        <f>O21+O22+O23</f>
        <v>96.9</v>
      </c>
      <c r="P20" s="33">
        <f>P21+P22+P23</f>
        <v>96.4</v>
      </c>
      <c r="Q20" s="33">
        <f>P20/O20*100</f>
        <v>99.484004127966969</v>
      </c>
      <c r="R20" s="33">
        <f>R21+R22+R23</f>
        <v>96.9</v>
      </c>
      <c r="S20" s="33">
        <f>S21+S22+S23</f>
        <v>133.80000000000001</v>
      </c>
      <c r="T20" s="33">
        <f>S20/R20*100</f>
        <v>138.08049535603715</v>
      </c>
      <c r="U20" s="33">
        <f>U21+U22+U23</f>
        <v>96.9</v>
      </c>
      <c r="V20" s="33">
        <f>V21+V22+V23</f>
        <v>95.8</v>
      </c>
      <c r="W20" s="33">
        <f>V20/U20*100</f>
        <v>98.864809081527341</v>
      </c>
      <c r="X20" s="33">
        <f>X21+X22+X23</f>
        <v>333.50000000000006</v>
      </c>
      <c r="Y20" s="33">
        <f>Y21+Y22+Y23</f>
        <v>286.60000000000002</v>
      </c>
      <c r="Z20" s="33">
        <f t="shared" si="11"/>
        <v>85.937031484257858</v>
      </c>
      <c r="AA20" s="33">
        <f>AA21+AA22+AA23</f>
        <v>177</v>
      </c>
      <c r="AB20" s="33">
        <f>AB21+AB22+AB23</f>
        <v>179.5</v>
      </c>
      <c r="AC20" s="33">
        <f t="shared" si="12"/>
        <v>101.41242937853107</v>
      </c>
      <c r="AD20" s="33">
        <f>AD21+AD22+AD23</f>
        <v>266.90000000000003</v>
      </c>
      <c r="AE20" s="33">
        <f>AE21+AE22+AE23</f>
        <v>202.1</v>
      </c>
      <c r="AF20" s="33">
        <f t="shared" si="13"/>
        <v>75.721243911577361</v>
      </c>
      <c r="AG20" s="33">
        <f>AG21+AG22+AG23</f>
        <v>302.3</v>
      </c>
      <c r="AH20" s="33">
        <f>AH21+AH22+AH23</f>
        <v>142.1</v>
      </c>
      <c r="AI20" s="33">
        <f t="shared" si="14"/>
        <v>47.006285147204757</v>
      </c>
      <c r="AJ20" s="33">
        <f>AJ21+AJ22+AJ23</f>
        <v>173.8</v>
      </c>
      <c r="AK20" s="33">
        <f>AK21+AK22+AK23</f>
        <v>173.3</v>
      </c>
      <c r="AL20" s="33">
        <f t="shared" si="15"/>
        <v>99.712313003452252</v>
      </c>
      <c r="AM20" s="33">
        <f>AM21+AM22+AM23</f>
        <v>96.9</v>
      </c>
      <c r="AN20" s="33">
        <f>AN21+AN22+AN23</f>
        <v>108.30000000000001</v>
      </c>
      <c r="AO20" s="33">
        <f>AN20/AM20*100</f>
        <v>111.76470588235294</v>
      </c>
      <c r="AP20" s="33">
        <f>AP21+AP22+AP23</f>
        <v>294.8</v>
      </c>
      <c r="AQ20" s="33">
        <f>AQ21+AQ22+AQ23</f>
        <v>499.9</v>
      </c>
      <c r="AR20" s="33">
        <f>AQ20/AP20*100</f>
        <v>169.57259158751694</v>
      </c>
      <c r="AS20" s="59" t="s">
        <v>237</v>
      </c>
      <c r="AT20" s="61" t="s">
        <v>238</v>
      </c>
    </row>
    <row r="21" spans="1:46" s="34" customFormat="1" ht="69.75" customHeight="1">
      <c r="A21" s="55"/>
      <c r="B21" s="56"/>
      <c r="C21" s="55"/>
      <c r="D21" s="58"/>
      <c r="E21" s="35" t="s">
        <v>29</v>
      </c>
      <c r="F21" s="32">
        <f t="shared" ref="F21:G23" si="16">I21+L21+O21+R21+U21+X21+AA21+AD21+AG21+AJ21+AM21+AP21</f>
        <v>615</v>
      </c>
      <c r="G21" s="32">
        <f t="shared" si="16"/>
        <v>614.5</v>
      </c>
      <c r="H21" s="32">
        <f t="shared" si="0"/>
        <v>99.918699186991873</v>
      </c>
      <c r="I21" s="33">
        <v>0</v>
      </c>
      <c r="J21" s="33">
        <v>0</v>
      </c>
      <c r="K21" s="33">
        <v>0</v>
      </c>
      <c r="L21" s="33">
        <v>0</v>
      </c>
      <c r="M21" s="33">
        <v>0</v>
      </c>
      <c r="N21" s="33">
        <v>0</v>
      </c>
      <c r="O21" s="33">
        <v>0</v>
      </c>
      <c r="P21" s="33">
        <v>0</v>
      </c>
      <c r="Q21" s="33">
        <v>0</v>
      </c>
      <c r="R21" s="33">
        <v>0</v>
      </c>
      <c r="S21" s="33">
        <v>0</v>
      </c>
      <c r="T21" s="33">
        <v>0</v>
      </c>
      <c r="U21" s="33">
        <v>0</v>
      </c>
      <c r="V21" s="33">
        <v>0</v>
      </c>
      <c r="W21" s="33">
        <v>0</v>
      </c>
      <c r="X21" s="33">
        <v>189.3</v>
      </c>
      <c r="Y21" s="33">
        <v>152.80000000000001</v>
      </c>
      <c r="Z21" s="33">
        <f t="shared" si="11"/>
        <v>80.718436344426834</v>
      </c>
      <c r="AA21" s="33">
        <f>76.4</f>
        <v>76.400000000000006</v>
      </c>
      <c r="AB21" s="33">
        <v>80.900000000000006</v>
      </c>
      <c r="AC21" s="33">
        <f t="shared" si="12"/>
        <v>105.89005235602093</v>
      </c>
      <c r="AD21" s="33">
        <v>147.9</v>
      </c>
      <c r="AE21" s="33">
        <v>86.3</v>
      </c>
      <c r="AF21" s="33">
        <f t="shared" si="13"/>
        <v>58.35023664638269</v>
      </c>
      <c r="AG21" s="33">
        <v>139.9</v>
      </c>
      <c r="AH21" s="32">
        <v>56.4</v>
      </c>
      <c r="AI21" s="33">
        <f t="shared" si="14"/>
        <v>40.314510364546102</v>
      </c>
      <c r="AJ21" s="33">
        <v>61.5</v>
      </c>
      <c r="AK21" s="33">
        <v>59.5</v>
      </c>
      <c r="AL21" s="33">
        <f t="shared" si="15"/>
        <v>96.747967479674799</v>
      </c>
      <c r="AM21" s="33">
        <v>0</v>
      </c>
      <c r="AN21" s="33">
        <v>9.9</v>
      </c>
      <c r="AO21" s="33">
        <v>0</v>
      </c>
      <c r="AP21" s="33">
        <v>0</v>
      </c>
      <c r="AQ21" s="33">
        <v>168.7</v>
      </c>
      <c r="AR21" s="33">
        <v>0</v>
      </c>
      <c r="AS21" s="60"/>
      <c r="AT21" s="61"/>
    </row>
    <row r="22" spans="1:46" s="34" customFormat="1" ht="69.75" customHeight="1">
      <c r="A22" s="55"/>
      <c r="B22" s="56"/>
      <c r="C22" s="55"/>
      <c r="D22" s="58"/>
      <c r="E22" s="35" t="s">
        <v>30</v>
      </c>
      <c r="F22" s="32">
        <f t="shared" si="16"/>
        <v>1267</v>
      </c>
      <c r="G22" s="32">
        <f t="shared" si="16"/>
        <v>1245.0999999999999</v>
      </c>
      <c r="H22" s="32">
        <f t="shared" si="0"/>
        <v>98.271507498026835</v>
      </c>
      <c r="I22" s="33">
        <v>3</v>
      </c>
      <c r="J22" s="33">
        <v>0</v>
      </c>
      <c r="K22" s="33">
        <f>J22/I22*100</f>
        <v>0</v>
      </c>
      <c r="L22" s="33">
        <v>96.9</v>
      </c>
      <c r="M22" s="33">
        <v>95.4</v>
      </c>
      <c r="N22" s="33">
        <f>M22/L22*100</f>
        <v>98.452012383900936</v>
      </c>
      <c r="O22" s="33">
        <v>96.9</v>
      </c>
      <c r="P22" s="33">
        <v>96.4</v>
      </c>
      <c r="Q22" s="33">
        <f>P22/O22*100</f>
        <v>99.484004127966969</v>
      </c>
      <c r="R22" s="33">
        <v>96.9</v>
      </c>
      <c r="S22" s="33">
        <v>95.3</v>
      </c>
      <c r="T22" s="33">
        <f>S22/R22*100</f>
        <v>98.34881320949431</v>
      </c>
      <c r="U22" s="33">
        <v>96.9</v>
      </c>
      <c r="V22" s="33">
        <v>95.8</v>
      </c>
      <c r="W22" s="33">
        <f>V22/U22*100</f>
        <v>98.864809081527341</v>
      </c>
      <c r="X22" s="33">
        <f>97-0.1</f>
        <v>96.9</v>
      </c>
      <c r="Y22" s="33">
        <v>95.6</v>
      </c>
      <c r="Z22" s="33">
        <f t="shared" si="11"/>
        <v>98.658410732714131</v>
      </c>
      <c r="AA22" s="33">
        <v>96.9</v>
      </c>
      <c r="AB22" s="33">
        <v>94.9</v>
      </c>
      <c r="AC22" s="33">
        <f t="shared" si="12"/>
        <v>97.936016511867905</v>
      </c>
      <c r="AD22" s="33">
        <v>96.9</v>
      </c>
      <c r="AE22" s="33">
        <v>94.3</v>
      </c>
      <c r="AF22" s="33">
        <f t="shared" si="13"/>
        <v>97.316821465428276</v>
      </c>
      <c r="AG22" s="33">
        <f>97+0.1</f>
        <v>97.1</v>
      </c>
      <c r="AH22" s="33">
        <v>96.7</v>
      </c>
      <c r="AI22" s="33">
        <f t="shared" si="14"/>
        <v>99.588053553038108</v>
      </c>
      <c r="AJ22" s="33">
        <v>96.9</v>
      </c>
      <c r="AK22" s="33">
        <v>95.8</v>
      </c>
      <c r="AL22" s="33">
        <f t="shared" si="15"/>
        <v>98.864809081527341</v>
      </c>
      <c r="AM22" s="33">
        <v>96.9</v>
      </c>
      <c r="AN22" s="33">
        <v>95.9</v>
      </c>
      <c r="AO22" s="33">
        <f>AN22/AM22*100</f>
        <v>98.968008255933952</v>
      </c>
      <c r="AP22" s="33">
        <v>294.8</v>
      </c>
      <c r="AQ22" s="33">
        <f>288.9+0.1</f>
        <v>289</v>
      </c>
      <c r="AR22" s="33">
        <f>AQ22/AP22*100</f>
        <v>98.032564450474894</v>
      </c>
      <c r="AS22" s="60"/>
      <c r="AT22" s="61"/>
    </row>
    <row r="23" spans="1:46" s="2" customFormat="1" ht="69.75" customHeight="1">
      <c r="A23" s="55"/>
      <c r="B23" s="56"/>
      <c r="C23" s="55"/>
      <c r="D23" s="58"/>
      <c r="E23" s="30" t="s">
        <v>34</v>
      </c>
      <c r="F23" s="18">
        <f t="shared" si="16"/>
        <v>153.79999999999998</v>
      </c>
      <c r="G23" s="18">
        <f t="shared" si="16"/>
        <v>153.60000000000002</v>
      </c>
      <c r="H23" s="18">
        <f t="shared" si="0"/>
        <v>99.869960988296512</v>
      </c>
      <c r="I23" s="1">
        <v>0</v>
      </c>
      <c r="J23" s="1">
        <v>0</v>
      </c>
      <c r="K23" s="1">
        <v>0</v>
      </c>
      <c r="L23" s="1">
        <v>0</v>
      </c>
      <c r="M23" s="1">
        <v>0</v>
      </c>
      <c r="N23" s="1">
        <v>0</v>
      </c>
      <c r="O23" s="1">
        <v>0</v>
      </c>
      <c r="P23" s="1">
        <v>0</v>
      </c>
      <c r="Q23" s="1">
        <v>0</v>
      </c>
      <c r="R23" s="1">
        <v>0</v>
      </c>
      <c r="S23" s="1">
        <v>38.5</v>
      </c>
      <c r="T23" s="1">
        <v>0</v>
      </c>
      <c r="U23" s="1">
        <v>0</v>
      </c>
      <c r="V23" s="1">
        <v>0</v>
      </c>
      <c r="W23" s="1">
        <v>0</v>
      </c>
      <c r="X23" s="1">
        <v>47.3</v>
      </c>
      <c r="Y23" s="1">
        <v>38.200000000000003</v>
      </c>
      <c r="Z23" s="1">
        <f t="shared" si="11"/>
        <v>80.761099365750539</v>
      </c>
      <c r="AA23" s="1">
        <v>3.7</v>
      </c>
      <c r="AB23" s="1">
        <v>3.7</v>
      </c>
      <c r="AC23" s="1">
        <f t="shared" si="12"/>
        <v>100</v>
      </c>
      <c r="AD23" s="1">
        <v>22.1</v>
      </c>
      <c r="AE23" s="1">
        <v>21.5</v>
      </c>
      <c r="AF23" s="1">
        <f t="shared" si="13"/>
        <v>97.285067873303163</v>
      </c>
      <c r="AG23" s="1">
        <v>65.3</v>
      </c>
      <c r="AH23" s="1">
        <v>-11</v>
      </c>
      <c r="AI23" s="1">
        <f t="shared" si="14"/>
        <v>-16.845329249617151</v>
      </c>
      <c r="AJ23" s="1">
        <v>15.4</v>
      </c>
      <c r="AK23" s="1">
        <v>18</v>
      </c>
      <c r="AL23" s="1">
        <f t="shared" si="15"/>
        <v>116.88311688311688</v>
      </c>
      <c r="AM23" s="1">
        <v>0</v>
      </c>
      <c r="AN23" s="1">
        <v>2.5</v>
      </c>
      <c r="AO23" s="1">
        <v>0</v>
      </c>
      <c r="AP23" s="1">
        <v>0</v>
      </c>
      <c r="AQ23" s="1">
        <v>42.2</v>
      </c>
      <c r="AR23" s="1">
        <v>0</v>
      </c>
      <c r="AS23" s="60"/>
      <c r="AT23" s="61"/>
    </row>
    <row r="24" spans="1:46" s="2" customFormat="1" ht="23.25" customHeight="1">
      <c r="A24" s="55" t="s">
        <v>54</v>
      </c>
      <c r="B24" s="56" t="s">
        <v>38</v>
      </c>
      <c r="C24" s="57" t="s">
        <v>55</v>
      </c>
      <c r="D24" s="62" t="s">
        <v>167</v>
      </c>
      <c r="E24" s="29" t="s">
        <v>28</v>
      </c>
      <c r="F24" s="18">
        <f>SUM(F25:F26)</f>
        <v>1752.5</v>
      </c>
      <c r="G24" s="18">
        <f>SUM(G25:G26)</f>
        <v>1752.49</v>
      </c>
      <c r="H24" s="18">
        <f t="shared" si="0"/>
        <v>99.999429386590592</v>
      </c>
      <c r="I24" s="1">
        <f>I25+I26</f>
        <v>15.3</v>
      </c>
      <c r="J24" s="1">
        <f>J25+J26</f>
        <v>117.3</v>
      </c>
      <c r="K24" s="1">
        <f>J24/I24*100</f>
        <v>766.66666666666663</v>
      </c>
      <c r="L24" s="1">
        <f>L25+L26</f>
        <v>174.1</v>
      </c>
      <c r="M24" s="1">
        <f>M25+M26</f>
        <v>85.39</v>
      </c>
      <c r="N24" s="1">
        <f>M24/L24*100</f>
        <v>49.046524985640438</v>
      </c>
      <c r="O24" s="1">
        <f>O25+O26</f>
        <v>113.1</v>
      </c>
      <c r="P24" s="1">
        <f>P25+P26</f>
        <v>82.7</v>
      </c>
      <c r="Q24" s="1">
        <f>P24/O24*100</f>
        <v>73.121131741821401</v>
      </c>
      <c r="R24" s="1">
        <f>R25+R26</f>
        <v>159</v>
      </c>
      <c r="S24" s="1">
        <f>S25+S26</f>
        <v>152.9</v>
      </c>
      <c r="T24" s="1">
        <f>S24/R24*100</f>
        <v>96.163522012578611</v>
      </c>
      <c r="U24" s="1">
        <f>U25+U26</f>
        <v>334.9</v>
      </c>
      <c r="V24" s="1">
        <f>V25+V26</f>
        <v>327</v>
      </c>
      <c r="W24" s="1">
        <f>V24/U24*100</f>
        <v>97.641086891609447</v>
      </c>
      <c r="X24" s="1">
        <f>X25+X26</f>
        <v>109.7</v>
      </c>
      <c r="Y24" s="1">
        <f>Y25+Y26</f>
        <v>131.9</v>
      </c>
      <c r="Z24" s="1">
        <f t="shared" si="11"/>
        <v>120.2370100273473</v>
      </c>
      <c r="AA24" s="1">
        <f>AA25+AA26</f>
        <v>116</v>
      </c>
      <c r="AB24" s="1">
        <f>AB25+AB26</f>
        <v>99.5</v>
      </c>
      <c r="AC24" s="1">
        <f t="shared" si="12"/>
        <v>85.775862068965509</v>
      </c>
      <c r="AD24" s="1">
        <f>AD25+AD26</f>
        <v>296.89999999999998</v>
      </c>
      <c r="AE24" s="1">
        <f>AE25+AE26</f>
        <v>311.7</v>
      </c>
      <c r="AF24" s="1">
        <f t="shared" si="13"/>
        <v>104.98484338160998</v>
      </c>
      <c r="AG24" s="1">
        <f>AG25+AG26</f>
        <v>112.1</v>
      </c>
      <c r="AH24" s="1">
        <f>AH25+AH26</f>
        <v>109.5</v>
      </c>
      <c r="AI24" s="1">
        <f t="shared" si="14"/>
        <v>97.680642283675283</v>
      </c>
      <c r="AJ24" s="1">
        <f>AJ25+AJ26</f>
        <v>98.4</v>
      </c>
      <c r="AK24" s="1">
        <f>AK25+AK26</f>
        <v>48.4</v>
      </c>
      <c r="AL24" s="1">
        <f t="shared" si="15"/>
        <v>49.186991869918693</v>
      </c>
      <c r="AM24" s="1">
        <f>AM25+AM26</f>
        <v>31.7</v>
      </c>
      <c r="AN24" s="1">
        <f>AN25+AN26</f>
        <v>94.5</v>
      </c>
      <c r="AO24" s="1">
        <f>AN24/AM24*100</f>
        <v>298.10725552050474</v>
      </c>
      <c r="AP24" s="1">
        <f>AP25+AP26</f>
        <v>191.3</v>
      </c>
      <c r="AQ24" s="1">
        <f>AQ25+AQ26</f>
        <v>191.7</v>
      </c>
      <c r="AR24" s="1">
        <f>AQ24/AP24*100</f>
        <v>100.20909566126501</v>
      </c>
      <c r="AS24" s="63" t="s">
        <v>183</v>
      </c>
      <c r="AT24" s="60"/>
    </row>
    <row r="25" spans="1:46" s="2" customFormat="1" ht="23.25" customHeight="1">
      <c r="A25" s="55"/>
      <c r="B25" s="56"/>
      <c r="C25" s="57"/>
      <c r="D25" s="62"/>
      <c r="E25" s="30" t="s">
        <v>29</v>
      </c>
      <c r="F25" s="18">
        <f>I25+L25+O25+R25+U25+X25+AA25+AD25+AG25+AJ25+AM25+AP25</f>
        <v>1752.5</v>
      </c>
      <c r="G25" s="18">
        <f>J25+M25+P25+S25+V25+Y25+AB25+AE25+AH25+AK25+AN25+AQ25</f>
        <v>1752.49</v>
      </c>
      <c r="H25" s="18">
        <f t="shared" si="0"/>
        <v>99.999429386590592</v>
      </c>
      <c r="I25" s="1">
        <v>15.3</v>
      </c>
      <c r="J25" s="1">
        <v>117.3</v>
      </c>
      <c r="K25" s="1">
        <f>J25/I25*100</f>
        <v>766.66666666666663</v>
      </c>
      <c r="L25" s="1">
        <v>174.1</v>
      </c>
      <c r="M25" s="1">
        <v>85.39</v>
      </c>
      <c r="N25" s="1">
        <f>M25/L25*100</f>
        <v>49.046524985640438</v>
      </c>
      <c r="O25" s="1">
        <v>113.1</v>
      </c>
      <c r="P25" s="1">
        <v>82.7</v>
      </c>
      <c r="Q25" s="1">
        <f>P25/O25*100</f>
        <v>73.121131741821401</v>
      </c>
      <c r="R25" s="1">
        <v>159</v>
      </c>
      <c r="S25" s="1">
        <v>152.9</v>
      </c>
      <c r="T25" s="1">
        <f>S25/R25*100</f>
        <v>96.163522012578611</v>
      </c>
      <c r="U25" s="1">
        <v>334.9</v>
      </c>
      <c r="V25" s="1">
        <v>327</v>
      </c>
      <c r="W25" s="1">
        <f>V25/U25*100</f>
        <v>97.641086891609447</v>
      </c>
      <c r="X25" s="1">
        <v>109.7</v>
      </c>
      <c r="Y25" s="1">
        <v>131.9</v>
      </c>
      <c r="Z25" s="1">
        <f t="shared" si="11"/>
        <v>120.2370100273473</v>
      </c>
      <c r="AA25" s="1">
        <v>116</v>
      </c>
      <c r="AB25" s="1">
        <v>99.5</v>
      </c>
      <c r="AC25" s="1">
        <f t="shared" si="12"/>
        <v>85.775862068965509</v>
      </c>
      <c r="AD25" s="1">
        <f>119.3+177.6</f>
        <v>296.89999999999998</v>
      </c>
      <c r="AE25" s="1">
        <v>311.7</v>
      </c>
      <c r="AF25" s="1">
        <f t="shared" si="13"/>
        <v>104.98484338160998</v>
      </c>
      <c r="AG25" s="1">
        <f>112.1</f>
        <v>112.1</v>
      </c>
      <c r="AH25" s="18">
        <v>109.5</v>
      </c>
      <c r="AI25" s="1">
        <f t="shared" si="14"/>
        <v>97.680642283675283</v>
      </c>
      <c r="AJ25" s="1">
        <f>168.4-70</f>
        <v>98.4</v>
      </c>
      <c r="AK25" s="1">
        <v>48.4</v>
      </c>
      <c r="AL25" s="1">
        <f t="shared" si="15"/>
        <v>49.186991869918693</v>
      </c>
      <c r="AM25" s="1">
        <v>31.7</v>
      </c>
      <c r="AN25" s="1">
        <v>94.5</v>
      </c>
      <c r="AO25" s="1">
        <f>AN25/AM25*100</f>
        <v>298.10725552050474</v>
      </c>
      <c r="AP25" s="1">
        <v>191.3</v>
      </c>
      <c r="AQ25" s="1">
        <v>191.7</v>
      </c>
      <c r="AR25" s="1">
        <f>AQ25/AP25*100</f>
        <v>100.20909566126501</v>
      </c>
      <c r="AS25" s="63"/>
      <c r="AT25" s="60"/>
    </row>
    <row r="26" spans="1:46" s="2" customFormat="1" ht="23.25" customHeight="1">
      <c r="A26" s="55"/>
      <c r="B26" s="56"/>
      <c r="C26" s="57"/>
      <c r="D26" s="62"/>
      <c r="E26" s="30" t="s">
        <v>30</v>
      </c>
      <c r="F26" s="18">
        <f>I26+L26+O26+R26+U26+X26+AA26+AD26+AG26+AJ26+AM26+AP26</f>
        <v>0</v>
      </c>
      <c r="G26" s="18">
        <f>J26+M26+P26+S26+V26+Y26+AB26+AE26+AH26+AK26+AN26+AQ26</f>
        <v>0</v>
      </c>
      <c r="H26" s="18">
        <v>0</v>
      </c>
      <c r="I26" s="1">
        <v>0</v>
      </c>
      <c r="J26" s="1">
        <v>0</v>
      </c>
      <c r="K26" s="1">
        <v>0</v>
      </c>
      <c r="L26" s="1">
        <v>0</v>
      </c>
      <c r="M26" s="1">
        <v>0</v>
      </c>
      <c r="N26" s="1">
        <v>0</v>
      </c>
      <c r="O26" s="1">
        <v>0</v>
      </c>
      <c r="P26" s="1">
        <v>0</v>
      </c>
      <c r="Q26" s="1">
        <v>0</v>
      </c>
      <c r="R26" s="1">
        <v>0</v>
      </c>
      <c r="S26" s="1">
        <v>0</v>
      </c>
      <c r="T26" s="1">
        <v>0</v>
      </c>
      <c r="U26" s="1">
        <v>0</v>
      </c>
      <c r="V26" s="1">
        <v>0</v>
      </c>
      <c r="W26" s="1">
        <v>0</v>
      </c>
      <c r="X26" s="1">
        <v>0</v>
      </c>
      <c r="Y26" s="1">
        <v>0</v>
      </c>
      <c r="Z26" s="1">
        <v>0</v>
      </c>
      <c r="AA26" s="1">
        <v>0</v>
      </c>
      <c r="AB26" s="1">
        <v>0</v>
      </c>
      <c r="AC26" s="1">
        <v>0</v>
      </c>
      <c r="AD26" s="1">
        <v>0</v>
      </c>
      <c r="AE26" s="1">
        <v>0</v>
      </c>
      <c r="AF26" s="1">
        <v>0</v>
      </c>
      <c r="AG26" s="1">
        <v>0</v>
      </c>
      <c r="AH26" s="1">
        <v>0</v>
      </c>
      <c r="AI26" s="1">
        <v>0</v>
      </c>
      <c r="AJ26" s="1">
        <v>0</v>
      </c>
      <c r="AK26" s="1">
        <v>0</v>
      </c>
      <c r="AL26" s="1">
        <v>0</v>
      </c>
      <c r="AM26" s="1">
        <v>0</v>
      </c>
      <c r="AN26" s="1">
        <v>0</v>
      </c>
      <c r="AO26" s="1">
        <v>0</v>
      </c>
      <c r="AP26" s="1">
        <v>0</v>
      </c>
      <c r="AQ26" s="1">
        <v>0</v>
      </c>
      <c r="AR26" s="1">
        <v>0</v>
      </c>
      <c r="AS26" s="63"/>
      <c r="AT26" s="60"/>
    </row>
    <row r="27" spans="1:46" s="2" customFormat="1" ht="35.25" customHeight="1">
      <c r="A27" s="64" t="s">
        <v>59</v>
      </c>
      <c r="B27" s="65" t="s">
        <v>40</v>
      </c>
      <c r="C27" s="57" t="s">
        <v>154</v>
      </c>
      <c r="D27" s="58" t="s">
        <v>58</v>
      </c>
      <c r="E27" s="29" t="s">
        <v>28</v>
      </c>
      <c r="F27" s="18">
        <f>SUM(F28:F29)</f>
        <v>70</v>
      </c>
      <c r="G27" s="18">
        <f>SUM(G28:G29)</f>
        <v>70</v>
      </c>
      <c r="H27" s="18">
        <f>G27/F27*100</f>
        <v>100</v>
      </c>
      <c r="I27" s="1">
        <f>I28+I29</f>
        <v>0</v>
      </c>
      <c r="J27" s="1">
        <f>J28+J29</f>
        <v>0</v>
      </c>
      <c r="K27" s="1">
        <v>0</v>
      </c>
      <c r="L27" s="1">
        <f>L28+L29</f>
        <v>20</v>
      </c>
      <c r="M27" s="1">
        <f>M28+M29</f>
        <v>20</v>
      </c>
      <c r="N27" s="1">
        <f>M27/L27*100</f>
        <v>100</v>
      </c>
      <c r="O27" s="1">
        <f>O28+O29</f>
        <v>0</v>
      </c>
      <c r="P27" s="1">
        <f>P28+P29</f>
        <v>0</v>
      </c>
      <c r="Q27" s="1">
        <v>0</v>
      </c>
      <c r="R27" s="1">
        <f>R28+R29</f>
        <v>50</v>
      </c>
      <c r="S27" s="1">
        <f>S28+S29</f>
        <v>50</v>
      </c>
      <c r="T27" s="1">
        <f>S27/R27*100</f>
        <v>100</v>
      </c>
      <c r="U27" s="1">
        <f>U28+U29</f>
        <v>0</v>
      </c>
      <c r="V27" s="1">
        <f>V28+V29</f>
        <v>0</v>
      </c>
      <c r="W27" s="1">
        <v>0</v>
      </c>
      <c r="X27" s="1">
        <f>X28+X29</f>
        <v>0</v>
      </c>
      <c r="Y27" s="1">
        <f>Y28+Y29</f>
        <v>0</v>
      </c>
      <c r="Z27" s="1">
        <v>0</v>
      </c>
      <c r="AA27" s="1">
        <f>AA28+AA29</f>
        <v>0</v>
      </c>
      <c r="AB27" s="1">
        <f>AB28+AB29</f>
        <v>0</v>
      </c>
      <c r="AC27" s="1">
        <v>0</v>
      </c>
      <c r="AD27" s="1">
        <f>AD28+AD29</f>
        <v>0</v>
      </c>
      <c r="AE27" s="1">
        <f>AE28+AE29</f>
        <v>0</v>
      </c>
      <c r="AF27" s="1">
        <v>0</v>
      </c>
      <c r="AG27" s="1">
        <f>AG28+AG29</f>
        <v>0</v>
      </c>
      <c r="AH27" s="1">
        <f>AH28+AH29</f>
        <v>0</v>
      </c>
      <c r="AI27" s="1">
        <v>0</v>
      </c>
      <c r="AJ27" s="1">
        <f>AJ28+AJ29</f>
        <v>0</v>
      </c>
      <c r="AK27" s="1">
        <f>AK28+AK29</f>
        <v>0</v>
      </c>
      <c r="AL27" s="1">
        <v>0</v>
      </c>
      <c r="AM27" s="1">
        <f>AM28+AM29</f>
        <v>0</v>
      </c>
      <c r="AN27" s="1">
        <f>AN28+AN29</f>
        <v>0</v>
      </c>
      <c r="AO27" s="1">
        <v>0</v>
      </c>
      <c r="AP27" s="1">
        <f>AP28+AP29</f>
        <v>0</v>
      </c>
      <c r="AQ27" s="1">
        <f>AQ28+AQ29</f>
        <v>0</v>
      </c>
      <c r="AR27" s="1">
        <v>0</v>
      </c>
      <c r="AS27" s="66" t="s">
        <v>182</v>
      </c>
      <c r="AT27" s="67"/>
    </row>
    <row r="28" spans="1:46" s="2" customFormat="1" ht="35.25" customHeight="1">
      <c r="A28" s="64"/>
      <c r="B28" s="65"/>
      <c r="C28" s="55"/>
      <c r="D28" s="58"/>
      <c r="E28" s="30" t="s">
        <v>29</v>
      </c>
      <c r="F28" s="18">
        <f>I28+L28+O28+R28+U28+X28+AA28+AD28+AG28+AJ28+AM28+AP28</f>
        <v>0</v>
      </c>
      <c r="G28" s="18">
        <f>J28+M28+P28+S28+V28+Y28+AB28+AE28+AH28+AK28+AN28+AQ28</f>
        <v>0</v>
      </c>
      <c r="H28" s="18">
        <v>0</v>
      </c>
      <c r="I28" s="1">
        <v>0</v>
      </c>
      <c r="J28" s="1">
        <v>0</v>
      </c>
      <c r="K28" s="1">
        <v>0</v>
      </c>
      <c r="L28" s="1">
        <v>0</v>
      </c>
      <c r="M28" s="1">
        <v>0</v>
      </c>
      <c r="N28" s="1">
        <v>0</v>
      </c>
      <c r="O28" s="1">
        <v>0</v>
      </c>
      <c r="P28" s="1">
        <v>0</v>
      </c>
      <c r="Q28" s="1">
        <v>0</v>
      </c>
      <c r="R28" s="1">
        <v>0</v>
      </c>
      <c r="S28" s="1">
        <v>0</v>
      </c>
      <c r="T28" s="1">
        <v>0</v>
      </c>
      <c r="U28" s="1">
        <v>0</v>
      </c>
      <c r="V28" s="1">
        <v>0</v>
      </c>
      <c r="W28" s="1">
        <v>0</v>
      </c>
      <c r="X28" s="1">
        <v>0</v>
      </c>
      <c r="Y28" s="1">
        <v>0</v>
      </c>
      <c r="Z28" s="1">
        <v>0</v>
      </c>
      <c r="AA28" s="1">
        <v>0</v>
      </c>
      <c r="AB28" s="1">
        <v>0</v>
      </c>
      <c r="AC28" s="1">
        <v>0</v>
      </c>
      <c r="AD28" s="1">
        <v>0</v>
      </c>
      <c r="AE28" s="1">
        <v>0</v>
      </c>
      <c r="AF28" s="1">
        <v>0</v>
      </c>
      <c r="AG28" s="1">
        <v>0</v>
      </c>
      <c r="AH28" s="1">
        <v>0</v>
      </c>
      <c r="AI28" s="1">
        <v>0</v>
      </c>
      <c r="AJ28" s="1">
        <v>0</v>
      </c>
      <c r="AK28" s="1">
        <v>0</v>
      </c>
      <c r="AL28" s="1">
        <v>0</v>
      </c>
      <c r="AM28" s="1">
        <v>0</v>
      </c>
      <c r="AN28" s="1">
        <v>0</v>
      </c>
      <c r="AO28" s="1">
        <v>0</v>
      </c>
      <c r="AP28" s="1">
        <v>0</v>
      </c>
      <c r="AQ28" s="1">
        <v>0</v>
      </c>
      <c r="AR28" s="1">
        <v>0</v>
      </c>
      <c r="AS28" s="66"/>
      <c r="AT28" s="67"/>
    </row>
    <row r="29" spans="1:46" s="2" customFormat="1" ht="35.25" customHeight="1">
      <c r="A29" s="64"/>
      <c r="B29" s="65"/>
      <c r="C29" s="55"/>
      <c r="D29" s="58"/>
      <c r="E29" s="30" t="s">
        <v>30</v>
      </c>
      <c r="F29" s="18">
        <f>I29+L29+O29+R29+U29+X29+AA29+AD29+AG29+AJ29+AM29+AP29</f>
        <v>70</v>
      </c>
      <c r="G29" s="18">
        <f>J29+M29+P29+S29+V29+Y29+AB29+AE29+AH29+AK29+AN29+AQ29</f>
        <v>70</v>
      </c>
      <c r="H29" s="18">
        <f>G29/F29*100</f>
        <v>100</v>
      </c>
      <c r="I29" s="1">
        <v>0</v>
      </c>
      <c r="J29" s="1">
        <v>0</v>
      </c>
      <c r="K29" s="1">
        <v>0</v>
      </c>
      <c r="L29" s="1">
        <v>20</v>
      </c>
      <c r="M29" s="1">
        <v>20</v>
      </c>
      <c r="N29" s="1">
        <f>M29/L29*100</f>
        <v>100</v>
      </c>
      <c r="O29" s="1">
        <v>0</v>
      </c>
      <c r="P29" s="1">
        <v>0</v>
      </c>
      <c r="Q29" s="1">
        <v>0</v>
      </c>
      <c r="R29" s="1">
        <v>50</v>
      </c>
      <c r="S29" s="1">
        <v>50</v>
      </c>
      <c r="T29" s="1">
        <f>S29/R29*100</f>
        <v>100</v>
      </c>
      <c r="U29" s="1">
        <v>0</v>
      </c>
      <c r="V29" s="1">
        <v>0</v>
      </c>
      <c r="W29" s="1">
        <v>0</v>
      </c>
      <c r="X29" s="1">
        <v>0</v>
      </c>
      <c r="Y29" s="1">
        <v>0</v>
      </c>
      <c r="Z29" s="1">
        <v>0</v>
      </c>
      <c r="AA29" s="1">
        <v>0</v>
      </c>
      <c r="AB29" s="1">
        <v>0</v>
      </c>
      <c r="AC29" s="1">
        <v>0</v>
      </c>
      <c r="AD29" s="1">
        <v>0</v>
      </c>
      <c r="AE29" s="1">
        <v>0</v>
      </c>
      <c r="AF29" s="1">
        <v>0</v>
      </c>
      <c r="AG29" s="1">
        <v>0</v>
      </c>
      <c r="AH29" s="1">
        <v>0</v>
      </c>
      <c r="AI29" s="1">
        <v>0</v>
      </c>
      <c r="AJ29" s="1">
        <v>0</v>
      </c>
      <c r="AK29" s="1">
        <v>0</v>
      </c>
      <c r="AL29" s="1">
        <v>0</v>
      </c>
      <c r="AM29" s="1">
        <v>0</v>
      </c>
      <c r="AN29" s="1">
        <v>0</v>
      </c>
      <c r="AO29" s="1">
        <v>0</v>
      </c>
      <c r="AP29" s="1">
        <v>0</v>
      </c>
      <c r="AQ29" s="1">
        <v>0</v>
      </c>
      <c r="AR29" s="1">
        <v>0</v>
      </c>
      <c r="AS29" s="66"/>
      <c r="AT29" s="67"/>
    </row>
    <row r="30" spans="1:46" s="2" customFormat="1" ht="20.100000000000001" customHeight="1">
      <c r="A30" s="64" t="s">
        <v>60</v>
      </c>
      <c r="B30" s="65" t="s">
        <v>61</v>
      </c>
      <c r="C30" s="57" t="s">
        <v>146</v>
      </c>
      <c r="D30" s="58" t="s">
        <v>64</v>
      </c>
      <c r="E30" s="29" t="s">
        <v>28</v>
      </c>
      <c r="F30" s="18">
        <f>SUM(F31:F32)</f>
        <v>35</v>
      </c>
      <c r="G30" s="18">
        <f>SUM(G31:G32)</f>
        <v>35</v>
      </c>
      <c r="H30" s="18">
        <f>G30/F30*100</f>
        <v>100</v>
      </c>
      <c r="I30" s="1">
        <f>I31+I32</f>
        <v>0</v>
      </c>
      <c r="J30" s="1">
        <f>J31+J32</f>
        <v>0</v>
      </c>
      <c r="K30" s="1">
        <v>0</v>
      </c>
      <c r="L30" s="1">
        <f>L31+L32</f>
        <v>0</v>
      </c>
      <c r="M30" s="1">
        <f>M31+M32</f>
        <v>0</v>
      </c>
      <c r="N30" s="1">
        <v>0</v>
      </c>
      <c r="O30" s="1">
        <f>O31+O32</f>
        <v>35</v>
      </c>
      <c r="P30" s="1">
        <f>P31+P32</f>
        <v>35</v>
      </c>
      <c r="Q30" s="1">
        <f>P30/O30*100</f>
        <v>100</v>
      </c>
      <c r="R30" s="1">
        <f>R31+R32</f>
        <v>0</v>
      </c>
      <c r="S30" s="1">
        <f>S31+S32</f>
        <v>0</v>
      </c>
      <c r="T30" s="1">
        <v>0</v>
      </c>
      <c r="U30" s="1">
        <f>U31+U32</f>
        <v>0</v>
      </c>
      <c r="V30" s="1">
        <f>V31+V32</f>
        <v>0</v>
      </c>
      <c r="W30" s="1">
        <v>0</v>
      </c>
      <c r="X30" s="1">
        <f>X31+X32</f>
        <v>0</v>
      </c>
      <c r="Y30" s="1">
        <f>Y31+Y32</f>
        <v>0</v>
      </c>
      <c r="Z30" s="1">
        <v>0</v>
      </c>
      <c r="AA30" s="1">
        <f>AA31+AA32</f>
        <v>0</v>
      </c>
      <c r="AB30" s="1">
        <f>AB31+AB32</f>
        <v>0</v>
      </c>
      <c r="AC30" s="1">
        <v>0</v>
      </c>
      <c r="AD30" s="1">
        <f>AD31+AD32</f>
        <v>0</v>
      </c>
      <c r="AE30" s="1">
        <f>AE31+AE32</f>
        <v>0</v>
      </c>
      <c r="AF30" s="1">
        <v>0</v>
      </c>
      <c r="AG30" s="1">
        <f>AG31+AG32</f>
        <v>0</v>
      </c>
      <c r="AH30" s="1">
        <f>AH31+AH32</f>
        <v>0</v>
      </c>
      <c r="AI30" s="1">
        <v>0</v>
      </c>
      <c r="AJ30" s="1">
        <f>AJ31+AJ32</f>
        <v>0</v>
      </c>
      <c r="AK30" s="1">
        <f>AK31+AK32</f>
        <v>0</v>
      </c>
      <c r="AL30" s="1">
        <v>0</v>
      </c>
      <c r="AM30" s="1">
        <f>AM31+AM32</f>
        <v>0</v>
      </c>
      <c r="AN30" s="1">
        <f>AN31+AN32</f>
        <v>0</v>
      </c>
      <c r="AO30" s="1">
        <v>0</v>
      </c>
      <c r="AP30" s="1">
        <f>AP31+AP32</f>
        <v>0</v>
      </c>
      <c r="AQ30" s="1">
        <f>AQ31+AQ32</f>
        <v>0</v>
      </c>
      <c r="AR30" s="1">
        <v>0</v>
      </c>
      <c r="AS30" s="59" t="s">
        <v>163</v>
      </c>
      <c r="AT30" s="60"/>
    </row>
    <row r="31" spans="1:46" s="2" customFormat="1" ht="20.100000000000001" customHeight="1">
      <c r="A31" s="64"/>
      <c r="B31" s="65"/>
      <c r="C31" s="57"/>
      <c r="D31" s="58"/>
      <c r="E31" s="30" t="s">
        <v>29</v>
      </c>
      <c r="F31" s="18">
        <f>I31+L31+O31+R31+U31+X31+AA31+AD31+AG31+AJ31+AM31+AP31</f>
        <v>0</v>
      </c>
      <c r="G31" s="18">
        <f>J31+M31+P31+S31+V31+Y31+AB31+AE31+AH31+AK31+AN31+AQ31</f>
        <v>0</v>
      </c>
      <c r="H31" s="18">
        <v>0</v>
      </c>
      <c r="I31" s="1">
        <v>0</v>
      </c>
      <c r="J31" s="1">
        <v>0</v>
      </c>
      <c r="K31" s="1">
        <v>0</v>
      </c>
      <c r="L31" s="1">
        <v>0</v>
      </c>
      <c r="M31" s="1">
        <v>0</v>
      </c>
      <c r="N31" s="1">
        <v>0</v>
      </c>
      <c r="O31" s="1">
        <v>0</v>
      </c>
      <c r="P31" s="1">
        <v>0</v>
      </c>
      <c r="Q31" s="1">
        <v>0</v>
      </c>
      <c r="R31" s="1">
        <v>0</v>
      </c>
      <c r="S31" s="1">
        <v>0</v>
      </c>
      <c r="T31" s="1">
        <v>0</v>
      </c>
      <c r="U31" s="1">
        <v>0</v>
      </c>
      <c r="V31" s="1">
        <v>0</v>
      </c>
      <c r="W31" s="1">
        <v>0</v>
      </c>
      <c r="X31" s="1">
        <v>0</v>
      </c>
      <c r="Y31" s="1">
        <v>0</v>
      </c>
      <c r="Z31" s="1">
        <v>0</v>
      </c>
      <c r="AA31" s="1">
        <v>0</v>
      </c>
      <c r="AB31" s="1">
        <v>0</v>
      </c>
      <c r="AC31" s="1">
        <v>0</v>
      </c>
      <c r="AD31" s="1">
        <v>0</v>
      </c>
      <c r="AE31" s="1">
        <v>0</v>
      </c>
      <c r="AF31" s="1">
        <v>0</v>
      </c>
      <c r="AG31" s="1">
        <v>0</v>
      </c>
      <c r="AH31" s="1">
        <v>0</v>
      </c>
      <c r="AI31" s="1">
        <v>0</v>
      </c>
      <c r="AJ31" s="1">
        <v>0</v>
      </c>
      <c r="AK31" s="1">
        <v>0</v>
      </c>
      <c r="AL31" s="1">
        <v>0</v>
      </c>
      <c r="AM31" s="1">
        <v>0</v>
      </c>
      <c r="AN31" s="1">
        <v>0</v>
      </c>
      <c r="AO31" s="1">
        <v>0</v>
      </c>
      <c r="AP31" s="1">
        <v>0</v>
      </c>
      <c r="AQ31" s="1">
        <v>0</v>
      </c>
      <c r="AR31" s="1">
        <v>0</v>
      </c>
      <c r="AS31" s="59"/>
      <c r="AT31" s="60"/>
    </row>
    <row r="32" spans="1:46" s="2" customFormat="1" ht="20.100000000000001" customHeight="1">
      <c r="A32" s="64"/>
      <c r="B32" s="65"/>
      <c r="C32" s="57"/>
      <c r="D32" s="58"/>
      <c r="E32" s="30" t="s">
        <v>30</v>
      </c>
      <c r="F32" s="18">
        <f>I32+L32+O32+R32+U32+X32+AA32+AD32+AG32+AJ32+AM32+AP32</f>
        <v>35</v>
      </c>
      <c r="G32" s="18">
        <f>J32+M32+P32+S32+V32+Y32+AB32+AE32+AH32+AK32+AN32+AQ32</f>
        <v>35</v>
      </c>
      <c r="H32" s="18">
        <f>G32/F32*100</f>
        <v>100</v>
      </c>
      <c r="I32" s="1">
        <v>0</v>
      </c>
      <c r="J32" s="1">
        <v>0</v>
      </c>
      <c r="K32" s="1">
        <v>0</v>
      </c>
      <c r="L32" s="1">
        <v>0</v>
      </c>
      <c r="M32" s="1">
        <v>0</v>
      </c>
      <c r="N32" s="1">
        <v>0</v>
      </c>
      <c r="O32" s="1">
        <v>35</v>
      </c>
      <c r="P32" s="1">
        <v>35</v>
      </c>
      <c r="Q32" s="1">
        <f>P32/O32*100</f>
        <v>100</v>
      </c>
      <c r="R32" s="1">
        <v>0</v>
      </c>
      <c r="S32" s="1">
        <v>0</v>
      </c>
      <c r="T32" s="1">
        <v>0</v>
      </c>
      <c r="U32" s="1">
        <v>0</v>
      </c>
      <c r="V32" s="1">
        <v>0</v>
      </c>
      <c r="W32" s="1">
        <v>0</v>
      </c>
      <c r="X32" s="1">
        <v>0</v>
      </c>
      <c r="Y32" s="1">
        <v>0</v>
      </c>
      <c r="Z32" s="1">
        <v>0</v>
      </c>
      <c r="AA32" s="1">
        <v>0</v>
      </c>
      <c r="AB32" s="1">
        <v>0</v>
      </c>
      <c r="AC32" s="1">
        <v>0</v>
      </c>
      <c r="AD32" s="1">
        <v>0</v>
      </c>
      <c r="AE32" s="1">
        <v>0</v>
      </c>
      <c r="AF32" s="1">
        <v>0</v>
      </c>
      <c r="AG32" s="1">
        <v>0</v>
      </c>
      <c r="AH32" s="1">
        <v>0</v>
      </c>
      <c r="AI32" s="1">
        <v>0</v>
      </c>
      <c r="AJ32" s="1">
        <v>0</v>
      </c>
      <c r="AK32" s="1">
        <v>0</v>
      </c>
      <c r="AL32" s="1">
        <v>0</v>
      </c>
      <c r="AM32" s="1">
        <v>0</v>
      </c>
      <c r="AN32" s="1">
        <v>0</v>
      </c>
      <c r="AO32" s="1">
        <v>0</v>
      </c>
      <c r="AP32" s="1">
        <v>0</v>
      </c>
      <c r="AQ32" s="1">
        <v>0</v>
      </c>
      <c r="AR32" s="1">
        <v>0</v>
      </c>
      <c r="AS32" s="59"/>
      <c r="AT32" s="60"/>
    </row>
    <row r="33" spans="1:47" s="2" customFormat="1" ht="20.100000000000001" customHeight="1">
      <c r="A33" s="64" t="s">
        <v>62</v>
      </c>
      <c r="B33" s="65" t="s">
        <v>63</v>
      </c>
      <c r="C33" s="57" t="s">
        <v>147</v>
      </c>
      <c r="D33" s="58" t="s">
        <v>64</v>
      </c>
      <c r="E33" s="29" t="s">
        <v>28</v>
      </c>
      <c r="F33" s="18">
        <f>SUM(F34:F35)</f>
        <v>15</v>
      </c>
      <c r="G33" s="18">
        <f>SUM(G34:G35)</f>
        <v>15</v>
      </c>
      <c r="H33" s="18">
        <f>G33/F33*100</f>
        <v>100</v>
      </c>
      <c r="I33" s="1">
        <f>I34+I35</f>
        <v>0</v>
      </c>
      <c r="J33" s="1">
        <f>J34+J35</f>
        <v>0</v>
      </c>
      <c r="K33" s="1">
        <v>0</v>
      </c>
      <c r="L33" s="1">
        <f>L34+L35</f>
        <v>0</v>
      </c>
      <c r="M33" s="1">
        <f>M34+M35</f>
        <v>0</v>
      </c>
      <c r="N33" s="1">
        <v>0</v>
      </c>
      <c r="O33" s="1">
        <f>O34+O35</f>
        <v>0</v>
      </c>
      <c r="P33" s="1">
        <f>P34+P35</f>
        <v>0</v>
      </c>
      <c r="Q33" s="1">
        <v>0</v>
      </c>
      <c r="R33" s="1">
        <f>R34+R35</f>
        <v>0</v>
      </c>
      <c r="S33" s="1">
        <f>S34+S35</f>
        <v>0</v>
      </c>
      <c r="T33" s="1">
        <v>0</v>
      </c>
      <c r="U33" s="1">
        <f>U34+U35</f>
        <v>0</v>
      </c>
      <c r="V33" s="1">
        <f>V34+V35</f>
        <v>0</v>
      </c>
      <c r="W33" s="1">
        <v>0</v>
      </c>
      <c r="X33" s="1">
        <f>X34+X35</f>
        <v>0</v>
      </c>
      <c r="Y33" s="1">
        <f>Y34+Y35</f>
        <v>0</v>
      </c>
      <c r="Z33" s="1">
        <v>0</v>
      </c>
      <c r="AA33" s="1">
        <f>AA34+AA35</f>
        <v>0</v>
      </c>
      <c r="AB33" s="1">
        <f>AB34+AB35</f>
        <v>0</v>
      </c>
      <c r="AC33" s="1">
        <v>0</v>
      </c>
      <c r="AD33" s="1">
        <f>AD34+AD35</f>
        <v>0</v>
      </c>
      <c r="AE33" s="1">
        <f>AE34+AE35</f>
        <v>0</v>
      </c>
      <c r="AF33" s="1">
        <v>0</v>
      </c>
      <c r="AG33" s="1">
        <f>AG34+AG35</f>
        <v>0</v>
      </c>
      <c r="AH33" s="1">
        <f>AH34+AH35</f>
        <v>0</v>
      </c>
      <c r="AI33" s="1">
        <v>0</v>
      </c>
      <c r="AJ33" s="1">
        <f>AJ34+AJ35</f>
        <v>15</v>
      </c>
      <c r="AK33" s="1">
        <f>AK34+AK35</f>
        <v>15</v>
      </c>
      <c r="AL33" s="1">
        <f>AK33/AJ33*100</f>
        <v>100</v>
      </c>
      <c r="AM33" s="1">
        <f>AM34+AM35</f>
        <v>0</v>
      </c>
      <c r="AN33" s="1">
        <f>AN34+AN35</f>
        <v>0</v>
      </c>
      <c r="AO33" s="1">
        <v>0</v>
      </c>
      <c r="AP33" s="1">
        <f>AP34+AP35</f>
        <v>0</v>
      </c>
      <c r="AQ33" s="1">
        <f>AQ34+AQ35</f>
        <v>0</v>
      </c>
      <c r="AR33" s="1">
        <v>0</v>
      </c>
      <c r="AS33" s="59" t="s">
        <v>235</v>
      </c>
      <c r="AT33" s="60"/>
      <c r="AU33" s="2" t="s">
        <v>161</v>
      </c>
    </row>
    <row r="34" spans="1:47" s="2" customFormat="1" ht="20.100000000000001" customHeight="1">
      <c r="A34" s="64"/>
      <c r="B34" s="65"/>
      <c r="C34" s="57"/>
      <c r="D34" s="58"/>
      <c r="E34" s="30" t="s">
        <v>29</v>
      </c>
      <c r="F34" s="18">
        <f>I34+L34+O34+R34+U34+X34+AA34+AD34+AG34+AJ34+AM34+AP34</f>
        <v>0</v>
      </c>
      <c r="G34" s="18">
        <f>J34+M34+P34+S34+V34+Y34+AB34+AE34+AH34+AK34+AN34+AQ34</f>
        <v>0</v>
      </c>
      <c r="H34" s="18">
        <v>0</v>
      </c>
      <c r="I34" s="1">
        <v>0</v>
      </c>
      <c r="J34" s="1">
        <v>0</v>
      </c>
      <c r="K34" s="1">
        <v>0</v>
      </c>
      <c r="L34" s="1">
        <v>0</v>
      </c>
      <c r="M34" s="1">
        <v>0</v>
      </c>
      <c r="N34" s="1">
        <v>0</v>
      </c>
      <c r="O34" s="1">
        <v>0</v>
      </c>
      <c r="P34" s="1">
        <v>0</v>
      </c>
      <c r="Q34" s="1">
        <v>0</v>
      </c>
      <c r="R34" s="1">
        <v>0</v>
      </c>
      <c r="S34" s="1">
        <v>0</v>
      </c>
      <c r="T34" s="1">
        <v>0</v>
      </c>
      <c r="U34" s="1">
        <v>0</v>
      </c>
      <c r="V34" s="1">
        <v>0</v>
      </c>
      <c r="W34" s="1">
        <v>0</v>
      </c>
      <c r="X34" s="1">
        <v>0</v>
      </c>
      <c r="Y34" s="1">
        <v>0</v>
      </c>
      <c r="Z34" s="1">
        <v>0</v>
      </c>
      <c r="AA34" s="1">
        <v>0</v>
      </c>
      <c r="AB34" s="1">
        <v>0</v>
      </c>
      <c r="AC34" s="1">
        <v>0</v>
      </c>
      <c r="AD34" s="1">
        <v>0</v>
      </c>
      <c r="AE34" s="1">
        <v>0</v>
      </c>
      <c r="AF34" s="1">
        <v>0</v>
      </c>
      <c r="AG34" s="1">
        <v>0</v>
      </c>
      <c r="AH34" s="1">
        <v>0</v>
      </c>
      <c r="AI34" s="1">
        <v>0</v>
      </c>
      <c r="AJ34" s="1">
        <v>0</v>
      </c>
      <c r="AK34" s="1">
        <v>0</v>
      </c>
      <c r="AL34" s="1">
        <v>0</v>
      </c>
      <c r="AM34" s="1">
        <v>0</v>
      </c>
      <c r="AN34" s="1">
        <v>0</v>
      </c>
      <c r="AO34" s="1">
        <v>0</v>
      </c>
      <c r="AP34" s="1">
        <v>0</v>
      </c>
      <c r="AQ34" s="1">
        <v>0</v>
      </c>
      <c r="AR34" s="1">
        <v>0</v>
      </c>
      <c r="AS34" s="60"/>
      <c r="AT34" s="60"/>
    </row>
    <row r="35" spans="1:47" s="2" customFormat="1" ht="20.100000000000001" customHeight="1">
      <c r="A35" s="64"/>
      <c r="B35" s="65"/>
      <c r="C35" s="57"/>
      <c r="D35" s="58"/>
      <c r="E35" s="30" t="s">
        <v>30</v>
      </c>
      <c r="F35" s="18">
        <f>I35+L35+O35+R35+U35+X35+AA35+AD35+AG35+AJ35+AM35+AP35</f>
        <v>15</v>
      </c>
      <c r="G35" s="18">
        <f>J35+M35+P35+S35+V35+Y35+AB35+AE35+AH35+AK35+AN35+AQ35</f>
        <v>15</v>
      </c>
      <c r="H35" s="18">
        <f>G35/F35*100</f>
        <v>100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0</v>
      </c>
      <c r="AG35" s="1">
        <v>0</v>
      </c>
      <c r="AH35" s="1">
        <v>0</v>
      </c>
      <c r="AI35" s="1">
        <v>0</v>
      </c>
      <c r="AJ35" s="1">
        <v>15</v>
      </c>
      <c r="AK35" s="1">
        <v>15</v>
      </c>
      <c r="AL35" s="1">
        <f>AK35/AJ35*100</f>
        <v>100</v>
      </c>
      <c r="AM35" s="1">
        <v>0</v>
      </c>
      <c r="AN35" s="1">
        <v>0</v>
      </c>
      <c r="AO35" s="1">
        <v>0</v>
      </c>
      <c r="AP35" s="1">
        <v>0</v>
      </c>
      <c r="AQ35" s="1">
        <v>0</v>
      </c>
      <c r="AR35" s="1">
        <v>0</v>
      </c>
      <c r="AS35" s="60"/>
      <c r="AT35" s="60"/>
    </row>
    <row r="36" spans="1:47" s="2" customFormat="1" ht="20.100000000000001" customHeight="1">
      <c r="A36" s="64" t="s">
        <v>65</v>
      </c>
      <c r="B36" s="65" t="s">
        <v>41</v>
      </c>
      <c r="C36" s="57" t="s">
        <v>146</v>
      </c>
      <c r="D36" s="62" t="s">
        <v>70</v>
      </c>
      <c r="E36" s="29" t="s">
        <v>28</v>
      </c>
      <c r="F36" s="18">
        <f>SUM(F37:F38)</f>
        <v>80</v>
      </c>
      <c r="G36" s="18">
        <f>SUM(G37:G38)</f>
        <v>80</v>
      </c>
      <c r="H36" s="18">
        <f>G36/F36*100</f>
        <v>100</v>
      </c>
      <c r="I36" s="1">
        <f>I37+I38</f>
        <v>0</v>
      </c>
      <c r="J36" s="1">
        <f>J37+J38</f>
        <v>0</v>
      </c>
      <c r="K36" s="1">
        <v>0</v>
      </c>
      <c r="L36" s="1">
        <f>L37+L38</f>
        <v>0</v>
      </c>
      <c r="M36" s="1">
        <f>M37+M38</f>
        <v>0</v>
      </c>
      <c r="N36" s="1">
        <v>0</v>
      </c>
      <c r="O36" s="1">
        <f>O37+O38</f>
        <v>20</v>
      </c>
      <c r="P36" s="1">
        <f>P37+P38</f>
        <v>0</v>
      </c>
      <c r="Q36" s="1">
        <v>0</v>
      </c>
      <c r="R36" s="1">
        <f>R37+R38</f>
        <v>20</v>
      </c>
      <c r="S36" s="1">
        <f>S37+S38</f>
        <v>0</v>
      </c>
      <c r="T36" s="1">
        <f>S36/R36*100</f>
        <v>0</v>
      </c>
      <c r="U36" s="1">
        <f>U37+U38</f>
        <v>0</v>
      </c>
      <c r="V36" s="1">
        <f>V37+V38</f>
        <v>0</v>
      </c>
      <c r="W36" s="1">
        <v>0</v>
      </c>
      <c r="X36" s="1">
        <f>X37+X38</f>
        <v>0</v>
      </c>
      <c r="Y36" s="1">
        <f>Y37+Y38</f>
        <v>20</v>
      </c>
      <c r="Z36" s="1">
        <v>0</v>
      </c>
      <c r="AA36" s="1">
        <f>AA37+AA38</f>
        <v>20</v>
      </c>
      <c r="AB36" s="1">
        <f>AB37+AB38</f>
        <v>40</v>
      </c>
      <c r="AC36" s="1">
        <f>AB36/AA36*100</f>
        <v>200</v>
      </c>
      <c r="AD36" s="1">
        <f>AD37+AD38</f>
        <v>20</v>
      </c>
      <c r="AE36" s="1">
        <f>AE37+AE38</f>
        <v>20</v>
      </c>
      <c r="AF36" s="1">
        <f>AE36/AD36*100</f>
        <v>100</v>
      </c>
      <c r="AG36" s="1">
        <f>AG37+AG38</f>
        <v>0</v>
      </c>
      <c r="AH36" s="1">
        <f>AH37+AH38</f>
        <v>0</v>
      </c>
      <c r="AI36" s="1">
        <v>0</v>
      </c>
      <c r="AJ36" s="1">
        <f>AJ37+AJ38</f>
        <v>0</v>
      </c>
      <c r="AK36" s="1">
        <f>AK37+AK38</f>
        <v>0</v>
      </c>
      <c r="AL36" s="1">
        <v>0</v>
      </c>
      <c r="AM36" s="1">
        <f>AM37+AM38</f>
        <v>0</v>
      </c>
      <c r="AN36" s="1">
        <f>AN37+AN38</f>
        <v>0</v>
      </c>
      <c r="AO36" s="1">
        <v>0</v>
      </c>
      <c r="AP36" s="1">
        <f>AP37+AP38</f>
        <v>0</v>
      </c>
      <c r="AQ36" s="1">
        <f>AQ37+AQ38</f>
        <v>0</v>
      </c>
      <c r="AR36" s="1">
        <v>0</v>
      </c>
      <c r="AS36" s="68" t="s">
        <v>164</v>
      </c>
      <c r="AT36" s="59"/>
      <c r="AU36" s="2" t="s">
        <v>162</v>
      </c>
    </row>
    <row r="37" spans="1:47" s="2" customFormat="1" ht="20.100000000000001" customHeight="1">
      <c r="A37" s="64"/>
      <c r="B37" s="65"/>
      <c r="C37" s="57"/>
      <c r="D37" s="62"/>
      <c r="E37" s="30" t="s">
        <v>29</v>
      </c>
      <c r="F37" s="18">
        <f>I37+L37+O37+R37+U37+X37+AA37+AD37+AG37+AJ37+AM37+AP37</f>
        <v>0</v>
      </c>
      <c r="G37" s="18">
        <f>J37+M37+P37+S37+V37+Y37+AB37+AE37+AH37+AK37+AN37+AQ37</f>
        <v>0</v>
      </c>
      <c r="H37" s="18">
        <v>0</v>
      </c>
      <c r="I37" s="1">
        <v>0</v>
      </c>
      <c r="J37" s="1">
        <v>0</v>
      </c>
      <c r="K37" s="1">
        <v>0</v>
      </c>
      <c r="L37" s="1">
        <v>0</v>
      </c>
      <c r="M37" s="1">
        <v>0</v>
      </c>
      <c r="N37" s="1">
        <v>0</v>
      </c>
      <c r="O37" s="1">
        <v>0</v>
      </c>
      <c r="P37" s="1">
        <v>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0</v>
      </c>
      <c r="AM37" s="1">
        <v>0</v>
      </c>
      <c r="AN37" s="1">
        <v>0</v>
      </c>
      <c r="AO37" s="1">
        <v>0</v>
      </c>
      <c r="AP37" s="1">
        <v>0</v>
      </c>
      <c r="AQ37" s="1">
        <v>0</v>
      </c>
      <c r="AR37" s="1">
        <v>0</v>
      </c>
      <c r="AS37" s="68"/>
      <c r="AT37" s="59"/>
    </row>
    <row r="38" spans="1:47" s="2" customFormat="1" ht="20.100000000000001" customHeight="1">
      <c r="A38" s="64"/>
      <c r="B38" s="65"/>
      <c r="C38" s="57"/>
      <c r="D38" s="62"/>
      <c r="E38" s="30" t="s">
        <v>30</v>
      </c>
      <c r="F38" s="18">
        <f>I38+L38+O38+R38+U38+X38+AA38+AD38+AG38+AJ38+AM38+AP38</f>
        <v>80</v>
      </c>
      <c r="G38" s="18">
        <f>J38+M38+P38+S38+V38+Y38+AB38+AE38+AH38+AK38+AN38+AQ38</f>
        <v>80</v>
      </c>
      <c r="H38" s="18">
        <f>G38/F38*100</f>
        <v>100</v>
      </c>
      <c r="I38" s="1">
        <v>0</v>
      </c>
      <c r="J38" s="1">
        <v>0</v>
      </c>
      <c r="K38" s="1">
        <v>0</v>
      </c>
      <c r="L38" s="1">
        <v>0</v>
      </c>
      <c r="M38" s="1">
        <v>0</v>
      </c>
      <c r="N38" s="1">
        <v>0</v>
      </c>
      <c r="O38" s="1">
        <v>20</v>
      </c>
      <c r="P38" s="1">
        <v>0</v>
      </c>
      <c r="Q38" s="1">
        <f>P38/O38*100</f>
        <v>0</v>
      </c>
      <c r="R38" s="1">
        <v>20</v>
      </c>
      <c r="S38" s="1">
        <v>0</v>
      </c>
      <c r="T38" s="1">
        <f>S38/R38*100</f>
        <v>0</v>
      </c>
      <c r="U38" s="1">
        <v>0</v>
      </c>
      <c r="V38" s="1">
        <v>0</v>
      </c>
      <c r="W38" s="1">
        <v>0</v>
      </c>
      <c r="X38" s="1">
        <v>0</v>
      </c>
      <c r="Y38" s="1">
        <v>20</v>
      </c>
      <c r="Z38" s="1">
        <v>0</v>
      </c>
      <c r="AA38" s="1">
        <v>20</v>
      </c>
      <c r="AB38" s="1">
        <v>40</v>
      </c>
      <c r="AC38" s="1">
        <f>AB38/AA38*100</f>
        <v>200</v>
      </c>
      <c r="AD38" s="1">
        <v>20</v>
      </c>
      <c r="AE38" s="1">
        <v>20</v>
      </c>
      <c r="AF38" s="1">
        <f>AE38/AD38*100</f>
        <v>100</v>
      </c>
      <c r="AG38" s="1">
        <v>0</v>
      </c>
      <c r="AH38" s="1">
        <v>0</v>
      </c>
      <c r="AI38" s="1">
        <v>0</v>
      </c>
      <c r="AJ38" s="1">
        <v>0</v>
      </c>
      <c r="AK38" s="1">
        <v>0</v>
      </c>
      <c r="AL38" s="1">
        <v>0</v>
      </c>
      <c r="AM38" s="1">
        <v>0</v>
      </c>
      <c r="AN38" s="1">
        <v>0</v>
      </c>
      <c r="AO38" s="1">
        <v>0</v>
      </c>
      <c r="AP38" s="1">
        <v>0</v>
      </c>
      <c r="AQ38" s="1">
        <v>0</v>
      </c>
      <c r="AR38" s="1">
        <v>0</v>
      </c>
      <c r="AS38" s="68"/>
      <c r="AT38" s="59"/>
    </row>
    <row r="39" spans="1:47" s="2" customFormat="1" ht="27.75" customHeight="1">
      <c r="A39" s="64" t="s">
        <v>67</v>
      </c>
      <c r="B39" s="65" t="s">
        <v>43</v>
      </c>
      <c r="C39" s="57" t="s">
        <v>66</v>
      </c>
      <c r="D39" s="62" t="s">
        <v>70</v>
      </c>
      <c r="E39" s="29" t="s">
        <v>28</v>
      </c>
      <c r="F39" s="18">
        <f>SUM(F40:F41)</f>
        <v>7417.5999999999995</v>
      </c>
      <c r="G39" s="18">
        <f>SUM(G40:G41)</f>
        <v>7016</v>
      </c>
      <c r="H39" s="18">
        <f>G39/F39*100</f>
        <v>94.585849870578087</v>
      </c>
      <c r="I39" s="1">
        <f>I40+I41</f>
        <v>359.8</v>
      </c>
      <c r="J39" s="1">
        <f>J40+J41</f>
        <v>313.5</v>
      </c>
      <c r="K39" s="1">
        <f>J39/I39*100</f>
        <v>87.13173985547526</v>
      </c>
      <c r="L39" s="1">
        <f>L40+L41</f>
        <v>696.5</v>
      </c>
      <c r="M39" s="1">
        <f>M40+M41</f>
        <v>704.7</v>
      </c>
      <c r="N39" s="1">
        <f>M39/L39*100</f>
        <v>101.17731514716439</v>
      </c>
      <c r="O39" s="1">
        <f>O40+O41</f>
        <v>629.1</v>
      </c>
      <c r="P39" s="1">
        <f>P40+P41</f>
        <v>572.70000000000005</v>
      </c>
      <c r="Q39" s="1">
        <f>P39/O39*100</f>
        <v>91.03481163567001</v>
      </c>
      <c r="R39" s="1">
        <f>R40+R41</f>
        <v>665.7</v>
      </c>
      <c r="S39" s="1">
        <f>S40+S41</f>
        <v>792.7</v>
      </c>
      <c r="T39" s="1">
        <f>S39/R39*100</f>
        <v>119.07766261078562</v>
      </c>
      <c r="U39" s="1">
        <f>U40+U41</f>
        <v>700.1</v>
      </c>
      <c r="V39" s="1">
        <f>V40+V41</f>
        <v>437.9</v>
      </c>
      <c r="W39" s="1">
        <f>V39/U39*100</f>
        <v>62.548207398942999</v>
      </c>
      <c r="X39" s="1">
        <f>X40+X41</f>
        <v>466.4</v>
      </c>
      <c r="Y39" s="1">
        <f>Y40+Y41</f>
        <v>463.6</v>
      </c>
      <c r="Z39" s="1">
        <f>Y39/X39*100</f>
        <v>99.399656946826767</v>
      </c>
      <c r="AA39" s="1">
        <f>AA40+AA41</f>
        <v>800.9</v>
      </c>
      <c r="AB39" s="1">
        <f>AB40+AB41</f>
        <v>517.4</v>
      </c>
      <c r="AC39" s="1">
        <f>AB39/AA39*100</f>
        <v>64.602322387314274</v>
      </c>
      <c r="AD39" s="1">
        <f>AD40+AD41</f>
        <v>783.3</v>
      </c>
      <c r="AE39" s="1">
        <f>AE40+AE41</f>
        <v>720.5</v>
      </c>
      <c r="AF39" s="1">
        <f>AE39/AD39*100</f>
        <v>91.98263755904506</v>
      </c>
      <c r="AG39" s="1">
        <f>AG40+AG41</f>
        <v>614.59999999999991</v>
      </c>
      <c r="AH39" s="1">
        <f>AH40+AH41</f>
        <v>540.70000000000005</v>
      </c>
      <c r="AI39" s="1">
        <f>AH39/AG39*100</f>
        <v>87.975919297103829</v>
      </c>
      <c r="AJ39" s="1">
        <f>AJ40+AJ41</f>
        <v>546.70000000000005</v>
      </c>
      <c r="AK39" s="1">
        <f>AK40+AK41</f>
        <v>625.5</v>
      </c>
      <c r="AL39" s="1">
        <f>AK39/AJ39*100</f>
        <v>114.41375525882566</v>
      </c>
      <c r="AM39" s="1">
        <f>AM40+AM41</f>
        <v>368</v>
      </c>
      <c r="AN39" s="1">
        <f>AN40+AN41</f>
        <v>336.8</v>
      </c>
      <c r="AO39" s="1">
        <f>AN39/AM39*100</f>
        <v>91.521739130434781</v>
      </c>
      <c r="AP39" s="1">
        <f>AP40+AP41</f>
        <v>786.5</v>
      </c>
      <c r="AQ39" s="1">
        <f>AQ40+AQ41</f>
        <v>989.99999999999989</v>
      </c>
      <c r="AR39" s="1">
        <f>AQ39/AP39*100</f>
        <v>125.87412587412585</v>
      </c>
      <c r="AS39" s="63" t="s">
        <v>234</v>
      </c>
      <c r="AT39" s="59" t="s">
        <v>230</v>
      </c>
    </row>
    <row r="40" spans="1:47" s="2" customFormat="1" ht="27.75" customHeight="1">
      <c r="A40" s="64"/>
      <c r="B40" s="65"/>
      <c r="C40" s="55"/>
      <c r="D40" s="62"/>
      <c r="E40" s="30" t="s">
        <v>29</v>
      </c>
      <c r="F40" s="18">
        <f>I40+L40+O40+R40+U40+X40+AA40+AD40+AG40+AJ40+AM40+AP40</f>
        <v>7417.5999999999995</v>
      </c>
      <c r="G40" s="18">
        <f>J40+M40+P40+S40+V40+Y40+AB40+AE40+AH40+AK40+AN40+AQ40</f>
        <v>7016</v>
      </c>
      <c r="H40" s="18">
        <f>G40/F40*100</f>
        <v>94.585849870578087</v>
      </c>
      <c r="I40" s="1">
        <v>359.8</v>
      </c>
      <c r="J40" s="1">
        <v>313.5</v>
      </c>
      <c r="K40" s="1">
        <f>J40/I40*100</f>
        <v>87.13173985547526</v>
      </c>
      <c r="L40" s="1">
        <v>696.5</v>
      </c>
      <c r="M40" s="1">
        <v>704.7</v>
      </c>
      <c r="N40" s="1">
        <f>M40/L40*100</f>
        <v>101.17731514716439</v>
      </c>
      <c r="O40" s="1">
        <f>650.4-21.3</f>
        <v>629.1</v>
      </c>
      <c r="P40" s="1">
        <v>572.70000000000005</v>
      </c>
      <c r="Q40" s="1">
        <f>P40/O40*100</f>
        <v>91.03481163567001</v>
      </c>
      <c r="R40" s="1">
        <v>665.7</v>
      </c>
      <c r="S40" s="1">
        <v>792.7</v>
      </c>
      <c r="T40" s="1">
        <f>S40/R40*100</f>
        <v>119.07766261078562</v>
      </c>
      <c r="U40" s="1">
        <v>700.1</v>
      </c>
      <c r="V40" s="1">
        <v>437.9</v>
      </c>
      <c r="W40" s="1">
        <f>V40/U40*100</f>
        <v>62.548207398942999</v>
      </c>
      <c r="X40" s="1">
        <f>536.9-70.5</f>
        <v>466.4</v>
      </c>
      <c r="Y40" s="1">
        <v>463.6</v>
      </c>
      <c r="Z40" s="1">
        <f>Y40/X40*100</f>
        <v>99.399656946826767</v>
      </c>
      <c r="AA40" s="1">
        <v>800.9</v>
      </c>
      <c r="AB40" s="1">
        <v>517.4</v>
      </c>
      <c r="AC40" s="1">
        <f>AB40/AA40*100</f>
        <v>64.602322387314274</v>
      </c>
      <c r="AD40" s="1">
        <f>625.9+157.4</f>
        <v>783.3</v>
      </c>
      <c r="AE40" s="1">
        <v>720.5</v>
      </c>
      <c r="AF40" s="1">
        <f>AE40/AD40*100</f>
        <v>91.98263755904506</v>
      </c>
      <c r="AG40" s="1">
        <f>522.8+91.8</f>
        <v>614.59999999999991</v>
      </c>
      <c r="AH40" s="18">
        <v>540.70000000000005</v>
      </c>
      <c r="AI40" s="1">
        <f>AH40/AG40*100</f>
        <v>87.975919297103829</v>
      </c>
      <c r="AJ40" s="1">
        <v>546.70000000000005</v>
      </c>
      <c r="AK40" s="1">
        <v>625.5</v>
      </c>
      <c r="AL40" s="1">
        <f>AK40/AJ40*100</f>
        <v>114.41375525882566</v>
      </c>
      <c r="AM40" s="1">
        <v>368</v>
      </c>
      <c r="AN40" s="1">
        <v>336.8</v>
      </c>
      <c r="AO40" s="1">
        <f>AN40/AM40*100</f>
        <v>91.521739130434781</v>
      </c>
      <c r="AP40" s="1">
        <v>786.5</v>
      </c>
      <c r="AQ40" s="1">
        <f>1391.6-401.6</f>
        <v>989.99999999999989</v>
      </c>
      <c r="AR40" s="1">
        <f>AQ40/AP40*100</f>
        <v>125.87412587412585</v>
      </c>
      <c r="AS40" s="63"/>
      <c r="AT40" s="60"/>
    </row>
    <row r="41" spans="1:47" s="2" customFormat="1" ht="27.75" customHeight="1">
      <c r="A41" s="64"/>
      <c r="B41" s="65"/>
      <c r="C41" s="55"/>
      <c r="D41" s="62"/>
      <c r="E41" s="30" t="s">
        <v>30</v>
      </c>
      <c r="F41" s="18">
        <f>I41+L41+O41+R41+U41+X41+AA41+AD41+AG41+AJ41+AM41+AP41</f>
        <v>0</v>
      </c>
      <c r="G41" s="18">
        <f>J41+M41+P41+S41+V41+Y41+AB41+AE41+AH41+AK41+AN41+AQ41</f>
        <v>0</v>
      </c>
      <c r="H41" s="18">
        <v>0</v>
      </c>
      <c r="I41" s="1">
        <v>0</v>
      </c>
      <c r="J41" s="1">
        <v>0</v>
      </c>
      <c r="K41" s="1">
        <v>0</v>
      </c>
      <c r="L41" s="1">
        <v>0</v>
      </c>
      <c r="M41" s="1">
        <v>0</v>
      </c>
      <c r="N41" s="1">
        <v>0</v>
      </c>
      <c r="O41" s="1">
        <v>0</v>
      </c>
      <c r="P41" s="1">
        <v>0</v>
      </c>
      <c r="Q41" s="1">
        <v>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63"/>
      <c r="AT41" s="60"/>
    </row>
    <row r="42" spans="1:47" s="2" customFormat="1" ht="31.5" customHeight="1">
      <c r="A42" s="64" t="s">
        <v>68</v>
      </c>
      <c r="B42" s="65" t="s">
        <v>69</v>
      </c>
      <c r="C42" s="57" t="s">
        <v>155</v>
      </c>
      <c r="D42" s="58" t="s">
        <v>58</v>
      </c>
      <c r="E42" s="69" t="s">
        <v>144</v>
      </c>
      <c r="F42" s="18">
        <f>SUM(F43:F44)</f>
        <v>0</v>
      </c>
      <c r="G42" s="18">
        <f>SUM(G43:G44)</f>
        <v>0</v>
      </c>
      <c r="H42" s="18">
        <v>0</v>
      </c>
      <c r="I42" s="1">
        <f>I43+I44</f>
        <v>0</v>
      </c>
      <c r="J42" s="1">
        <f>J43+J44</f>
        <v>0</v>
      </c>
      <c r="K42" s="1">
        <v>0</v>
      </c>
      <c r="L42" s="1">
        <f>L43+L44</f>
        <v>0</v>
      </c>
      <c r="M42" s="1">
        <f>M43+M44</f>
        <v>0</v>
      </c>
      <c r="N42" s="1">
        <v>0</v>
      </c>
      <c r="O42" s="1">
        <f>O43+O44</f>
        <v>0</v>
      </c>
      <c r="P42" s="1">
        <f>P43+P44</f>
        <v>0</v>
      </c>
      <c r="Q42" s="1">
        <v>0</v>
      </c>
      <c r="R42" s="1">
        <f>R43+R44</f>
        <v>0</v>
      </c>
      <c r="S42" s="1">
        <f>S43+S44</f>
        <v>0</v>
      </c>
      <c r="T42" s="1">
        <v>0</v>
      </c>
      <c r="U42" s="1">
        <f>U43+U44</f>
        <v>0</v>
      </c>
      <c r="V42" s="1">
        <f>V43+V44</f>
        <v>0</v>
      </c>
      <c r="W42" s="1">
        <v>0</v>
      </c>
      <c r="X42" s="1">
        <f>X43+X44</f>
        <v>0</v>
      </c>
      <c r="Y42" s="1">
        <f>Y43+Y44</f>
        <v>0</v>
      </c>
      <c r="Z42" s="1">
        <v>0</v>
      </c>
      <c r="AA42" s="1">
        <f>AA43+AA44</f>
        <v>0</v>
      </c>
      <c r="AB42" s="1">
        <f>AB43+AB44</f>
        <v>0</v>
      </c>
      <c r="AC42" s="1">
        <v>0</v>
      </c>
      <c r="AD42" s="1">
        <f>AD43+AD44</f>
        <v>0</v>
      </c>
      <c r="AE42" s="1">
        <f>AE43+AE44</f>
        <v>0</v>
      </c>
      <c r="AF42" s="1">
        <v>0</v>
      </c>
      <c r="AG42" s="1">
        <f>AG43+AG44</f>
        <v>0</v>
      </c>
      <c r="AH42" s="1">
        <f>AH43+AH44</f>
        <v>0</v>
      </c>
      <c r="AI42" s="1">
        <v>0</v>
      </c>
      <c r="AJ42" s="1">
        <f>AJ43+AJ44</f>
        <v>0</v>
      </c>
      <c r="AK42" s="1">
        <f>AK43+AK44</f>
        <v>0</v>
      </c>
      <c r="AL42" s="1">
        <v>0</v>
      </c>
      <c r="AM42" s="1">
        <f>AM43+AM44</f>
        <v>0</v>
      </c>
      <c r="AN42" s="1">
        <f>AN43+AN44</f>
        <v>0</v>
      </c>
      <c r="AO42" s="1">
        <v>0</v>
      </c>
      <c r="AP42" s="1">
        <f>AP43+AP44</f>
        <v>0</v>
      </c>
      <c r="AQ42" s="1">
        <f>AQ43+AQ44</f>
        <v>0</v>
      </c>
      <c r="AR42" s="1">
        <v>0</v>
      </c>
      <c r="AS42" s="66" t="s">
        <v>233</v>
      </c>
      <c r="AT42" s="60"/>
    </row>
    <row r="43" spans="1:47" s="2" customFormat="1" ht="31.5" customHeight="1">
      <c r="A43" s="64"/>
      <c r="B43" s="65"/>
      <c r="C43" s="55"/>
      <c r="D43" s="58"/>
      <c r="E43" s="69"/>
      <c r="F43" s="18">
        <f>I43+L43+O43+R43+U43+X43+AA43+AD43+AG43+AJ43+AM43+AP43</f>
        <v>0</v>
      </c>
      <c r="G43" s="18">
        <f>J43+M43+P43+S43+V43+Y43+AB43+AE43+AH43+AK43+AN43+AQ43</f>
        <v>0</v>
      </c>
      <c r="H43" s="18">
        <v>0</v>
      </c>
      <c r="I43" s="1">
        <v>0</v>
      </c>
      <c r="J43" s="1">
        <v>0</v>
      </c>
      <c r="K43" s="1">
        <v>0</v>
      </c>
      <c r="L43" s="1">
        <v>0</v>
      </c>
      <c r="M43" s="1">
        <v>0</v>
      </c>
      <c r="N43" s="1">
        <v>0</v>
      </c>
      <c r="O43" s="1">
        <v>0</v>
      </c>
      <c r="P43" s="1">
        <v>0</v>
      </c>
      <c r="Q43" s="1">
        <v>0</v>
      </c>
      <c r="R43" s="1">
        <v>0</v>
      </c>
      <c r="S43" s="1">
        <v>0</v>
      </c>
      <c r="T43" s="1">
        <v>0</v>
      </c>
      <c r="U43" s="1">
        <v>0</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66"/>
      <c r="AT43" s="60"/>
    </row>
    <row r="44" spans="1:47" s="2" customFormat="1" ht="48.75" customHeight="1">
      <c r="A44" s="64"/>
      <c r="B44" s="65"/>
      <c r="C44" s="55"/>
      <c r="D44" s="58"/>
      <c r="E44" s="69"/>
      <c r="F44" s="18">
        <f>I44+L44+O44+R44+U44+X44+AA44+AD44+AG44+AJ44+AM44+AP44</f>
        <v>0</v>
      </c>
      <c r="G44" s="18">
        <f>J44+M44+P44+S44+V44+Y44+AB44+AE44+AH44+AK44+AN44+AQ44</f>
        <v>0</v>
      </c>
      <c r="H44" s="18">
        <v>0</v>
      </c>
      <c r="I44" s="1">
        <v>0</v>
      </c>
      <c r="J44" s="1">
        <v>0</v>
      </c>
      <c r="K44" s="1">
        <v>0</v>
      </c>
      <c r="L44" s="1">
        <v>0</v>
      </c>
      <c r="M44" s="1">
        <v>0</v>
      </c>
      <c r="N44" s="1">
        <v>0</v>
      </c>
      <c r="O44" s="1">
        <v>0</v>
      </c>
      <c r="P44" s="1">
        <v>0</v>
      </c>
      <c r="Q44" s="1">
        <v>0</v>
      </c>
      <c r="R44" s="1">
        <v>0</v>
      </c>
      <c r="S44" s="1">
        <v>0</v>
      </c>
      <c r="T44" s="1">
        <v>0</v>
      </c>
      <c r="U44" s="1">
        <v>0</v>
      </c>
      <c r="V44" s="1">
        <v>0</v>
      </c>
      <c r="W44" s="1">
        <v>0</v>
      </c>
      <c r="X44" s="1">
        <v>0</v>
      </c>
      <c r="Y44" s="1">
        <v>0</v>
      </c>
      <c r="Z44" s="1">
        <v>0</v>
      </c>
      <c r="AA44" s="1">
        <v>0</v>
      </c>
      <c r="AB44" s="1">
        <v>0</v>
      </c>
      <c r="AC44" s="1">
        <v>0</v>
      </c>
      <c r="AD44" s="1">
        <v>0</v>
      </c>
      <c r="AE44" s="1">
        <v>0</v>
      </c>
      <c r="AF44" s="1">
        <v>0</v>
      </c>
      <c r="AG44" s="1">
        <v>0</v>
      </c>
      <c r="AH44" s="1">
        <v>0</v>
      </c>
      <c r="AI44" s="1">
        <v>0</v>
      </c>
      <c r="AJ44" s="1">
        <v>0</v>
      </c>
      <c r="AK44" s="1">
        <v>0</v>
      </c>
      <c r="AL44" s="1">
        <v>0</v>
      </c>
      <c r="AM44" s="1">
        <v>0</v>
      </c>
      <c r="AN44" s="1">
        <v>0</v>
      </c>
      <c r="AO44" s="1">
        <v>0</v>
      </c>
      <c r="AP44" s="1">
        <v>0</v>
      </c>
      <c r="AQ44" s="1">
        <v>0</v>
      </c>
      <c r="AR44" s="1">
        <v>0</v>
      </c>
      <c r="AS44" s="66"/>
      <c r="AT44" s="60"/>
    </row>
    <row r="45" spans="1:47" s="2" customFormat="1" ht="25.5" customHeight="1">
      <c r="A45" s="64" t="s">
        <v>71</v>
      </c>
      <c r="B45" s="65" t="s">
        <v>72</v>
      </c>
      <c r="C45" s="57" t="s">
        <v>36</v>
      </c>
      <c r="D45" s="58" t="s">
        <v>73</v>
      </c>
      <c r="E45" s="69" t="s">
        <v>144</v>
      </c>
      <c r="F45" s="18">
        <f>SUM(F46:F47)</f>
        <v>0</v>
      </c>
      <c r="G45" s="18">
        <f>SUM(G46:G47)</f>
        <v>0</v>
      </c>
      <c r="H45" s="18">
        <v>0</v>
      </c>
      <c r="I45" s="1">
        <f>I46+I47</f>
        <v>0</v>
      </c>
      <c r="J45" s="1">
        <f>J46+J47</f>
        <v>0</v>
      </c>
      <c r="K45" s="1">
        <v>0</v>
      </c>
      <c r="L45" s="1">
        <f>L46+L47</f>
        <v>0</v>
      </c>
      <c r="M45" s="1">
        <f>M46+M47</f>
        <v>0</v>
      </c>
      <c r="N45" s="1">
        <v>0</v>
      </c>
      <c r="O45" s="1">
        <f>O46+O47</f>
        <v>0</v>
      </c>
      <c r="P45" s="1">
        <f>P46+P47</f>
        <v>0</v>
      </c>
      <c r="Q45" s="1">
        <v>0</v>
      </c>
      <c r="R45" s="1">
        <f>R46+R47</f>
        <v>0</v>
      </c>
      <c r="S45" s="1">
        <f>S46+S47</f>
        <v>0</v>
      </c>
      <c r="T45" s="1">
        <v>0</v>
      </c>
      <c r="U45" s="1">
        <f>U46+U47</f>
        <v>0</v>
      </c>
      <c r="V45" s="1">
        <f>V46+V47</f>
        <v>0</v>
      </c>
      <c r="W45" s="1">
        <v>0</v>
      </c>
      <c r="X45" s="1">
        <f>X46+X47</f>
        <v>0</v>
      </c>
      <c r="Y45" s="1">
        <f>Y46+Y47</f>
        <v>0</v>
      </c>
      <c r="Z45" s="1">
        <v>0</v>
      </c>
      <c r="AA45" s="1">
        <f>AA46+AA47</f>
        <v>0</v>
      </c>
      <c r="AB45" s="1">
        <f>AB46+AB47</f>
        <v>0</v>
      </c>
      <c r="AC45" s="1">
        <v>0</v>
      </c>
      <c r="AD45" s="1">
        <f>AD46+AD47</f>
        <v>0</v>
      </c>
      <c r="AE45" s="1">
        <f>AE46+AE47</f>
        <v>0</v>
      </c>
      <c r="AF45" s="1">
        <v>0</v>
      </c>
      <c r="AG45" s="1">
        <f>AG46+AG47</f>
        <v>0</v>
      </c>
      <c r="AH45" s="1">
        <f>AH46+AH47</f>
        <v>0</v>
      </c>
      <c r="AI45" s="1">
        <v>0</v>
      </c>
      <c r="AJ45" s="1">
        <f>AJ46+AJ47</f>
        <v>0</v>
      </c>
      <c r="AK45" s="1">
        <f>AK46+AK47</f>
        <v>0</v>
      </c>
      <c r="AL45" s="1">
        <v>0</v>
      </c>
      <c r="AM45" s="1">
        <f>AM46+AM47</f>
        <v>0</v>
      </c>
      <c r="AN45" s="1">
        <f>AN46+AN47</f>
        <v>0</v>
      </c>
      <c r="AO45" s="1">
        <v>0</v>
      </c>
      <c r="AP45" s="1">
        <f>AP46+AP47</f>
        <v>0</v>
      </c>
      <c r="AQ45" s="1">
        <f>AQ46+AQ47</f>
        <v>0</v>
      </c>
      <c r="AR45" s="1">
        <v>0</v>
      </c>
      <c r="AS45" s="59" t="s">
        <v>184</v>
      </c>
      <c r="AT45" s="60"/>
    </row>
    <row r="46" spans="1:47" s="2" customFormat="1" ht="25.5" customHeight="1">
      <c r="A46" s="64"/>
      <c r="B46" s="65"/>
      <c r="C46" s="55"/>
      <c r="D46" s="58"/>
      <c r="E46" s="69"/>
      <c r="F46" s="18">
        <f>I46+L46+O46+R46+U46+X46+AA46+AD46+AG46+AJ46+AM46+AP46</f>
        <v>0</v>
      </c>
      <c r="G46" s="18">
        <f>J46+M46+P46+S46+V46+Y46+AB46+AE46+AH46+AK46+AN46+AQ46</f>
        <v>0</v>
      </c>
      <c r="H46" s="18">
        <v>0</v>
      </c>
      <c r="I46" s="1">
        <v>0</v>
      </c>
      <c r="J46" s="1">
        <v>0</v>
      </c>
      <c r="K46" s="1">
        <v>0</v>
      </c>
      <c r="L46" s="1">
        <v>0</v>
      </c>
      <c r="M46" s="1">
        <v>0</v>
      </c>
      <c r="N46" s="1">
        <v>0</v>
      </c>
      <c r="O46" s="1">
        <v>0</v>
      </c>
      <c r="P46" s="1">
        <v>0</v>
      </c>
      <c r="Q46" s="1">
        <v>0</v>
      </c>
      <c r="R46" s="1">
        <v>0</v>
      </c>
      <c r="S46" s="1">
        <v>0</v>
      </c>
      <c r="T46" s="1">
        <v>0</v>
      </c>
      <c r="U46" s="1">
        <v>0</v>
      </c>
      <c r="V46" s="1">
        <v>0</v>
      </c>
      <c r="W46" s="1">
        <v>0</v>
      </c>
      <c r="X46" s="1">
        <v>0</v>
      </c>
      <c r="Y46" s="1">
        <v>0</v>
      </c>
      <c r="Z46" s="1">
        <v>0</v>
      </c>
      <c r="AA46" s="1">
        <v>0</v>
      </c>
      <c r="AB46" s="1">
        <v>0</v>
      </c>
      <c r="AC46" s="1">
        <v>0</v>
      </c>
      <c r="AD46" s="1">
        <v>0</v>
      </c>
      <c r="AE46" s="1">
        <v>0</v>
      </c>
      <c r="AF46" s="1">
        <v>0</v>
      </c>
      <c r="AG46" s="1">
        <v>0</v>
      </c>
      <c r="AH46" s="1">
        <v>0</v>
      </c>
      <c r="AI46" s="1">
        <v>0</v>
      </c>
      <c r="AJ46" s="1">
        <v>0</v>
      </c>
      <c r="AK46" s="1">
        <v>0</v>
      </c>
      <c r="AL46" s="1">
        <v>0</v>
      </c>
      <c r="AM46" s="1">
        <v>0</v>
      </c>
      <c r="AN46" s="1">
        <v>0</v>
      </c>
      <c r="AO46" s="1">
        <v>0</v>
      </c>
      <c r="AP46" s="1">
        <v>0</v>
      </c>
      <c r="AQ46" s="1">
        <v>0</v>
      </c>
      <c r="AR46" s="1">
        <v>0</v>
      </c>
      <c r="AS46" s="59"/>
      <c r="AT46" s="60"/>
    </row>
    <row r="47" spans="1:47" s="2" customFormat="1" ht="25.5" customHeight="1">
      <c r="A47" s="64"/>
      <c r="B47" s="65"/>
      <c r="C47" s="55"/>
      <c r="D47" s="58"/>
      <c r="E47" s="69"/>
      <c r="F47" s="18">
        <f>I47+L47+O47+R47+U47+X47+AA47+AD47+AG47+AJ47+AM47+AP47</f>
        <v>0</v>
      </c>
      <c r="G47" s="18">
        <f>J47+M47+P47+S47+V47+Y47+AB47+AE47+AH47+AK47+AN47+AQ47</f>
        <v>0</v>
      </c>
      <c r="H47" s="18">
        <v>0</v>
      </c>
      <c r="I47" s="1">
        <v>0</v>
      </c>
      <c r="J47" s="1">
        <v>0</v>
      </c>
      <c r="K47" s="1">
        <v>0</v>
      </c>
      <c r="L47" s="1">
        <v>0</v>
      </c>
      <c r="M47" s="1">
        <v>0</v>
      </c>
      <c r="N47" s="1">
        <v>0</v>
      </c>
      <c r="O47" s="1">
        <v>0</v>
      </c>
      <c r="P47" s="1">
        <v>0</v>
      </c>
      <c r="Q47" s="1">
        <v>0</v>
      </c>
      <c r="R47" s="1">
        <v>0</v>
      </c>
      <c r="S47" s="1">
        <v>0</v>
      </c>
      <c r="T47" s="1">
        <v>0</v>
      </c>
      <c r="U47" s="1">
        <v>0</v>
      </c>
      <c r="V47" s="1">
        <v>0</v>
      </c>
      <c r="W47" s="1">
        <v>0</v>
      </c>
      <c r="X47" s="1">
        <v>0</v>
      </c>
      <c r="Y47" s="1">
        <v>0</v>
      </c>
      <c r="Z47" s="1">
        <v>0</v>
      </c>
      <c r="AA47" s="1">
        <v>0</v>
      </c>
      <c r="AB47" s="1">
        <v>0</v>
      </c>
      <c r="AC47" s="1">
        <v>0</v>
      </c>
      <c r="AD47" s="1">
        <v>0</v>
      </c>
      <c r="AE47" s="1">
        <v>0</v>
      </c>
      <c r="AF47" s="1">
        <v>0</v>
      </c>
      <c r="AG47" s="1">
        <v>0</v>
      </c>
      <c r="AH47" s="1">
        <v>0</v>
      </c>
      <c r="AI47" s="1">
        <v>0</v>
      </c>
      <c r="AJ47" s="1">
        <v>0</v>
      </c>
      <c r="AK47" s="1">
        <v>0</v>
      </c>
      <c r="AL47" s="1">
        <v>0</v>
      </c>
      <c r="AM47" s="1">
        <v>0</v>
      </c>
      <c r="AN47" s="1">
        <v>0</v>
      </c>
      <c r="AO47" s="1">
        <v>0</v>
      </c>
      <c r="AP47" s="1">
        <v>0</v>
      </c>
      <c r="AQ47" s="1">
        <v>0</v>
      </c>
      <c r="AR47" s="1">
        <v>0</v>
      </c>
      <c r="AS47" s="59"/>
      <c r="AT47" s="60"/>
    </row>
    <row r="48" spans="1:47" s="2" customFormat="1" ht="27.75" customHeight="1">
      <c r="A48" s="5" t="s">
        <v>74</v>
      </c>
      <c r="B48" s="52" t="s">
        <v>75</v>
      </c>
      <c r="C48" s="52"/>
      <c r="D48" s="52"/>
      <c r="E48" s="25"/>
      <c r="F48" s="17"/>
      <c r="G48" s="17"/>
      <c r="H48" s="17"/>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19"/>
      <c r="AT48" s="9"/>
    </row>
    <row r="49" spans="1:47" s="2" customFormat="1" ht="35.25" customHeight="1">
      <c r="A49" s="45" t="s">
        <v>39</v>
      </c>
      <c r="B49" s="52" t="s">
        <v>76</v>
      </c>
      <c r="C49" s="52"/>
      <c r="D49" s="52"/>
      <c r="E49" s="25"/>
      <c r="F49" s="17"/>
      <c r="G49" s="17"/>
      <c r="H49" s="17"/>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19"/>
      <c r="AT49" s="9"/>
    </row>
    <row r="50" spans="1:47" s="43" customFormat="1" ht="20.100000000000001" customHeight="1">
      <c r="A50" s="50" t="s">
        <v>77</v>
      </c>
      <c r="B50" s="51" t="s">
        <v>32</v>
      </c>
      <c r="C50" s="51"/>
      <c r="D50" s="51"/>
      <c r="E50" s="41" t="s">
        <v>28</v>
      </c>
      <c r="F50" s="18">
        <f>F51+F52</f>
        <v>200</v>
      </c>
      <c r="G50" s="18">
        <f>G51+G52</f>
        <v>200</v>
      </c>
      <c r="H50" s="18">
        <f>G50/F50*100</f>
        <v>100</v>
      </c>
      <c r="I50" s="18">
        <f>I51+I52</f>
        <v>0</v>
      </c>
      <c r="J50" s="18">
        <f>J51+J52</f>
        <v>0</v>
      </c>
      <c r="K50" s="18">
        <v>0</v>
      </c>
      <c r="L50" s="18">
        <f>L51+L52</f>
        <v>42</v>
      </c>
      <c r="M50" s="18">
        <f>M51+M52</f>
        <v>42</v>
      </c>
      <c r="N50" s="18">
        <f>M50/L50*100</f>
        <v>100</v>
      </c>
      <c r="O50" s="18">
        <f>O51+O52</f>
        <v>48</v>
      </c>
      <c r="P50" s="18">
        <f>P51+P52</f>
        <v>48</v>
      </c>
      <c r="Q50" s="18">
        <f>P50/O50*100</f>
        <v>100</v>
      </c>
      <c r="R50" s="18">
        <f>R51+R52</f>
        <v>30</v>
      </c>
      <c r="S50" s="18">
        <f>S51+S52</f>
        <v>30</v>
      </c>
      <c r="T50" s="18">
        <f>S50/R50*100</f>
        <v>100</v>
      </c>
      <c r="U50" s="18">
        <f>U51+U52</f>
        <v>0</v>
      </c>
      <c r="V50" s="18">
        <f>V51+V52</f>
        <v>0</v>
      </c>
      <c r="W50" s="18">
        <v>0</v>
      </c>
      <c r="X50" s="18">
        <f>X51+X52</f>
        <v>0</v>
      </c>
      <c r="Y50" s="18">
        <f>Y51+Y52</f>
        <v>0</v>
      </c>
      <c r="Z50" s="18">
        <v>0</v>
      </c>
      <c r="AA50" s="18">
        <f>AA51+AA52</f>
        <v>0</v>
      </c>
      <c r="AB50" s="18">
        <f>AB51+AB52</f>
        <v>0</v>
      </c>
      <c r="AC50" s="18">
        <v>0</v>
      </c>
      <c r="AD50" s="18">
        <f>AD51+AD52</f>
        <v>0</v>
      </c>
      <c r="AE50" s="18">
        <f>AE51+AE52</f>
        <v>0</v>
      </c>
      <c r="AF50" s="18">
        <v>0</v>
      </c>
      <c r="AG50" s="18">
        <f>AG51+AG52</f>
        <v>30</v>
      </c>
      <c r="AH50" s="18">
        <f t="shared" ref="AH50:AP50" si="17">AH51+AH52</f>
        <v>30</v>
      </c>
      <c r="AI50" s="18">
        <f>AH50/AG50*100</f>
        <v>100</v>
      </c>
      <c r="AJ50" s="18">
        <f t="shared" si="17"/>
        <v>35</v>
      </c>
      <c r="AK50" s="18">
        <f t="shared" si="17"/>
        <v>25</v>
      </c>
      <c r="AL50" s="18">
        <f>AK50/AJ50*100</f>
        <v>71.428571428571431</v>
      </c>
      <c r="AM50" s="18">
        <f t="shared" si="17"/>
        <v>0</v>
      </c>
      <c r="AN50" s="18">
        <f t="shared" si="17"/>
        <v>10</v>
      </c>
      <c r="AO50" s="18">
        <f t="shared" si="17"/>
        <v>0</v>
      </c>
      <c r="AP50" s="18">
        <f t="shared" si="17"/>
        <v>15</v>
      </c>
      <c r="AQ50" s="42">
        <f>AQ51+AQ52</f>
        <v>15</v>
      </c>
      <c r="AR50" s="42">
        <f>AQ50/AP50*100</f>
        <v>100</v>
      </c>
      <c r="AS50" s="37"/>
      <c r="AT50" s="18"/>
    </row>
    <row r="51" spans="1:47" s="43" customFormat="1" ht="20.100000000000001" customHeight="1">
      <c r="A51" s="50"/>
      <c r="B51" s="51"/>
      <c r="C51" s="51"/>
      <c r="D51" s="51"/>
      <c r="E51" s="44" t="s">
        <v>29</v>
      </c>
      <c r="F51" s="18">
        <f>I51+L51+O51+R51+U51+X51+AA51+AD51+AG51+AJ51+AM51+AP51</f>
        <v>0</v>
      </c>
      <c r="G51" s="18">
        <f>J51+M51+P51+S51+V51+Y51+AB51+AE51+AH51+AK51+AN51+AQ51</f>
        <v>0</v>
      </c>
      <c r="H51" s="18">
        <v>0</v>
      </c>
      <c r="I51" s="18">
        <f>I54+I57+I60+I63+I66+I69+I72+I75</f>
        <v>0</v>
      </c>
      <c r="J51" s="18">
        <f>J54+J57+J60+J63+J66+J69+J72+J75</f>
        <v>0</v>
      </c>
      <c r="K51" s="18">
        <v>0</v>
      </c>
      <c r="L51" s="18">
        <f>L54+L57+L60+L63+L66+L69+L72+L75</f>
        <v>0</v>
      </c>
      <c r="M51" s="18">
        <f>M54+M57+M60+M63+M66+M69+M72+M75</f>
        <v>0</v>
      </c>
      <c r="N51" s="18">
        <v>0</v>
      </c>
      <c r="O51" s="18">
        <f>O54+O57+O60+O63+O66+O69+O72+O75</f>
        <v>0</v>
      </c>
      <c r="P51" s="18">
        <f>P54+P57+P60+P63+P66+P69+P72+P75</f>
        <v>0</v>
      </c>
      <c r="Q51" s="18">
        <v>0</v>
      </c>
      <c r="R51" s="18">
        <f>R54+R57+R60+R63+R66+R69+R72+R75</f>
        <v>0</v>
      </c>
      <c r="S51" s="18">
        <f>S54+S57+S60+S63+S66+S69+S72+S75</f>
        <v>0</v>
      </c>
      <c r="T51" s="18">
        <v>0</v>
      </c>
      <c r="U51" s="18">
        <f>U54+U57+U60+U63+U66+U69+U72+U75</f>
        <v>0</v>
      </c>
      <c r="V51" s="18">
        <f>V54+V57+V60+V63+V66+V69+V72+V75</f>
        <v>0</v>
      </c>
      <c r="W51" s="18">
        <v>0</v>
      </c>
      <c r="X51" s="18">
        <f>X54+X57+X60+X63+X66+X69+X72+X75</f>
        <v>0</v>
      </c>
      <c r="Y51" s="18">
        <f>Y54+Y57+Y60+Y63+Y66+Y69+Y72+Y75</f>
        <v>0</v>
      </c>
      <c r="Z51" s="18">
        <v>0</v>
      </c>
      <c r="AA51" s="18">
        <f>AA54+AA57+AA60+AA63+AA66+AA69+AA72+AA75</f>
        <v>0</v>
      </c>
      <c r="AB51" s="18">
        <f>AB54+AB57+AB60+AB63+AB66+AB69+AB72+AB75</f>
        <v>0</v>
      </c>
      <c r="AC51" s="18">
        <v>0</v>
      </c>
      <c r="AD51" s="18">
        <f>AD54+AD57+AD60+AD63+AD66+AD69+AD72+AD75</f>
        <v>0</v>
      </c>
      <c r="AE51" s="18">
        <f>AE54+AE57+AE60+AE63+AE66+AE69+AE72+AE75</f>
        <v>0</v>
      </c>
      <c r="AF51" s="18">
        <v>0</v>
      </c>
      <c r="AG51" s="18">
        <f>AG54+AG57+AG60+AG63+AG66+AG69+AG72+AG75</f>
        <v>0</v>
      </c>
      <c r="AH51" s="18">
        <f>AH54+AH57+AH60+AH63+AH66+AH69+AH72+AH75</f>
        <v>0</v>
      </c>
      <c r="AI51" s="18">
        <v>0</v>
      </c>
      <c r="AJ51" s="18">
        <f>AJ54+AJ57+AJ60+AJ63+AJ66+AJ69+AJ72+AJ75</f>
        <v>0</v>
      </c>
      <c r="AK51" s="18">
        <f>AK54+AK57+AK60+AK63+AK66+AK69+AK72+AK75</f>
        <v>0</v>
      </c>
      <c r="AL51" s="18">
        <v>0</v>
      </c>
      <c r="AM51" s="18">
        <f>AM54+AM57+AM60+AM63+AM66+AM69+AM72+AM75</f>
        <v>0</v>
      </c>
      <c r="AN51" s="18">
        <f>AN54+AN57+AN60+AN63+AN66+AN69+AN72+AN75</f>
        <v>0</v>
      </c>
      <c r="AO51" s="18">
        <v>0</v>
      </c>
      <c r="AP51" s="18">
        <f>AP54+AP57+AP60+AP63+AP66+AP69+AP72+AP75</f>
        <v>0</v>
      </c>
      <c r="AQ51" s="42">
        <f>AQ54+AQ57+AQ60+AQ63+AQ66+AQ69+AQ72+AQ75</f>
        <v>0</v>
      </c>
      <c r="AR51" s="18">
        <v>0</v>
      </c>
      <c r="AS51" s="37"/>
      <c r="AT51" s="18"/>
    </row>
    <row r="52" spans="1:47" s="43" customFormat="1" ht="20.100000000000001" customHeight="1">
      <c r="A52" s="50"/>
      <c r="B52" s="51"/>
      <c r="C52" s="51"/>
      <c r="D52" s="51"/>
      <c r="E52" s="44" t="s">
        <v>30</v>
      </c>
      <c r="F52" s="18">
        <f>I52+L52+O52+R52+U52+X52+AA52+AD52+AG52+AJ52+AM52+AP52</f>
        <v>200</v>
      </c>
      <c r="G52" s="18">
        <f>J52+M52+P52+S52+V52+Y52+AB52+AE52+AH52+AK52+AN52+AQ52</f>
        <v>200</v>
      </c>
      <c r="H52" s="18">
        <f>G52/F52*100</f>
        <v>100</v>
      </c>
      <c r="I52" s="18">
        <f>I55+I58+I61+I64+I67</f>
        <v>0</v>
      </c>
      <c r="J52" s="18">
        <f>J55+J58+J61+J64+J67</f>
        <v>0</v>
      </c>
      <c r="K52" s="18">
        <v>0</v>
      </c>
      <c r="L52" s="18">
        <f>L55+L58+L61+L64+L67</f>
        <v>42</v>
      </c>
      <c r="M52" s="18">
        <f>M55+M58+M61+M64+M67</f>
        <v>42</v>
      </c>
      <c r="N52" s="18">
        <f>M52/L52*100</f>
        <v>100</v>
      </c>
      <c r="O52" s="18">
        <f>O55+O58+O61+O64+O67</f>
        <v>48</v>
      </c>
      <c r="P52" s="18">
        <f>P55+P58+P61+P64+P67</f>
        <v>48</v>
      </c>
      <c r="Q52" s="18">
        <f>P52/O52*100</f>
        <v>100</v>
      </c>
      <c r="R52" s="18">
        <f>R55+R58+R61+R64+R67</f>
        <v>30</v>
      </c>
      <c r="S52" s="18">
        <f>S55+S58+S61+S64+S67</f>
        <v>30</v>
      </c>
      <c r="T52" s="18">
        <f>S52/R52*100</f>
        <v>100</v>
      </c>
      <c r="U52" s="18">
        <f>U55+U58+U61+U64+U67</f>
        <v>0</v>
      </c>
      <c r="V52" s="18">
        <f>V55+V58+V61+V64+V67</f>
        <v>0</v>
      </c>
      <c r="W52" s="18">
        <v>0</v>
      </c>
      <c r="X52" s="18">
        <f>X55+X58+X61+X64+X67</f>
        <v>0</v>
      </c>
      <c r="Y52" s="18">
        <f>Y55+Y58+Y61+Y64+Y67</f>
        <v>0</v>
      </c>
      <c r="Z52" s="18">
        <v>0</v>
      </c>
      <c r="AA52" s="18">
        <f>AA55+AA58+AA61+AA64+AA67</f>
        <v>0</v>
      </c>
      <c r="AB52" s="18">
        <f>AB55+AB58+AB61+AB64+AB67</f>
        <v>0</v>
      </c>
      <c r="AC52" s="18">
        <v>0</v>
      </c>
      <c r="AD52" s="18">
        <f>AD55+AD58+AD61+AD64+AD67</f>
        <v>0</v>
      </c>
      <c r="AE52" s="18">
        <f>AE55+AE58+AE61+AE64+AE67</f>
        <v>0</v>
      </c>
      <c r="AF52" s="18">
        <v>0</v>
      </c>
      <c r="AG52" s="18">
        <f>AG55+AG58+AG61+AG64+AG67</f>
        <v>30</v>
      </c>
      <c r="AH52" s="18">
        <f>AH55+AH58+AH61+AH64+AH67</f>
        <v>30</v>
      </c>
      <c r="AI52" s="18">
        <f>AH52/AG52*100</f>
        <v>100</v>
      </c>
      <c r="AJ52" s="18">
        <f>AJ55+AJ58+AJ61+AJ64+AJ67</f>
        <v>35</v>
      </c>
      <c r="AK52" s="18">
        <f>AK55+AK58+AK61+AK64+AK67</f>
        <v>25</v>
      </c>
      <c r="AL52" s="18">
        <f>AK52/AJ52*100</f>
        <v>71.428571428571431</v>
      </c>
      <c r="AM52" s="18">
        <f>AM55+AM58+AM61+AM64+AM67</f>
        <v>0</v>
      </c>
      <c r="AN52" s="18">
        <f>AN55+AN58+AN61+AN64+AN67</f>
        <v>10</v>
      </c>
      <c r="AO52" s="18">
        <v>0</v>
      </c>
      <c r="AP52" s="18">
        <f>AP55+AP58+AP61+AP64+AP67</f>
        <v>15</v>
      </c>
      <c r="AQ52" s="42">
        <f>AQ55+AQ58+AQ61+AQ64+AQ67</f>
        <v>15</v>
      </c>
      <c r="AR52" s="42">
        <f>AQ52/AP52*100</f>
        <v>100</v>
      </c>
      <c r="AS52" s="37"/>
      <c r="AT52" s="18"/>
    </row>
    <row r="53" spans="1:47" s="2" customFormat="1" ht="23.25" customHeight="1">
      <c r="A53" s="55" t="s">
        <v>78</v>
      </c>
      <c r="B53" s="65" t="s">
        <v>79</v>
      </c>
      <c r="C53" s="57" t="s">
        <v>223</v>
      </c>
      <c r="D53" s="70" t="s">
        <v>82</v>
      </c>
      <c r="E53" s="29" t="s">
        <v>28</v>
      </c>
      <c r="F53" s="18">
        <f>SUM(F54:F55)</f>
        <v>55</v>
      </c>
      <c r="G53" s="18">
        <f>SUM(G54:G55)</f>
        <v>55</v>
      </c>
      <c r="H53" s="18">
        <f>G53/F53*100</f>
        <v>100</v>
      </c>
      <c r="I53" s="1">
        <f>I54+I55</f>
        <v>0</v>
      </c>
      <c r="J53" s="1">
        <f>J54+J55</f>
        <v>0</v>
      </c>
      <c r="K53" s="1">
        <v>0</v>
      </c>
      <c r="L53" s="1">
        <f>L54+L55</f>
        <v>0</v>
      </c>
      <c r="M53" s="1">
        <f>M54+M55</f>
        <v>0</v>
      </c>
      <c r="N53" s="1">
        <v>0</v>
      </c>
      <c r="O53" s="1">
        <f>O54+O55</f>
        <v>10</v>
      </c>
      <c r="P53" s="1">
        <f>P54+P55</f>
        <v>10</v>
      </c>
      <c r="Q53" s="1">
        <f>P53/O53*100</f>
        <v>100</v>
      </c>
      <c r="R53" s="1">
        <f>R54+R55</f>
        <v>15</v>
      </c>
      <c r="S53" s="1">
        <f>S54+S55</f>
        <v>15</v>
      </c>
      <c r="T53" s="1">
        <f>S53/R53*100</f>
        <v>100</v>
      </c>
      <c r="U53" s="1">
        <f>U54+U55</f>
        <v>0</v>
      </c>
      <c r="V53" s="1">
        <f>V54+V55</f>
        <v>0</v>
      </c>
      <c r="W53" s="1">
        <v>0</v>
      </c>
      <c r="X53" s="1">
        <f>X54+X55</f>
        <v>0</v>
      </c>
      <c r="Y53" s="1">
        <f>Y54+Y55</f>
        <v>0</v>
      </c>
      <c r="Z53" s="1">
        <v>0</v>
      </c>
      <c r="AA53" s="1">
        <f>AA54+AA55</f>
        <v>0</v>
      </c>
      <c r="AB53" s="1">
        <f>AB54+AB55</f>
        <v>0</v>
      </c>
      <c r="AC53" s="1">
        <v>0</v>
      </c>
      <c r="AD53" s="1">
        <f>AD54+AD55</f>
        <v>0</v>
      </c>
      <c r="AE53" s="1">
        <f>AE54+AE55</f>
        <v>0</v>
      </c>
      <c r="AF53" s="1">
        <v>0</v>
      </c>
      <c r="AG53" s="1">
        <f>AG54+AG55</f>
        <v>0</v>
      </c>
      <c r="AH53" s="1">
        <f>AH54+AH55</f>
        <v>0</v>
      </c>
      <c r="AI53" s="1">
        <v>0</v>
      </c>
      <c r="AJ53" s="1">
        <f>AJ54+AJ55</f>
        <v>15</v>
      </c>
      <c r="AK53" s="1">
        <f>AK54+AK55</f>
        <v>15</v>
      </c>
      <c r="AL53" s="1">
        <f>AK53/AJ53*100</f>
        <v>100</v>
      </c>
      <c r="AM53" s="1">
        <f>AM54+AM55</f>
        <v>0</v>
      </c>
      <c r="AN53" s="1">
        <f>AN54+AN55</f>
        <v>0</v>
      </c>
      <c r="AO53" s="1">
        <v>0</v>
      </c>
      <c r="AP53" s="1">
        <f>AP54+AP55</f>
        <v>15</v>
      </c>
      <c r="AQ53" s="1">
        <f>AQ54+AQ55</f>
        <v>15</v>
      </c>
      <c r="AR53" s="1">
        <f>AQ53/AP53*100</f>
        <v>100</v>
      </c>
      <c r="AS53" s="59" t="s">
        <v>227</v>
      </c>
      <c r="AT53" s="60"/>
    </row>
    <row r="54" spans="1:47" s="2" customFormat="1" ht="23.25" customHeight="1">
      <c r="A54" s="55"/>
      <c r="B54" s="65"/>
      <c r="C54" s="55"/>
      <c r="D54" s="55"/>
      <c r="E54" s="30" t="s">
        <v>29</v>
      </c>
      <c r="F54" s="18">
        <f>I54+L54+O54+R54+U54+X54+AA54+AD54+AG54+AJ54+AM54+AP54</f>
        <v>0</v>
      </c>
      <c r="G54" s="18">
        <f>J54+M54+P54+S54+V54+Y54+AB54+AE54+AH54+AK54+AN54+AQ54</f>
        <v>0</v>
      </c>
      <c r="H54" s="18">
        <v>0</v>
      </c>
      <c r="I54" s="1">
        <v>0</v>
      </c>
      <c r="J54" s="1">
        <v>0</v>
      </c>
      <c r="K54" s="1">
        <v>0</v>
      </c>
      <c r="L54" s="1">
        <v>0</v>
      </c>
      <c r="M54" s="1">
        <v>0</v>
      </c>
      <c r="N54" s="1">
        <v>0</v>
      </c>
      <c r="O54" s="1">
        <v>0</v>
      </c>
      <c r="P54" s="1">
        <v>0</v>
      </c>
      <c r="Q54" s="1">
        <v>0</v>
      </c>
      <c r="R54" s="1">
        <v>0</v>
      </c>
      <c r="S54" s="1">
        <v>0</v>
      </c>
      <c r="T54" s="1">
        <v>0</v>
      </c>
      <c r="U54" s="1">
        <v>0</v>
      </c>
      <c r="V54" s="1">
        <v>0</v>
      </c>
      <c r="W54" s="1">
        <v>0</v>
      </c>
      <c r="X54" s="1">
        <v>0</v>
      </c>
      <c r="Y54" s="1">
        <v>0</v>
      </c>
      <c r="Z54" s="1">
        <v>0</v>
      </c>
      <c r="AA54" s="1">
        <v>0</v>
      </c>
      <c r="AB54" s="1">
        <v>0</v>
      </c>
      <c r="AC54" s="1">
        <v>0</v>
      </c>
      <c r="AD54" s="1">
        <v>0</v>
      </c>
      <c r="AE54" s="1">
        <v>0</v>
      </c>
      <c r="AF54" s="1">
        <v>0</v>
      </c>
      <c r="AG54" s="1">
        <v>0</v>
      </c>
      <c r="AH54" s="1">
        <v>0</v>
      </c>
      <c r="AI54" s="1">
        <v>0</v>
      </c>
      <c r="AJ54" s="1">
        <v>0</v>
      </c>
      <c r="AK54" s="1">
        <v>0</v>
      </c>
      <c r="AL54" s="1">
        <v>0</v>
      </c>
      <c r="AM54" s="1">
        <v>0</v>
      </c>
      <c r="AN54" s="1">
        <v>0</v>
      </c>
      <c r="AO54" s="1">
        <v>0</v>
      </c>
      <c r="AP54" s="1">
        <v>0</v>
      </c>
      <c r="AQ54" s="1">
        <v>0</v>
      </c>
      <c r="AR54" s="1">
        <v>0</v>
      </c>
      <c r="AS54" s="59"/>
      <c r="AT54" s="60"/>
    </row>
    <row r="55" spans="1:47" s="2" customFormat="1" ht="161.25" customHeight="1">
      <c r="A55" s="55"/>
      <c r="B55" s="65"/>
      <c r="C55" s="55"/>
      <c r="D55" s="55"/>
      <c r="E55" s="30" t="s">
        <v>30</v>
      </c>
      <c r="F55" s="18">
        <f>I55+L55+O55+R55+U55+X55+AA55+AD55+AG55+AJ55+AM55+AP55</f>
        <v>55</v>
      </c>
      <c r="G55" s="18">
        <f>J55+M55+P55+S55+V55+Y55+AB55+AE55+AH55+AK55+AN55+AQ55</f>
        <v>55</v>
      </c>
      <c r="H55" s="18">
        <f>G55/F55*100</f>
        <v>100</v>
      </c>
      <c r="I55" s="1">
        <v>0</v>
      </c>
      <c r="J55" s="1">
        <v>0</v>
      </c>
      <c r="K55" s="1">
        <v>0</v>
      </c>
      <c r="L55" s="1">
        <v>0</v>
      </c>
      <c r="M55" s="1">
        <v>0</v>
      </c>
      <c r="N55" s="1">
        <v>0</v>
      </c>
      <c r="O55" s="1">
        <v>10</v>
      </c>
      <c r="P55" s="1">
        <v>10</v>
      </c>
      <c r="Q55" s="1">
        <f>P55/O55*100</f>
        <v>100</v>
      </c>
      <c r="R55" s="1">
        <v>15</v>
      </c>
      <c r="S55" s="1">
        <v>15</v>
      </c>
      <c r="T55" s="1">
        <f>S55/R55*100</f>
        <v>100</v>
      </c>
      <c r="U55" s="1">
        <v>0</v>
      </c>
      <c r="V55" s="1">
        <v>0</v>
      </c>
      <c r="W55" s="1">
        <v>0</v>
      </c>
      <c r="X55" s="1">
        <v>0</v>
      </c>
      <c r="Y55" s="1">
        <v>0</v>
      </c>
      <c r="Z55" s="1">
        <v>0</v>
      </c>
      <c r="AA55" s="1">
        <v>0</v>
      </c>
      <c r="AB55" s="1">
        <v>0</v>
      </c>
      <c r="AC55" s="1">
        <v>0</v>
      </c>
      <c r="AD55" s="1">
        <v>0</v>
      </c>
      <c r="AE55" s="1">
        <v>0</v>
      </c>
      <c r="AF55" s="1">
        <v>0</v>
      </c>
      <c r="AG55" s="1">
        <v>0</v>
      </c>
      <c r="AH55" s="1">
        <v>0</v>
      </c>
      <c r="AI55" s="1">
        <v>0</v>
      </c>
      <c r="AJ55" s="1">
        <v>15</v>
      </c>
      <c r="AK55" s="1">
        <v>15</v>
      </c>
      <c r="AL55" s="1">
        <f>AK55/AJ55*100</f>
        <v>100</v>
      </c>
      <c r="AM55" s="1">
        <v>0</v>
      </c>
      <c r="AN55" s="1">
        <v>0</v>
      </c>
      <c r="AO55" s="1">
        <v>0</v>
      </c>
      <c r="AP55" s="1">
        <v>15</v>
      </c>
      <c r="AQ55" s="1">
        <v>15</v>
      </c>
      <c r="AR55" s="1">
        <f>AQ55/AP55*100</f>
        <v>100</v>
      </c>
      <c r="AS55" s="59"/>
      <c r="AT55" s="60"/>
      <c r="AU55" s="2" t="s">
        <v>159</v>
      </c>
    </row>
    <row r="56" spans="1:47" s="2" customFormat="1" ht="25.5" customHeight="1">
      <c r="A56" s="55" t="s">
        <v>81</v>
      </c>
      <c r="B56" s="65" t="s">
        <v>80</v>
      </c>
      <c r="C56" s="57" t="s">
        <v>156</v>
      </c>
      <c r="D56" s="58" t="s">
        <v>83</v>
      </c>
      <c r="E56" s="29" t="s">
        <v>28</v>
      </c>
      <c r="F56" s="18">
        <f>SUM(F57:F58)</f>
        <v>30</v>
      </c>
      <c r="G56" s="18">
        <f>SUM(G57:G58)</f>
        <v>30</v>
      </c>
      <c r="H56" s="18">
        <f>G56/F56*100</f>
        <v>100</v>
      </c>
      <c r="I56" s="1">
        <f>I57+I58</f>
        <v>0</v>
      </c>
      <c r="J56" s="1">
        <f>J57+J58</f>
        <v>0</v>
      </c>
      <c r="K56" s="1">
        <v>0</v>
      </c>
      <c r="L56" s="1">
        <f>L57+L58</f>
        <v>0</v>
      </c>
      <c r="M56" s="1">
        <f>M57+M58</f>
        <v>0</v>
      </c>
      <c r="N56" s="1">
        <v>0</v>
      </c>
      <c r="O56" s="1">
        <f>O57+O58</f>
        <v>0</v>
      </c>
      <c r="P56" s="1">
        <f>P57+P58</f>
        <v>0</v>
      </c>
      <c r="Q56" s="1">
        <v>0</v>
      </c>
      <c r="R56" s="1">
        <f>R57+R58</f>
        <v>0</v>
      </c>
      <c r="S56" s="1">
        <f>S57+S58</f>
        <v>0</v>
      </c>
      <c r="T56" s="1">
        <v>0</v>
      </c>
      <c r="U56" s="1">
        <f>U57+U58</f>
        <v>0</v>
      </c>
      <c r="V56" s="1">
        <f>V57+V58</f>
        <v>0</v>
      </c>
      <c r="W56" s="1">
        <v>0</v>
      </c>
      <c r="X56" s="1">
        <f>X57+X58</f>
        <v>0</v>
      </c>
      <c r="Y56" s="1">
        <f>Y57+Y58</f>
        <v>0</v>
      </c>
      <c r="Z56" s="1">
        <v>0</v>
      </c>
      <c r="AA56" s="1">
        <f>AA57+AA58</f>
        <v>0</v>
      </c>
      <c r="AB56" s="1">
        <f>AB57+AB58</f>
        <v>0</v>
      </c>
      <c r="AC56" s="1">
        <v>0</v>
      </c>
      <c r="AD56" s="1">
        <f>AD57+AD58</f>
        <v>0</v>
      </c>
      <c r="AE56" s="1">
        <f>AE57+AE58</f>
        <v>0</v>
      </c>
      <c r="AF56" s="1">
        <v>0</v>
      </c>
      <c r="AG56" s="1">
        <f>AG57+AG58</f>
        <v>30</v>
      </c>
      <c r="AH56" s="1">
        <f>AH57+AH58</f>
        <v>30</v>
      </c>
      <c r="AI56" s="1">
        <f>AH56/AG56*100</f>
        <v>100</v>
      </c>
      <c r="AJ56" s="1">
        <f>AJ57+AJ58</f>
        <v>0</v>
      </c>
      <c r="AK56" s="1">
        <f>AK57+AK58</f>
        <v>0</v>
      </c>
      <c r="AL56" s="1">
        <v>0</v>
      </c>
      <c r="AM56" s="1">
        <f>AM57+AM58</f>
        <v>0</v>
      </c>
      <c r="AN56" s="1">
        <f>AN57+AN58</f>
        <v>0</v>
      </c>
      <c r="AO56" s="1">
        <v>0</v>
      </c>
      <c r="AP56" s="1">
        <f>AP57+AP58</f>
        <v>0</v>
      </c>
      <c r="AQ56" s="1">
        <f>AQ57+AQ58</f>
        <v>0</v>
      </c>
      <c r="AR56" s="1">
        <v>0</v>
      </c>
      <c r="AS56" s="59" t="s">
        <v>171</v>
      </c>
      <c r="AT56" s="1"/>
    </row>
    <row r="57" spans="1:47" s="2" customFormat="1" ht="25.5" customHeight="1">
      <c r="A57" s="55"/>
      <c r="B57" s="65"/>
      <c r="C57" s="55"/>
      <c r="D57" s="58"/>
      <c r="E57" s="30" t="s">
        <v>29</v>
      </c>
      <c r="F57" s="18">
        <f>I57+L57+O57+R57+U57+X57+AA57+AD57+AG57+AJ57+AM57+AP57</f>
        <v>0</v>
      </c>
      <c r="G57" s="18">
        <f>J57+M57+P57+S57+V57+Y57+AB57+AE57+AH57+AK57+AN57+AQ57</f>
        <v>0</v>
      </c>
      <c r="H57" s="18">
        <v>0</v>
      </c>
      <c r="I57" s="1">
        <v>0</v>
      </c>
      <c r="J57" s="1">
        <v>0</v>
      </c>
      <c r="K57" s="1">
        <v>0</v>
      </c>
      <c r="L57" s="1">
        <v>0</v>
      </c>
      <c r="M57" s="1">
        <v>0</v>
      </c>
      <c r="N57" s="1">
        <v>0</v>
      </c>
      <c r="O57" s="1">
        <v>0</v>
      </c>
      <c r="P57" s="1">
        <v>0</v>
      </c>
      <c r="Q57" s="1">
        <v>0</v>
      </c>
      <c r="R57" s="1">
        <v>0</v>
      </c>
      <c r="S57" s="1">
        <v>0</v>
      </c>
      <c r="T57" s="1">
        <v>0</v>
      </c>
      <c r="U57" s="1">
        <v>0</v>
      </c>
      <c r="V57" s="1">
        <v>0</v>
      </c>
      <c r="W57" s="1">
        <v>0</v>
      </c>
      <c r="X57" s="1">
        <v>0</v>
      </c>
      <c r="Y57" s="1">
        <v>0</v>
      </c>
      <c r="Z57" s="1">
        <v>0</v>
      </c>
      <c r="AA57" s="1">
        <v>0</v>
      </c>
      <c r="AB57" s="1">
        <v>0</v>
      </c>
      <c r="AC57" s="1">
        <v>0</v>
      </c>
      <c r="AD57" s="1">
        <v>0</v>
      </c>
      <c r="AE57" s="1">
        <v>0</v>
      </c>
      <c r="AF57" s="1">
        <v>0</v>
      </c>
      <c r="AG57" s="1">
        <v>0</v>
      </c>
      <c r="AH57" s="1">
        <v>0</v>
      </c>
      <c r="AI57" s="1">
        <v>0</v>
      </c>
      <c r="AJ57" s="1">
        <v>0</v>
      </c>
      <c r="AK57" s="1">
        <v>0</v>
      </c>
      <c r="AL57" s="1">
        <v>0</v>
      </c>
      <c r="AM57" s="1">
        <v>0</v>
      </c>
      <c r="AN57" s="1">
        <v>0</v>
      </c>
      <c r="AO57" s="1">
        <v>0</v>
      </c>
      <c r="AP57" s="1">
        <v>0</v>
      </c>
      <c r="AQ57" s="1">
        <v>0</v>
      </c>
      <c r="AR57" s="1">
        <v>0</v>
      </c>
      <c r="AS57" s="60"/>
      <c r="AT57" s="1"/>
    </row>
    <row r="58" spans="1:47" s="2" customFormat="1" ht="25.5" customHeight="1">
      <c r="A58" s="55"/>
      <c r="B58" s="65"/>
      <c r="C58" s="55"/>
      <c r="D58" s="58"/>
      <c r="E58" s="30" t="s">
        <v>30</v>
      </c>
      <c r="F58" s="18">
        <f>I58+L58+O58+R58+U58+X58+AA58+AD58+AG58+AJ58+AM58+AP58</f>
        <v>30</v>
      </c>
      <c r="G58" s="18">
        <f>J58+M58+P58+S58+V58+Y58+AB58+AE58+AH58+AK58+AN58+AQ58</f>
        <v>30</v>
      </c>
      <c r="H58" s="18">
        <f>G58/F58*100</f>
        <v>100</v>
      </c>
      <c r="I58" s="1">
        <v>0</v>
      </c>
      <c r="J58" s="1">
        <v>0</v>
      </c>
      <c r="K58" s="1">
        <v>0</v>
      </c>
      <c r="L58" s="1">
        <v>0</v>
      </c>
      <c r="M58" s="1">
        <v>0</v>
      </c>
      <c r="N58" s="1">
        <v>0</v>
      </c>
      <c r="O58" s="1">
        <v>0</v>
      </c>
      <c r="P58" s="1">
        <v>0</v>
      </c>
      <c r="Q58" s="1">
        <v>0</v>
      </c>
      <c r="R58" s="1">
        <v>0</v>
      </c>
      <c r="S58" s="1">
        <v>0</v>
      </c>
      <c r="T58" s="1">
        <v>0</v>
      </c>
      <c r="U58" s="1">
        <v>0</v>
      </c>
      <c r="V58" s="1">
        <v>0</v>
      </c>
      <c r="W58" s="1">
        <v>0</v>
      </c>
      <c r="X58" s="1">
        <v>0</v>
      </c>
      <c r="Y58" s="1">
        <v>0</v>
      </c>
      <c r="Z58" s="1">
        <v>0</v>
      </c>
      <c r="AA58" s="1">
        <v>0</v>
      </c>
      <c r="AB58" s="1">
        <v>0</v>
      </c>
      <c r="AC58" s="1">
        <v>0</v>
      </c>
      <c r="AD58" s="1">
        <v>0</v>
      </c>
      <c r="AE58" s="1">
        <v>0</v>
      </c>
      <c r="AF58" s="1">
        <v>0</v>
      </c>
      <c r="AG58" s="1">
        <v>30</v>
      </c>
      <c r="AH58" s="1">
        <v>30</v>
      </c>
      <c r="AI58" s="1">
        <f>AH58/AG58*100</f>
        <v>100</v>
      </c>
      <c r="AJ58" s="1">
        <v>0</v>
      </c>
      <c r="AK58" s="1">
        <v>0</v>
      </c>
      <c r="AL58" s="1">
        <v>0</v>
      </c>
      <c r="AM58" s="1">
        <v>0</v>
      </c>
      <c r="AN58" s="1">
        <v>0</v>
      </c>
      <c r="AO58" s="1">
        <v>0</v>
      </c>
      <c r="AP58" s="1">
        <v>0</v>
      </c>
      <c r="AQ58" s="1">
        <v>0</v>
      </c>
      <c r="AR58" s="1">
        <v>0</v>
      </c>
      <c r="AS58" s="60"/>
      <c r="AT58" s="1"/>
    </row>
    <row r="59" spans="1:47" s="2" customFormat="1" ht="50.25" customHeight="1">
      <c r="A59" s="55" t="s">
        <v>84</v>
      </c>
      <c r="B59" s="65" t="s">
        <v>85</v>
      </c>
      <c r="C59" s="57" t="s">
        <v>224</v>
      </c>
      <c r="D59" s="58" t="s">
        <v>83</v>
      </c>
      <c r="E59" s="29" t="s">
        <v>28</v>
      </c>
      <c r="F59" s="18">
        <f>SUM(F60:F61)</f>
        <v>77</v>
      </c>
      <c r="G59" s="18">
        <f>SUM(G60:G61)</f>
        <v>77</v>
      </c>
      <c r="H59" s="18">
        <f>G59/F59*100</f>
        <v>100</v>
      </c>
      <c r="I59" s="1">
        <f>I60+I61</f>
        <v>0</v>
      </c>
      <c r="J59" s="1">
        <f>J60+J61</f>
        <v>0</v>
      </c>
      <c r="K59" s="1">
        <v>0</v>
      </c>
      <c r="L59" s="1">
        <f>L60+L61</f>
        <v>42</v>
      </c>
      <c r="M59" s="1">
        <f>M60+M61</f>
        <v>42</v>
      </c>
      <c r="N59" s="1">
        <f>M59/L59*100</f>
        <v>100</v>
      </c>
      <c r="O59" s="1">
        <f>O60+O61</f>
        <v>0</v>
      </c>
      <c r="P59" s="1">
        <f>P60+P61</f>
        <v>0</v>
      </c>
      <c r="Q59" s="1">
        <v>0</v>
      </c>
      <c r="R59" s="1">
        <f>R60+R61</f>
        <v>15</v>
      </c>
      <c r="S59" s="1">
        <f>S60+S61</f>
        <v>15</v>
      </c>
      <c r="T59" s="1">
        <f>S59/R59*100</f>
        <v>100</v>
      </c>
      <c r="U59" s="1">
        <f>U60+U61</f>
        <v>0</v>
      </c>
      <c r="V59" s="1">
        <f>V60+V61</f>
        <v>0</v>
      </c>
      <c r="W59" s="1">
        <v>0</v>
      </c>
      <c r="X59" s="1">
        <f>X60+X61</f>
        <v>0</v>
      </c>
      <c r="Y59" s="1">
        <f>Y60+Y61</f>
        <v>0</v>
      </c>
      <c r="Z59" s="1">
        <v>0</v>
      </c>
      <c r="AA59" s="1">
        <f>AA60+AA61</f>
        <v>0</v>
      </c>
      <c r="AB59" s="1">
        <f>AB60+AB61</f>
        <v>0</v>
      </c>
      <c r="AC59" s="1">
        <v>0</v>
      </c>
      <c r="AD59" s="1">
        <f>AD60+AD61</f>
        <v>0</v>
      </c>
      <c r="AE59" s="1">
        <f>AE60+AE61</f>
        <v>0</v>
      </c>
      <c r="AF59" s="1">
        <v>0</v>
      </c>
      <c r="AG59" s="1">
        <f>AG60+AG61</f>
        <v>0</v>
      </c>
      <c r="AH59" s="1">
        <f>AH60+AH61</f>
        <v>0</v>
      </c>
      <c r="AI59" s="1">
        <v>0</v>
      </c>
      <c r="AJ59" s="1">
        <f>AJ60+AJ61</f>
        <v>20</v>
      </c>
      <c r="AK59" s="1">
        <f>AK60+AK61</f>
        <v>10</v>
      </c>
      <c r="AL59" s="1">
        <f>AK59/AJ59*100</f>
        <v>50</v>
      </c>
      <c r="AM59" s="1">
        <f>AM60+AM61</f>
        <v>0</v>
      </c>
      <c r="AN59" s="1">
        <f>AN60+AN61</f>
        <v>10</v>
      </c>
      <c r="AO59" s="1">
        <v>0</v>
      </c>
      <c r="AP59" s="1">
        <f>AP60+AP61</f>
        <v>0</v>
      </c>
      <c r="AQ59" s="1">
        <f>AQ60+AQ61</f>
        <v>0</v>
      </c>
      <c r="AR59" s="1">
        <v>0</v>
      </c>
      <c r="AS59" s="59" t="s">
        <v>239</v>
      </c>
      <c r="AT59" s="60"/>
    </row>
    <row r="60" spans="1:47" s="2" customFormat="1" ht="83.25" customHeight="1">
      <c r="A60" s="55"/>
      <c r="B60" s="65"/>
      <c r="C60" s="57"/>
      <c r="D60" s="58"/>
      <c r="E60" s="30" t="s">
        <v>29</v>
      </c>
      <c r="F60" s="18">
        <f>I60+L60+O60+R60+U60+X60+AA60+AD60+AG60+AJ60+AM60+AP60</f>
        <v>0</v>
      </c>
      <c r="G60" s="18">
        <f>J60+M60+P60+S60+V60+Y60+AB60+AE60+AH60+AK60+AN60+AQ60</f>
        <v>0</v>
      </c>
      <c r="H60" s="18">
        <v>0</v>
      </c>
      <c r="I60" s="1">
        <v>0</v>
      </c>
      <c r="J60" s="1">
        <v>0</v>
      </c>
      <c r="K60" s="1">
        <v>0</v>
      </c>
      <c r="L60" s="1">
        <v>0</v>
      </c>
      <c r="M60" s="1">
        <v>0</v>
      </c>
      <c r="N60" s="1">
        <v>0</v>
      </c>
      <c r="O60" s="1">
        <v>0</v>
      </c>
      <c r="P60" s="1">
        <v>0</v>
      </c>
      <c r="Q60" s="1">
        <v>0</v>
      </c>
      <c r="R60" s="1">
        <v>0</v>
      </c>
      <c r="S60" s="1">
        <v>0</v>
      </c>
      <c r="T60" s="1">
        <v>0</v>
      </c>
      <c r="U60" s="1">
        <v>0</v>
      </c>
      <c r="V60" s="1">
        <v>0</v>
      </c>
      <c r="W60" s="1">
        <v>0</v>
      </c>
      <c r="X60" s="1">
        <v>0</v>
      </c>
      <c r="Y60" s="1">
        <v>0</v>
      </c>
      <c r="Z60" s="1">
        <v>0</v>
      </c>
      <c r="AA60" s="1">
        <v>0</v>
      </c>
      <c r="AB60" s="1">
        <v>0</v>
      </c>
      <c r="AC60" s="1">
        <v>0</v>
      </c>
      <c r="AD60" s="1">
        <v>0</v>
      </c>
      <c r="AE60" s="1">
        <v>0</v>
      </c>
      <c r="AF60" s="1">
        <v>0</v>
      </c>
      <c r="AG60" s="1">
        <v>0</v>
      </c>
      <c r="AH60" s="1">
        <v>0</v>
      </c>
      <c r="AI60" s="1">
        <v>0</v>
      </c>
      <c r="AJ60" s="1">
        <v>0</v>
      </c>
      <c r="AK60" s="1">
        <v>0</v>
      </c>
      <c r="AL60" s="1">
        <v>0</v>
      </c>
      <c r="AM60" s="1">
        <v>0</v>
      </c>
      <c r="AN60" s="1">
        <v>0</v>
      </c>
      <c r="AO60" s="1">
        <v>0</v>
      </c>
      <c r="AP60" s="1">
        <v>0</v>
      </c>
      <c r="AQ60" s="1">
        <v>0</v>
      </c>
      <c r="AR60" s="1">
        <v>0</v>
      </c>
      <c r="AS60" s="60"/>
      <c r="AT60" s="60"/>
      <c r="AU60" s="2" t="s">
        <v>160</v>
      </c>
    </row>
    <row r="61" spans="1:47" s="2" customFormat="1" ht="182.25" customHeight="1">
      <c r="A61" s="55"/>
      <c r="B61" s="65"/>
      <c r="C61" s="57"/>
      <c r="D61" s="58"/>
      <c r="E61" s="30" t="s">
        <v>30</v>
      </c>
      <c r="F61" s="18">
        <f>I61+L61+O61+R61+U61+X61+AA61+AD61+AG61+AJ61+AM61+AP61</f>
        <v>77</v>
      </c>
      <c r="G61" s="18">
        <f>J61+M61+P61+S61+V61+Y61+AB61+AE61+AH61+AK61+AN61+AQ61</f>
        <v>77</v>
      </c>
      <c r="H61" s="18">
        <f>G61/F61*100</f>
        <v>100</v>
      </c>
      <c r="I61" s="1">
        <v>0</v>
      </c>
      <c r="J61" s="1">
        <v>0</v>
      </c>
      <c r="K61" s="1">
        <v>0</v>
      </c>
      <c r="L61" s="1">
        <v>42</v>
      </c>
      <c r="M61" s="1">
        <v>42</v>
      </c>
      <c r="N61" s="1">
        <f>M61/L61*100</f>
        <v>100</v>
      </c>
      <c r="O61" s="1">
        <v>0</v>
      </c>
      <c r="P61" s="1">
        <v>0</v>
      </c>
      <c r="Q61" s="1">
        <v>0</v>
      </c>
      <c r="R61" s="1">
        <v>15</v>
      </c>
      <c r="S61" s="1">
        <v>15</v>
      </c>
      <c r="T61" s="1">
        <f>S61/R61*100</f>
        <v>100</v>
      </c>
      <c r="U61" s="1">
        <v>0</v>
      </c>
      <c r="V61" s="1"/>
      <c r="W61" s="1">
        <v>0</v>
      </c>
      <c r="X61" s="1">
        <v>0</v>
      </c>
      <c r="Y61" s="1">
        <v>0</v>
      </c>
      <c r="Z61" s="1">
        <v>0</v>
      </c>
      <c r="AA61" s="1">
        <v>0</v>
      </c>
      <c r="AB61" s="1">
        <v>0</v>
      </c>
      <c r="AC61" s="1">
        <v>0</v>
      </c>
      <c r="AD61" s="1">
        <v>0</v>
      </c>
      <c r="AE61" s="1">
        <v>0</v>
      </c>
      <c r="AF61" s="1">
        <v>0</v>
      </c>
      <c r="AG61" s="1">
        <v>0</v>
      </c>
      <c r="AH61" s="1">
        <v>0</v>
      </c>
      <c r="AI61" s="1">
        <v>0</v>
      </c>
      <c r="AJ61" s="1">
        <v>20</v>
      </c>
      <c r="AK61" s="1">
        <v>10</v>
      </c>
      <c r="AL61" s="1">
        <f>AK61/AJ61*100</f>
        <v>50</v>
      </c>
      <c r="AM61" s="1">
        <v>0</v>
      </c>
      <c r="AN61" s="1">
        <v>10</v>
      </c>
      <c r="AO61" s="1">
        <v>0</v>
      </c>
      <c r="AP61" s="1">
        <v>0</v>
      </c>
      <c r="AQ61" s="1">
        <v>0</v>
      </c>
      <c r="AR61" s="1">
        <v>0</v>
      </c>
      <c r="AS61" s="60"/>
      <c r="AT61" s="60"/>
    </row>
    <row r="62" spans="1:47" s="2" customFormat="1" ht="26.25" customHeight="1">
      <c r="A62" s="55" t="s">
        <v>86</v>
      </c>
      <c r="B62" s="65" t="s">
        <v>87</v>
      </c>
      <c r="C62" s="57" t="s">
        <v>146</v>
      </c>
      <c r="D62" s="58" t="s">
        <v>88</v>
      </c>
      <c r="E62" s="29" t="s">
        <v>28</v>
      </c>
      <c r="F62" s="18">
        <f>SUM(F63:F64)</f>
        <v>3</v>
      </c>
      <c r="G62" s="18">
        <f>SUM(G63:G64)</f>
        <v>3</v>
      </c>
      <c r="H62" s="18">
        <f>G62/F62*100</f>
        <v>100</v>
      </c>
      <c r="I62" s="1">
        <f>I63+I64</f>
        <v>0</v>
      </c>
      <c r="J62" s="1">
        <f>J63+J64</f>
        <v>0</v>
      </c>
      <c r="K62" s="1">
        <v>0</v>
      </c>
      <c r="L62" s="1">
        <f>L63+L64</f>
        <v>0</v>
      </c>
      <c r="M62" s="1">
        <f>M63+M64</f>
        <v>0</v>
      </c>
      <c r="N62" s="1">
        <v>0</v>
      </c>
      <c r="O62" s="1">
        <f>O63+O64</f>
        <v>3</v>
      </c>
      <c r="P62" s="1">
        <f>P63+P64</f>
        <v>3</v>
      </c>
      <c r="Q62" s="1">
        <f>P62/O62*100</f>
        <v>100</v>
      </c>
      <c r="R62" s="1">
        <f>R63+R64</f>
        <v>0</v>
      </c>
      <c r="S62" s="1">
        <f>S63+S64</f>
        <v>0</v>
      </c>
      <c r="T62" s="1">
        <v>0</v>
      </c>
      <c r="U62" s="1">
        <f>U63+U64</f>
        <v>0</v>
      </c>
      <c r="V62" s="1">
        <f>V63+V64</f>
        <v>0</v>
      </c>
      <c r="W62" s="1">
        <v>0</v>
      </c>
      <c r="X62" s="1">
        <f>X63+X64</f>
        <v>0</v>
      </c>
      <c r="Y62" s="1">
        <f>Y63+Y64</f>
        <v>0</v>
      </c>
      <c r="Z62" s="1">
        <v>0</v>
      </c>
      <c r="AA62" s="1">
        <f>AA63+AA64</f>
        <v>0</v>
      </c>
      <c r="AB62" s="1">
        <f>AB63+AB64</f>
        <v>0</v>
      </c>
      <c r="AC62" s="1">
        <v>0</v>
      </c>
      <c r="AD62" s="1">
        <f>AD63+AD64</f>
        <v>0</v>
      </c>
      <c r="AE62" s="1">
        <f>AE63+AE64</f>
        <v>0</v>
      </c>
      <c r="AF62" s="1">
        <v>0</v>
      </c>
      <c r="AG62" s="1">
        <f>AG63+AG64</f>
        <v>0</v>
      </c>
      <c r="AH62" s="1">
        <f>AH63+AH64</f>
        <v>0</v>
      </c>
      <c r="AI62" s="1">
        <v>0</v>
      </c>
      <c r="AJ62" s="1">
        <f>AJ63+AJ64</f>
        <v>0</v>
      </c>
      <c r="AK62" s="1">
        <f>AK63+AK64</f>
        <v>0</v>
      </c>
      <c r="AL62" s="1">
        <v>0</v>
      </c>
      <c r="AM62" s="1">
        <f>AM63+AM64</f>
        <v>0</v>
      </c>
      <c r="AN62" s="1">
        <f>AN63+AN64</f>
        <v>0</v>
      </c>
      <c r="AO62" s="1">
        <v>0</v>
      </c>
      <c r="AP62" s="1">
        <f>AP63+AP64</f>
        <v>0</v>
      </c>
      <c r="AQ62" s="1">
        <f>AQ63+AQ64</f>
        <v>0</v>
      </c>
      <c r="AR62" s="1">
        <v>0</v>
      </c>
      <c r="AS62" s="59" t="s">
        <v>165</v>
      </c>
      <c r="AT62" s="60"/>
    </row>
    <row r="63" spans="1:47" s="2" customFormat="1" ht="26.25" customHeight="1">
      <c r="A63" s="55"/>
      <c r="B63" s="65"/>
      <c r="C63" s="57"/>
      <c r="D63" s="58"/>
      <c r="E63" s="30" t="s">
        <v>29</v>
      </c>
      <c r="F63" s="18">
        <f>I63+L63+O63+R63+U63+X63+AA63+AD63+AG63+AJ63+AM63+AP63</f>
        <v>0</v>
      </c>
      <c r="G63" s="18">
        <f>J63+M63+P63+S63+V63+Y63+AB63+AE63+AH63+AK63+AN63+AQ63</f>
        <v>0</v>
      </c>
      <c r="H63" s="18">
        <v>0</v>
      </c>
      <c r="I63" s="1">
        <v>0</v>
      </c>
      <c r="J63" s="1">
        <v>0</v>
      </c>
      <c r="K63" s="1">
        <v>0</v>
      </c>
      <c r="L63" s="1">
        <v>0</v>
      </c>
      <c r="M63" s="1">
        <v>0</v>
      </c>
      <c r="N63" s="1">
        <v>0</v>
      </c>
      <c r="O63" s="1">
        <v>0</v>
      </c>
      <c r="P63" s="1">
        <v>0</v>
      </c>
      <c r="Q63" s="1">
        <v>0</v>
      </c>
      <c r="R63" s="1">
        <v>0</v>
      </c>
      <c r="S63" s="1">
        <v>0</v>
      </c>
      <c r="T63" s="1">
        <v>0</v>
      </c>
      <c r="U63" s="1">
        <v>0</v>
      </c>
      <c r="V63" s="1">
        <v>0</v>
      </c>
      <c r="W63" s="1">
        <v>0</v>
      </c>
      <c r="X63" s="1">
        <v>0</v>
      </c>
      <c r="Y63" s="1">
        <v>0</v>
      </c>
      <c r="Z63" s="1">
        <v>0</v>
      </c>
      <c r="AA63" s="1">
        <v>0</v>
      </c>
      <c r="AB63" s="1">
        <v>0</v>
      </c>
      <c r="AC63" s="1">
        <v>0</v>
      </c>
      <c r="AD63" s="1">
        <v>0</v>
      </c>
      <c r="AE63" s="1">
        <v>0</v>
      </c>
      <c r="AF63" s="1">
        <v>0</v>
      </c>
      <c r="AG63" s="1">
        <v>0</v>
      </c>
      <c r="AH63" s="1">
        <v>0</v>
      </c>
      <c r="AI63" s="1">
        <v>0</v>
      </c>
      <c r="AJ63" s="1">
        <v>0</v>
      </c>
      <c r="AK63" s="1">
        <v>0</v>
      </c>
      <c r="AL63" s="1">
        <v>0</v>
      </c>
      <c r="AM63" s="1">
        <v>0</v>
      </c>
      <c r="AN63" s="1">
        <v>0</v>
      </c>
      <c r="AO63" s="1">
        <v>0</v>
      </c>
      <c r="AP63" s="1">
        <v>0</v>
      </c>
      <c r="AQ63" s="1">
        <v>0</v>
      </c>
      <c r="AR63" s="1">
        <v>0</v>
      </c>
      <c r="AS63" s="59"/>
      <c r="AT63" s="60"/>
    </row>
    <row r="64" spans="1:47" s="2" customFormat="1" ht="26.25" customHeight="1">
      <c r="A64" s="55"/>
      <c r="B64" s="65"/>
      <c r="C64" s="57"/>
      <c r="D64" s="58"/>
      <c r="E64" s="30" t="s">
        <v>30</v>
      </c>
      <c r="F64" s="18">
        <f>I64+L64+O64+R64+U64+X64+AA64+AD64+AG64+AJ64+AM64+AP64</f>
        <v>3</v>
      </c>
      <c r="G64" s="18">
        <f>J64+M64+P64+S64+V64+Y64+AB64+AE64+AH64+AK64+AN64+AQ64</f>
        <v>3</v>
      </c>
      <c r="H64" s="18">
        <f>G64/F64*100</f>
        <v>100</v>
      </c>
      <c r="I64" s="1">
        <v>0</v>
      </c>
      <c r="J64" s="1">
        <v>0</v>
      </c>
      <c r="K64" s="1">
        <v>0</v>
      </c>
      <c r="L64" s="1">
        <v>0</v>
      </c>
      <c r="M64" s="1">
        <v>0</v>
      </c>
      <c r="N64" s="1">
        <v>0</v>
      </c>
      <c r="O64" s="1">
        <v>3</v>
      </c>
      <c r="P64" s="1">
        <v>3</v>
      </c>
      <c r="Q64" s="1">
        <f>P64/O64*100</f>
        <v>100</v>
      </c>
      <c r="R64" s="1">
        <v>0</v>
      </c>
      <c r="S64" s="1">
        <v>0</v>
      </c>
      <c r="T64" s="1">
        <v>0</v>
      </c>
      <c r="U64" s="1">
        <v>0</v>
      </c>
      <c r="V64" s="1">
        <v>0</v>
      </c>
      <c r="W64" s="1">
        <v>0</v>
      </c>
      <c r="X64" s="1">
        <v>0</v>
      </c>
      <c r="Y64" s="1">
        <v>0</v>
      </c>
      <c r="Z64" s="1">
        <v>0</v>
      </c>
      <c r="AA64" s="1">
        <v>0</v>
      </c>
      <c r="AB64" s="1">
        <v>0</v>
      </c>
      <c r="AC64" s="1">
        <v>0</v>
      </c>
      <c r="AD64" s="1">
        <v>0</v>
      </c>
      <c r="AE64" s="1">
        <v>0</v>
      </c>
      <c r="AF64" s="1">
        <v>0</v>
      </c>
      <c r="AG64" s="1">
        <v>0</v>
      </c>
      <c r="AH64" s="1">
        <v>0</v>
      </c>
      <c r="AI64" s="1">
        <v>0</v>
      </c>
      <c r="AJ64" s="1">
        <v>0</v>
      </c>
      <c r="AK64" s="1">
        <v>0</v>
      </c>
      <c r="AL64" s="1">
        <v>0</v>
      </c>
      <c r="AM64" s="1">
        <v>0</v>
      </c>
      <c r="AN64" s="1">
        <v>0</v>
      </c>
      <c r="AO64" s="1">
        <v>0</v>
      </c>
      <c r="AP64" s="1">
        <v>0</v>
      </c>
      <c r="AQ64" s="1">
        <v>0</v>
      </c>
      <c r="AR64" s="1">
        <v>0</v>
      </c>
      <c r="AS64" s="59"/>
      <c r="AT64" s="60"/>
    </row>
    <row r="65" spans="1:46" s="2" customFormat="1" ht="26.25" customHeight="1">
      <c r="A65" s="55" t="s">
        <v>89</v>
      </c>
      <c r="B65" s="65" t="s">
        <v>90</v>
      </c>
      <c r="C65" s="57" t="s">
        <v>146</v>
      </c>
      <c r="D65" s="58" t="s">
        <v>88</v>
      </c>
      <c r="E65" s="29" t="s">
        <v>28</v>
      </c>
      <c r="F65" s="18">
        <f>SUM(F66:F67)</f>
        <v>35</v>
      </c>
      <c r="G65" s="18">
        <f>SUM(G66:G67)</f>
        <v>35</v>
      </c>
      <c r="H65" s="18">
        <f>G65/F65*100</f>
        <v>100</v>
      </c>
      <c r="I65" s="1">
        <f>I66+I67</f>
        <v>0</v>
      </c>
      <c r="J65" s="1">
        <f>J66+J67</f>
        <v>0</v>
      </c>
      <c r="K65" s="1">
        <v>0</v>
      </c>
      <c r="L65" s="1">
        <f>L66+L67</f>
        <v>0</v>
      </c>
      <c r="M65" s="1">
        <f>M66+M67</f>
        <v>0</v>
      </c>
      <c r="N65" s="1">
        <v>0</v>
      </c>
      <c r="O65" s="1">
        <f>O66+O67</f>
        <v>35</v>
      </c>
      <c r="P65" s="1">
        <f>P66+P67</f>
        <v>35</v>
      </c>
      <c r="Q65" s="1">
        <f>P65/O65*100</f>
        <v>100</v>
      </c>
      <c r="R65" s="1">
        <f>R66+R67</f>
        <v>0</v>
      </c>
      <c r="S65" s="1">
        <f>S66+S67</f>
        <v>0</v>
      </c>
      <c r="T65" s="1">
        <v>0</v>
      </c>
      <c r="U65" s="1">
        <f>U66+U67</f>
        <v>0</v>
      </c>
      <c r="V65" s="1">
        <f>V66+V67</f>
        <v>0</v>
      </c>
      <c r="W65" s="1">
        <v>0</v>
      </c>
      <c r="X65" s="1">
        <f>X66+X67</f>
        <v>0</v>
      </c>
      <c r="Y65" s="1">
        <f>Y66+Y67</f>
        <v>0</v>
      </c>
      <c r="Z65" s="1">
        <v>0</v>
      </c>
      <c r="AA65" s="1">
        <f>AA66+AA67</f>
        <v>0</v>
      </c>
      <c r="AB65" s="1">
        <f>AB66+AB67</f>
        <v>0</v>
      </c>
      <c r="AC65" s="1">
        <v>0</v>
      </c>
      <c r="AD65" s="1">
        <f>AD66+AD67</f>
        <v>0</v>
      </c>
      <c r="AE65" s="1">
        <f>AE66+AE67</f>
        <v>0</v>
      </c>
      <c r="AF65" s="1">
        <v>0</v>
      </c>
      <c r="AG65" s="1">
        <f>AG66+AG67</f>
        <v>0</v>
      </c>
      <c r="AH65" s="1">
        <f>AH66+AH67</f>
        <v>0</v>
      </c>
      <c r="AI65" s="1">
        <v>0</v>
      </c>
      <c r="AJ65" s="1">
        <f>AJ66+AJ67</f>
        <v>0</v>
      </c>
      <c r="AK65" s="1">
        <f>AK66+AK67</f>
        <v>0</v>
      </c>
      <c r="AL65" s="1">
        <v>0</v>
      </c>
      <c r="AM65" s="1">
        <f>AM66+AM67</f>
        <v>0</v>
      </c>
      <c r="AN65" s="1">
        <f>AN66+AN67</f>
        <v>0</v>
      </c>
      <c r="AO65" s="1">
        <v>0</v>
      </c>
      <c r="AP65" s="1">
        <f>AP66+AP67</f>
        <v>0</v>
      </c>
      <c r="AQ65" s="1">
        <f>AQ66+AQ67</f>
        <v>0</v>
      </c>
      <c r="AR65" s="1">
        <v>0</v>
      </c>
      <c r="AS65" s="59" t="s">
        <v>172</v>
      </c>
      <c r="AT65" s="60"/>
    </row>
    <row r="66" spans="1:46" s="2" customFormat="1" ht="26.25" customHeight="1">
      <c r="A66" s="55"/>
      <c r="B66" s="65"/>
      <c r="C66" s="57"/>
      <c r="D66" s="58"/>
      <c r="E66" s="30" t="s">
        <v>29</v>
      </c>
      <c r="F66" s="18">
        <f>I66+L66+O66+R66+U66+X66+AA66+AD66+AG66+AJ66+AM66+AP66</f>
        <v>0</v>
      </c>
      <c r="G66" s="18">
        <f>J66+M66+P66+S66+V66+Y66+AB66+AE66+AH66+AK66+AN66+AQ66</f>
        <v>0</v>
      </c>
      <c r="H66" s="18">
        <v>0</v>
      </c>
      <c r="I66" s="1">
        <v>0</v>
      </c>
      <c r="J66" s="1">
        <v>0</v>
      </c>
      <c r="K66" s="1">
        <v>0</v>
      </c>
      <c r="L66" s="1">
        <v>0</v>
      </c>
      <c r="M66" s="1">
        <v>0</v>
      </c>
      <c r="N66" s="1">
        <v>0</v>
      </c>
      <c r="O66" s="1">
        <v>0</v>
      </c>
      <c r="P66" s="1">
        <v>0</v>
      </c>
      <c r="Q66" s="1">
        <v>0</v>
      </c>
      <c r="R66" s="1">
        <v>0</v>
      </c>
      <c r="S66" s="1">
        <v>0</v>
      </c>
      <c r="T66" s="1">
        <v>0</v>
      </c>
      <c r="U66" s="1">
        <v>0</v>
      </c>
      <c r="V66" s="1">
        <v>0</v>
      </c>
      <c r="W66" s="1">
        <v>0</v>
      </c>
      <c r="X66" s="1">
        <v>0</v>
      </c>
      <c r="Y66" s="1">
        <v>0</v>
      </c>
      <c r="Z66" s="1">
        <v>0</v>
      </c>
      <c r="AA66" s="1">
        <v>0</v>
      </c>
      <c r="AB66" s="1">
        <v>0</v>
      </c>
      <c r="AC66" s="1">
        <v>0</v>
      </c>
      <c r="AD66" s="1">
        <v>0</v>
      </c>
      <c r="AE66" s="1">
        <v>0</v>
      </c>
      <c r="AF66" s="1">
        <v>0</v>
      </c>
      <c r="AG66" s="1">
        <v>0</v>
      </c>
      <c r="AH66" s="1">
        <v>0</v>
      </c>
      <c r="AI66" s="1">
        <v>0</v>
      </c>
      <c r="AJ66" s="1">
        <v>0</v>
      </c>
      <c r="AK66" s="1">
        <v>0</v>
      </c>
      <c r="AL66" s="1">
        <v>0</v>
      </c>
      <c r="AM66" s="1">
        <v>0</v>
      </c>
      <c r="AN66" s="1">
        <v>0</v>
      </c>
      <c r="AO66" s="1">
        <v>0</v>
      </c>
      <c r="AP66" s="1">
        <v>0</v>
      </c>
      <c r="AQ66" s="1">
        <v>0</v>
      </c>
      <c r="AR66" s="1">
        <v>0</v>
      </c>
      <c r="AS66" s="59"/>
      <c r="AT66" s="60"/>
    </row>
    <row r="67" spans="1:46" s="2" customFormat="1" ht="26.25" customHeight="1">
      <c r="A67" s="55"/>
      <c r="B67" s="65"/>
      <c r="C67" s="57"/>
      <c r="D67" s="58"/>
      <c r="E67" s="30" t="s">
        <v>30</v>
      </c>
      <c r="F67" s="18">
        <f>I67+L67+O67+R67+U67+X67+AA67+AD67+AG67+AJ67+AM67+AP67</f>
        <v>35</v>
      </c>
      <c r="G67" s="18">
        <f>J67+M67+P67+S67+V67+Y67+AB67+AE67+AH67+AK67+AN67+AQ67</f>
        <v>35</v>
      </c>
      <c r="H67" s="18">
        <f>G67/F67*100</f>
        <v>100</v>
      </c>
      <c r="I67" s="1">
        <v>0</v>
      </c>
      <c r="J67" s="1">
        <v>0</v>
      </c>
      <c r="K67" s="1">
        <v>0</v>
      </c>
      <c r="L67" s="1">
        <v>0</v>
      </c>
      <c r="M67" s="1">
        <v>0</v>
      </c>
      <c r="N67" s="1">
        <v>0</v>
      </c>
      <c r="O67" s="1">
        <v>35</v>
      </c>
      <c r="P67" s="1">
        <v>35</v>
      </c>
      <c r="Q67" s="1">
        <f>P67/O67*100</f>
        <v>100</v>
      </c>
      <c r="R67" s="1">
        <v>0</v>
      </c>
      <c r="S67" s="1">
        <v>0</v>
      </c>
      <c r="T67" s="1">
        <v>0</v>
      </c>
      <c r="U67" s="1">
        <v>0</v>
      </c>
      <c r="V67" s="1">
        <v>0</v>
      </c>
      <c r="W67" s="1">
        <v>0</v>
      </c>
      <c r="X67" s="1">
        <v>0</v>
      </c>
      <c r="Y67" s="1">
        <v>0</v>
      </c>
      <c r="Z67" s="1">
        <v>0</v>
      </c>
      <c r="AA67" s="1">
        <v>0</v>
      </c>
      <c r="AB67" s="1">
        <v>0</v>
      </c>
      <c r="AC67" s="1">
        <v>0</v>
      </c>
      <c r="AD67" s="1">
        <v>0</v>
      </c>
      <c r="AE67" s="1">
        <v>0</v>
      </c>
      <c r="AF67" s="1">
        <v>0</v>
      </c>
      <c r="AG67" s="1">
        <v>0</v>
      </c>
      <c r="AH67" s="1">
        <v>0</v>
      </c>
      <c r="AI67" s="1">
        <v>0</v>
      </c>
      <c r="AJ67" s="1">
        <v>0</v>
      </c>
      <c r="AK67" s="1">
        <v>0</v>
      </c>
      <c r="AL67" s="1">
        <v>0</v>
      </c>
      <c r="AM67" s="1">
        <v>0</v>
      </c>
      <c r="AN67" s="1">
        <v>0</v>
      </c>
      <c r="AO67" s="1">
        <v>0</v>
      </c>
      <c r="AP67" s="1">
        <v>0</v>
      </c>
      <c r="AQ67" s="1">
        <v>0</v>
      </c>
      <c r="AR67" s="1">
        <v>0</v>
      </c>
      <c r="AS67" s="59"/>
      <c r="AT67" s="60"/>
    </row>
    <row r="68" spans="1:46" s="2" customFormat="1" ht="81.75" customHeight="1">
      <c r="A68" s="55" t="s">
        <v>91</v>
      </c>
      <c r="B68" s="65" t="s">
        <v>92</v>
      </c>
      <c r="C68" s="57" t="s">
        <v>93</v>
      </c>
      <c r="D68" s="58" t="s">
        <v>94</v>
      </c>
      <c r="E68" s="69" t="s">
        <v>144</v>
      </c>
      <c r="F68" s="18">
        <f>SUM(F69:F70)</f>
        <v>0</v>
      </c>
      <c r="G68" s="18">
        <f>SUM(G69:G70)</f>
        <v>0</v>
      </c>
      <c r="H68" s="18">
        <v>0</v>
      </c>
      <c r="I68" s="1">
        <f>I69+I70</f>
        <v>0</v>
      </c>
      <c r="J68" s="1">
        <f>J69+J70</f>
        <v>0</v>
      </c>
      <c r="K68" s="1">
        <v>0</v>
      </c>
      <c r="L68" s="1">
        <f>L69+L70</f>
        <v>0</v>
      </c>
      <c r="M68" s="1">
        <f>M69+M70</f>
        <v>0</v>
      </c>
      <c r="N68" s="1">
        <v>0</v>
      </c>
      <c r="O68" s="1">
        <f>O69+O70</f>
        <v>0</v>
      </c>
      <c r="P68" s="1">
        <f>P69+P70</f>
        <v>0</v>
      </c>
      <c r="Q68" s="1">
        <v>0</v>
      </c>
      <c r="R68" s="1">
        <f>R69+R70</f>
        <v>0</v>
      </c>
      <c r="S68" s="1">
        <f>S69+S70</f>
        <v>0</v>
      </c>
      <c r="T68" s="1">
        <v>0</v>
      </c>
      <c r="U68" s="1">
        <f>U69+U70</f>
        <v>0</v>
      </c>
      <c r="V68" s="1">
        <f>V69+V70</f>
        <v>0</v>
      </c>
      <c r="W68" s="1">
        <v>0</v>
      </c>
      <c r="X68" s="1">
        <f>X69+X70</f>
        <v>0</v>
      </c>
      <c r="Y68" s="1">
        <f>Y69+Y70</f>
        <v>0</v>
      </c>
      <c r="Z68" s="1">
        <v>0</v>
      </c>
      <c r="AA68" s="1">
        <f>AA69+AA70</f>
        <v>0</v>
      </c>
      <c r="AB68" s="1">
        <f>AB69+AB70</f>
        <v>0</v>
      </c>
      <c r="AC68" s="1">
        <v>0</v>
      </c>
      <c r="AD68" s="1">
        <f>AD69+AD70</f>
        <v>0</v>
      </c>
      <c r="AE68" s="1">
        <f>AE69+AE70</f>
        <v>0</v>
      </c>
      <c r="AF68" s="1">
        <v>0</v>
      </c>
      <c r="AG68" s="1">
        <f>AG69+AG70</f>
        <v>0</v>
      </c>
      <c r="AH68" s="1">
        <f>AH69+AH70</f>
        <v>0</v>
      </c>
      <c r="AI68" s="1">
        <v>0</v>
      </c>
      <c r="AJ68" s="1">
        <f>AJ69+AJ70</f>
        <v>0</v>
      </c>
      <c r="AK68" s="1">
        <f>AK69+AK70</f>
        <v>0</v>
      </c>
      <c r="AL68" s="1">
        <v>0</v>
      </c>
      <c r="AM68" s="1">
        <f>AM69+AM70</f>
        <v>0</v>
      </c>
      <c r="AN68" s="1">
        <f>AN69+AN70</f>
        <v>0</v>
      </c>
      <c r="AO68" s="1">
        <v>0</v>
      </c>
      <c r="AP68" s="1">
        <f>AP69+AP70</f>
        <v>0</v>
      </c>
      <c r="AQ68" s="1">
        <f>AQ69+AQ70</f>
        <v>0</v>
      </c>
      <c r="AR68" s="1">
        <v>0</v>
      </c>
      <c r="AS68" s="59" t="s">
        <v>173</v>
      </c>
      <c r="AT68" s="60"/>
    </row>
    <row r="69" spans="1:46" s="2" customFormat="1" ht="81.75" customHeight="1">
      <c r="A69" s="55"/>
      <c r="B69" s="65"/>
      <c r="C69" s="57"/>
      <c r="D69" s="58"/>
      <c r="E69" s="69"/>
      <c r="F69" s="18">
        <f>I69+L69+O69+R69+U69+X69+AA69+AD69+AG69+AJ69+AM69+AP69</f>
        <v>0</v>
      </c>
      <c r="G69" s="18">
        <f>J69+M69+P69+S69+V69+Y69+AB69+AE69+AH69+AK69+AN69+AQ69</f>
        <v>0</v>
      </c>
      <c r="H69" s="18">
        <v>0</v>
      </c>
      <c r="I69" s="1">
        <v>0</v>
      </c>
      <c r="J69" s="1">
        <v>0</v>
      </c>
      <c r="K69" s="1">
        <v>0</v>
      </c>
      <c r="L69" s="1">
        <v>0</v>
      </c>
      <c r="M69" s="1">
        <v>0</v>
      </c>
      <c r="N69" s="1">
        <v>0</v>
      </c>
      <c r="O69" s="1">
        <v>0</v>
      </c>
      <c r="P69" s="1">
        <v>0</v>
      </c>
      <c r="Q69" s="1">
        <v>0</v>
      </c>
      <c r="R69" s="1">
        <v>0</v>
      </c>
      <c r="S69" s="1">
        <v>0</v>
      </c>
      <c r="T69" s="1">
        <v>0</v>
      </c>
      <c r="U69" s="1">
        <v>0</v>
      </c>
      <c r="V69" s="1">
        <v>0</v>
      </c>
      <c r="W69" s="1">
        <v>0</v>
      </c>
      <c r="X69" s="1">
        <v>0</v>
      </c>
      <c r="Y69" s="1">
        <v>0</v>
      </c>
      <c r="Z69" s="1">
        <v>0</v>
      </c>
      <c r="AA69" s="1">
        <v>0</v>
      </c>
      <c r="AB69" s="1">
        <v>0</v>
      </c>
      <c r="AC69" s="1">
        <v>0</v>
      </c>
      <c r="AD69" s="1">
        <v>0</v>
      </c>
      <c r="AE69" s="1">
        <v>0</v>
      </c>
      <c r="AF69" s="1">
        <v>0</v>
      </c>
      <c r="AG69" s="1">
        <v>0</v>
      </c>
      <c r="AH69" s="1">
        <v>0</v>
      </c>
      <c r="AI69" s="1">
        <v>0</v>
      </c>
      <c r="AJ69" s="1">
        <v>0</v>
      </c>
      <c r="AK69" s="1">
        <v>0</v>
      </c>
      <c r="AL69" s="1">
        <v>0</v>
      </c>
      <c r="AM69" s="1">
        <v>0</v>
      </c>
      <c r="AN69" s="1">
        <v>0</v>
      </c>
      <c r="AO69" s="1">
        <v>0</v>
      </c>
      <c r="AP69" s="1">
        <v>0</v>
      </c>
      <c r="AQ69" s="1">
        <v>0</v>
      </c>
      <c r="AR69" s="1">
        <v>0</v>
      </c>
      <c r="AS69" s="60"/>
      <c r="AT69" s="60"/>
    </row>
    <row r="70" spans="1:46" s="2" customFormat="1" ht="81.75" customHeight="1">
      <c r="A70" s="55"/>
      <c r="B70" s="65"/>
      <c r="C70" s="57"/>
      <c r="D70" s="58"/>
      <c r="E70" s="69"/>
      <c r="F70" s="18">
        <f>I70+L70+O70+R70+U70+X70+AA70+AD70+AG70+AJ70+AM70+AP70</f>
        <v>0</v>
      </c>
      <c r="G70" s="18">
        <f>J70+M70+P70+S70+V70+Y70+AB70+AE70+AH70+AK70+AN70+AQ70</f>
        <v>0</v>
      </c>
      <c r="H70" s="18">
        <v>0</v>
      </c>
      <c r="I70" s="1">
        <v>0</v>
      </c>
      <c r="J70" s="1">
        <v>0</v>
      </c>
      <c r="K70" s="1">
        <v>0</v>
      </c>
      <c r="L70" s="1">
        <v>0</v>
      </c>
      <c r="M70" s="1">
        <v>0</v>
      </c>
      <c r="N70" s="1">
        <v>0</v>
      </c>
      <c r="O70" s="1">
        <v>0</v>
      </c>
      <c r="P70" s="1">
        <v>0</v>
      </c>
      <c r="Q70" s="1">
        <v>0</v>
      </c>
      <c r="R70" s="1">
        <v>0</v>
      </c>
      <c r="S70" s="1">
        <v>0</v>
      </c>
      <c r="T70" s="1">
        <v>0</v>
      </c>
      <c r="U70" s="1">
        <v>0</v>
      </c>
      <c r="V70" s="1">
        <v>0</v>
      </c>
      <c r="W70" s="1">
        <v>0</v>
      </c>
      <c r="X70" s="1">
        <v>0</v>
      </c>
      <c r="Y70" s="1">
        <v>0</v>
      </c>
      <c r="Z70" s="1">
        <v>0</v>
      </c>
      <c r="AA70" s="1">
        <v>0</v>
      </c>
      <c r="AB70" s="1">
        <v>0</v>
      </c>
      <c r="AC70" s="1">
        <v>0</v>
      </c>
      <c r="AD70" s="1">
        <v>0</v>
      </c>
      <c r="AE70" s="1">
        <v>0</v>
      </c>
      <c r="AF70" s="1">
        <v>0</v>
      </c>
      <c r="AG70" s="1">
        <v>0</v>
      </c>
      <c r="AH70" s="1">
        <v>0</v>
      </c>
      <c r="AI70" s="1">
        <v>0</v>
      </c>
      <c r="AJ70" s="1">
        <v>0</v>
      </c>
      <c r="AK70" s="1">
        <v>0</v>
      </c>
      <c r="AL70" s="1">
        <v>0</v>
      </c>
      <c r="AM70" s="1">
        <v>0</v>
      </c>
      <c r="AN70" s="1">
        <v>0</v>
      </c>
      <c r="AO70" s="1">
        <v>0</v>
      </c>
      <c r="AP70" s="1">
        <v>0</v>
      </c>
      <c r="AQ70" s="1">
        <v>0</v>
      </c>
      <c r="AR70" s="1">
        <v>0</v>
      </c>
      <c r="AS70" s="60"/>
      <c r="AT70" s="60"/>
    </row>
    <row r="71" spans="1:46" s="2" customFormat="1" ht="90.75" customHeight="1">
      <c r="A71" s="55" t="s">
        <v>95</v>
      </c>
      <c r="B71" s="65" t="s">
        <v>96</v>
      </c>
      <c r="C71" s="57" t="s">
        <v>44</v>
      </c>
      <c r="D71" s="58" t="s">
        <v>94</v>
      </c>
      <c r="E71" s="69" t="s">
        <v>144</v>
      </c>
      <c r="F71" s="18">
        <f>SUM(F72:F73)</f>
        <v>0</v>
      </c>
      <c r="G71" s="18">
        <f>SUM(G72:G73)</f>
        <v>0</v>
      </c>
      <c r="H71" s="18">
        <v>0</v>
      </c>
      <c r="I71" s="1">
        <f>I72+I73</f>
        <v>0</v>
      </c>
      <c r="J71" s="1">
        <f>J72+J73</f>
        <v>0</v>
      </c>
      <c r="K71" s="1">
        <v>0</v>
      </c>
      <c r="L71" s="1">
        <f>L72+L73</f>
        <v>0</v>
      </c>
      <c r="M71" s="1">
        <f>M72+M73</f>
        <v>0</v>
      </c>
      <c r="N71" s="1">
        <v>0</v>
      </c>
      <c r="O71" s="1">
        <f>O72+O73</f>
        <v>0</v>
      </c>
      <c r="P71" s="1">
        <f>P72+P73</f>
        <v>0</v>
      </c>
      <c r="Q71" s="1">
        <v>0</v>
      </c>
      <c r="R71" s="1">
        <f>R72+R73</f>
        <v>0</v>
      </c>
      <c r="S71" s="1">
        <f>S72+S73</f>
        <v>0</v>
      </c>
      <c r="T71" s="1">
        <v>0</v>
      </c>
      <c r="U71" s="1">
        <f>U72+U73</f>
        <v>0</v>
      </c>
      <c r="V71" s="1">
        <f>V72+V73</f>
        <v>0</v>
      </c>
      <c r="W71" s="1">
        <v>0</v>
      </c>
      <c r="X71" s="1">
        <f>X72+X73</f>
        <v>0</v>
      </c>
      <c r="Y71" s="1">
        <f>Y72+Y73</f>
        <v>0</v>
      </c>
      <c r="Z71" s="1">
        <v>0</v>
      </c>
      <c r="AA71" s="1">
        <f>AA72+AA73</f>
        <v>0</v>
      </c>
      <c r="AB71" s="1">
        <f>AB72+AB73</f>
        <v>0</v>
      </c>
      <c r="AC71" s="1">
        <v>0</v>
      </c>
      <c r="AD71" s="1">
        <f>AD72+AD73</f>
        <v>0</v>
      </c>
      <c r="AE71" s="1">
        <f>AE72+AE73</f>
        <v>0</v>
      </c>
      <c r="AF71" s="1">
        <v>0</v>
      </c>
      <c r="AG71" s="1">
        <f>AG72+AG73</f>
        <v>0</v>
      </c>
      <c r="AH71" s="1">
        <f>AH72+AH73</f>
        <v>0</v>
      </c>
      <c r="AI71" s="1">
        <v>0</v>
      </c>
      <c r="AJ71" s="1">
        <f>AJ72+AJ73</f>
        <v>0</v>
      </c>
      <c r="AK71" s="1">
        <f>AK72+AK73</f>
        <v>0</v>
      </c>
      <c r="AL71" s="1">
        <v>0</v>
      </c>
      <c r="AM71" s="1">
        <f>AM72+AM73</f>
        <v>0</v>
      </c>
      <c r="AN71" s="1">
        <f>AN72+AN73</f>
        <v>0</v>
      </c>
      <c r="AO71" s="1">
        <v>0</v>
      </c>
      <c r="AP71" s="1">
        <f>AP72+AP73</f>
        <v>0</v>
      </c>
      <c r="AQ71" s="1">
        <f>AQ72+AQ73</f>
        <v>0</v>
      </c>
      <c r="AR71" s="1">
        <v>0</v>
      </c>
      <c r="AS71" s="59" t="s">
        <v>157</v>
      </c>
      <c r="AT71" s="60"/>
    </row>
    <row r="72" spans="1:46" s="2" customFormat="1" ht="90.75" customHeight="1">
      <c r="A72" s="55"/>
      <c r="B72" s="65"/>
      <c r="C72" s="57"/>
      <c r="D72" s="58"/>
      <c r="E72" s="69"/>
      <c r="F72" s="18">
        <f>I72+L72+O72+R72+U72+X72+AA72+AD72+AG72+AJ72+AM72+AP72</f>
        <v>0</v>
      </c>
      <c r="G72" s="18">
        <f>J72+M72+P72+S72+V72+Y72+AB72+AE72+AH72+AK72+AN72+AQ72</f>
        <v>0</v>
      </c>
      <c r="H72" s="18">
        <v>0</v>
      </c>
      <c r="I72" s="1">
        <v>0</v>
      </c>
      <c r="J72" s="1">
        <v>0</v>
      </c>
      <c r="K72" s="1">
        <v>0</v>
      </c>
      <c r="L72" s="1">
        <v>0</v>
      </c>
      <c r="M72" s="1">
        <v>0</v>
      </c>
      <c r="N72" s="1">
        <v>0</v>
      </c>
      <c r="O72" s="1">
        <v>0</v>
      </c>
      <c r="P72" s="1">
        <v>0</v>
      </c>
      <c r="Q72" s="1">
        <v>0</v>
      </c>
      <c r="R72" s="1">
        <v>0</v>
      </c>
      <c r="S72" s="1">
        <v>0</v>
      </c>
      <c r="T72" s="1">
        <v>0</v>
      </c>
      <c r="U72" s="1">
        <v>0</v>
      </c>
      <c r="V72" s="1">
        <v>0</v>
      </c>
      <c r="W72" s="1">
        <v>0</v>
      </c>
      <c r="X72" s="1">
        <v>0</v>
      </c>
      <c r="Y72" s="1">
        <v>0</v>
      </c>
      <c r="Z72" s="1">
        <v>0</v>
      </c>
      <c r="AA72" s="1">
        <v>0</v>
      </c>
      <c r="AB72" s="1">
        <v>0</v>
      </c>
      <c r="AC72" s="1">
        <v>0</v>
      </c>
      <c r="AD72" s="1">
        <v>0</v>
      </c>
      <c r="AE72" s="1">
        <v>0</v>
      </c>
      <c r="AF72" s="1">
        <v>0</v>
      </c>
      <c r="AG72" s="1">
        <v>0</v>
      </c>
      <c r="AH72" s="1">
        <v>0</v>
      </c>
      <c r="AI72" s="1">
        <v>0</v>
      </c>
      <c r="AJ72" s="1">
        <v>0</v>
      </c>
      <c r="AK72" s="1">
        <v>0</v>
      </c>
      <c r="AL72" s="1">
        <v>0</v>
      </c>
      <c r="AM72" s="1">
        <v>0</v>
      </c>
      <c r="AN72" s="1">
        <v>0</v>
      </c>
      <c r="AO72" s="1">
        <v>0</v>
      </c>
      <c r="AP72" s="1">
        <v>0</v>
      </c>
      <c r="AQ72" s="1">
        <v>0</v>
      </c>
      <c r="AR72" s="1">
        <v>0</v>
      </c>
      <c r="AS72" s="60"/>
      <c r="AT72" s="60"/>
    </row>
    <row r="73" spans="1:46" s="2" customFormat="1" ht="90.75" customHeight="1">
      <c r="A73" s="55"/>
      <c r="B73" s="65"/>
      <c r="C73" s="57"/>
      <c r="D73" s="58"/>
      <c r="E73" s="69"/>
      <c r="F73" s="18">
        <f>I73+L73+O73+R73+U73+X73+AA73+AD73+AG73+AJ73+AM73+AP73</f>
        <v>0</v>
      </c>
      <c r="G73" s="18">
        <f>J73+M73+P73+S73+V73+Y73+AB73+AE73+AH73+AK73+AN73+AQ73</f>
        <v>0</v>
      </c>
      <c r="H73" s="18">
        <v>0</v>
      </c>
      <c r="I73" s="1">
        <v>0</v>
      </c>
      <c r="J73" s="1">
        <v>0</v>
      </c>
      <c r="K73" s="1">
        <v>0</v>
      </c>
      <c r="L73" s="1">
        <v>0</v>
      </c>
      <c r="M73" s="1">
        <v>0</v>
      </c>
      <c r="N73" s="1">
        <v>0</v>
      </c>
      <c r="O73" s="1">
        <v>0</v>
      </c>
      <c r="P73" s="1">
        <v>0</v>
      </c>
      <c r="Q73" s="1">
        <v>0</v>
      </c>
      <c r="R73" s="1">
        <v>0</v>
      </c>
      <c r="S73" s="1">
        <v>0</v>
      </c>
      <c r="T73" s="1">
        <v>0</v>
      </c>
      <c r="U73" s="1">
        <v>0</v>
      </c>
      <c r="V73" s="1">
        <v>0</v>
      </c>
      <c r="W73" s="1">
        <v>0</v>
      </c>
      <c r="X73" s="1">
        <v>0</v>
      </c>
      <c r="Y73" s="1">
        <v>0</v>
      </c>
      <c r="Z73" s="1">
        <v>0</v>
      </c>
      <c r="AA73" s="1">
        <v>0</v>
      </c>
      <c r="AB73" s="1">
        <v>0</v>
      </c>
      <c r="AC73" s="1">
        <v>0</v>
      </c>
      <c r="AD73" s="1">
        <v>0</v>
      </c>
      <c r="AE73" s="1">
        <v>0</v>
      </c>
      <c r="AF73" s="1">
        <v>0</v>
      </c>
      <c r="AG73" s="1">
        <v>0</v>
      </c>
      <c r="AH73" s="1">
        <v>0</v>
      </c>
      <c r="AI73" s="1">
        <v>0</v>
      </c>
      <c r="AJ73" s="1">
        <v>0</v>
      </c>
      <c r="AK73" s="1">
        <v>0</v>
      </c>
      <c r="AL73" s="1">
        <v>0</v>
      </c>
      <c r="AM73" s="1">
        <v>0</v>
      </c>
      <c r="AN73" s="1">
        <v>0</v>
      </c>
      <c r="AO73" s="1">
        <v>0</v>
      </c>
      <c r="AP73" s="1">
        <v>0</v>
      </c>
      <c r="AQ73" s="1">
        <v>0</v>
      </c>
      <c r="AR73" s="1">
        <v>0</v>
      </c>
      <c r="AS73" s="60"/>
      <c r="AT73" s="60"/>
    </row>
    <row r="74" spans="1:46" s="2" customFormat="1" ht="20.100000000000001" customHeight="1">
      <c r="A74" s="55" t="s">
        <v>97</v>
      </c>
      <c r="B74" s="65" t="s">
        <v>98</v>
      </c>
      <c r="C74" s="57" t="s">
        <v>45</v>
      </c>
      <c r="D74" s="58" t="s">
        <v>88</v>
      </c>
      <c r="E74" s="69" t="s">
        <v>144</v>
      </c>
      <c r="F74" s="18">
        <f>SUM(F75:F76)</f>
        <v>0</v>
      </c>
      <c r="G74" s="18">
        <f>SUM(G75:G76)</f>
        <v>0</v>
      </c>
      <c r="H74" s="18">
        <v>0</v>
      </c>
      <c r="I74" s="1">
        <f>I75+I76</f>
        <v>0</v>
      </c>
      <c r="J74" s="1">
        <f>J75+J76</f>
        <v>0</v>
      </c>
      <c r="K74" s="1">
        <v>0</v>
      </c>
      <c r="L74" s="1">
        <f>L75+L76</f>
        <v>0</v>
      </c>
      <c r="M74" s="1">
        <f>M75+M76</f>
        <v>0</v>
      </c>
      <c r="N74" s="1">
        <v>0</v>
      </c>
      <c r="O74" s="1">
        <f>O75+O76</f>
        <v>0</v>
      </c>
      <c r="P74" s="1">
        <f>P75+P76</f>
        <v>0</v>
      </c>
      <c r="Q74" s="1">
        <v>0</v>
      </c>
      <c r="R74" s="1">
        <f>R75+R76</f>
        <v>0</v>
      </c>
      <c r="S74" s="1">
        <f>S75+S76</f>
        <v>0</v>
      </c>
      <c r="T74" s="1">
        <v>0</v>
      </c>
      <c r="U74" s="1">
        <f>U75+U76</f>
        <v>0</v>
      </c>
      <c r="V74" s="1">
        <f>V75+V76</f>
        <v>0</v>
      </c>
      <c r="W74" s="1">
        <v>0</v>
      </c>
      <c r="X74" s="1">
        <f>X75+X76</f>
        <v>0</v>
      </c>
      <c r="Y74" s="1">
        <f>Y75+Y76</f>
        <v>0</v>
      </c>
      <c r="Z74" s="1">
        <v>0</v>
      </c>
      <c r="AA74" s="1">
        <f>AA75+AA76</f>
        <v>0</v>
      </c>
      <c r="AB74" s="1">
        <f>AB75+AB76</f>
        <v>0</v>
      </c>
      <c r="AC74" s="1">
        <v>0</v>
      </c>
      <c r="AD74" s="1">
        <f>AD75+AD76</f>
        <v>0</v>
      </c>
      <c r="AE74" s="1">
        <f>AE75+AE76</f>
        <v>0</v>
      </c>
      <c r="AF74" s="1">
        <v>0</v>
      </c>
      <c r="AG74" s="1">
        <f>AG75+AG76</f>
        <v>0</v>
      </c>
      <c r="AH74" s="1">
        <f>AH75+AH76</f>
        <v>0</v>
      </c>
      <c r="AI74" s="1">
        <v>0</v>
      </c>
      <c r="AJ74" s="1">
        <f>AJ75+AJ76</f>
        <v>0</v>
      </c>
      <c r="AK74" s="1">
        <f>AK75+AK76</f>
        <v>0</v>
      </c>
      <c r="AL74" s="1">
        <v>0</v>
      </c>
      <c r="AM74" s="1">
        <f>AM75+AM76</f>
        <v>0</v>
      </c>
      <c r="AN74" s="1">
        <f>AN75+AN76</f>
        <v>0</v>
      </c>
      <c r="AO74" s="1">
        <v>0</v>
      </c>
      <c r="AP74" s="1">
        <f>AP75+AP76</f>
        <v>0</v>
      </c>
      <c r="AQ74" s="1">
        <f>AQ75+AQ76</f>
        <v>0</v>
      </c>
      <c r="AR74" s="1">
        <v>0</v>
      </c>
      <c r="AS74" s="59" t="s">
        <v>185</v>
      </c>
      <c r="AT74" s="60"/>
    </row>
    <row r="75" spans="1:46" s="2" customFormat="1" ht="20.100000000000001" customHeight="1">
      <c r="A75" s="55"/>
      <c r="B75" s="65"/>
      <c r="C75" s="57"/>
      <c r="D75" s="58"/>
      <c r="E75" s="69"/>
      <c r="F75" s="18">
        <f>I75+L75+O75+R75+U75+X75+AA75+AD75+AG75+AJ75+AM75+AP75</f>
        <v>0</v>
      </c>
      <c r="G75" s="18">
        <f>J75+M75+P75+S75+V75+Y75+AB75+AE75+AH75+AK75+AN75+AQ75</f>
        <v>0</v>
      </c>
      <c r="H75" s="18">
        <v>0</v>
      </c>
      <c r="I75" s="1">
        <v>0</v>
      </c>
      <c r="J75" s="1">
        <v>0</v>
      </c>
      <c r="K75" s="1">
        <v>0</v>
      </c>
      <c r="L75" s="1">
        <v>0</v>
      </c>
      <c r="M75" s="1">
        <v>0</v>
      </c>
      <c r="N75" s="1">
        <v>0</v>
      </c>
      <c r="O75" s="1">
        <v>0</v>
      </c>
      <c r="P75" s="1">
        <v>0</v>
      </c>
      <c r="Q75" s="1">
        <v>0</v>
      </c>
      <c r="R75" s="1">
        <v>0</v>
      </c>
      <c r="S75" s="1">
        <v>0</v>
      </c>
      <c r="T75" s="1">
        <v>0</v>
      </c>
      <c r="U75" s="1">
        <v>0</v>
      </c>
      <c r="V75" s="1">
        <v>0</v>
      </c>
      <c r="W75" s="1">
        <v>0</v>
      </c>
      <c r="X75" s="1">
        <v>0</v>
      </c>
      <c r="Y75" s="1">
        <v>0</v>
      </c>
      <c r="Z75" s="1">
        <v>0</v>
      </c>
      <c r="AA75" s="1">
        <v>0</v>
      </c>
      <c r="AB75" s="1">
        <v>0</v>
      </c>
      <c r="AC75" s="1">
        <v>0</v>
      </c>
      <c r="AD75" s="1">
        <v>0</v>
      </c>
      <c r="AE75" s="1">
        <v>0</v>
      </c>
      <c r="AF75" s="1">
        <v>0</v>
      </c>
      <c r="AG75" s="1">
        <v>0</v>
      </c>
      <c r="AH75" s="1">
        <v>0</v>
      </c>
      <c r="AI75" s="1">
        <v>0</v>
      </c>
      <c r="AJ75" s="1">
        <v>0</v>
      </c>
      <c r="AK75" s="1">
        <v>0</v>
      </c>
      <c r="AL75" s="1">
        <v>0</v>
      </c>
      <c r="AM75" s="1">
        <v>0</v>
      </c>
      <c r="AN75" s="1">
        <v>0</v>
      </c>
      <c r="AO75" s="1">
        <v>0</v>
      </c>
      <c r="AP75" s="1">
        <v>0</v>
      </c>
      <c r="AQ75" s="1">
        <v>0</v>
      </c>
      <c r="AR75" s="1">
        <v>0</v>
      </c>
      <c r="AS75" s="59"/>
      <c r="AT75" s="60"/>
    </row>
    <row r="76" spans="1:46" s="2" customFormat="1" ht="20.100000000000001" customHeight="1">
      <c r="A76" s="55"/>
      <c r="B76" s="65"/>
      <c r="C76" s="57"/>
      <c r="D76" s="58"/>
      <c r="E76" s="69"/>
      <c r="F76" s="18">
        <f>I76+L76+O76+R76+U76+X76+AA76+AD76+AG76+AJ76+AM76+AP76</f>
        <v>0</v>
      </c>
      <c r="G76" s="18">
        <f>J76+M76+P76+S76+V76+Y76+AB76+AE76+AH76+AK76+AN76+AQ76</f>
        <v>0</v>
      </c>
      <c r="H76" s="18">
        <v>0</v>
      </c>
      <c r="I76" s="1">
        <v>0</v>
      </c>
      <c r="J76" s="1">
        <v>0</v>
      </c>
      <c r="K76" s="1">
        <v>0</v>
      </c>
      <c r="L76" s="1">
        <v>0</v>
      </c>
      <c r="M76" s="1">
        <v>0</v>
      </c>
      <c r="N76" s="1">
        <v>0</v>
      </c>
      <c r="O76" s="1">
        <v>0</v>
      </c>
      <c r="P76" s="1">
        <v>0</v>
      </c>
      <c r="Q76" s="1">
        <v>0</v>
      </c>
      <c r="R76" s="1">
        <v>0</v>
      </c>
      <c r="S76" s="1">
        <v>0</v>
      </c>
      <c r="T76" s="1">
        <v>0</v>
      </c>
      <c r="U76" s="1">
        <v>0</v>
      </c>
      <c r="V76" s="1">
        <v>0</v>
      </c>
      <c r="W76" s="1">
        <v>0</v>
      </c>
      <c r="X76" s="1">
        <v>0</v>
      </c>
      <c r="Y76" s="1">
        <v>0</v>
      </c>
      <c r="Z76" s="1">
        <v>0</v>
      </c>
      <c r="AA76" s="1">
        <v>0</v>
      </c>
      <c r="AB76" s="1">
        <v>0</v>
      </c>
      <c r="AC76" s="1">
        <v>0</v>
      </c>
      <c r="AD76" s="1">
        <v>0</v>
      </c>
      <c r="AE76" s="1">
        <v>0</v>
      </c>
      <c r="AF76" s="1">
        <v>0</v>
      </c>
      <c r="AG76" s="1">
        <v>0</v>
      </c>
      <c r="AH76" s="1">
        <v>0</v>
      </c>
      <c r="AI76" s="1">
        <v>0</v>
      </c>
      <c r="AJ76" s="1">
        <v>0</v>
      </c>
      <c r="AK76" s="1">
        <v>0</v>
      </c>
      <c r="AL76" s="1">
        <v>0</v>
      </c>
      <c r="AM76" s="1">
        <v>0</v>
      </c>
      <c r="AN76" s="1">
        <v>0</v>
      </c>
      <c r="AO76" s="1">
        <v>0</v>
      </c>
      <c r="AP76" s="1">
        <v>0</v>
      </c>
      <c r="AQ76" s="1">
        <v>0</v>
      </c>
      <c r="AR76" s="1">
        <v>0</v>
      </c>
      <c r="AS76" s="59"/>
      <c r="AT76" s="60"/>
    </row>
    <row r="77" spans="1:46" s="2" customFormat="1" ht="29.25" customHeight="1">
      <c r="A77" s="5" t="s">
        <v>102</v>
      </c>
      <c r="B77" s="52" t="s">
        <v>99</v>
      </c>
      <c r="C77" s="52"/>
      <c r="D77" s="52"/>
      <c r="E77" s="25"/>
      <c r="F77" s="17"/>
      <c r="G77" s="17"/>
      <c r="H77" s="17"/>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19"/>
      <c r="AT77" s="9"/>
    </row>
    <row r="78" spans="1:46" s="2" customFormat="1" ht="27.75" customHeight="1">
      <c r="A78" s="45" t="s">
        <v>42</v>
      </c>
      <c r="B78" s="52" t="s">
        <v>100</v>
      </c>
      <c r="C78" s="52"/>
      <c r="D78" s="52"/>
      <c r="E78" s="25"/>
      <c r="F78" s="17"/>
      <c r="G78" s="17"/>
      <c r="H78" s="17"/>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19"/>
      <c r="AT78" s="9"/>
    </row>
    <row r="79" spans="1:46" s="43" customFormat="1" ht="20.100000000000001" customHeight="1">
      <c r="A79" s="50" t="s">
        <v>103</v>
      </c>
      <c r="B79" s="51" t="s">
        <v>101</v>
      </c>
      <c r="C79" s="51"/>
      <c r="D79" s="51"/>
      <c r="E79" s="41" t="s">
        <v>28</v>
      </c>
      <c r="F79" s="18">
        <f>F80+F81</f>
        <v>605</v>
      </c>
      <c r="G79" s="18">
        <f>G80+G81</f>
        <v>519</v>
      </c>
      <c r="H79" s="18">
        <f>G79/F79*100</f>
        <v>85.785123966942152</v>
      </c>
      <c r="I79" s="18">
        <f>I80+I81</f>
        <v>0</v>
      </c>
      <c r="J79" s="18">
        <f>J80+J81</f>
        <v>0</v>
      </c>
      <c r="K79" s="18">
        <v>0</v>
      </c>
      <c r="L79" s="18">
        <f>L80+L81</f>
        <v>278</v>
      </c>
      <c r="M79" s="18">
        <f>M80+M81</f>
        <v>0</v>
      </c>
      <c r="N79" s="18">
        <f>M79/L79*100</f>
        <v>0</v>
      </c>
      <c r="O79" s="18">
        <f>O80+O81</f>
        <v>0</v>
      </c>
      <c r="P79" s="18">
        <f>P80+P81</f>
        <v>0</v>
      </c>
      <c r="Q79" s="18">
        <v>0</v>
      </c>
      <c r="R79" s="18">
        <f>R80+R81</f>
        <v>19</v>
      </c>
      <c r="S79" s="18">
        <f>S80+S81</f>
        <v>10</v>
      </c>
      <c r="T79" s="18">
        <f>S79/R79*100</f>
        <v>52.631578947368418</v>
      </c>
      <c r="U79" s="18">
        <f>U80+U81</f>
        <v>178</v>
      </c>
      <c r="V79" s="18">
        <f>V80+V81</f>
        <v>465</v>
      </c>
      <c r="W79" s="18">
        <f>V79/U79*100</f>
        <v>261.23595505617976</v>
      </c>
      <c r="X79" s="18">
        <f>X80+X81</f>
        <v>0</v>
      </c>
      <c r="Y79" s="18">
        <f>Y80+Y81</f>
        <v>0</v>
      </c>
      <c r="Z79" s="18">
        <v>0</v>
      </c>
      <c r="AA79" s="18">
        <f>AA80+AA81</f>
        <v>0</v>
      </c>
      <c r="AB79" s="18">
        <f>AB80+AB81</f>
        <v>0</v>
      </c>
      <c r="AC79" s="18">
        <v>0</v>
      </c>
      <c r="AD79" s="18">
        <f>AD80+AD81</f>
        <v>0</v>
      </c>
      <c r="AE79" s="18">
        <f>AE80+AE81</f>
        <v>0</v>
      </c>
      <c r="AF79" s="18">
        <v>0</v>
      </c>
      <c r="AG79" s="18">
        <f>AG80+AG81</f>
        <v>35</v>
      </c>
      <c r="AH79" s="18">
        <f>AH80+AH81</f>
        <v>35</v>
      </c>
      <c r="AI79" s="18">
        <f>AH79/AG79*100</f>
        <v>100</v>
      </c>
      <c r="AJ79" s="18">
        <f>AJ80+AJ81</f>
        <v>5</v>
      </c>
      <c r="AK79" s="18">
        <f>AK80+AK81</f>
        <v>0</v>
      </c>
      <c r="AL79" s="18">
        <f>AK79/AJ79*100</f>
        <v>0</v>
      </c>
      <c r="AM79" s="18">
        <f>AM80+AM81</f>
        <v>4</v>
      </c>
      <c r="AN79" s="18">
        <f>AN80+AN81</f>
        <v>6</v>
      </c>
      <c r="AO79" s="18">
        <f>AN79/AM79*100</f>
        <v>150</v>
      </c>
      <c r="AP79" s="18">
        <f>AP80+AP81</f>
        <v>86</v>
      </c>
      <c r="AQ79" s="42">
        <f>AQ80+AQ81</f>
        <v>3</v>
      </c>
      <c r="AR79" s="18">
        <v>0</v>
      </c>
      <c r="AS79" s="37"/>
      <c r="AT79" s="18"/>
    </row>
    <row r="80" spans="1:46" s="43" customFormat="1" ht="20.100000000000001" customHeight="1">
      <c r="A80" s="50"/>
      <c r="B80" s="51"/>
      <c r="C80" s="51"/>
      <c r="D80" s="51"/>
      <c r="E80" s="44" t="s">
        <v>29</v>
      </c>
      <c r="F80" s="18">
        <f>I80+L80+O80+R80+U80+X80+AA80+AD80+AG80+AJ80+AM80+AP80</f>
        <v>0</v>
      </c>
      <c r="G80" s="18">
        <f>J80+M80+P80+S80+V80+Y80+AB80+AE80+AH80+AK80+AN80+AQ80</f>
        <v>0</v>
      </c>
      <c r="H80" s="18">
        <v>0</v>
      </c>
      <c r="I80" s="18">
        <f>I83+I86+I89+I93+I96+I99+I102+I105+I108+I111+I114+I117+I120+I123+I126+I129+I132</f>
        <v>0</v>
      </c>
      <c r="J80" s="18">
        <f>J83+J86+J89+J93+J96+J99+J102+J105+J108+J111+J114+J117+J120+J123+J126+J129+J132</f>
        <v>0</v>
      </c>
      <c r="K80" s="18">
        <v>0</v>
      </c>
      <c r="L80" s="18">
        <f>L83+L86+L89+L93+L96+L99+L102+L105+L108+L111+L114+L117+L120+L123+L126+L129+L132</f>
        <v>0</v>
      </c>
      <c r="M80" s="18">
        <f>M83+M86+M89+M93+M96+M99+M102+M105+M108+M111+M114+M117+M120+M123+M126+M129+M132</f>
        <v>0</v>
      </c>
      <c r="N80" s="18">
        <v>0</v>
      </c>
      <c r="O80" s="18">
        <f>O83+O86+O89+O93+O96+O99+O102+O105+O108+O111+O114+O117+O120+O123+O126+O129+O132</f>
        <v>0</v>
      </c>
      <c r="P80" s="18">
        <f>P83+P86+P89+P93+P96+P99+P102+P105+P108+P111+P114+P117+P120+P123+P126+P129+P132</f>
        <v>0</v>
      </c>
      <c r="Q80" s="18">
        <v>0</v>
      </c>
      <c r="R80" s="18">
        <f>R83+R86+R89+R93+R96+R99+R102+R105+R108+R111+R114+R117+R120+R123+R126+R129+R132</f>
        <v>0</v>
      </c>
      <c r="S80" s="18">
        <f>S83+S86+S89+S93+S96+S99+S102+S105+S108+S111+S114+S117+S120+S123+S126+S129+S132</f>
        <v>0</v>
      </c>
      <c r="T80" s="18">
        <v>0</v>
      </c>
      <c r="U80" s="18">
        <f>U83+U86+U89+U93+U96+U99+U102+U105+U108+U111+U114+U117+U120+U123+U126+U129+U132</f>
        <v>0</v>
      </c>
      <c r="V80" s="18">
        <f>V83+V86+V89+V93+V96+V99+V102+V105+V108+V111+V114+V117+V120+V123+V126+V129+V132</f>
        <v>0</v>
      </c>
      <c r="W80" s="18">
        <v>0</v>
      </c>
      <c r="X80" s="18">
        <f>X83+X86+X89+X93+X96+X99+X102+X105+X108+X111+X114+X117+X120+X123+X126+X129+X132</f>
        <v>0</v>
      </c>
      <c r="Y80" s="18">
        <f>Y83+Y86+Y89+Y93+Y96+Y99+Y102+Y105+Y108+Y111+Y114+Y117+Y120+Y123+Y126+Y129+Y132</f>
        <v>0</v>
      </c>
      <c r="Z80" s="18">
        <v>0</v>
      </c>
      <c r="AA80" s="18">
        <f>AA83+AA86+AA89+AA93+AA96+AA99+AA102+AA105+AA108+AA111+AA114+AA117+AA120+AA123+AA126+AA129+AA132</f>
        <v>0</v>
      </c>
      <c r="AB80" s="18">
        <f>AB83+AB86+AB89+AB93+AB96+AB99+AB102+AB105+AB108+AB111+AB114+AB117+AB120+AB123+AB126+AB129+AB132</f>
        <v>0</v>
      </c>
      <c r="AC80" s="18">
        <v>0</v>
      </c>
      <c r="AD80" s="18">
        <f>AD83+AD86+AD89+AD93+AD96+AD99+AD102+AD105+AD108+AD111+AD114+AD117+AD120+AD123+AD126+AD129+AD132</f>
        <v>0</v>
      </c>
      <c r="AE80" s="18">
        <f>AE83+AE86+AE89+AE93+AE96+AE99+AE102+AE105+AE108+AE111+AE114+AE117+AE120+AE123+AE126+AE129+AE132</f>
        <v>0</v>
      </c>
      <c r="AF80" s="18">
        <v>0</v>
      </c>
      <c r="AG80" s="18">
        <f>AG83+AG86+AG89+AG93+AG96+AG99+AG102+AG105+AG108+AG111+AG114+AG117+AG120+AG123+AG126+AG129+AG132</f>
        <v>0</v>
      </c>
      <c r="AH80" s="18">
        <f>AH83+AH86+AH89+AH93+AH96+AH99+AH102+AH105+AH108+AH111+AH114+AH117+AH120+AH123+AH126+AH129+AH132</f>
        <v>0</v>
      </c>
      <c r="AI80" s="18">
        <v>0</v>
      </c>
      <c r="AJ80" s="18">
        <f>AJ83+AJ86+AJ89+AJ93+AJ96+AJ99+AJ102+AJ105+AJ108+AJ111+AJ114+AJ117+AJ120+AJ123+AJ126+AJ129+AJ132</f>
        <v>0</v>
      </c>
      <c r="AK80" s="18">
        <f>AK83+AK86+AK89+AK93+AK96+AK99+AK102+AK105+AK108+AK111+AK114+AK117+AK120+AK123+AK126+AK129+AK132</f>
        <v>0</v>
      </c>
      <c r="AL80" s="18">
        <v>0</v>
      </c>
      <c r="AM80" s="18">
        <f>AM83+AM86+AM89+AM93+AM96+AM99+AM102+AM105+AM108+AM111+AM114+AM117+AM120+AM123+AM126+AM129+AM132</f>
        <v>0</v>
      </c>
      <c r="AN80" s="18">
        <f>AN83+AN86+AN89+AN93+AN96+AN99+AN102+AN105+AN108+AN111+AN114+AN117+AN120+AN123+AN126+AN129+AN132</f>
        <v>0</v>
      </c>
      <c r="AO80" s="18">
        <v>0</v>
      </c>
      <c r="AP80" s="18">
        <f>AP83+AP86+AP89+AP93+AP96+AP99+AP102+AP105+AP108+AP111+AP114+AP117+AP120+AP123+AP126+AP129+AP132</f>
        <v>0</v>
      </c>
      <c r="AQ80" s="42">
        <f>AQ83+AQ86+AQ89+AQ93+AQ96+AQ99+AQ102+AQ105+AQ108+AQ111+AQ114+AQ117+AQ120+AQ123+AQ126+AQ129+AQ132</f>
        <v>0</v>
      </c>
      <c r="AR80" s="18">
        <v>0</v>
      </c>
      <c r="AS80" s="37"/>
      <c r="AT80" s="18"/>
    </row>
    <row r="81" spans="1:46" s="43" customFormat="1" ht="20.100000000000001" customHeight="1">
      <c r="A81" s="50"/>
      <c r="B81" s="51"/>
      <c r="C81" s="51"/>
      <c r="D81" s="51"/>
      <c r="E81" s="44" t="s">
        <v>30</v>
      </c>
      <c r="F81" s="18">
        <f>I81+L81+O81+R81+U81+X81+AA81+AD81+AG81+AJ81+AM81+AP81</f>
        <v>605</v>
      </c>
      <c r="G81" s="18">
        <f>J81+M81+P81+S81+V81+Y81+AB81+AE81+AH81+AK81+AN81+AQ81</f>
        <v>519</v>
      </c>
      <c r="H81" s="18">
        <f>G81/F81*100</f>
        <v>85.785123966942152</v>
      </c>
      <c r="I81" s="18">
        <f>I84+I87+I90+I94+I97+I100+I103+I106+I109+I112+I115+I118+I121+I124+I127+I130+I133</f>
        <v>0</v>
      </c>
      <c r="J81" s="18">
        <f>J84+J87+J90+J94+J97+J100+J103+J106+J109+J112+J115+J118+J121+J124+J127+J130+J133</f>
        <v>0</v>
      </c>
      <c r="K81" s="18">
        <v>0</v>
      </c>
      <c r="L81" s="18">
        <f>L84+L87+L90+L94+L97+L100+L103+L106+L109+L112+L115+L118+L121+L124+L127+L130+L133</f>
        <v>278</v>
      </c>
      <c r="M81" s="18">
        <f>M84+M87+M90+M94+M97+M100+M103+M106+M109+M112+M115+M118+M121+M124+M127+M130+M133</f>
        <v>0</v>
      </c>
      <c r="N81" s="18">
        <f>M81/L81*100</f>
        <v>0</v>
      </c>
      <c r="O81" s="18">
        <f>O84+O87+O90+O94+O97+O100+O103+O106+O109+O112+O115+O118+O121+O124+O127+O130+O133</f>
        <v>0</v>
      </c>
      <c r="P81" s="18">
        <f>P84+P87+P90+P94+P97+P100+P103+P106+P109+P112+P115+P118+P121+P124+P127+P130+P133</f>
        <v>0</v>
      </c>
      <c r="Q81" s="18">
        <v>0</v>
      </c>
      <c r="R81" s="18">
        <f>R84+R87+R90+R94+R97+R100+R103+R106+R109+R112+R115+R118+R121+R124+R127+R130+R133</f>
        <v>19</v>
      </c>
      <c r="S81" s="18">
        <f>S84+S87+S90+S94+S97+S100+S103+S106+S109+S112+S115+S118+S121+S124+S127+S130+S133</f>
        <v>10</v>
      </c>
      <c r="T81" s="18">
        <f>S81/R81*100</f>
        <v>52.631578947368418</v>
      </c>
      <c r="U81" s="18">
        <f>U84+U87+U90+U94+U97+U100+U103+U106+U109+U112+U115+U118+U121+U124+U127+U130+U133</f>
        <v>178</v>
      </c>
      <c r="V81" s="18">
        <f>V84+V87+V90+V94+V97+V100+V103+V106+V109+V112+V115+V118+V121+V124+V127+V130+V133</f>
        <v>465</v>
      </c>
      <c r="W81" s="18">
        <f>V81/U81*100</f>
        <v>261.23595505617976</v>
      </c>
      <c r="X81" s="18">
        <f>X84+X87+X90+X94+X97+X100+X103+X106+X109+X112+X115+X118+X121+X124+X127+X130+X133</f>
        <v>0</v>
      </c>
      <c r="Y81" s="18">
        <f>Y84+Y87+Y90+Y94+Y97+Y100+Y103+Y106+Y109+Y112+Y115+Y118+Y121+Y124+Y127+Y130+Y133</f>
        <v>0</v>
      </c>
      <c r="Z81" s="18">
        <v>0</v>
      </c>
      <c r="AA81" s="18">
        <f>AA84+AA87+AA90+AA94+AA97+AA100+AA103+AA106+AA109+AA112+AA115+AA118+AA121+AA124+AA127+AA130+AA133</f>
        <v>0</v>
      </c>
      <c r="AB81" s="18">
        <f>AB84+AB87+AB90+AB94+AB97+AB100+AB103+AB106+AB109+AB112+AB115+AB118+AB121+AB124+AB127+AB130+AB133</f>
        <v>0</v>
      </c>
      <c r="AC81" s="18">
        <v>0</v>
      </c>
      <c r="AD81" s="18">
        <f>AD84+AD87+AD90+AD94+AD97+AD100+AD103+AD106+AD109+AD112+AD115+AD118+AD121+AD124+AD127+AD130+AD133</f>
        <v>0</v>
      </c>
      <c r="AE81" s="18">
        <f>AE84+AE87+AE90+AE94+AE97+AE100+AE103+AE106+AE109+AE112+AE115+AE118+AE121+AE124+AE127+AE130+AE133</f>
        <v>0</v>
      </c>
      <c r="AF81" s="18">
        <v>0</v>
      </c>
      <c r="AG81" s="18">
        <f>AG84+AG87+AG90+AG94+AG97+AG100+AG103+AG106+AG109+AG112+AG115+AG118+AG121+AG124+AG127+AG130+AG133</f>
        <v>35</v>
      </c>
      <c r="AH81" s="18">
        <f>AH84+AH87+AH90+AH94+AH97+AH100+AH103+AH106+AH109+AH112+AH115+AH118+AH121+AH124+AH127+AH130+AH133</f>
        <v>35</v>
      </c>
      <c r="AI81" s="18">
        <f>AH81/AG81*100</f>
        <v>100</v>
      </c>
      <c r="AJ81" s="18">
        <f>AJ84+AJ87+AJ90+AJ94+AJ97+AJ100+AJ103+AJ106+AJ109+AJ112+AJ115+AJ118+AJ121+AJ124+AJ127+AJ130+AJ133</f>
        <v>5</v>
      </c>
      <c r="AK81" s="18">
        <f>AK84+AK87+AK90+AK94+AK97+AK100+AK103+AK106+AK109+AK112+AK115+AK118+AK121+AK124+AK127+AK130+AK133</f>
        <v>0</v>
      </c>
      <c r="AL81" s="18">
        <f>AK81/AJ81*100</f>
        <v>0</v>
      </c>
      <c r="AM81" s="18">
        <f>AM84+AM87+AM90+AM94+AM97+AM100+AM103+AM106+AM109+AM112+AM115+AM118+AM121+AM124+AM127+AM130+AM133</f>
        <v>4</v>
      </c>
      <c r="AN81" s="18">
        <f>AN84+AN87+AN90+AN94+AN97+AN100+AN103+AN106+AN109+AN112+AN115+AN118+AN121+AN124+AN127+AN130+AN133</f>
        <v>6</v>
      </c>
      <c r="AO81" s="18">
        <f>AN81/AM81*100</f>
        <v>150</v>
      </c>
      <c r="AP81" s="18">
        <f>AP84+AP87+AP90+AP94+AP97+AP100+AP103+AP106+AP109+AP112+AP115+AP118+AP121+AP124+AP127+AP130+AP133</f>
        <v>86</v>
      </c>
      <c r="AQ81" s="42">
        <f>AQ84+AQ87+AQ90+AQ94+AQ97+AQ100+AQ103+AQ106+AQ109+AQ112+AQ115+AQ118+AQ121+AQ124+AQ127+AQ130+AQ133</f>
        <v>3</v>
      </c>
      <c r="AR81" s="18">
        <v>0</v>
      </c>
      <c r="AS81" s="37"/>
      <c r="AT81" s="18"/>
    </row>
    <row r="82" spans="1:46" s="2" customFormat="1" ht="51.75" customHeight="1">
      <c r="A82" s="55" t="s">
        <v>104</v>
      </c>
      <c r="B82" s="65" t="s">
        <v>105</v>
      </c>
      <c r="C82" s="57" t="s">
        <v>225</v>
      </c>
      <c r="D82" s="58" t="s">
        <v>106</v>
      </c>
      <c r="E82" s="29" t="s">
        <v>28</v>
      </c>
      <c r="F82" s="18">
        <f>SUM(F83:F84)</f>
        <v>30</v>
      </c>
      <c r="G82" s="18">
        <f>SUM(G83:G84)</f>
        <v>30</v>
      </c>
      <c r="H82" s="18">
        <f>G82/F82*100</f>
        <v>100</v>
      </c>
      <c r="I82" s="1">
        <f>I83+I84</f>
        <v>0</v>
      </c>
      <c r="J82" s="1">
        <f>J83+J84</f>
        <v>0</v>
      </c>
      <c r="K82" s="1">
        <v>0</v>
      </c>
      <c r="L82" s="1">
        <f>L83+L84</f>
        <v>0</v>
      </c>
      <c r="M82" s="1">
        <f>M83+M84</f>
        <v>0</v>
      </c>
      <c r="N82" s="1">
        <v>0</v>
      </c>
      <c r="O82" s="1">
        <f>O83+O84</f>
        <v>0</v>
      </c>
      <c r="P82" s="1">
        <f>P83+P84</f>
        <v>0</v>
      </c>
      <c r="Q82" s="1">
        <v>0</v>
      </c>
      <c r="R82" s="1">
        <f>R83+R84</f>
        <v>0</v>
      </c>
      <c r="S82" s="1">
        <f>S83+S84</f>
        <v>0</v>
      </c>
      <c r="T82" s="1">
        <v>0</v>
      </c>
      <c r="U82" s="1">
        <f>U83+U84</f>
        <v>0</v>
      </c>
      <c r="V82" s="1">
        <f>V83+V84</f>
        <v>0</v>
      </c>
      <c r="W82" s="1">
        <v>0</v>
      </c>
      <c r="X82" s="1">
        <f>X83+X84</f>
        <v>0</v>
      </c>
      <c r="Y82" s="1">
        <f>Y83+Y84</f>
        <v>0</v>
      </c>
      <c r="Z82" s="1">
        <v>0</v>
      </c>
      <c r="AA82" s="1">
        <f>AA83+AA84</f>
        <v>0</v>
      </c>
      <c r="AB82" s="1">
        <f>AB83+AB84</f>
        <v>0</v>
      </c>
      <c r="AC82" s="1">
        <v>0</v>
      </c>
      <c r="AD82" s="1">
        <f>AD83+AD84</f>
        <v>0</v>
      </c>
      <c r="AE82" s="1">
        <f>AE83+AE84</f>
        <v>0</v>
      </c>
      <c r="AF82" s="1">
        <v>0</v>
      </c>
      <c r="AG82" s="1">
        <f>AG83+AG84</f>
        <v>30</v>
      </c>
      <c r="AH82" s="1">
        <f>AH83+AH84</f>
        <v>30</v>
      </c>
      <c r="AI82" s="1">
        <f>AH82/AG82*100</f>
        <v>100</v>
      </c>
      <c r="AJ82" s="1">
        <f>AJ83+AJ84</f>
        <v>0</v>
      </c>
      <c r="AK82" s="1">
        <f>AK83+AK84</f>
        <v>0</v>
      </c>
      <c r="AL82" s="1">
        <v>0</v>
      </c>
      <c r="AM82" s="1">
        <f>AM83+AM84</f>
        <v>0</v>
      </c>
      <c r="AN82" s="1">
        <f>AN83+AN84</f>
        <v>0</v>
      </c>
      <c r="AO82" s="1">
        <v>0</v>
      </c>
      <c r="AP82" s="1">
        <f>AP83+AP84</f>
        <v>0</v>
      </c>
      <c r="AQ82" s="1">
        <f>AQ83+AQ84</f>
        <v>0</v>
      </c>
      <c r="AR82" s="1">
        <v>0</v>
      </c>
      <c r="AS82" s="59" t="s">
        <v>186</v>
      </c>
      <c r="AT82" s="60"/>
    </row>
    <row r="83" spans="1:46" s="2" customFormat="1" ht="51.75" customHeight="1">
      <c r="A83" s="55"/>
      <c r="B83" s="65"/>
      <c r="C83" s="57"/>
      <c r="D83" s="58"/>
      <c r="E83" s="30" t="s">
        <v>29</v>
      </c>
      <c r="F83" s="18">
        <f>I83+L83+O83+R83+U83+X83+AA83+AD83+AG83+AJ83+AM83+AP83</f>
        <v>0</v>
      </c>
      <c r="G83" s="18">
        <f>J83+M83+P83+S83+V83+Y83+AB83+AE83+AH83+AK83+AN83+AQ83</f>
        <v>0</v>
      </c>
      <c r="H83" s="18">
        <v>0</v>
      </c>
      <c r="I83" s="1">
        <v>0</v>
      </c>
      <c r="J83" s="1">
        <v>0</v>
      </c>
      <c r="K83" s="1">
        <v>0</v>
      </c>
      <c r="L83" s="1">
        <v>0</v>
      </c>
      <c r="M83" s="1">
        <v>0</v>
      </c>
      <c r="N83" s="1">
        <v>0</v>
      </c>
      <c r="O83" s="1">
        <v>0</v>
      </c>
      <c r="P83" s="1">
        <v>0</v>
      </c>
      <c r="Q83" s="1">
        <v>0</v>
      </c>
      <c r="R83" s="1">
        <v>0</v>
      </c>
      <c r="S83" s="1">
        <v>0</v>
      </c>
      <c r="T83" s="1">
        <v>0</v>
      </c>
      <c r="U83" s="1">
        <v>0</v>
      </c>
      <c r="V83" s="1">
        <v>0</v>
      </c>
      <c r="W83" s="1">
        <v>0</v>
      </c>
      <c r="X83" s="1">
        <v>0</v>
      </c>
      <c r="Y83" s="1">
        <v>0</v>
      </c>
      <c r="Z83" s="1">
        <v>0</v>
      </c>
      <c r="AA83" s="1">
        <v>0</v>
      </c>
      <c r="AB83" s="1">
        <v>0</v>
      </c>
      <c r="AC83" s="1">
        <v>0</v>
      </c>
      <c r="AD83" s="1">
        <v>0</v>
      </c>
      <c r="AE83" s="1">
        <v>0</v>
      </c>
      <c r="AF83" s="1">
        <v>0</v>
      </c>
      <c r="AG83" s="1">
        <v>0</v>
      </c>
      <c r="AH83" s="1">
        <v>0</v>
      </c>
      <c r="AI83" s="1">
        <v>0</v>
      </c>
      <c r="AJ83" s="1">
        <v>0</v>
      </c>
      <c r="AK83" s="1">
        <v>0</v>
      </c>
      <c r="AL83" s="1">
        <v>0</v>
      </c>
      <c r="AM83" s="1">
        <v>0</v>
      </c>
      <c r="AN83" s="1">
        <v>0</v>
      </c>
      <c r="AO83" s="1">
        <v>0</v>
      </c>
      <c r="AP83" s="1">
        <v>0</v>
      </c>
      <c r="AQ83" s="1">
        <v>0</v>
      </c>
      <c r="AR83" s="1">
        <v>0</v>
      </c>
      <c r="AS83" s="60"/>
      <c r="AT83" s="60"/>
    </row>
    <row r="84" spans="1:46" s="2" customFormat="1" ht="86.25" customHeight="1">
      <c r="A84" s="55"/>
      <c r="B84" s="65"/>
      <c r="C84" s="57"/>
      <c r="D84" s="58"/>
      <c r="E84" s="30" t="s">
        <v>30</v>
      </c>
      <c r="F84" s="18">
        <f>I84+L84+O84+R84+U84+X84+AA84+AD84+AG84+AJ84+AM84+AP84</f>
        <v>30</v>
      </c>
      <c r="G84" s="18">
        <f>J84+M84+P84+S84+V84+Y84+AB84+AE84+AH84+AK84+AN84+AQ84</f>
        <v>30</v>
      </c>
      <c r="H84" s="18">
        <f>G84/F84*100</f>
        <v>100</v>
      </c>
      <c r="I84" s="1">
        <v>0</v>
      </c>
      <c r="J84" s="1">
        <v>0</v>
      </c>
      <c r="K84" s="1">
        <v>0</v>
      </c>
      <c r="L84" s="1">
        <v>0</v>
      </c>
      <c r="M84" s="1">
        <v>0</v>
      </c>
      <c r="N84" s="1">
        <v>0</v>
      </c>
      <c r="O84" s="1">
        <v>0</v>
      </c>
      <c r="P84" s="1">
        <v>0</v>
      </c>
      <c r="Q84" s="1">
        <v>0</v>
      </c>
      <c r="R84" s="1">
        <v>0</v>
      </c>
      <c r="S84" s="1">
        <v>0</v>
      </c>
      <c r="T84" s="1">
        <v>0</v>
      </c>
      <c r="U84" s="1">
        <v>0</v>
      </c>
      <c r="V84" s="1">
        <v>0</v>
      </c>
      <c r="W84" s="1">
        <v>0</v>
      </c>
      <c r="X84" s="1">
        <v>0</v>
      </c>
      <c r="Y84" s="1">
        <v>0</v>
      </c>
      <c r="Z84" s="1">
        <v>0</v>
      </c>
      <c r="AA84" s="1">
        <v>0</v>
      </c>
      <c r="AB84" s="1">
        <v>0</v>
      </c>
      <c r="AC84" s="1">
        <v>0</v>
      </c>
      <c r="AD84" s="1">
        <v>0</v>
      </c>
      <c r="AE84" s="1">
        <v>0</v>
      </c>
      <c r="AF84" s="1">
        <v>0</v>
      </c>
      <c r="AG84" s="1">
        <f>5+25</f>
        <v>30</v>
      </c>
      <c r="AH84" s="1">
        <v>30</v>
      </c>
      <c r="AI84" s="1">
        <f>AH84/AG84*100</f>
        <v>100</v>
      </c>
      <c r="AJ84" s="1">
        <v>0</v>
      </c>
      <c r="AK84" s="1">
        <v>0</v>
      </c>
      <c r="AL84" s="1">
        <v>0</v>
      </c>
      <c r="AM84" s="1">
        <v>0</v>
      </c>
      <c r="AN84" s="1">
        <v>0</v>
      </c>
      <c r="AO84" s="1">
        <v>0</v>
      </c>
      <c r="AP84" s="1">
        <v>0</v>
      </c>
      <c r="AQ84" s="1">
        <v>0</v>
      </c>
      <c r="AR84" s="1">
        <v>0</v>
      </c>
      <c r="AS84" s="60"/>
      <c r="AT84" s="60"/>
    </row>
    <row r="85" spans="1:46" s="2" customFormat="1" ht="37.5" customHeight="1">
      <c r="A85" s="55" t="s">
        <v>107</v>
      </c>
      <c r="B85" s="65" t="s">
        <v>108</v>
      </c>
      <c r="C85" s="57" t="s">
        <v>146</v>
      </c>
      <c r="D85" s="58" t="s">
        <v>106</v>
      </c>
      <c r="E85" s="69" t="s">
        <v>144</v>
      </c>
      <c r="F85" s="18">
        <f>SUM(F86:F87)</f>
        <v>0</v>
      </c>
      <c r="G85" s="18">
        <f>SUM(G86:G87)</f>
        <v>0</v>
      </c>
      <c r="H85" s="18">
        <v>0</v>
      </c>
      <c r="I85" s="1">
        <f>I86+I87</f>
        <v>0</v>
      </c>
      <c r="J85" s="1">
        <f>J86+J87</f>
        <v>0</v>
      </c>
      <c r="K85" s="1">
        <v>0</v>
      </c>
      <c r="L85" s="1">
        <f>L86+L87</f>
        <v>0</v>
      </c>
      <c r="M85" s="1">
        <f>M86+M87</f>
        <v>0</v>
      </c>
      <c r="N85" s="1">
        <v>0</v>
      </c>
      <c r="O85" s="1">
        <f>O86+O87</f>
        <v>0</v>
      </c>
      <c r="P85" s="1">
        <f>P86+P87</f>
        <v>0</v>
      </c>
      <c r="Q85" s="1">
        <v>0</v>
      </c>
      <c r="R85" s="1">
        <f>R86+R87</f>
        <v>0</v>
      </c>
      <c r="S85" s="1">
        <f>S86+S87</f>
        <v>0</v>
      </c>
      <c r="T85" s="1">
        <v>0</v>
      </c>
      <c r="U85" s="1">
        <f>U86+U87</f>
        <v>0</v>
      </c>
      <c r="V85" s="1">
        <f>V86+V87</f>
        <v>0</v>
      </c>
      <c r="W85" s="1">
        <v>0</v>
      </c>
      <c r="X85" s="1">
        <f>X86+X87</f>
        <v>0</v>
      </c>
      <c r="Y85" s="1">
        <f>Y86+Y87</f>
        <v>0</v>
      </c>
      <c r="Z85" s="1">
        <v>0</v>
      </c>
      <c r="AA85" s="1">
        <f>AA86+AA87</f>
        <v>0</v>
      </c>
      <c r="AB85" s="1">
        <f>AB86+AB87</f>
        <v>0</v>
      </c>
      <c r="AC85" s="1">
        <v>0</v>
      </c>
      <c r="AD85" s="1">
        <f>AD86+AD87</f>
        <v>0</v>
      </c>
      <c r="AE85" s="1">
        <f>AE86+AE87</f>
        <v>0</v>
      </c>
      <c r="AF85" s="1">
        <v>0</v>
      </c>
      <c r="AG85" s="1">
        <f>AG86+AG87</f>
        <v>0</v>
      </c>
      <c r="AH85" s="1">
        <f>AH86+AH87</f>
        <v>0</v>
      </c>
      <c r="AI85" s="1">
        <v>0</v>
      </c>
      <c r="AJ85" s="1">
        <f>AJ86+AJ87</f>
        <v>0</v>
      </c>
      <c r="AK85" s="1">
        <f>AK86+AK87</f>
        <v>0</v>
      </c>
      <c r="AL85" s="1">
        <v>0</v>
      </c>
      <c r="AM85" s="1">
        <f>AM86+AM87</f>
        <v>0</v>
      </c>
      <c r="AN85" s="1">
        <f>AN86+AN87</f>
        <v>0</v>
      </c>
      <c r="AO85" s="1">
        <v>0</v>
      </c>
      <c r="AP85" s="1">
        <f>AP86+AP87</f>
        <v>0</v>
      </c>
      <c r="AQ85" s="1">
        <f>AQ86+AQ87</f>
        <v>0</v>
      </c>
      <c r="AR85" s="1">
        <v>0</v>
      </c>
      <c r="AS85" s="59" t="s">
        <v>187</v>
      </c>
      <c r="AT85" s="60"/>
    </row>
    <row r="86" spans="1:46" s="2" customFormat="1" ht="37.5" customHeight="1">
      <c r="A86" s="55"/>
      <c r="B86" s="65"/>
      <c r="C86" s="57"/>
      <c r="D86" s="58"/>
      <c r="E86" s="69"/>
      <c r="F86" s="18">
        <f>I86+L86+O86+R86+U86+X86+AA86+AD86+AG86+AJ86+AM86+AP86</f>
        <v>0</v>
      </c>
      <c r="G86" s="18">
        <f>J86+M86+P86+S86+V86+Y86+AB86+AE86+AH86+AK86+AN86+AQ86</f>
        <v>0</v>
      </c>
      <c r="H86" s="18">
        <v>0</v>
      </c>
      <c r="I86" s="1">
        <v>0</v>
      </c>
      <c r="J86" s="1">
        <v>0</v>
      </c>
      <c r="K86" s="1">
        <v>0</v>
      </c>
      <c r="L86" s="1">
        <v>0</v>
      </c>
      <c r="M86" s="1">
        <v>0</v>
      </c>
      <c r="N86" s="1">
        <v>0</v>
      </c>
      <c r="O86" s="1">
        <v>0</v>
      </c>
      <c r="P86" s="1">
        <v>0</v>
      </c>
      <c r="Q86" s="1">
        <v>0</v>
      </c>
      <c r="R86" s="1">
        <v>0</v>
      </c>
      <c r="S86" s="1">
        <v>0</v>
      </c>
      <c r="T86" s="1">
        <v>0</v>
      </c>
      <c r="U86" s="1">
        <v>0</v>
      </c>
      <c r="V86" s="1">
        <v>0</v>
      </c>
      <c r="W86" s="1">
        <v>0</v>
      </c>
      <c r="X86" s="1">
        <v>0</v>
      </c>
      <c r="Y86" s="1">
        <v>0</v>
      </c>
      <c r="Z86" s="1">
        <v>0</v>
      </c>
      <c r="AA86" s="1">
        <v>0</v>
      </c>
      <c r="AB86" s="1">
        <v>0</v>
      </c>
      <c r="AC86" s="1">
        <v>0</v>
      </c>
      <c r="AD86" s="1">
        <v>0</v>
      </c>
      <c r="AE86" s="1">
        <v>0</v>
      </c>
      <c r="AF86" s="1">
        <v>0</v>
      </c>
      <c r="AG86" s="1">
        <v>0</v>
      </c>
      <c r="AH86" s="1">
        <v>0</v>
      </c>
      <c r="AI86" s="1">
        <v>0</v>
      </c>
      <c r="AJ86" s="1">
        <v>0</v>
      </c>
      <c r="AK86" s="1">
        <v>0</v>
      </c>
      <c r="AL86" s="1">
        <v>0</v>
      </c>
      <c r="AM86" s="1">
        <v>0</v>
      </c>
      <c r="AN86" s="1">
        <v>0</v>
      </c>
      <c r="AO86" s="1">
        <v>0</v>
      </c>
      <c r="AP86" s="1">
        <v>0</v>
      </c>
      <c r="AQ86" s="1">
        <v>0</v>
      </c>
      <c r="AR86" s="1">
        <v>0</v>
      </c>
      <c r="AS86" s="59"/>
      <c r="AT86" s="60"/>
    </row>
    <row r="87" spans="1:46" s="2" customFormat="1" ht="37.5" customHeight="1">
      <c r="A87" s="55"/>
      <c r="B87" s="65"/>
      <c r="C87" s="57"/>
      <c r="D87" s="58"/>
      <c r="E87" s="69"/>
      <c r="F87" s="18">
        <f>I87+L87+O87+R87+U87+X87+AA87+AD87+AG87+AJ87+AM87+AP87</f>
        <v>0</v>
      </c>
      <c r="G87" s="18">
        <f>J87+M87+P87+S87+V87+Y87+AB87+AE87+AH87+AK87+AN87+AQ87</f>
        <v>0</v>
      </c>
      <c r="H87" s="18">
        <v>0</v>
      </c>
      <c r="I87" s="1">
        <v>0</v>
      </c>
      <c r="J87" s="1">
        <v>0</v>
      </c>
      <c r="K87" s="1">
        <v>0</v>
      </c>
      <c r="L87" s="1">
        <v>0</v>
      </c>
      <c r="M87" s="1">
        <v>0</v>
      </c>
      <c r="N87" s="1">
        <v>0</v>
      </c>
      <c r="O87" s="1">
        <v>0</v>
      </c>
      <c r="P87" s="1">
        <v>0</v>
      </c>
      <c r="Q87" s="1">
        <v>0</v>
      </c>
      <c r="R87" s="1">
        <v>0</v>
      </c>
      <c r="S87" s="1">
        <v>0</v>
      </c>
      <c r="T87" s="1">
        <v>0</v>
      </c>
      <c r="U87" s="1">
        <v>0</v>
      </c>
      <c r="V87" s="1">
        <v>0</v>
      </c>
      <c r="W87" s="1">
        <v>0</v>
      </c>
      <c r="X87" s="1">
        <v>0</v>
      </c>
      <c r="Y87" s="1">
        <v>0</v>
      </c>
      <c r="Z87" s="1">
        <v>0</v>
      </c>
      <c r="AA87" s="1">
        <v>0</v>
      </c>
      <c r="AB87" s="1">
        <v>0</v>
      </c>
      <c r="AC87" s="1">
        <v>0</v>
      </c>
      <c r="AD87" s="1">
        <v>0</v>
      </c>
      <c r="AE87" s="1">
        <v>0</v>
      </c>
      <c r="AF87" s="1">
        <v>0</v>
      </c>
      <c r="AG87" s="1">
        <v>0</v>
      </c>
      <c r="AH87" s="1">
        <v>0</v>
      </c>
      <c r="AI87" s="1">
        <v>0</v>
      </c>
      <c r="AJ87" s="1">
        <v>0</v>
      </c>
      <c r="AK87" s="1">
        <v>0</v>
      </c>
      <c r="AL87" s="1">
        <v>0</v>
      </c>
      <c r="AM87" s="1">
        <v>0</v>
      </c>
      <c r="AN87" s="1">
        <v>0</v>
      </c>
      <c r="AO87" s="1">
        <v>0</v>
      </c>
      <c r="AP87" s="1">
        <v>0</v>
      </c>
      <c r="AQ87" s="1">
        <v>0</v>
      </c>
      <c r="AR87" s="1">
        <v>0</v>
      </c>
      <c r="AS87" s="59"/>
      <c r="AT87" s="60"/>
    </row>
    <row r="88" spans="1:46" s="34" customFormat="1" ht="20.100000000000001" customHeight="1">
      <c r="A88" s="55" t="s">
        <v>109</v>
      </c>
      <c r="B88" s="65" t="s">
        <v>110</v>
      </c>
      <c r="C88" s="57" t="s">
        <v>222</v>
      </c>
      <c r="D88" s="58" t="s">
        <v>113</v>
      </c>
      <c r="E88" s="31" t="s">
        <v>28</v>
      </c>
      <c r="F88" s="32">
        <f>SUM(F89:F90)</f>
        <v>530</v>
      </c>
      <c r="G88" s="32">
        <f>SUM(G89:G90)</f>
        <v>444</v>
      </c>
      <c r="H88" s="32">
        <f>G88/F88*100</f>
        <v>83.773584905660385</v>
      </c>
      <c r="I88" s="33">
        <f>I89+I90</f>
        <v>0</v>
      </c>
      <c r="J88" s="33">
        <f>J89+J90</f>
        <v>0</v>
      </c>
      <c r="K88" s="33">
        <v>0</v>
      </c>
      <c r="L88" s="33">
        <f>L89+L90</f>
        <v>278</v>
      </c>
      <c r="M88" s="33">
        <f>M89+M90</f>
        <v>0</v>
      </c>
      <c r="N88" s="33">
        <f>M88/L88*100</f>
        <v>0</v>
      </c>
      <c r="O88" s="33">
        <f>O89+O90</f>
        <v>0</v>
      </c>
      <c r="P88" s="33">
        <f>P89+P90</f>
        <v>0</v>
      </c>
      <c r="Q88" s="33">
        <v>0</v>
      </c>
      <c r="R88" s="1">
        <v>0</v>
      </c>
      <c r="S88" s="33">
        <v>0</v>
      </c>
      <c r="T88" s="1">
        <v>0</v>
      </c>
      <c r="U88" s="33">
        <v>166</v>
      </c>
      <c r="V88" s="33">
        <f>V89+V90</f>
        <v>444</v>
      </c>
      <c r="W88" s="1">
        <v>0</v>
      </c>
      <c r="X88" s="33">
        <f>X89+X90</f>
        <v>0</v>
      </c>
      <c r="Y88" s="33">
        <f>Y89+Y90</f>
        <v>0</v>
      </c>
      <c r="Z88" s="33">
        <v>0</v>
      </c>
      <c r="AA88" s="33">
        <f>AA89+AA90</f>
        <v>0</v>
      </c>
      <c r="AB88" s="33">
        <f>AB89+AB90</f>
        <v>0</v>
      </c>
      <c r="AC88" s="33">
        <v>0</v>
      </c>
      <c r="AD88" s="33">
        <f>AD89+AD90</f>
        <v>0</v>
      </c>
      <c r="AE88" s="33">
        <f>AE89+AE90</f>
        <v>0</v>
      </c>
      <c r="AF88" s="33">
        <v>0</v>
      </c>
      <c r="AG88" s="33">
        <f>AG89+AG90</f>
        <v>0</v>
      </c>
      <c r="AH88" s="33">
        <f>AH89+AH90</f>
        <v>0</v>
      </c>
      <c r="AI88" s="1">
        <v>0</v>
      </c>
      <c r="AJ88" s="33">
        <f>AJ89+AJ90</f>
        <v>0</v>
      </c>
      <c r="AK88" s="33">
        <f>AK89+AK90</f>
        <v>0</v>
      </c>
      <c r="AL88" s="1">
        <v>0</v>
      </c>
      <c r="AM88" s="1">
        <v>0</v>
      </c>
      <c r="AN88" s="33">
        <f>AN89+AN90</f>
        <v>0</v>
      </c>
      <c r="AO88" s="1">
        <v>0</v>
      </c>
      <c r="AP88" s="33">
        <v>84</v>
      </c>
      <c r="AQ88" s="33">
        <f>AQ89+AQ90</f>
        <v>0</v>
      </c>
      <c r="AR88" s="1">
        <v>0</v>
      </c>
      <c r="AS88" s="60" t="s">
        <v>170</v>
      </c>
      <c r="AT88" s="59" t="s">
        <v>236</v>
      </c>
    </row>
    <row r="89" spans="1:46" s="2" customFormat="1" ht="20.100000000000001" customHeight="1">
      <c r="A89" s="55"/>
      <c r="B89" s="65"/>
      <c r="C89" s="57"/>
      <c r="D89" s="58"/>
      <c r="E89" s="30" t="s">
        <v>29</v>
      </c>
      <c r="F89" s="18">
        <f>I89+L89+O89+R89+U89+X89+AA89+AD89+AG89+AJ89+AM89+AP89</f>
        <v>0</v>
      </c>
      <c r="G89" s="18">
        <f>J89+M89+P89+S89+V89+Y89+AB89+AE89+AH89+AK89+AN89+AQ89</f>
        <v>0</v>
      </c>
      <c r="H89" s="18">
        <v>0</v>
      </c>
      <c r="I89" s="1">
        <v>0</v>
      </c>
      <c r="J89" s="1">
        <v>0</v>
      </c>
      <c r="K89" s="1">
        <v>0</v>
      </c>
      <c r="L89" s="1">
        <v>0</v>
      </c>
      <c r="M89" s="1">
        <v>0</v>
      </c>
      <c r="N89" s="1">
        <v>0</v>
      </c>
      <c r="O89" s="1">
        <v>0</v>
      </c>
      <c r="P89" s="1">
        <v>0</v>
      </c>
      <c r="Q89" s="1">
        <v>0</v>
      </c>
      <c r="R89" s="1">
        <v>0</v>
      </c>
      <c r="S89" s="1">
        <v>0</v>
      </c>
      <c r="T89" s="1">
        <v>0</v>
      </c>
      <c r="U89" s="1">
        <v>0</v>
      </c>
      <c r="V89" s="1">
        <v>0</v>
      </c>
      <c r="W89" s="1">
        <v>0</v>
      </c>
      <c r="X89" s="1">
        <v>0</v>
      </c>
      <c r="Y89" s="1">
        <v>0</v>
      </c>
      <c r="Z89" s="1">
        <v>0</v>
      </c>
      <c r="AA89" s="1">
        <v>0</v>
      </c>
      <c r="AB89" s="1">
        <v>0</v>
      </c>
      <c r="AC89" s="1">
        <v>0</v>
      </c>
      <c r="AD89" s="1">
        <v>0</v>
      </c>
      <c r="AE89" s="1">
        <v>0</v>
      </c>
      <c r="AF89" s="1">
        <v>0</v>
      </c>
      <c r="AG89" s="1">
        <v>0</v>
      </c>
      <c r="AH89" s="1">
        <v>0</v>
      </c>
      <c r="AI89" s="1">
        <v>0</v>
      </c>
      <c r="AJ89" s="1">
        <v>0</v>
      </c>
      <c r="AK89" s="1">
        <v>0</v>
      </c>
      <c r="AL89" s="1">
        <v>0</v>
      </c>
      <c r="AM89" s="1">
        <v>0</v>
      </c>
      <c r="AN89" s="1">
        <v>0</v>
      </c>
      <c r="AO89" s="1">
        <v>0</v>
      </c>
      <c r="AP89" s="1">
        <v>0</v>
      </c>
      <c r="AQ89" s="1">
        <v>0</v>
      </c>
      <c r="AR89" s="1">
        <v>0</v>
      </c>
      <c r="AS89" s="60"/>
      <c r="AT89" s="59"/>
    </row>
    <row r="90" spans="1:46" s="2" customFormat="1" ht="38.25" customHeight="1">
      <c r="A90" s="55"/>
      <c r="B90" s="65"/>
      <c r="C90" s="57"/>
      <c r="D90" s="58"/>
      <c r="E90" s="30" t="s">
        <v>30</v>
      </c>
      <c r="F90" s="18">
        <f>I90+L90+O90+R90+U90+X90+AA90+AD90+AG90+AJ90+AM90+AP90</f>
        <v>530</v>
      </c>
      <c r="G90" s="18">
        <f>J90+M90+P90+S90+V90+Y90+AB90+AE90+AH90+AK90+AN90+AQ90</f>
        <v>444</v>
      </c>
      <c r="H90" s="18">
        <f>G90/F90*100</f>
        <v>83.773584905660385</v>
      </c>
      <c r="I90" s="1">
        <v>0</v>
      </c>
      <c r="J90" s="1">
        <v>0</v>
      </c>
      <c r="K90" s="1">
        <v>0</v>
      </c>
      <c r="L90" s="1">
        <v>278</v>
      </c>
      <c r="M90" s="1">
        <v>0</v>
      </c>
      <c r="N90" s="1">
        <f>M90/L90*100</f>
        <v>0</v>
      </c>
      <c r="O90" s="1">
        <v>0</v>
      </c>
      <c r="P90" s="1">
        <v>0</v>
      </c>
      <c r="Q90" s="1">
        <v>0</v>
      </c>
      <c r="R90" s="1">
        <v>0</v>
      </c>
      <c r="S90" s="1">
        <v>0</v>
      </c>
      <c r="T90" s="1">
        <v>0</v>
      </c>
      <c r="U90" s="1">
        <v>166</v>
      </c>
      <c r="V90" s="1">
        <v>444</v>
      </c>
      <c r="W90" s="1">
        <v>0</v>
      </c>
      <c r="X90" s="1">
        <v>0</v>
      </c>
      <c r="Y90" s="1">
        <v>0</v>
      </c>
      <c r="Z90" s="1">
        <v>0</v>
      </c>
      <c r="AA90" s="1">
        <v>0</v>
      </c>
      <c r="AB90" s="1">
        <v>0</v>
      </c>
      <c r="AC90" s="1">
        <v>0</v>
      </c>
      <c r="AD90" s="1">
        <v>0</v>
      </c>
      <c r="AE90" s="1">
        <v>0</v>
      </c>
      <c r="AF90" s="1">
        <v>0</v>
      </c>
      <c r="AG90" s="1">
        <v>0</v>
      </c>
      <c r="AH90" s="1">
        <v>0</v>
      </c>
      <c r="AI90" s="1">
        <v>0</v>
      </c>
      <c r="AJ90" s="1">
        <v>0</v>
      </c>
      <c r="AK90" s="1">
        <v>0</v>
      </c>
      <c r="AL90" s="1">
        <v>0</v>
      </c>
      <c r="AM90" s="1">
        <v>0</v>
      </c>
      <c r="AN90" s="1">
        <v>0</v>
      </c>
      <c r="AO90" s="1">
        <v>0</v>
      </c>
      <c r="AP90" s="1">
        <v>86</v>
      </c>
      <c r="AQ90" s="1">
        <v>0</v>
      </c>
      <c r="AR90" s="1">
        <v>0</v>
      </c>
      <c r="AS90" s="60"/>
      <c r="AT90" s="59"/>
    </row>
    <row r="91" spans="1:46" s="2" customFormat="1" ht="41.25" customHeight="1">
      <c r="A91" s="55"/>
      <c r="B91" s="65"/>
      <c r="C91" s="57"/>
      <c r="D91" s="38"/>
      <c r="E91" s="36" t="s">
        <v>169</v>
      </c>
      <c r="F91" s="18">
        <v>0</v>
      </c>
      <c r="G91" s="18">
        <v>278</v>
      </c>
      <c r="H91" s="18">
        <v>0</v>
      </c>
      <c r="I91" s="1">
        <v>0</v>
      </c>
      <c r="J91" s="1">
        <v>0</v>
      </c>
      <c r="K91" s="1">
        <v>0</v>
      </c>
      <c r="L91" s="1">
        <v>0</v>
      </c>
      <c r="M91" s="1">
        <v>278</v>
      </c>
      <c r="N91" s="1">
        <v>0</v>
      </c>
      <c r="O91" s="1">
        <v>0</v>
      </c>
      <c r="P91" s="1">
        <v>0</v>
      </c>
      <c r="Q91" s="1">
        <v>0</v>
      </c>
      <c r="R91" s="1">
        <v>0</v>
      </c>
      <c r="S91" s="1">
        <v>0</v>
      </c>
      <c r="T91" s="1">
        <v>0</v>
      </c>
      <c r="U91" s="1">
        <v>0</v>
      </c>
      <c r="V91" s="1">
        <v>0</v>
      </c>
      <c r="W91" s="1">
        <v>0</v>
      </c>
      <c r="X91" s="1">
        <v>0</v>
      </c>
      <c r="Y91" s="1">
        <v>0</v>
      </c>
      <c r="Z91" s="1">
        <v>0</v>
      </c>
      <c r="AA91" s="1">
        <v>0</v>
      </c>
      <c r="AB91" s="1">
        <v>0</v>
      </c>
      <c r="AC91" s="1">
        <v>0</v>
      </c>
      <c r="AD91" s="1">
        <v>0</v>
      </c>
      <c r="AE91" s="1">
        <v>0</v>
      </c>
      <c r="AF91" s="1">
        <v>0</v>
      </c>
      <c r="AG91" s="1">
        <v>0</v>
      </c>
      <c r="AH91" s="1">
        <v>0</v>
      </c>
      <c r="AI91" s="1">
        <v>0</v>
      </c>
      <c r="AJ91" s="1">
        <v>0</v>
      </c>
      <c r="AK91" s="1">
        <v>0</v>
      </c>
      <c r="AL91" s="1">
        <v>0</v>
      </c>
      <c r="AM91" s="1">
        <v>0</v>
      </c>
      <c r="AN91" s="1">
        <v>0</v>
      </c>
      <c r="AO91" s="1">
        <v>0</v>
      </c>
      <c r="AP91" s="1">
        <v>0</v>
      </c>
      <c r="AQ91" s="1">
        <v>0</v>
      </c>
      <c r="AR91" s="1">
        <v>0</v>
      </c>
      <c r="AS91" s="39" t="s">
        <v>174</v>
      </c>
      <c r="AT91" s="39"/>
    </row>
    <row r="92" spans="1:46" s="2" customFormat="1" ht="51.75" customHeight="1">
      <c r="A92" s="55" t="s">
        <v>111</v>
      </c>
      <c r="B92" s="65" t="s">
        <v>112</v>
      </c>
      <c r="C92" s="57" t="s">
        <v>146</v>
      </c>
      <c r="D92" s="58" t="s">
        <v>106</v>
      </c>
      <c r="E92" s="69" t="s">
        <v>144</v>
      </c>
      <c r="F92" s="18">
        <f>SUM(F93:F94)</f>
        <v>0</v>
      </c>
      <c r="G92" s="18">
        <f>SUM(G93:G94)</f>
        <v>0</v>
      </c>
      <c r="H92" s="18">
        <v>0</v>
      </c>
      <c r="I92" s="1">
        <f>I93+I94</f>
        <v>0</v>
      </c>
      <c r="J92" s="1">
        <f>J93+J94</f>
        <v>0</v>
      </c>
      <c r="K92" s="1">
        <v>0</v>
      </c>
      <c r="L92" s="1">
        <f>L93+L94</f>
        <v>0</v>
      </c>
      <c r="M92" s="1">
        <f>M93+M94</f>
        <v>0</v>
      </c>
      <c r="N92" s="1">
        <v>0</v>
      </c>
      <c r="O92" s="1">
        <f>O93+O94</f>
        <v>0</v>
      </c>
      <c r="P92" s="1">
        <f>P93+P94</f>
        <v>0</v>
      </c>
      <c r="Q92" s="1">
        <v>0</v>
      </c>
      <c r="R92" s="1">
        <f>R93+R94</f>
        <v>0</v>
      </c>
      <c r="S92" s="1">
        <f>S93+S94</f>
        <v>0</v>
      </c>
      <c r="T92" s="1">
        <v>0</v>
      </c>
      <c r="U92" s="1">
        <f>U93+U94</f>
        <v>0</v>
      </c>
      <c r="V92" s="1">
        <f>V93+V94</f>
        <v>0</v>
      </c>
      <c r="W92" s="1">
        <v>0</v>
      </c>
      <c r="X92" s="1">
        <f>X93+X94</f>
        <v>0</v>
      </c>
      <c r="Y92" s="1">
        <f>Y93+Y94</f>
        <v>0</v>
      </c>
      <c r="Z92" s="1">
        <v>0</v>
      </c>
      <c r="AA92" s="1">
        <f>AA93+AA94</f>
        <v>0</v>
      </c>
      <c r="AB92" s="1">
        <f>AB93+AB94</f>
        <v>0</v>
      </c>
      <c r="AC92" s="1">
        <v>0</v>
      </c>
      <c r="AD92" s="1">
        <f>AD93+AD94</f>
        <v>0</v>
      </c>
      <c r="AE92" s="1">
        <f>AE93+AE94</f>
        <v>0</v>
      </c>
      <c r="AF92" s="1">
        <v>0</v>
      </c>
      <c r="AG92" s="1">
        <f>AG93+AG94</f>
        <v>0</v>
      </c>
      <c r="AH92" s="1">
        <f>AH93+AH94</f>
        <v>0</v>
      </c>
      <c r="AI92" s="1">
        <v>0</v>
      </c>
      <c r="AJ92" s="1">
        <f>AJ93+AJ94</f>
        <v>0</v>
      </c>
      <c r="AK92" s="1">
        <f>AK93+AK94</f>
        <v>0</v>
      </c>
      <c r="AL92" s="1">
        <v>0</v>
      </c>
      <c r="AM92" s="1">
        <f>AM93+AM94</f>
        <v>0</v>
      </c>
      <c r="AN92" s="1">
        <f>AN93+AN94</f>
        <v>0</v>
      </c>
      <c r="AO92" s="1">
        <v>0</v>
      </c>
      <c r="AP92" s="1">
        <f>AP93+AP94</f>
        <v>0</v>
      </c>
      <c r="AQ92" s="1">
        <f>AQ93+AQ94</f>
        <v>0</v>
      </c>
      <c r="AR92" s="1">
        <v>0</v>
      </c>
      <c r="AS92" s="59" t="s">
        <v>188</v>
      </c>
      <c r="AT92" s="60"/>
    </row>
    <row r="93" spans="1:46" s="2" customFormat="1" ht="51.75" customHeight="1">
      <c r="A93" s="55"/>
      <c r="B93" s="65"/>
      <c r="C93" s="57"/>
      <c r="D93" s="58"/>
      <c r="E93" s="69"/>
      <c r="F93" s="18">
        <f>I93+L93+O93+R93+U93+X93+AA93+AD93+AG93+AJ93+AM93+AP93</f>
        <v>0</v>
      </c>
      <c r="G93" s="18">
        <f>J93+M93+P93+S93+V93+Y93+AB93+AE93+AH93+AK93+AN93+AQ93</f>
        <v>0</v>
      </c>
      <c r="H93" s="18">
        <v>0</v>
      </c>
      <c r="I93" s="1">
        <v>0</v>
      </c>
      <c r="J93" s="1">
        <v>0</v>
      </c>
      <c r="K93" s="1">
        <v>0</v>
      </c>
      <c r="L93" s="1">
        <v>0</v>
      </c>
      <c r="M93" s="1">
        <v>0</v>
      </c>
      <c r="N93" s="1">
        <v>0</v>
      </c>
      <c r="O93" s="1">
        <v>0</v>
      </c>
      <c r="P93" s="1">
        <v>0</v>
      </c>
      <c r="Q93" s="1">
        <v>0</v>
      </c>
      <c r="R93" s="1">
        <v>0</v>
      </c>
      <c r="S93" s="1">
        <v>0</v>
      </c>
      <c r="T93" s="1">
        <v>0</v>
      </c>
      <c r="U93" s="1">
        <v>0</v>
      </c>
      <c r="V93" s="1">
        <v>0</v>
      </c>
      <c r="W93" s="1">
        <v>0</v>
      </c>
      <c r="X93" s="1">
        <v>0</v>
      </c>
      <c r="Y93" s="1">
        <v>0</v>
      </c>
      <c r="Z93" s="1">
        <v>0</v>
      </c>
      <c r="AA93" s="1">
        <v>0</v>
      </c>
      <c r="AB93" s="1">
        <v>0</v>
      </c>
      <c r="AC93" s="1">
        <v>0</v>
      </c>
      <c r="AD93" s="1">
        <v>0</v>
      </c>
      <c r="AE93" s="1">
        <v>0</v>
      </c>
      <c r="AF93" s="1">
        <v>0</v>
      </c>
      <c r="AG93" s="1">
        <v>0</v>
      </c>
      <c r="AH93" s="1">
        <v>0</v>
      </c>
      <c r="AI93" s="1">
        <v>0</v>
      </c>
      <c r="AJ93" s="1">
        <v>0</v>
      </c>
      <c r="AK93" s="1">
        <v>0</v>
      </c>
      <c r="AL93" s="1">
        <v>0</v>
      </c>
      <c r="AM93" s="1">
        <v>0</v>
      </c>
      <c r="AN93" s="1">
        <v>0</v>
      </c>
      <c r="AO93" s="1">
        <v>0</v>
      </c>
      <c r="AP93" s="1">
        <v>0</v>
      </c>
      <c r="AQ93" s="1">
        <v>0</v>
      </c>
      <c r="AR93" s="1">
        <v>0</v>
      </c>
      <c r="AS93" s="60"/>
      <c r="AT93" s="60"/>
    </row>
    <row r="94" spans="1:46" s="2" customFormat="1" ht="51.75" customHeight="1">
      <c r="A94" s="55"/>
      <c r="B94" s="65"/>
      <c r="C94" s="57"/>
      <c r="D94" s="58"/>
      <c r="E94" s="69"/>
      <c r="F94" s="18">
        <f>I94+L94+O94+R94+U94+X94+AA94+AD94+AG94+AJ94+AM94+AP94</f>
        <v>0</v>
      </c>
      <c r="G94" s="18">
        <f>J94+M94+P94+S94+V94+Y94+AB94+AE94+AH94+AK94+AN94+AQ94</f>
        <v>0</v>
      </c>
      <c r="H94" s="18">
        <v>0</v>
      </c>
      <c r="I94" s="1">
        <v>0</v>
      </c>
      <c r="J94" s="1">
        <v>0</v>
      </c>
      <c r="K94" s="1">
        <v>0</v>
      </c>
      <c r="L94" s="1">
        <v>0</v>
      </c>
      <c r="M94" s="1">
        <v>0</v>
      </c>
      <c r="N94" s="1">
        <v>0</v>
      </c>
      <c r="O94" s="1">
        <v>0</v>
      </c>
      <c r="P94" s="1">
        <v>0</v>
      </c>
      <c r="Q94" s="1">
        <v>0</v>
      </c>
      <c r="R94" s="1">
        <v>0</v>
      </c>
      <c r="S94" s="1">
        <v>0</v>
      </c>
      <c r="T94" s="1">
        <v>0</v>
      </c>
      <c r="U94" s="1">
        <v>0</v>
      </c>
      <c r="V94" s="1">
        <v>0</v>
      </c>
      <c r="W94" s="1">
        <v>0</v>
      </c>
      <c r="X94" s="1">
        <v>0</v>
      </c>
      <c r="Y94" s="1">
        <v>0</v>
      </c>
      <c r="Z94" s="1">
        <v>0</v>
      </c>
      <c r="AA94" s="1">
        <v>0</v>
      </c>
      <c r="AB94" s="1">
        <v>0</v>
      </c>
      <c r="AC94" s="1">
        <v>0</v>
      </c>
      <c r="AD94" s="1">
        <v>0</v>
      </c>
      <c r="AE94" s="1">
        <v>0</v>
      </c>
      <c r="AF94" s="1">
        <v>0</v>
      </c>
      <c r="AG94" s="1">
        <v>0</v>
      </c>
      <c r="AH94" s="1">
        <v>0</v>
      </c>
      <c r="AI94" s="1">
        <v>0</v>
      </c>
      <c r="AJ94" s="1">
        <v>0</v>
      </c>
      <c r="AK94" s="1">
        <v>0</v>
      </c>
      <c r="AL94" s="1">
        <v>0</v>
      </c>
      <c r="AM94" s="1">
        <v>0</v>
      </c>
      <c r="AN94" s="1">
        <v>0</v>
      </c>
      <c r="AO94" s="1">
        <v>0</v>
      </c>
      <c r="AP94" s="1">
        <v>0</v>
      </c>
      <c r="AQ94" s="1">
        <v>0</v>
      </c>
      <c r="AR94" s="1">
        <v>0</v>
      </c>
      <c r="AS94" s="60"/>
      <c r="AT94" s="60"/>
    </row>
    <row r="95" spans="1:46" s="2" customFormat="1" ht="20.100000000000001" customHeight="1">
      <c r="A95" s="55" t="s">
        <v>115</v>
      </c>
      <c r="B95" s="65" t="s">
        <v>114</v>
      </c>
      <c r="C95" s="57" t="s">
        <v>146</v>
      </c>
      <c r="D95" s="58" t="s">
        <v>106</v>
      </c>
      <c r="E95" s="29" t="s">
        <v>28</v>
      </c>
      <c r="F95" s="18">
        <f>SUM(F96:F97)</f>
        <v>10</v>
      </c>
      <c r="G95" s="18">
        <f>SUM(G96:G97)</f>
        <v>10</v>
      </c>
      <c r="H95" s="18">
        <f>G95/F95*100</f>
        <v>100</v>
      </c>
      <c r="I95" s="1">
        <f>I96+I97</f>
        <v>0</v>
      </c>
      <c r="J95" s="1">
        <f>J96+J97</f>
        <v>0</v>
      </c>
      <c r="K95" s="1">
        <v>0</v>
      </c>
      <c r="L95" s="1">
        <f>L96+L97</f>
        <v>0</v>
      </c>
      <c r="M95" s="1">
        <f>M96+M97</f>
        <v>0</v>
      </c>
      <c r="N95" s="1">
        <v>0</v>
      </c>
      <c r="O95" s="1">
        <f>O96+O97</f>
        <v>0</v>
      </c>
      <c r="P95" s="1">
        <f>P96+P97</f>
        <v>0</v>
      </c>
      <c r="Q95" s="1">
        <v>0</v>
      </c>
      <c r="R95" s="1">
        <f>R96+R97</f>
        <v>10</v>
      </c>
      <c r="S95" s="1">
        <f>S96+S97</f>
        <v>10</v>
      </c>
      <c r="T95" s="1">
        <f>S95/R95*100</f>
        <v>100</v>
      </c>
      <c r="U95" s="1">
        <f>U96+U97</f>
        <v>0</v>
      </c>
      <c r="V95" s="1">
        <f>V96+V97</f>
        <v>0</v>
      </c>
      <c r="W95" s="1">
        <v>0</v>
      </c>
      <c r="X95" s="1">
        <f>X96+X97</f>
        <v>0</v>
      </c>
      <c r="Y95" s="1">
        <f>Y96+Y97</f>
        <v>0</v>
      </c>
      <c r="Z95" s="1">
        <v>0</v>
      </c>
      <c r="AA95" s="1">
        <f>AA96+AA97</f>
        <v>0</v>
      </c>
      <c r="AB95" s="1">
        <f>AB96+AB97</f>
        <v>0</v>
      </c>
      <c r="AC95" s="1">
        <v>0</v>
      </c>
      <c r="AD95" s="1">
        <f>AD96+AD97</f>
        <v>0</v>
      </c>
      <c r="AE95" s="1">
        <f>AE96+AE97</f>
        <v>0</v>
      </c>
      <c r="AF95" s="1">
        <v>0</v>
      </c>
      <c r="AG95" s="1">
        <f>AG96+AG97</f>
        <v>0</v>
      </c>
      <c r="AH95" s="1">
        <f>AH96+AH97</f>
        <v>0</v>
      </c>
      <c r="AI95" s="1">
        <v>0</v>
      </c>
      <c r="AJ95" s="1">
        <f>AJ96+AJ97</f>
        <v>0</v>
      </c>
      <c r="AK95" s="1">
        <f>AK96+AK97</f>
        <v>0</v>
      </c>
      <c r="AL95" s="1">
        <v>0</v>
      </c>
      <c r="AM95" s="1">
        <f>AM96+AM97</f>
        <v>0</v>
      </c>
      <c r="AN95" s="1">
        <f>AN96+AN97</f>
        <v>0</v>
      </c>
      <c r="AO95" s="1">
        <v>0</v>
      </c>
      <c r="AP95" s="1">
        <f>AP96+AP97</f>
        <v>0</v>
      </c>
      <c r="AQ95" s="1">
        <f>AQ96+AQ97</f>
        <v>0</v>
      </c>
      <c r="AR95" s="1">
        <v>0</v>
      </c>
      <c r="AS95" s="59" t="s">
        <v>175</v>
      </c>
      <c r="AT95" s="60"/>
    </row>
    <row r="96" spans="1:46" s="2" customFormat="1" ht="20.100000000000001" customHeight="1">
      <c r="A96" s="55"/>
      <c r="B96" s="65"/>
      <c r="C96" s="57"/>
      <c r="D96" s="58"/>
      <c r="E96" s="30" t="s">
        <v>29</v>
      </c>
      <c r="F96" s="18">
        <f>I96+L96+O96+R96+U96+X96+AA96+AD96+AG96+AJ96+AM96+AP96</f>
        <v>0</v>
      </c>
      <c r="G96" s="18">
        <f>J96+M96+P96+S96+V96+Y96+AB96+AE96+AH96+AK96+AN96+AQ96</f>
        <v>0</v>
      </c>
      <c r="H96" s="18">
        <v>0</v>
      </c>
      <c r="I96" s="1">
        <v>0</v>
      </c>
      <c r="J96" s="1">
        <v>0</v>
      </c>
      <c r="K96" s="1">
        <v>0</v>
      </c>
      <c r="L96" s="1">
        <v>0</v>
      </c>
      <c r="M96" s="1">
        <v>0</v>
      </c>
      <c r="N96" s="1">
        <v>0</v>
      </c>
      <c r="O96" s="1">
        <v>0</v>
      </c>
      <c r="P96" s="1">
        <v>0</v>
      </c>
      <c r="Q96" s="1">
        <v>0</v>
      </c>
      <c r="R96" s="1">
        <v>0</v>
      </c>
      <c r="S96" s="1">
        <v>0</v>
      </c>
      <c r="T96" s="1">
        <v>0</v>
      </c>
      <c r="U96" s="1">
        <v>0</v>
      </c>
      <c r="V96" s="1">
        <v>0</v>
      </c>
      <c r="W96" s="1">
        <v>0</v>
      </c>
      <c r="X96" s="1">
        <v>0</v>
      </c>
      <c r="Y96" s="1">
        <v>0</v>
      </c>
      <c r="Z96" s="1">
        <v>0</v>
      </c>
      <c r="AA96" s="1">
        <v>0</v>
      </c>
      <c r="AB96" s="1">
        <v>0</v>
      </c>
      <c r="AC96" s="1">
        <v>0</v>
      </c>
      <c r="AD96" s="1">
        <v>0</v>
      </c>
      <c r="AE96" s="1">
        <v>0</v>
      </c>
      <c r="AF96" s="1">
        <v>0</v>
      </c>
      <c r="AG96" s="1">
        <v>0</v>
      </c>
      <c r="AH96" s="1">
        <v>0</v>
      </c>
      <c r="AI96" s="1">
        <v>0</v>
      </c>
      <c r="AJ96" s="1">
        <v>0</v>
      </c>
      <c r="AK96" s="1">
        <v>0</v>
      </c>
      <c r="AL96" s="1">
        <v>0</v>
      </c>
      <c r="AM96" s="1">
        <v>0</v>
      </c>
      <c r="AN96" s="1">
        <v>0</v>
      </c>
      <c r="AO96" s="1">
        <v>0</v>
      </c>
      <c r="AP96" s="1">
        <v>0</v>
      </c>
      <c r="AQ96" s="1">
        <v>0</v>
      </c>
      <c r="AR96" s="1">
        <v>0</v>
      </c>
      <c r="AS96" s="60"/>
      <c r="AT96" s="60"/>
    </row>
    <row r="97" spans="1:46" s="2" customFormat="1" ht="20.100000000000001" customHeight="1">
      <c r="A97" s="55"/>
      <c r="B97" s="65"/>
      <c r="C97" s="57"/>
      <c r="D97" s="58"/>
      <c r="E97" s="30" t="s">
        <v>30</v>
      </c>
      <c r="F97" s="18">
        <f>I97+L97+O97+R97+U97+X97+AA97+AD97+AG97+AJ97+AM97+AP97</f>
        <v>10</v>
      </c>
      <c r="G97" s="18">
        <f>J97+M97+P97+S97+V97+Y97+AB97+AE97+AH97+AK97+AN97+AQ97</f>
        <v>10</v>
      </c>
      <c r="H97" s="18">
        <f>G97/F97*100</f>
        <v>100</v>
      </c>
      <c r="I97" s="1">
        <v>0</v>
      </c>
      <c r="J97" s="1">
        <v>0</v>
      </c>
      <c r="K97" s="1">
        <v>0</v>
      </c>
      <c r="L97" s="1">
        <v>0</v>
      </c>
      <c r="M97" s="1">
        <v>0</v>
      </c>
      <c r="N97" s="1">
        <v>0</v>
      </c>
      <c r="O97" s="1">
        <v>0</v>
      </c>
      <c r="P97" s="1">
        <v>0</v>
      </c>
      <c r="Q97" s="1">
        <v>0</v>
      </c>
      <c r="R97" s="1">
        <v>10</v>
      </c>
      <c r="S97" s="1">
        <v>10</v>
      </c>
      <c r="T97" s="1">
        <f>S97/R97*100</f>
        <v>100</v>
      </c>
      <c r="U97" s="1">
        <v>0</v>
      </c>
      <c r="V97" s="1">
        <v>0</v>
      </c>
      <c r="W97" s="1">
        <v>0</v>
      </c>
      <c r="X97" s="1">
        <v>0</v>
      </c>
      <c r="Y97" s="1">
        <v>0</v>
      </c>
      <c r="Z97" s="1">
        <v>0</v>
      </c>
      <c r="AA97" s="1">
        <v>0</v>
      </c>
      <c r="AB97" s="1">
        <v>0</v>
      </c>
      <c r="AC97" s="1">
        <v>0</v>
      </c>
      <c r="AD97" s="1">
        <v>0</v>
      </c>
      <c r="AE97" s="1">
        <v>0</v>
      </c>
      <c r="AF97" s="1">
        <v>0</v>
      </c>
      <c r="AG97" s="1">
        <v>0</v>
      </c>
      <c r="AH97" s="1">
        <v>0</v>
      </c>
      <c r="AI97" s="1">
        <v>0</v>
      </c>
      <c r="AJ97" s="1">
        <v>0</v>
      </c>
      <c r="AK97" s="1">
        <v>0</v>
      </c>
      <c r="AL97" s="1">
        <v>0</v>
      </c>
      <c r="AM97" s="1">
        <v>0</v>
      </c>
      <c r="AN97" s="1">
        <v>0</v>
      </c>
      <c r="AO97" s="1">
        <v>0</v>
      </c>
      <c r="AP97" s="1">
        <v>0</v>
      </c>
      <c r="AQ97" s="1">
        <v>0</v>
      </c>
      <c r="AR97" s="1">
        <v>0</v>
      </c>
      <c r="AS97" s="60"/>
      <c r="AT97" s="60"/>
    </row>
    <row r="98" spans="1:46" s="2" customFormat="1" ht="20.100000000000001" customHeight="1">
      <c r="A98" s="55" t="s">
        <v>116</v>
      </c>
      <c r="B98" s="65" t="s">
        <v>132</v>
      </c>
      <c r="C98" s="57" t="s">
        <v>146</v>
      </c>
      <c r="D98" s="58" t="s">
        <v>106</v>
      </c>
      <c r="E98" s="69" t="s">
        <v>144</v>
      </c>
      <c r="F98" s="18">
        <f>SUM(F99:F100)</f>
        <v>0</v>
      </c>
      <c r="G98" s="18">
        <f>SUM(G99:G100)</f>
        <v>0</v>
      </c>
      <c r="H98" s="18">
        <v>0</v>
      </c>
      <c r="I98" s="1">
        <f>I99+I100</f>
        <v>0</v>
      </c>
      <c r="J98" s="1">
        <f>J99+J100</f>
        <v>0</v>
      </c>
      <c r="K98" s="1">
        <v>0</v>
      </c>
      <c r="L98" s="1">
        <f>L99+L100</f>
        <v>0</v>
      </c>
      <c r="M98" s="1">
        <f>M99+M100</f>
        <v>0</v>
      </c>
      <c r="N98" s="1">
        <v>0</v>
      </c>
      <c r="O98" s="1">
        <f>O99+O100</f>
        <v>0</v>
      </c>
      <c r="P98" s="1">
        <f>P99+P100</f>
        <v>0</v>
      </c>
      <c r="Q98" s="1">
        <v>0</v>
      </c>
      <c r="R98" s="1">
        <f>R99+R100</f>
        <v>0</v>
      </c>
      <c r="S98" s="1">
        <f>S99+S100</f>
        <v>0</v>
      </c>
      <c r="T98" s="1">
        <v>0</v>
      </c>
      <c r="U98" s="1">
        <f>U99+U100</f>
        <v>0</v>
      </c>
      <c r="V98" s="1">
        <f>V99+V100</f>
        <v>0</v>
      </c>
      <c r="W98" s="1">
        <v>0</v>
      </c>
      <c r="X98" s="1">
        <f>X99+X100</f>
        <v>0</v>
      </c>
      <c r="Y98" s="1">
        <f>Y99+Y100</f>
        <v>0</v>
      </c>
      <c r="Z98" s="1">
        <v>0</v>
      </c>
      <c r="AA98" s="1">
        <f>AA99+AA100</f>
        <v>0</v>
      </c>
      <c r="AB98" s="1">
        <f>AB99+AB100</f>
        <v>0</v>
      </c>
      <c r="AC98" s="1">
        <v>0</v>
      </c>
      <c r="AD98" s="1">
        <f>AD99+AD100</f>
        <v>0</v>
      </c>
      <c r="AE98" s="1">
        <f>AE99+AE100</f>
        <v>0</v>
      </c>
      <c r="AF98" s="1">
        <v>0</v>
      </c>
      <c r="AG98" s="1">
        <f>AG99+AG100</f>
        <v>0</v>
      </c>
      <c r="AH98" s="1">
        <f>AH99+AH100</f>
        <v>0</v>
      </c>
      <c r="AI98" s="1">
        <v>0</v>
      </c>
      <c r="AJ98" s="1">
        <f>AJ99+AJ100</f>
        <v>0</v>
      </c>
      <c r="AK98" s="1">
        <f>AK99+AK100</f>
        <v>0</v>
      </c>
      <c r="AL98" s="1">
        <v>0</v>
      </c>
      <c r="AM98" s="1">
        <f>AM99+AM100</f>
        <v>0</v>
      </c>
      <c r="AN98" s="1">
        <f>AN99+AN100</f>
        <v>0</v>
      </c>
      <c r="AO98" s="1">
        <v>0</v>
      </c>
      <c r="AP98" s="1">
        <f>AP99+AP100</f>
        <v>0</v>
      </c>
      <c r="AQ98" s="1">
        <f>AQ99+AQ100</f>
        <v>0</v>
      </c>
      <c r="AR98" s="1">
        <v>0</v>
      </c>
      <c r="AS98" s="59" t="s">
        <v>189</v>
      </c>
      <c r="AT98" s="60"/>
    </row>
    <row r="99" spans="1:46" s="2" customFormat="1" ht="20.100000000000001" customHeight="1">
      <c r="A99" s="55"/>
      <c r="B99" s="65"/>
      <c r="C99" s="57"/>
      <c r="D99" s="58"/>
      <c r="E99" s="69"/>
      <c r="F99" s="18">
        <f>I99+L99+O99+R99+U99+X99+AA99+AD99+AG99+AJ99+AM99+AP99</f>
        <v>0</v>
      </c>
      <c r="G99" s="18">
        <f>J99+M99+P99+S99+V99+Y99+AB99+AE99+AH99+AK99+AN99+AQ99</f>
        <v>0</v>
      </c>
      <c r="H99" s="18">
        <v>0</v>
      </c>
      <c r="I99" s="1">
        <v>0</v>
      </c>
      <c r="J99" s="1">
        <v>0</v>
      </c>
      <c r="K99" s="1">
        <v>0</v>
      </c>
      <c r="L99" s="1">
        <v>0</v>
      </c>
      <c r="M99" s="1">
        <v>0</v>
      </c>
      <c r="N99" s="1">
        <v>0</v>
      </c>
      <c r="O99" s="1">
        <v>0</v>
      </c>
      <c r="P99" s="1">
        <v>0</v>
      </c>
      <c r="Q99" s="1">
        <v>0</v>
      </c>
      <c r="R99" s="1">
        <v>0</v>
      </c>
      <c r="S99" s="1">
        <v>0</v>
      </c>
      <c r="T99" s="1">
        <v>0</v>
      </c>
      <c r="U99" s="1">
        <v>0</v>
      </c>
      <c r="V99" s="1">
        <v>0</v>
      </c>
      <c r="W99" s="1">
        <v>0</v>
      </c>
      <c r="X99" s="1">
        <v>0</v>
      </c>
      <c r="Y99" s="1">
        <v>0</v>
      </c>
      <c r="Z99" s="1">
        <v>0</v>
      </c>
      <c r="AA99" s="1">
        <v>0</v>
      </c>
      <c r="AB99" s="1">
        <v>0</v>
      </c>
      <c r="AC99" s="1">
        <v>0</v>
      </c>
      <c r="AD99" s="1">
        <v>0</v>
      </c>
      <c r="AE99" s="1">
        <v>0</v>
      </c>
      <c r="AF99" s="1">
        <v>0</v>
      </c>
      <c r="AG99" s="1">
        <v>0</v>
      </c>
      <c r="AH99" s="1">
        <v>0</v>
      </c>
      <c r="AI99" s="1">
        <v>0</v>
      </c>
      <c r="AJ99" s="1">
        <v>0</v>
      </c>
      <c r="AK99" s="1">
        <v>0</v>
      </c>
      <c r="AL99" s="1">
        <v>0</v>
      </c>
      <c r="AM99" s="1">
        <v>0</v>
      </c>
      <c r="AN99" s="1">
        <v>0</v>
      </c>
      <c r="AO99" s="1">
        <v>0</v>
      </c>
      <c r="AP99" s="1">
        <v>0</v>
      </c>
      <c r="AQ99" s="1">
        <v>0</v>
      </c>
      <c r="AR99" s="1">
        <v>0</v>
      </c>
      <c r="AS99" s="59"/>
      <c r="AT99" s="60"/>
    </row>
    <row r="100" spans="1:46" s="2" customFormat="1" ht="102" customHeight="1">
      <c r="A100" s="55"/>
      <c r="B100" s="65"/>
      <c r="C100" s="57"/>
      <c r="D100" s="58"/>
      <c r="E100" s="69"/>
      <c r="F100" s="18">
        <f>I100+L100+O100+R100+U100+X100+AA100+AD100+AG100+AJ100+AM100+AP100</f>
        <v>0</v>
      </c>
      <c r="G100" s="18">
        <f>J100+M100+P100+S100+V100+Y100+AB100+AE100+AH100+AK100+AN100+AQ100</f>
        <v>0</v>
      </c>
      <c r="H100" s="18">
        <v>0</v>
      </c>
      <c r="I100" s="1">
        <v>0</v>
      </c>
      <c r="J100" s="1">
        <v>0</v>
      </c>
      <c r="K100" s="1">
        <v>0</v>
      </c>
      <c r="L100" s="1">
        <v>0</v>
      </c>
      <c r="M100" s="1">
        <v>0</v>
      </c>
      <c r="N100" s="1">
        <v>0</v>
      </c>
      <c r="O100" s="1">
        <v>0</v>
      </c>
      <c r="P100" s="1">
        <v>0</v>
      </c>
      <c r="Q100" s="1">
        <v>0</v>
      </c>
      <c r="R100" s="1">
        <v>0</v>
      </c>
      <c r="S100" s="1">
        <v>0</v>
      </c>
      <c r="T100" s="1">
        <v>0</v>
      </c>
      <c r="U100" s="1">
        <v>0</v>
      </c>
      <c r="V100" s="1">
        <v>0</v>
      </c>
      <c r="W100" s="1">
        <v>0</v>
      </c>
      <c r="X100" s="1">
        <v>0</v>
      </c>
      <c r="Y100" s="1">
        <v>0</v>
      </c>
      <c r="Z100" s="1">
        <v>0</v>
      </c>
      <c r="AA100" s="1">
        <v>0</v>
      </c>
      <c r="AB100" s="1">
        <v>0</v>
      </c>
      <c r="AC100" s="1">
        <v>0</v>
      </c>
      <c r="AD100" s="1">
        <v>0</v>
      </c>
      <c r="AE100" s="1">
        <v>0</v>
      </c>
      <c r="AF100" s="1">
        <v>0</v>
      </c>
      <c r="AG100" s="1">
        <v>0</v>
      </c>
      <c r="AH100" s="1">
        <v>0</v>
      </c>
      <c r="AI100" s="1">
        <v>0</v>
      </c>
      <c r="AJ100" s="1">
        <v>0</v>
      </c>
      <c r="AK100" s="1">
        <v>0</v>
      </c>
      <c r="AL100" s="1">
        <v>0</v>
      </c>
      <c r="AM100" s="1">
        <v>0</v>
      </c>
      <c r="AN100" s="1">
        <v>0</v>
      </c>
      <c r="AO100" s="1">
        <v>0</v>
      </c>
      <c r="AP100" s="1">
        <v>0</v>
      </c>
      <c r="AQ100" s="1">
        <v>0</v>
      </c>
      <c r="AR100" s="1">
        <v>0</v>
      </c>
      <c r="AS100" s="59"/>
      <c r="AT100" s="60"/>
    </row>
    <row r="101" spans="1:46" s="2" customFormat="1" ht="20.100000000000001" customHeight="1">
      <c r="A101" s="55" t="s">
        <v>117</v>
      </c>
      <c r="B101" s="65" t="s">
        <v>133</v>
      </c>
      <c r="C101" s="57" t="s">
        <v>146</v>
      </c>
      <c r="D101" s="58" t="s">
        <v>106</v>
      </c>
      <c r="E101" s="29" t="s">
        <v>28</v>
      </c>
      <c r="F101" s="18">
        <f>SUM(F102:F103)</f>
        <v>5</v>
      </c>
      <c r="G101" s="18">
        <f>SUM(G102:G103)</f>
        <v>5</v>
      </c>
      <c r="H101" s="18">
        <f>G101/F101*100</f>
        <v>100</v>
      </c>
      <c r="I101" s="1">
        <f>I102+I103</f>
        <v>0</v>
      </c>
      <c r="J101" s="1">
        <f>J102+J103</f>
        <v>0</v>
      </c>
      <c r="K101" s="1">
        <v>0</v>
      </c>
      <c r="L101" s="1">
        <f>L102+L103</f>
        <v>0</v>
      </c>
      <c r="M101" s="1">
        <f>M102+M103</f>
        <v>0</v>
      </c>
      <c r="N101" s="1">
        <v>0</v>
      </c>
      <c r="O101" s="1">
        <f>O102+O103</f>
        <v>0</v>
      </c>
      <c r="P101" s="1">
        <f>P102+P103</f>
        <v>0</v>
      </c>
      <c r="Q101" s="1">
        <v>0</v>
      </c>
      <c r="R101" s="1">
        <f>R102+R103</f>
        <v>0</v>
      </c>
      <c r="S101" s="1">
        <f>S102+S103</f>
        <v>0</v>
      </c>
      <c r="T101" s="1">
        <v>0</v>
      </c>
      <c r="U101" s="1">
        <f>U102+U103</f>
        <v>0</v>
      </c>
      <c r="V101" s="1">
        <f>V102+V103</f>
        <v>0</v>
      </c>
      <c r="W101" s="1">
        <v>0</v>
      </c>
      <c r="X101" s="1">
        <f>X102+X103</f>
        <v>0</v>
      </c>
      <c r="Y101" s="1">
        <f>Y102+Y103</f>
        <v>0</v>
      </c>
      <c r="Z101" s="1">
        <v>0</v>
      </c>
      <c r="AA101" s="1">
        <f>AA102+AA103</f>
        <v>0</v>
      </c>
      <c r="AB101" s="1">
        <f>AB102+AB103</f>
        <v>0</v>
      </c>
      <c r="AC101" s="1">
        <v>0</v>
      </c>
      <c r="AD101" s="1">
        <f>AD102+AD103</f>
        <v>0</v>
      </c>
      <c r="AE101" s="1">
        <f>AE102+AE103</f>
        <v>0</v>
      </c>
      <c r="AF101" s="1">
        <v>0</v>
      </c>
      <c r="AG101" s="1">
        <f>AG102+AG103</f>
        <v>5</v>
      </c>
      <c r="AH101" s="1">
        <f>AH102+AH103</f>
        <v>5</v>
      </c>
      <c r="AI101" s="1">
        <f>AH101/AG101*100</f>
        <v>100</v>
      </c>
      <c r="AJ101" s="1">
        <f>AJ102+AJ103</f>
        <v>0</v>
      </c>
      <c r="AK101" s="1">
        <f>AK102+AK103</f>
        <v>0</v>
      </c>
      <c r="AL101" s="1">
        <v>0</v>
      </c>
      <c r="AM101" s="1">
        <f>AM102+AM103</f>
        <v>0</v>
      </c>
      <c r="AN101" s="1">
        <f>AN102+AN103</f>
        <v>0</v>
      </c>
      <c r="AO101" s="1">
        <v>0</v>
      </c>
      <c r="AP101" s="1">
        <f>AP102+AP103</f>
        <v>0</v>
      </c>
      <c r="AQ101" s="1">
        <f>AQ102+AQ103</f>
        <v>0</v>
      </c>
      <c r="AR101" s="1">
        <v>0</v>
      </c>
      <c r="AS101" s="59" t="s">
        <v>168</v>
      </c>
      <c r="AT101" s="60"/>
    </row>
    <row r="102" spans="1:46" s="2" customFormat="1" ht="20.100000000000001" customHeight="1">
      <c r="A102" s="55"/>
      <c r="B102" s="65"/>
      <c r="C102" s="57"/>
      <c r="D102" s="58"/>
      <c r="E102" s="30" t="s">
        <v>29</v>
      </c>
      <c r="F102" s="18">
        <f>I102+L102+O102+R102+U102+X102+AA102+AD102+AG102+AJ102+AM102+AP102</f>
        <v>0</v>
      </c>
      <c r="G102" s="18">
        <f>J102+M102+P102+S102+V102+Y102+AB102+AE102+AH102+AK102+AN102+AQ102</f>
        <v>0</v>
      </c>
      <c r="H102" s="18">
        <v>0</v>
      </c>
      <c r="I102" s="1">
        <v>0</v>
      </c>
      <c r="J102" s="1">
        <v>0</v>
      </c>
      <c r="K102" s="1">
        <v>0</v>
      </c>
      <c r="L102" s="1">
        <v>0</v>
      </c>
      <c r="M102" s="1">
        <v>0</v>
      </c>
      <c r="N102" s="1">
        <v>0</v>
      </c>
      <c r="O102" s="1">
        <v>0</v>
      </c>
      <c r="P102" s="1">
        <v>0</v>
      </c>
      <c r="Q102" s="1">
        <v>0</v>
      </c>
      <c r="R102" s="1">
        <v>0</v>
      </c>
      <c r="S102" s="1">
        <v>0</v>
      </c>
      <c r="T102" s="1">
        <v>0</v>
      </c>
      <c r="U102" s="1">
        <v>0</v>
      </c>
      <c r="V102" s="1">
        <v>0</v>
      </c>
      <c r="W102" s="1">
        <v>0</v>
      </c>
      <c r="X102" s="1">
        <v>0</v>
      </c>
      <c r="Y102" s="1">
        <v>0</v>
      </c>
      <c r="Z102" s="1">
        <v>0</v>
      </c>
      <c r="AA102" s="1">
        <v>0</v>
      </c>
      <c r="AB102" s="1">
        <v>0</v>
      </c>
      <c r="AC102" s="1">
        <v>0</v>
      </c>
      <c r="AD102" s="1">
        <v>0</v>
      </c>
      <c r="AE102" s="1">
        <v>0</v>
      </c>
      <c r="AF102" s="1">
        <v>0</v>
      </c>
      <c r="AG102" s="1">
        <v>0</v>
      </c>
      <c r="AH102" s="1">
        <v>0</v>
      </c>
      <c r="AI102" s="1">
        <v>0</v>
      </c>
      <c r="AJ102" s="1">
        <v>0</v>
      </c>
      <c r="AK102" s="1">
        <v>0</v>
      </c>
      <c r="AL102" s="1">
        <v>0</v>
      </c>
      <c r="AM102" s="1">
        <v>0</v>
      </c>
      <c r="AN102" s="1">
        <v>0</v>
      </c>
      <c r="AO102" s="1">
        <v>0</v>
      </c>
      <c r="AP102" s="1">
        <v>0</v>
      </c>
      <c r="AQ102" s="1">
        <v>0</v>
      </c>
      <c r="AR102" s="1">
        <v>0</v>
      </c>
      <c r="AS102" s="60"/>
      <c r="AT102" s="60"/>
    </row>
    <row r="103" spans="1:46" s="2" customFormat="1" ht="20.100000000000001" customHeight="1">
      <c r="A103" s="55"/>
      <c r="B103" s="65"/>
      <c r="C103" s="57"/>
      <c r="D103" s="58"/>
      <c r="E103" s="30" t="s">
        <v>30</v>
      </c>
      <c r="F103" s="18">
        <f>I103+L103+O103+R103+U103+X103+AA103+AD103+AG103+AJ103+AM103+AP103</f>
        <v>5</v>
      </c>
      <c r="G103" s="18">
        <f>J103+M103+P103+S103+V103+Y103+AB103+AE103+AH103+AK103+AN103+AQ103</f>
        <v>5</v>
      </c>
      <c r="H103" s="18">
        <f>G103/F103*100</f>
        <v>100</v>
      </c>
      <c r="I103" s="1">
        <v>0</v>
      </c>
      <c r="J103" s="1">
        <v>0</v>
      </c>
      <c r="K103" s="1">
        <v>0</v>
      </c>
      <c r="L103" s="1">
        <v>0</v>
      </c>
      <c r="M103" s="1">
        <v>0</v>
      </c>
      <c r="N103" s="1">
        <v>0</v>
      </c>
      <c r="O103" s="1">
        <v>0</v>
      </c>
      <c r="P103" s="1">
        <v>0</v>
      </c>
      <c r="Q103" s="1">
        <v>0</v>
      </c>
      <c r="R103" s="1">
        <v>0</v>
      </c>
      <c r="S103" s="1">
        <v>0</v>
      </c>
      <c r="T103" s="1">
        <v>0</v>
      </c>
      <c r="U103" s="1">
        <v>0</v>
      </c>
      <c r="V103" s="1">
        <v>0</v>
      </c>
      <c r="W103" s="1">
        <v>0</v>
      </c>
      <c r="X103" s="1">
        <v>0</v>
      </c>
      <c r="Y103" s="1">
        <v>0</v>
      </c>
      <c r="Z103" s="1">
        <v>0</v>
      </c>
      <c r="AA103" s="1">
        <v>0</v>
      </c>
      <c r="AB103" s="1">
        <v>0</v>
      </c>
      <c r="AC103" s="1">
        <v>0</v>
      </c>
      <c r="AD103" s="1">
        <v>0</v>
      </c>
      <c r="AE103" s="1">
        <v>0</v>
      </c>
      <c r="AF103" s="1">
        <v>0</v>
      </c>
      <c r="AG103" s="1">
        <v>5</v>
      </c>
      <c r="AH103" s="1">
        <v>5</v>
      </c>
      <c r="AI103" s="1">
        <f>AH103/AG103*100</f>
        <v>100</v>
      </c>
      <c r="AJ103" s="1">
        <v>0</v>
      </c>
      <c r="AK103" s="1">
        <v>0</v>
      </c>
      <c r="AL103" s="1">
        <v>0</v>
      </c>
      <c r="AM103" s="1">
        <v>0</v>
      </c>
      <c r="AN103" s="1">
        <v>0</v>
      </c>
      <c r="AO103" s="1">
        <v>0</v>
      </c>
      <c r="AP103" s="1">
        <v>0</v>
      </c>
      <c r="AQ103" s="1">
        <v>0</v>
      </c>
      <c r="AR103" s="1">
        <v>0</v>
      </c>
      <c r="AS103" s="60"/>
      <c r="AT103" s="60"/>
    </row>
    <row r="104" spans="1:46" s="2" customFormat="1" ht="63" customHeight="1">
      <c r="A104" s="55" t="s">
        <v>118</v>
      </c>
      <c r="B104" s="65" t="s">
        <v>134</v>
      </c>
      <c r="C104" s="57" t="s">
        <v>148</v>
      </c>
      <c r="D104" s="58" t="s">
        <v>106</v>
      </c>
      <c r="E104" s="29" t="s">
        <v>28</v>
      </c>
      <c r="F104" s="18">
        <f>SUM(F105:F106)</f>
        <v>5</v>
      </c>
      <c r="G104" s="18">
        <f>SUM(G105:G106)</f>
        <v>5</v>
      </c>
      <c r="H104" s="18">
        <f>G104/F104*100</f>
        <v>100</v>
      </c>
      <c r="I104" s="1">
        <f>I105+I106</f>
        <v>0</v>
      </c>
      <c r="J104" s="1">
        <f>J105+J106</f>
        <v>0</v>
      </c>
      <c r="K104" s="1">
        <v>0</v>
      </c>
      <c r="L104" s="1">
        <f>L105+L106</f>
        <v>0</v>
      </c>
      <c r="M104" s="1">
        <f>M105+M106</f>
        <v>0</v>
      </c>
      <c r="N104" s="1">
        <v>0</v>
      </c>
      <c r="O104" s="1">
        <f>O105+O106</f>
        <v>0</v>
      </c>
      <c r="P104" s="1">
        <f>P105+P106</f>
        <v>0</v>
      </c>
      <c r="Q104" s="1">
        <v>0</v>
      </c>
      <c r="R104" s="1">
        <f>R105+R106</f>
        <v>5</v>
      </c>
      <c r="S104" s="1">
        <f>S105+S106</f>
        <v>0</v>
      </c>
      <c r="T104" s="1">
        <f>S104/R104*100</f>
        <v>0</v>
      </c>
      <c r="U104" s="1">
        <f>U105+U106</f>
        <v>0</v>
      </c>
      <c r="V104" s="1">
        <f>V105+V106</f>
        <v>5</v>
      </c>
      <c r="W104" s="1">
        <v>0</v>
      </c>
      <c r="X104" s="1">
        <f>X105+X106</f>
        <v>0</v>
      </c>
      <c r="Y104" s="1">
        <f>Y105+Y106</f>
        <v>0</v>
      </c>
      <c r="Z104" s="1">
        <v>0</v>
      </c>
      <c r="AA104" s="1">
        <f>AA105+AA106</f>
        <v>0</v>
      </c>
      <c r="AB104" s="1">
        <f>AB105+AB106</f>
        <v>0</v>
      </c>
      <c r="AC104" s="1">
        <v>0</v>
      </c>
      <c r="AD104" s="1">
        <f>AD105+AD106</f>
        <v>0</v>
      </c>
      <c r="AE104" s="1">
        <f>AE105+AE106</f>
        <v>0</v>
      </c>
      <c r="AF104" s="1">
        <v>0</v>
      </c>
      <c r="AG104" s="1">
        <f>AG105+AG106</f>
        <v>0</v>
      </c>
      <c r="AH104" s="1">
        <f>AH105+AH106</f>
        <v>0</v>
      </c>
      <c r="AI104" s="1">
        <v>0</v>
      </c>
      <c r="AJ104" s="1">
        <f>AJ105+AJ106</f>
        <v>0</v>
      </c>
      <c r="AK104" s="1">
        <f>AK105+AK106</f>
        <v>0</v>
      </c>
      <c r="AL104" s="1">
        <v>0</v>
      </c>
      <c r="AM104" s="1">
        <f>AM105+AM106</f>
        <v>0</v>
      </c>
      <c r="AN104" s="1">
        <f>AN105+AN106</f>
        <v>0</v>
      </c>
      <c r="AO104" s="1">
        <v>0</v>
      </c>
      <c r="AP104" s="1">
        <f>AP105+AP106</f>
        <v>0</v>
      </c>
      <c r="AQ104" s="1">
        <f>AQ105+AQ106</f>
        <v>0</v>
      </c>
      <c r="AR104" s="1">
        <v>0</v>
      </c>
      <c r="AS104" s="59" t="s">
        <v>191</v>
      </c>
      <c r="AT104" s="60"/>
    </row>
    <row r="105" spans="1:46" s="2" customFormat="1" ht="63" customHeight="1">
      <c r="A105" s="55"/>
      <c r="B105" s="65"/>
      <c r="C105" s="57"/>
      <c r="D105" s="58"/>
      <c r="E105" s="30" t="s">
        <v>29</v>
      </c>
      <c r="F105" s="18">
        <f>I105+L105+O105+R105+U105+X105+AA105+AD105+AG105+AJ105+AM105+AP105</f>
        <v>0</v>
      </c>
      <c r="G105" s="18">
        <f>J105+M105+P105+S105+V105+Y105+AB105+AE105+AH105+AK105+AN105+AQ105</f>
        <v>0</v>
      </c>
      <c r="H105" s="18">
        <v>0</v>
      </c>
      <c r="I105" s="1">
        <v>0</v>
      </c>
      <c r="J105" s="1">
        <v>0</v>
      </c>
      <c r="K105" s="1">
        <v>0</v>
      </c>
      <c r="L105" s="1">
        <v>0</v>
      </c>
      <c r="M105" s="1">
        <v>0</v>
      </c>
      <c r="N105" s="1">
        <v>0</v>
      </c>
      <c r="O105" s="1">
        <v>0</v>
      </c>
      <c r="P105" s="1">
        <v>0</v>
      </c>
      <c r="Q105" s="1">
        <v>0</v>
      </c>
      <c r="R105" s="1">
        <v>0</v>
      </c>
      <c r="S105" s="1">
        <v>0</v>
      </c>
      <c r="T105" s="1">
        <v>0</v>
      </c>
      <c r="U105" s="1">
        <v>0</v>
      </c>
      <c r="V105" s="1">
        <v>0</v>
      </c>
      <c r="W105" s="1">
        <v>0</v>
      </c>
      <c r="X105" s="1">
        <v>0</v>
      </c>
      <c r="Y105" s="1">
        <v>0</v>
      </c>
      <c r="Z105" s="1">
        <v>0</v>
      </c>
      <c r="AA105" s="1">
        <v>0</v>
      </c>
      <c r="AB105" s="1">
        <v>0</v>
      </c>
      <c r="AC105" s="1">
        <v>0</v>
      </c>
      <c r="AD105" s="1">
        <v>0</v>
      </c>
      <c r="AE105" s="1">
        <v>0</v>
      </c>
      <c r="AF105" s="1">
        <v>0</v>
      </c>
      <c r="AG105" s="1">
        <v>0</v>
      </c>
      <c r="AH105" s="1">
        <v>0</v>
      </c>
      <c r="AI105" s="1">
        <v>0</v>
      </c>
      <c r="AJ105" s="1">
        <v>0</v>
      </c>
      <c r="AK105" s="1">
        <v>0</v>
      </c>
      <c r="AL105" s="1">
        <v>0</v>
      </c>
      <c r="AM105" s="1">
        <v>0</v>
      </c>
      <c r="AN105" s="1">
        <v>0</v>
      </c>
      <c r="AO105" s="1">
        <v>0</v>
      </c>
      <c r="AP105" s="1">
        <v>0</v>
      </c>
      <c r="AQ105" s="1">
        <v>0</v>
      </c>
      <c r="AR105" s="1">
        <v>0</v>
      </c>
      <c r="AS105" s="59"/>
      <c r="AT105" s="60"/>
    </row>
    <row r="106" spans="1:46" s="2" customFormat="1" ht="179.25" customHeight="1">
      <c r="A106" s="55"/>
      <c r="B106" s="65"/>
      <c r="C106" s="57"/>
      <c r="D106" s="58"/>
      <c r="E106" s="30" t="s">
        <v>30</v>
      </c>
      <c r="F106" s="18">
        <f>I106+L106+O106+R106+U106+X106+AA106+AD106+AG106+AJ106+AM106+AP106</f>
        <v>5</v>
      </c>
      <c r="G106" s="18">
        <f>J106+M106+P106+S106+V106+Y106+AB106+AE106+AH106+AK106+AN106+AQ106</f>
        <v>5</v>
      </c>
      <c r="H106" s="18">
        <f>G106/F106*100</f>
        <v>100</v>
      </c>
      <c r="I106" s="1">
        <v>0</v>
      </c>
      <c r="J106" s="1">
        <v>0</v>
      </c>
      <c r="K106" s="1">
        <v>0</v>
      </c>
      <c r="L106" s="1">
        <v>0</v>
      </c>
      <c r="M106" s="1">
        <v>0</v>
      </c>
      <c r="N106" s="1">
        <v>0</v>
      </c>
      <c r="O106" s="1">
        <v>0</v>
      </c>
      <c r="P106" s="1">
        <v>0</v>
      </c>
      <c r="Q106" s="1">
        <v>0</v>
      </c>
      <c r="R106" s="1">
        <v>5</v>
      </c>
      <c r="S106" s="1">
        <v>0</v>
      </c>
      <c r="T106" s="1">
        <f>S106/R106*100</f>
        <v>0</v>
      </c>
      <c r="U106" s="1">
        <v>0</v>
      </c>
      <c r="V106" s="1">
        <v>5</v>
      </c>
      <c r="W106" s="1">
        <v>0</v>
      </c>
      <c r="X106" s="1">
        <v>0</v>
      </c>
      <c r="Y106" s="1">
        <v>0</v>
      </c>
      <c r="Z106" s="1">
        <v>0</v>
      </c>
      <c r="AA106" s="1">
        <v>0</v>
      </c>
      <c r="AB106" s="1">
        <v>0</v>
      </c>
      <c r="AC106" s="1">
        <v>0</v>
      </c>
      <c r="AD106" s="1">
        <v>0</v>
      </c>
      <c r="AE106" s="1">
        <v>0</v>
      </c>
      <c r="AF106" s="1">
        <v>0</v>
      </c>
      <c r="AG106" s="1">
        <v>0</v>
      </c>
      <c r="AH106" s="1">
        <v>0</v>
      </c>
      <c r="AI106" s="1">
        <v>0</v>
      </c>
      <c r="AJ106" s="1">
        <v>0</v>
      </c>
      <c r="AK106" s="1">
        <v>0</v>
      </c>
      <c r="AL106" s="1">
        <v>0</v>
      </c>
      <c r="AM106" s="1">
        <v>0</v>
      </c>
      <c r="AN106" s="1">
        <v>0</v>
      </c>
      <c r="AO106" s="1">
        <v>0</v>
      </c>
      <c r="AP106" s="1">
        <v>0</v>
      </c>
      <c r="AQ106" s="1">
        <v>0</v>
      </c>
      <c r="AR106" s="1">
        <v>0</v>
      </c>
      <c r="AS106" s="59"/>
      <c r="AT106" s="60"/>
    </row>
    <row r="107" spans="1:46" s="2" customFormat="1" ht="98.25" customHeight="1">
      <c r="A107" s="55" t="s">
        <v>119</v>
      </c>
      <c r="B107" s="65" t="s">
        <v>135</v>
      </c>
      <c r="C107" s="57" t="s">
        <v>149</v>
      </c>
      <c r="D107" s="58" t="s">
        <v>106</v>
      </c>
      <c r="E107" s="69" t="s">
        <v>144</v>
      </c>
      <c r="F107" s="18">
        <f>SUM(F108:F109)</f>
        <v>0</v>
      </c>
      <c r="G107" s="18">
        <f>SUM(G108:G109)</f>
        <v>0</v>
      </c>
      <c r="H107" s="18">
        <v>0</v>
      </c>
      <c r="I107" s="1">
        <f>I108+I109</f>
        <v>0</v>
      </c>
      <c r="J107" s="1">
        <f>J108+J109</f>
        <v>0</v>
      </c>
      <c r="K107" s="1">
        <v>0</v>
      </c>
      <c r="L107" s="1">
        <f>L108+L109</f>
        <v>0</v>
      </c>
      <c r="M107" s="1">
        <f>M108+M109</f>
        <v>0</v>
      </c>
      <c r="N107" s="1">
        <v>0</v>
      </c>
      <c r="O107" s="1">
        <f>O108+O109</f>
        <v>0</v>
      </c>
      <c r="P107" s="1">
        <f>P108+P109</f>
        <v>0</v>
      </c>
      <c r="Q107" s="1">
        <v>0</v>
      </c>
      <c r="R107" s="1">
        <f>R108+R109</f>
        <v>0</v>
      </c>
      <c r="S107" s="1">
        <f>S108+S109</f>
        <v>0</v>
      </c>
      <c r="T107" s="1">
        <v>0</v>
      </c>
      <c r="U107" s="1">
        <f>U108+U109</f>
        <v>0</v>
      </c>
      <c r="V107" s="1">
        <f>V108+V109</f>
        <v>0</v>
      </c>
      <c r="W107" s="1">
        <v>0</v>
      </c>
      <c r="X107" s="1">
        <f>X108+X109</f>
        <v>0</v>
      </c>
      <c r="Y107" s="1">
        <f>Y108+Y109</f>
        <v>0</v>
      </c>
      <c r="Z107" s="1">
        <v>0</v>
      </c>
      <c r="AA107" s="1">
        <f>AA108+AA109</f>
        <v>0</v>
      </c>
      <c r="AB107" s="1">
        <f>AB108+AB109</f>
        <v>0</v>
      </c>
      <c r="AC107" s="1">
        <v>0</v>
      </c>
      <c r="AD107" s="1">
        <f>AD108+AD109</f>
        <v>0</v>
      </c>
      <c r="AE107" s="1">
        <f>AE108+AE109</f>
        <v>0</v>
      </c>
      <c r="AF107" s="1">
        <v>0</v>
      </c>
      <c r="AG107" s="1">
        <f>AG108+AG109</f>
        <v>0</v>
      </c>
      <c r="AH107" s="1">
        <f>AH108+AH109</f>
        <v>0</v>
      </c>
      <c r="AI107" s="1">
        <v>0</v>
      </c>
      <c r="AJ107" s="1">
        <f>AJ108+AJ109</f>
        <v>0</v>
      </c>
      <c r="AK107" s="1">
        <f>AK108+AK109</f>
        <v>0</v>
      </c>
      <c r="AL107" s="1">
        <v>0</v>
      </c>
      <c r="AM107" s="1">
        <f>AM108+AM109</f>
        <v>0</v>
      </c>
      <c r="AN107" s="1">
        <f>AN108+AN109</f>
        <v>0</v>
      </c>
      <c r="AO107" s="1">
        <v>0</v>
      </c>
      <c r="AP107" s="1">
        <f>AP108+AP109</f>
        <v>0</v>
      </c>
      <c r="AQ107" s="1">
        <f>AQ108+AQ109</f>
        <v>0</v>
      </c>
      <c r="AR107" s="1">
        <v>0</v>
      </c>
      <c r="AS107" s="59" t="s">
        <v>190</v>
      </c>
      <c r="AT107" s="60"/>
    </row>
    <row r="108" spans="1:46" s="2" customFormat="1" ht="98.25" customHeight="1">
      <c r="A108" s="55"/>
      <c r="B108" s="65"/>
      <c r="C108" s="57"/>
      <c r="D108" s="58"/>
      <c r="E108" s="69"/>
      <c r="F108" s="18">
        <f>I108+L108+O108+R108+U108+X108+AA108+AD108+AG108+AJ108+AM108+AP108</f>
        <v>0</v>
      </c>
      <c r="G108" s="18">
        <f>J108+M108+P108+S108+V108+Y108+AB108+AE108+AH108+AK108+AN108+AQ108</f>
        <v>0</v>
      </c>
      <c r="H108" s="18">
        <v>0</v>
      </c>
      <c r="I108" s="1">
        <v>0</v>
      </c>
      <c r="J108" s="1">
        <v>0</v>
      </c>
      <c r="K108" s="1">
        <v>0</v>
      </c>
      <c r="L108" s="1">
        <v>0</v>
      </c>
      <c r="M108" s="1">
        <v>0</v>
      </c>
      <c r="N108" s="1">
        <v>0</v>
      </c>
      <c r="O108" s="1">
        <v>0</v>
      </c>
      <c r="P108" s="1">
        <v>0</v>
      </c>
      <c r="Q108" s="1">
        <v>0</v>
      </c>
      <c r="R108" s="1">
        <v>0</v>
      </c>
      <c r="S108" s="1">
        <v>0</v>
      </c>
      <c r="T108" s="1">
        <v>0</v>
      </c>
      <c r="U108" s="1">
        <v>0</v>
      </c>
      <c r="V108" s="1">
        <v>0</v>
      </c>
      <c r="W108" s="1">
        <v>0</v>
      </c>
      <c r="X108" s="1">
        <v>0</v>
      </c>
      <c r="Y108" s="1">
        <v>0</v>
      </c>
      <c r="Z108" s="1">
        <v>0</v>
      </c>
      <c r="AA108" s="1">
        <v>0</v>
      </c>
      <c r="AB108" s="1">
        <v>0</v>
      </c>
      <c r="AC108" s="1">
        <v>0</v>
      </c>
      <c r="AD108" s="1">
        <v>0</v>
      </c>
      <c r="AE108" s="1">
        <v>0</v>
      </c>
      <c r="AF108" s="1">
        <v>0</v>
      </c>
      <c r="AG108" s="1">
        <v>0</v>
      </c>
      <c r="AH108" s="1">
        <v>0</v>
      </c>
      <c r="AI108" s="1">
        <v>0</v>
      </c>
      <c r="AJ108" s="1">
        <v>0</v>
      </c>
      <c r="AK108" s="1">
        <v>0</v>
      </c>
      <c r="AL108" s="1">
        <v>0</v>
      </c>
      <c r="AM108" s="1">
        <v>0</v>
      </c>
      <c r="AN108" s="1">
        <v>0</v>
      </c>
      <c r="AO108" s="1">
        <v>0</v>
      </c>
      <c r="AP108" s="1">
        <v>0</v>
      </c>
      <c r="AQ108" s="1">
        <v>0</v>
      </c>
      <c r="AR108" s="1">
        <v>0</v>
      </c>
      <c r="AS108" s="59"/>
      <c r="AT108" s="60"/>
    </row>
    <row r="109" spans="1:46" s="2" customFormat="1" ht="98.25" customHeight="1">
      <c r="A109" s="55"/>
      <c r="B109" s="65"/>
      <c r="C109" s="57"/>
      <c r="D109" s="58"/>
      <c r="E109" s="69"/>
      <c r="F109" s="18">
        <f>I109+L109+O109+R109+U109+X109+AA109+AD109+AG109+AJ109+AM109+AP109</f>
        <v>0</v>
      </c>
      <c r="G109" s="18">
        <f>J109+M109+P109+S109+V109+Y109+AB109+AE109+AH109+AK109+AN109+AQ109</f>
        <v>0</v>
      </c>
      <c r="H109" s="18">
        <v>0</v>
      </c>
      <c r="I109" s="1">
        <v>0</v>
      </c>
      <c r="J109" s="1">
        <v>0</v>
      </c>
      <c r="K109" s="1">
        <v>0</v>
      </c>
      <c r="L109" s="1">
        <v>0</v>
      </c>
      <c r="M109" s="1">
        <v>0</v>
      </c>
      <c r="N109" s="1">
        <v>0</v>
      </c>
      <c r="O109" s="1">
        <v>0</v>
      </c>
      <c r="P109" s="1">
        <v>0</v>
      </c>
      <c r="Q109" s="1">
        <v>0</v>
      </c>
      <c r="R109" s="1">
        <v>0</v>
      </c>
      <c r="S109" s="1">
        <v>0</v>
      </c>
      <c r="T109" s="1">
        <v>0</v>
      </c>
      <c r="U109" s="1">
        <v>0</v>
      </c>
      <c r="V109" s="1">
        <v>0</v>
      </c>
      <c r="W109" s="1">
        <v>0</v>
      </c>
      <c r="X109" s="1">
        <v>0</v>
      </c>
      <c r="Y109" s="1">
        <v>0</v>
      </c>
      <c r="Z109" s="1">
        <v>0</v>
      </c>
      <c r="AA109" s="1">
        <v>0</v>
      </c>
      <c r="AB109" s="1">
        <v>0</v>
      </c>
      <c r="AC109" s="1">
        <v>0</v>
      </c>
      <c r="AD109" s="1">
        <v>0</v>
      </c>
      <c r="AE109" s="1">
        <v>0</v>
      </c>
      <c r="AF109" s="1">
        <v>0</v>
      </c>
      <c r="AG109" s="1">
        <v>0</v>
      </c>
      <c r="AH109" s="1">
        <v>0</v>
      </c>
      <c r="AI109" s="1">
        <v>0</v>
      </c>
      <c r="AJ109" s="1">
        <v>0</v>
      </c>
      <c r="AK109" s="1">
        <v>0</v>
      </c>
      <c r="AL109" s="1">
        <v>0</v>
      </c>
      <c r="AM109" s="1">
        <v>0</v>
      </c>
      <c r="AN109" s="1">
        <v>0</v>
      </c>
      <c r="AO109" s="1">
        <v>0</v>
      </c>
      <c r="AP109" s="1">
        <v>0</v>
      </c>
      <c r="AQ109" s="1">
        <v>0</v>
      </c>
      <c r="AR109" s="1">
        <v>0</v>
      </c>
      <c r="AS109" s="59"/>
      <c r="AT109" s="60"/>
    </row>
    <row r="110" spans="1:46" s="2" customFormat="1" ht="20.100000000000001" customHeight="1">
      <c r="A110" s="55" t="s">
        <v>120</v>
      </c>
      <c r="B110" s="65" t="s">
        <v>136</v>
      </c>
      <c r="C110" s="57" t="s">
        <v>226</v>
      </c>
      <c r="D110" s="58" t="s">
        <v>106</v>
      </c>
      <c r="E110" s="29" t="s">
        <v>28</v>
      </c>
      <c r="F110" s="18">
        <f>SUM(F111:F112)</f>
        <v>12</v>
      </c>
      <c r="G110" s="18">
        <f>SUM(G111:G112)</f>
        <v>12</v>
      </c>
      <c r="H110" s="18">
        <f>G110/F110*100</f>
        <v>100</v>
      </c>
      <c r="I110" s="1">
        <f>I111+I112</f>
        <v>0</v>
      </c>
      <c r="J110" s="1">
        <f>J111+J112</f>
        <v>0</v>
      </c>
      <c r="K110" s="1">
        <v>0</v>
      </c>
      <c r="L110" s="1">
        <f>L111+L112</f>
        <v>0</v>
      </c>
      <c r="M110" s="1">
        <f>M111+M112</f>
        <v>0</v>
      </c>
      <c r="N110" s="1">
        <v>0</v>
      </c>
      <c r="O110" s="1">
        <f>O111+O112</f>
        <v>0</v>
      </c>
      <c r="P110" s="1">
        <f>P111+P112</f>
        <v>0</v>
      </c>
      <c r="Q110" s="1">
        <v>0</v>
      </c>
      <c r="R110" s="1">
        <f>R111+R112</f>
        <v>4</v>
      </c>
      <c r="S110" s="1">
        <f>S111+S112</f>
        <v>0</v>
      </c>
      <c r="T110" s="1">
        <f>S110/R110*100</f>
        <v>0</v>
      </c>
      <c r="U110" s="1">
        <f>U111+U112</f>
        <v>2</v>
      </c>
      <c r="V110" s="1">
        <f>V111+V112</f>
        <v>6</v>
      </c>
      <c r="W110" s="1">
        <f>V110/U110*100</f>
        <v>300</v>
      </c>
      <c r="X110" s="1">
        <f>X111+X112</f>
        <v>0</v>
      </c>
      <c r="Y110" s="1">
        <f>Y111+Y112</f>
        <v>0</v>
      </c>
      <c r="Z110" s="1">
        <v>0</v>
      </c>
      <c r="AA110" s="1">
        <f>AA111+AA112</f>
        <v>0</v>
      </c>
      <c r="AB110" s="1">
        <f>AB111+AB112</f>
        <v>0</v>
      </c>
      <c r="AC110" s="1">
        <v>0</v>
      </c>
      <c r="AD110" s="1">
        <f>AD111+AD112</f>
        <v>0</v>
      </c>
      <c r="AE110" s="1">
        <f>AE111+AE112</f>
        <v>0</v>
      </c>
      <c r="AF110" s="1">
        <v>0</v>
      </c>
      <c r="AG110" s="1">
        <f>AG111+AG112</f>
        <v>0</v>
      </c>
      <c r="AH110" s="1">
        <f>AH111+AH112</f>
        <v>0</v>
      </c>
      <c r="AI110" s="1">
        <v>0</v>
      </c>
      <c r="AJ110" s="1">
        <f>AJ111+AJ112</f>
        <v>2</v>
      </c>
      <c r="AK110" s="1">
        <f>AK111+AK112</f>
        <v>0</v>
      </c>
      <c r="AL110" s="1">
        <v>0</v>
      </c>
      <c r="AM110" s="1">
        <f>AM111+AM112</f>
        <v>4</v>
      </c>
      <c r="AN110" s="1">
        <f>AN111+AN112</f>
        <v>6</v>
      </c>
      <c r="AO110" s="1">
        <f>AN110/AM110*100</f>
        <v>150</v>
      </c>
      <c r="AP110" s="1">
        <f>AP111+AP112</f>
        <v>0</v>
      </c>
      <c r="AQ110" s="1">
        <f>AQ111+AQ112</f>
        <v>0</v>
      </c>
      <c r="AR110" s="1">
        <v>0</v>
      </c>
      <c r="AS110" s="59" t="s">
        <v>228</v>
      </c>
      <c r="AT110" s="60"/>
    </row>
    <row r="111" spans="1:46" s="2" customFormat="1" ht="20.100000000000001" customHeight="1">
      <c r="A111" s="55"/>
      <c r="B111" s="65"/>
      <c r="C111" s="57"/>
      <c r="D111" s="58"/>
      <c r="E111" s="30" t="s">
        <v>29</v>
      </c>
      <c r="F111" s="18">
        <f>I111+L111+O111+R111+U111+X111+AA111+AD111+AG111+AJ111+AM111+AP111</f>
        <v>0</v>
      </c>
      <c r="G111" s="18">
        <f>J111+M111+P111+S111+V111+Y111+AB111+AE111+AH111+AK111+AN111+AQ111</f>
        <v>0</v>
      </c>
      <c r="H111" s="18">
        <v>0</v>
      </c>
      <c r="I111" s="1">
        <v>0</v>
      </c>
      <c r="J111" s="1">
        <v>0</v>
      </c>
      <c r="K111" s="1">
        <v>0</v>
      </c>
      <c r="L111" s="1">
        <v>0</v>
      </c>
      <c r="M111" s="1">
        <v>0</v>
      </c>
      <c r="N111" s="1">
        <v>0</v>
      </c>
      <c r="O111" s="1">
        <v>0</v>
      </c>
      <c r="P111" s="1">
        <v>0</v>
      </c>
      <c r="Q111" s="1">
        <v>0</v>
      </c>
      <c r="R111" s="1">
        <v>0</v>
      </c>
      <c r="S111" s="1">
        <v>0</v>
      </c>
      <c r="T111" s="1">
        <v>0</v>
      </c>
      <c r="U111" s="1">
        <v>0</v>
      </c>
      <c r="V111" s="1">
        <v>0</v>
      </c>
      <c r="W111" s="1">
        <v>0</v>
      </c>
      <c r="X111" s="1">
        <v>0</v>
      </c>
      <c r="Y111" s="1">
        <v>0</v>
      </c>
      <c r="Z111" s="1">
        <v>0</v>
      </c>
      <c r="AA111" s="1">
        <v>0</v>
      </c>
      <c r="AB111" s="1">
        <v>0</v>
      </c>
      <c r="AC111" s="1">
        <v>0</v>
      </c>
      <c r="AD111" s="1">
        <v>0</v>
      </c>
      <c r="AE111" s="1">
        <v>0</v>
      </c>
      <c r="AF111" s="1">
        <v>0</v>
      </c>
      <c r="AG111" s="1">
        <v>0</v>
      </c>
      <c r="AH111" s="1">
        <v>0</v>
      </c>
      <c r="AI111" s="1">
        <v>0</v>
      </c>
      <c r="AJ111" s="1">
        <v>0</v>
      </c>
      <c r="AK111" s="1">
        <v>0</v>
      </c>
      <c r="AL111" s="1">
        <v>0</v>
      </c>
      <c r="AM111" s="1">
        <v>0</v>
      </c>
      <c r="AN111" s="1">
        <v>0</v>
      </c>
      <c r="AO111" s="1">
        <v>0</v>
      </c>
      <c r="AP111" s="1">
        <v>0</v>
      </c>
      <c r="AQ111" s="1">
        <v>0</v>
      </c>
      <c r="AR111" s="1">
        <v>0</v>
      </c>
      <c r="AS111" s="59"/>
      <c r="AT111" s="60"/>
    </row>
    <row r="112" spans="1:46" s="2" customFormat="1" ht="134.25" customHeight="1">
      <c r="A112" s="55"/>
      <c r="B112" s="65"/>
      <c r="C112" s="57"/>
      <c r="D112" s="58"/>
      <c r="E112" s="30" t="s">
        <v>30</v>
      </c>
      <c r="F112" s="18">
        <f>I112+L112+O112+R112+U112+X112+AA112+AD112+AG112+AJ112+AM112+AP112</f>
        <v>12</v>
      </c>
      <c r="G112" s="18">
        <f>J112+M112+P112+S112+V112+Y112+AB112+AE112+AH112+AK112+AN112+AQ112</f>
        <v>12</v>
      </c>
      <c r="H112" s="18">
        <f>G112/F112*100</f>
        <v>100</v>
      </c>
      <c r="I112" s="1">
        <v>0</v>
      </c>
      <c r="J112" s="1">
        <v>0</v>
      </c>
      <c r="K112" s="1">
        <v>0</v>
      </c>
      <c r="L112" s="1">
        <v>0</v>
      </c>
      <c r="M112" s="1">
        <v>0</v>
      </c>
      <c r="N112" s="1">
        <v>0</v>
      </c>
      <c r="O112" s="1">
        <v>0</v>
      </c>
      <c r="P112" s="1">
        <v>0</v>
      </c>
      <c r="Q112" s="1">
        <v>0</v>
      </c>
      <c r="R112" s="1">
        <v>4</v>
      </c>
      <c r="S112" s="1">
        <v>0</v>
      </c>
      <c r="T112" s="1">
        <f>S112/R112*100</f>
        <v>0</v>
      </c>
      <c r="U112" s="1">
        <v>2</v>
      </c>
      <c r="V112" s="1">
        <v>6</v>
      </c>
      <c r="W112" s="1">
        <f>V112/U112*100</f>
        <v>300</v>
      </c>
      <c r="X112" s="1">
        <v>0</v>
      </c>
      <c r="Y112" s="1">
        <v>0</v>
      </c>
      <c r="Z112" s="1">
        <v>0</v>
      </c>
      <c r="AA112" s="1">
        <v>0</v>
      </c>
      <c r="AB112" s="1">
        <v>0</v>
      </c>
      <c r="AC112" s="1">
        <v>0</v>
      </c>
      <c r="AD112" s="1">
        <v>0</v>
      </c>
      <c r="AE112" s="1">
        <v>0</v>
      </c>
      <c r="AF112" s="1">
        <v>0</v>
      </c>
      <c r="AG112" s="1">
        <v>0</v>
      </c>
      <c r="AH112" s="1">
        <v>0</v>
      </c>
      <c r="AI112" s="1">
        <v>0</v>
      </c>
      <c r="AJ112" s="1">
        <v>2</v>
      </c>
      <c r="AK112" s="1">
        <v>0</v>
      </c>
      <c r="AL112" s="1">
        <f>AK112/AJ112*100</f>
        <v>0</v>
      </c>
      <c r="AM112" s="1">
        <v>4</v>
      </c>
      <c r="AN112" s="1">
        <v>6</v>
      </c>
      <c r="AO112" s="1">
        <f>AN112/AM112*100</f>
        <v>150</v>
      </c>
      <c r="AP112" s="1">
        <v>0</v>
      </c>
      <c r="AQ112" s="1">
        <v>0</v>
      </c>
      <c r="AR112" s="33">
        <v>0</v>
      </c>
      <c r="AS112" s="59"/>
      <c r="AT112" s="60"/>
    </row>
    <row r="113" spans="1:46" s="2" customFormat="1" ht="20.100000000000001" customHeight="1">
      <c r="A113" s="55" t="s">
        <v>121</v>
      </c>
      <c r="B113" s="65" t="s">
        <v>137</v>
      </c>
      <c r="C113" s="57" t="s">
        <v>138</v>
      </c>
      <c r="D113" s="58" t="s">
        <v>106</v>
      </c>
      <c r="E113" s="29" t="s">
        <v>28</v>
      </c>
      <c r="F113" s="18">
        <f>SUM(F114:F115)</f>
        <v>10</v>
      </c>
      <c r="G113" s="18">
        <f>SUM(G114:G115)</f>
        <v>10</v>
      </c>
      <c r="H113" s="18">
        <f>G113/F113*100</f>
        <v>100</v>
      </c>
      <c r="I113" s="1">
        <f>I114+I115</f>
        <v>0</v>
      </c>
      <c r="J113" s="1">
        <f>J114+J115</f>
        <v>0</v>
      </c>
      <c r="K113" s="1">
        <v>0</v>
      </c>
      <c r="L113" s="1">
        <f>L114+L115</f>
        <v>0</v>
      </c>
      <c r="M113" s="1">
        <f>M114+M115</f>
        <v>0</v>
      </c>
      <c r="N113" s="1">
        <v>0</v>
      </c>
      <c r="O113" s="1">
        <f>O114+O115</f>
        <v>0</v>
      </c>
      <c r="P113" s="1">
        <f>P114+P115</f>
        <v>0</v>
      </c>
      <c r="Q113" s="1">
        <v>0</v>
      </c>
      <c r="R113" s="1">
        <f>R114+R115</f>
        <v>0</v>
      </c>
      <c r="S113" s="1">
        <f>S114+S115</f>
        <v>0</v>
      </c>
      <c r="T113" s="1">
        <v>0</v>
      </c>
      <c r="U113" s="1">
        <f>U114+U115</f>
        <v>10</v>
      </c>
      <c r="V113" s="1">
        <f>V114+V115</f>
        <v>10</v>
      </c>
      <c r="W113" s="1">
        <f>V113/U113*100</f>
        <v>100</v>
      </c>
      <c r="X113" s="1">
        <f>X114+X115</f>
        <v>0</v>
      </c>
      <c r="Y113" s="1">
        <f>Y114+Y115</f>
        <v>0</v>
      </c>
      <c r="Z113" s="1">
        <v>0</v>
      </c>
      <c r="AA113" s="1">
        <f>AA114+AA115</f>
        <v>0</v>
      </c>
      <c r="AB113" s="1">
        <f>AB114+AB115</f>
        <v>0</v>
      </c>
      <c r="AC113" s="1">
        <v>0</v>
      </c>
      <c r="AD113" s="1">
        <f>AD114+AD115</f>
        <v>0</v>
      </c>
      <c r="AE113" s="1">
        <f>AE114+AE115</f>
        <v>0</v>
      </c>
      <c r="AF113" s="1">
        <v>0</v>
      </c>
      <c r="AG113" s="1">
        <f>AG114+AG115</f>
        <v>0</v>
      </c>
      <c r="AH113" s="1">
        <f>AH114+AH115</f>
        <v>0</v>
      </c>
      <c r="AI113" s="1">
        <v>0</v>
      </c>
      <c r="AJ113" s="1">
        <f>AJ114+AJ115</f>
        <v>0</v>
      </c>
      <c r="AK113" s="1">
        <f>AK114+AK115</f>
        <v>0</v>
      </c>
      <c r="AL113" s="1">
        <v>0</v>
      </c>
      <c r="AM113" s="1">
        <f>AM114+AM115</f>
        <v>0</v>
      </c>
      <c r="AN113" s="1">
        <f>AN114+AN115</f>
        <v>0</v>
      </c>
      <c r="AO113" s="1">
        <v>0</v>
      </c>
      <c r="AP113" s="1">
        <f>AP114+AP115</f>
        <v>0</v>
      </c>
      <c r="AQ113" s="1">
        <f>AQ114+AQ115</f>
        <v>0</v>
      </c>
      <c r="AR113" s="1">
        <v>0</v>
      </c>
      <c r="AS113" s="59" t="s">
        <v>176</v>
      </c>
      <c r="AT113" s="60"/>
    </row>
    <row r="114" spans="1:46" s="2" customFormat="1" ht="20.100000000000001" customHeight="1">
      <c r="A114" s="55"/>
      <c r="B114" s="65"/>
      <c r="C114" s="57"/>
      <c r="D114" s="58"/>
      <c r="E114" s="30" t="s">
        <v>29</v>
      </c>
      <c r="F114" s="18">
        <f>I114+L114+O114+R114+U114+X114+AA114+AD114+AG114+AJ114+AM114+AP114</f>
        <v>0</v>
      </c>
      <c r="G114" s="18">
        <f>J114+M114+P114+S114+V114+Y114+AB114+AE114+AH114+AK114+AN114+AQ114</f>
        <v>0</v>
      </c>
      <c r="H114" s="18">
        <v>0</v>
      </c>
      <c r="I114" s="1">
        <v>0</v>
      </c>
      <c r="J114" s="1">
        <v>0</v>
      </c>
      <c r="K114" s="1">
        <v>0</v>
      </c>
      <c r="L114" s="1">
        <v>0</v>
      </c>
      <c r="M114" s="1">
        <v>0</v>
      </c>
      <c r="N114" s="1">
        <v>0</v>
      </c>
      <c r="O114" s="1">
        <v>0</v>
      </c>
      <c r="P114" s="1">
        <v>0</v>
      </c>
      <c r="Q114" s="1">
        <v>0</v>
      </c>
      <c r="R114" s="1">
        <v>0</v>
      </c>
      <c r="S114" s="1">
        <v>0</v>
      </c>
      <c r="T114" s="1">
        <v>0</v>
      </c>
      <c r="U114" s="1">
        <v>0</v>
      </c>
      <c r="V114" s="1">
        <v>0</v>
      </c>
      <c r="W114" s="1">
        <v>0</v>
      </c>
      <c r="X114" s="1">
        <v>0</v>
      </c>
      <c r="Y114" s="1">
        <v>0</v>
      </c>
      <c r="Z114" s="1">
        <v>0</v>
      </c>
      <c r="AA114" s="1">
        <v>0</v>
      </c>
      <c r="AB114" s="1">
        <v>0</v>
      </c>
      <c r="AC114" s="1">
        <v>0</v>
      </c>
      <c r="AD114" s="1">
        <v>0</v>
      </c>
      <c r="AE114" s="1">
        <v>0</v>
      </c>
      <c r="AF114" s="1">
        <v>0</v>
      </c>
      <c r="AG114" s="1">
        <v>0</v>
      </c>
      <c r="AH114" s="1">
        <v>0</v>
      </c>
      <c r="AI114" s="1">
        <v>0</v>
      </c>
      <c r="AJ114" s="1">
        <v>0</v>
      </c>
      <c r="AK114" s="1">
        <v>0</v>
      </c>
      <c r="AL114" s="1">
        <v>0</v>
      </c>
      <c r="AM114" s="1">
        <v>0</v>
      </c>
      <c r="AN114" s="1">
        <v>0</v>
      </c>
      <c r="AO114" s="1">
        <v>0</v>
      </c>
      <c r="AP114" s="1">
        <v>0</v>
      </c>
      <c r="AQ114" s="1">
        <v>0</v>
      </c>
      <c r="AR114" s="1">
        <v>0</v>
      </c>
      <c r="AS114" s="59"/>
      <c r="AT114" s="60"/>
    </row>
    <row r="115" spans="1:46" s="2" customFormat="1" ht="20.100000000000001" customHeight="1">
      <c r="A115" s="55"/>
      <c r="B115" s="65"/>
      <c r="C115" s="57"/>
      <c r="D115" s="58"/>
      <c r="E115" s="30" t="s">
        <v>30</v>
      </c>
      <c r="F115" s="18">
        <f>I115+L115+O115+R115+U115+X115+AA115+AD115+AG115+AJ115+AM115+AP115</f>
        <v>10</v>
      </c>
      <c r="G115" s="18">
        <f>J115+M115+P115+S115+V115+Y115+AB115+AE115+AH115+AK115+AN115+AQ115</f>
        <v>10</v>
      </c>
      <c r="H115" s="18">
        <f>G115/F115*100</f>
        <v>100</v>
      </c>
      <c r="I115" s="1">
        <v>0</v>
      </c>
      <c r="J115" s="1">
        <v>0</v>
      </c>
      <c r="K115" s="1">
        <v>0</v>
      </c>
      <c r="L115" s="1">
        <v>0</v>
      </c>
      <c r="M115" s="1">
        <v>0</v>
      </c>
      <c r="N115" s="1">
        <v>0</v>
      </c>
      <c r="O115" s="1">
        <v>0</v>
      </c>
      <c r="P115" s="1">
        <v>0</v>
      </c>
      <c r="Q115" s="1">
        <v>0</v>
      </c>
      <c r="R115" s="1">
        <v>0</v>
      </c>
      <c r="S115" s="1">
        <v>0</v>
      </c>
      <c r="T115" s="1">
        <v>0</v>
      </c>
      <c r="U115" s="1">
        <v>10</v>
      </c>
      <c r="V115" s="1">
        <v>10</v>
      </c>
      <c r="W115" s="1">
        <f>V115/U115*100</f>
        <v>100</v>
      </c>
      <c r="X115" s="1">
        <v>0</v>
      </c>
      <c r="Y115" s="1">
        <v>0</v>
      </c>
      <c r="Z115" s="1">
        <v>0</v>
      </c>
      <c r="AA115" s="1">
        <v>0</v>
      </c>
      <c r="AB115" s="1">
        <v>0</v>
      </c>
      <c r="AC115" s="1">
        <v>0</v>
      </c>
      <c r="AD115" s="1">
        <v>0</v>
      </c>
      <c r="AE115" s="1">
        <v>0</v>
      </c>
      <c r="AF115" s="1">
        <v>0</v>
      </c>
      <c r="AG115" s="1">
        <v>0</v>
      </c>
      <c r="AH115" s="1">
        <v>0</v>
      </c>
      <c r="AI115" s="1">
        <v>0</v>
      </c>
      <c r="AJ115" s="1">
        <v>0</v>
      </c>
      <c r="AK115" s="1">
        <v>0</v>
      </c>
      <c r="AL115" s="1">
        <v>0</v>
      </c>
      <c r="AM115" s="1">
        <v>0</v>
      </c>
      <c r="AN115" s="1">
        <v>0</v>
      </c>
      <c r="AO115" s="1">
        <v>0</v>
      </c>
      <c r="AP115" s="1">
        <v>0</v>
      </c>
      <c r="AQ115" s="1">
        <v>0</v>
      </c>
      <c r="AR115" s="1">
        <v>0</v>
      </c>
      <c r="AS115" s="59"/>
      <c r="AT115" s="60"/>
    </row>
    <row r="116" spans="1:46" s="2" customFormat="1" ht="69.75" customHeight="1">
      <c r="A116" s="55" t="s">
        <v>122</v>
      </c>
      <c r="B116" s="65" t="s">
        <v>139</v>
      </c>
      <c r="C116" s="57" t="s">
        <v>140</v>
      </c>
      <c r="D116" s="58" t="s">
        <v>130</v>
      </c>
      <c r="E116" s="69" t="s">
        <v>144</v>
      </c>
      <c r="F116" s="18">
        <f>SUM(F117:F118)</f>
        <v>0</v>
      </c>
      <c r="G116" s="18">
        <f>SUM(G117:G118)</f>
        <v>0</v>
      </c>
      <c r="H116" s="18">
        <v>0</v>
      </c>
      <c r="I116" s="1">
        <f>I117+I118</f>
        <v>0</v>
      </c>
      <c r="J116" s="1">
        <f>J117+J118</f>
        <v>0</v>
      </c>
      <c r="K116" s="1">
        <v>0</v>
      </c>
      <c r="L116" s="1">
        <f>L117+L118</f>
        <v>0</v>
      </c>
      <c r="M116" s="1">
        <f>M117+M118</f>
        <v>0</v>
      </c>
      <c r="N116" s="1">
        <v>0</v>
      </c>
      <c r="O116" s="1">
        <f>O117+O118</f>
        <v>0</v>
      </c>
      <c r="P116" s="1">
        <f>P117+P118</f>
        <v>0</v>
      </c>
      <c r="Q116" s="1">
        <v>0</v>
      </c>
      <c r="R116" s="1">
        <f>R117+R118</f>
        <v>0</v>
      </c>
      <c r="S116" s="1">
        <f>S117+S118</f>
        <v>0</v>
      </c>
      <c r="T116" s="1">
        <v>0</v>
      </c>
      <c r="U116" s="1">
        <f>U117+U118</f>
        <v>0</v>
      </c>
      <c r="V116" s="1">
        <f>V117+V118</f>
        <v>0</v>
      </c>
      <c r="W116" s="1">
        <v>0</v>
      </c>
      <c r="X116" s="1">
        <f>X117+X118</f>
        <v>0</v>
      </c>
      <c r="Y116" s="1">
        <f>Y117+Y118</f>
        <v>0</v>
      </c>
      <c r="Z116" s="1">
        <v>0</v>
      </c>
      <c r="AA116" s="1">
        <f>AA117+AA118</f>
        <v>0</v>
      </c>
      <c r="AB116" s="1">
        <f>AB117+AB118</f>
        <v>0</v>
      </c>
      <c r="AC116" s="1">
        <v>0</v>
      </c>
      <c r="AD116" s="1">
        <f>AD117+AD118</f>
        <v>0</v>
      </c>
      <c r="AE116" s="1">
        <f>AE117+AE118</f>
        <v>0</v>
      </c>
      <c r="AF116" s="1">
        <v>0</v>
      </c>
      <c r="AG116" s="1">
        <f>AG117+AG118</f>
        <v>0</v>
      </c>
      <c r="AH116" s="1">
        <f>AH117+AH118</f>
        <v>0</v>
      </c>
      <c r="AI116" s="1">
        <v>0</v>
      </c>
      <c r="AJ116" s="1">
        <f>AJ117+AJ118</f>
        <v>0</v>
      </c>
      <c r="AK116" s="1">
        <f>AK117+AK118</f>
        <v>0</v>
      </c>
      <c r="AL116" s="1">
        <v>0</v>
      </c>
      <c r="AM116" s="1">
        <f>AM117+AM118</f>
        <v>0</v>
      </c>
      <c r="AN116" s="1">
        <f>AN117+AN118</f>
        <v>0</v>
      </c>
      <c r="AO116" s="1">
        <v>0</v>
      </c>
      <c r="AP116" s="1">
        <f>AP117+AP118</f>
        <v>0</v>
      </c>
      <c r="AQ116" s="1">
        <f>AQ117+AQ118</f>
        <v>0</v>
      </c>
      <c r="AR116" s="1">
        <v>0</v>
      </c>
      <c r="AS116" s="59" t="s">
        <v>192</v>
      </c>
      <c r="AT116" s="60"/>
    </row>
    <row r="117" spans="1:46" s="2" customFormat="1" ht="69.75" customHeight="1">
      <c r="A117" s="55"/>
      <c r="B117" s="65"/>
      <c r="C117" s="57"/>
      <c r="D117" s="58"/>
      <c r="E117" s="69"/>
      <c r="F117" s="18">
        <f>I117+L117+O117+R117+U117+X117+AA117+AD117+AG117+AJ117+AM117+AP117</f>
        <v>0</v>
      </c>
      <c r="G117" s="18">
        <f>J117+M117+P117+S117+V117+Y117+AB117+AE117+AH117+AK117+AN117+AQ117</f>
        <v>0</v>
      </c>
      <c r="H117" s="18">
        <v>0</v>
      </c>
      <c r="I117" s="1">
        <v>0</v>
      </c>
      <c r="J117" s="1">
        <v>0</v>
      </c>
      <c r="K117" s="1">
        <v>0</v>
      </c>
      <c r="L117" s="1">
        <v>0</v>
      </c>
      <c r="M117" s="1">
        <v>0</v>
      </c>
      <c r="N117" s="1">
        <v>0</v>
      </c>
      <c r="O117" s="1">
        <v>0</v>
      </c>
      <c r="P117" s="1">
        <v>0</v>
      </c>
      <c r="Q117" s="1">
        <v>0</v>
      </c>
      <c r="R117" s="1">
        <v>0</v>
      </c>
      <c r="S117" s="1">
        <v>0</v>
      </c>
      <c r="T117" s="1">
        <v>0</v>
      </c>
      <c r="U117" s="1">
        <v>0</v>
      </c>
      <c r="V117" s="1">
        <v>0</v>
      </c>
      <c r="W117" s="1">
        <v>0</v>
      </c>
      <c r="X117" s="1">
        <v>0</v>
      </c>
      <c r="Y117" s="1">
        <v>0</v>
      </c>
      <c r="Z117" s="1">
        <v>0</v>
      </c>
      <c r="AA117" s="1">
        <v>0</v>
      </c>
      <c r="AB117" s="1">
        <v>0</v>
      </c>
      <c r="AC117" s="1">
        <v>0</v>
      </c>
      <c r="AD117" s="1">
        <v>0</v>
      </c>
      <c r="AE117" s="1">
        <v>0</v>
      </c>
      <c r="AF117" s="1">
        <v>0</v>
      </c>
      <c r="AG117" s="1">
        <v>0</v>
      </c>
      <c r="AH117" s="1">
        <v>0</v>
      </c>
      <c r="AI117" s="1">
        <v>0</v>
      </c>
      <c r="AJ117" s="1">
        <v>0</v>
      </c>
      <c r="AK117" s="1">
        <v>0</v>
      </c>
      <c r="AL117" s="1">
        <v>0</v>
      </c>
      <c r="AM117" s="1">
        <v>0</v>
      </c>
      <c r="AN117" s="1">
        <v>0</v>
      </c>
      <c r="AO117" s="1">
        <v>0</v>
      </c>
      <c r="AP117" s="1">
        <v>0</v>
      </c>
      <c r="AQ117" s="1">
        <v>0</v>
      </c>
      <c r="AR117" s="1">
        <v>0</v>
      </c>
      <c r="AS117" s="59"/>
      <c r="AT117" s="60"/>
    </row>
    <row r="118" spans="1:46" s="2" customFormat="1" ht="69.75" customHeight="1">
      <c r="A118" s="55"/>
      <c r="B118" s="65"/>
      <c r="C118" s="57"/>
      <c r="D118" s="58"/>
      <c r="E118" s="69"/>
      <c r="F118" s="18">
        <f>I118+L118+O118+R118+U118+X118+AA118+AD118+AG118+AJ118+AM118+AP118</f>
        <v>0</v>
      </c>
      <c r="G118" s="18">
        <f>J118+M118+P118+S118+V118+Y118+AB118+AE118+AH118+AK118+AN118+AQ118</f>
        <v>0</v>
      </c>
      <c r="H118" s="18">
        <v>0</v>
      </c>
      <c r="I118" s="1">
        <v>0</v>
      </c>
      <c r="J118" s="1">
        <v>0</v>
      </c>
      <c r="K118" s="1">
        <v>0</v>
      </c>
      <c r="L118" s="1">
        <v>0</v>
      </c>
      <c r="M118" s="1">
        <v>0</v>
      </c>
      <c r="N118" s="1">
        <v>0</v>
      </c>
      <c r="O118" s="1">
        <v>0</v>
      </c>
      <c r="P118" s="1">
        <v>0</v>
      </c>
      <c r="Q118" s="1">
        <v>0</v>
      </c>
      <c r="R118" s="1">
        <v>0</v>
      </c>
      <c r="S118" s="1">
        <v>0</v>
      </c>
      <c r="T118" s="1">
        <v>0</v>
      </c>
      <c r="U118" s="1">
        <v>0</v>
      </c>
      <c r="V118" s="1">
        <v>0</v>
      </c>
      <c r="W118" s="1">
        <v>0</v>
      </c>
      <c r="X118" s="1">
        <v>0</v>
      </c>
      <c r="Y118" s="1">
        <v>0</v>
      </c>
      <c r="Z118" s="1">
        <v>0</v>
      </c>
      <c r="AA118" s="1">
        <v>0</v>
      </c>
      <c r="AB118" s="1">
        <v>0</v>
      </c>
      <c r="AC118" s="1">
        <v>0</v>
      </c>
      <c r="AD118" s="1">
        <v>0</v>
      </c>
      <c r="AE118" s="1">
        <v>0</v>
      </c>
      <c r="AF118" s="1">
        <v>0</v>
      </c>
      <c r="AG118" s="1">
        <v>0</v>
      </c>
      <c r="AH118" s="1">
        <v>0</v>
      </c>
      <c r="AI118" s="1">
        <v>0</v>
      </c>
      <c r="AJ118" s="1">
        <v>0</v>
      </c>
      <c r="AK118" s="1">
        <v>0</v>
      </c>
      <c r="AL118" s="1">
        <v>0</v>
      </c>
      <c r="AM118" s="1">
        <v>0</v>
      </c>
      <c r="AN118" s="1">
        <v>0</v>
      </c>
      <c r="AO118" s="1">
        <v>0</v>
      </c>
      <c r="AP118" s="1">
        <v>0</v>
      </c>
      <c r="AQ118" s="1">
        <v>0</v>
      </c>
      <c r="AR118" s="1">
        <v>0</v>
      </c>
      <c r="AS118" s="59"/>
      <c r="AT118" s="60"/>
    </row>
    <row r="119" spans="1:46" s="2" customFormat="1" ht="115.5" customHeight="1">
      <c r="A119" s="55" t="s">
        <v>123</v>
      </c>
      <c r="B119" s="65" t="s">
        <v>141</v>
      </c>
      <c r="C119" s="57" t="s">
        <v>150</v>
      </c>
      <c r="D119" s="58" t="s">
        <v>130</v>
      </c>
      <c r="E119" s="69" t="s">
        <v>144</v>
      </c>
      <c r="F119" s="18">
        <f>SUM(F120:F121)</f>
        <v>0</v>
      </c>
      <c r="G119" s="18">
        <f>SUM(G120:G121)</f>
        <v>0</v>
      </c>
      <c r="H119" s="18">
        <v>0</v>
      </c>
      <c r="I119" s="1">
        <f>I120+I121</f>
        <v>0</v>
      </c>
      <c r="J119" s="1">
        <f>J120+J121</f>
        <v>0</v>
      </c>
      <c r="K119" s="1">
        <v>0</v>
      </c>
      <c r="L119" s="1">
        <f>L120+L121</f>
        <v>0</v>
      </c>
      <c r="M119" s="1">
        <f>M120+M121</f>
        <v>0</v>
      </c>
      <c r="N119" s="1">
        <v>0</v>
      </c>
      <c r="O119" s="1">
        <f>O120+O121</f>
        <v>0</v>
      </c>
      <c r="P119" s="1">
        <f>P120+P121</f>
        <v>0</v>
      </c>
      <c r="Q119" s="1">
        <v>0</v>
      </c>
      <c r="R119" s="1">
        <f>R120+R121</f>
        <v>0</v>
      </c>
      <c r="S119" s="1">
        <f>S120+S121</f>
        <v>0</v>
      </c>
      <c r="T119" s="1">
        <v>0</v>
      </c>
      <c r="U119" s="1">
        <f>U120+U121</f>
        <v>0</v>
      </c>
      <c r="V119" s="1">
        <f>V120+V121</f>
        <v>0</v>
      </c>
      <c r="W119" s="1">
        <v>0</v>
      </c>
      <c r="X119" s="1">
        <f>X120+X121</f>
        <v>0</v>
      </c>
      <c r="Y119" s="1">
        <f>Y120+Y121</f>
        <v>0</v>
      </c>
      <c r="Z119" s="1">
        <v>0</v>
      </c>
      <c r="AA119" s="1">
        <f>AA120+AA121</f>
        <v>0</v>
      </c>
      <c r="AB119" s="1">
        <f>AB120+AB121</f>
        <v>0</v>
      </c>
      <c r="AC119" s="1">
        <v>0</v>
      </c>
      <c r="AD119" s="1">
        <f>AD120+AD121</f>
        <v>0</v>
      </c>
      <c r="AE119" s="1">
        <f>AE120+AE121</f>
        <v>0</v>
      </c>
      <c r="AF119" s="1">
        <v>0</v>
      </c>
      <c r="AG119" s="1">
        <f>AG120+AG121</f>
        <v>0</v>
      </c>
      <c r="AH119" s="1">
        <f>AH120+AH121</f>
        <v>0</v>
      </c>
      <c r="AI119" s="1">
        <v>0</v>
      </c>
      <c r="AJ119" s="1">
        <f>AJ120+AJ121</f>
        <v>0</v>
      </c>
      <c r="AK119" s="1">
        <f>AK120+AK121</f>
        <v>0</v>
      </c>
      <c r="AL119" s="1">
        <v>0</v>
      </c>
      <c r="AM119" s="1">
        <f>AM120+AM121</f>
        <v>0</v>
      </c>
      <c r="AN119" s="1">
        <f>AN120+AN121</f>
        <v>0</v>
      </c>
      <c r="AO119" s="1">
        <v>0</v>
      </c>
      <c r="AP119" s="1">
        <f>AP120+AP121</f>
        <v>0</v>
      </c>
      <c r="AQ119" s="1">
        <f>AQ120+AQ121</f>
        <v>0</v>
      </c>
      <c r="AR119" s="1">
        <v>0</v>
      </c>
      <c r="AS119" s="71" t="s">
        <v>193</v>
      </c>
      <c r="AT119" s="60"/>
    </row>
    <row r="120" spans="1:46" s="2" customFormat="1" ht="124.5" customHeight="1">
      <c r="A120" s="55"/>
      <c r="B120" s="65"/>
      <c r="C120" s="57"/>
      <c r="D120" s="58"/>
      <c r="E120" s="69"/>
      <c r="F120" s="18">
        <f>I120+L120+O120+R120+U120+X120+AA120+AD120+AG120+AJ120+AM120+AP120</f>
        <v>0</v>
      </c>
      <c r="G120" s="18">
        <f>J120+M120+P120+S120+V120+Y120+AB120+AE120+AH120+AK120+AN120+AQ120</f>
        <v>0</v>
      </c>
      <c r="H120" s="18">
        <v>0</v>
      </c>
      <c r="I120" s="1">
        <v>0</v>
      </c>
      <c r="J120" s="1">
        <v>0</v>
      </c>
      <c r="K120" s="1">
        <v>0</v>
      </c>
      <c r="L120" s="1">
        <v>0</v>
      </c>
      <c r="M120" s="1">
        <v>0</v>
      </c>
      <c r="N120" s="1">
        <v>0</v>
      </c>
      <c r="O120" s="1">
        <v>0</v>
      </c>
      <c r="P120" s="1">
        <v>0</v>
      </c>
      <c r="Q120" s="1">
        <v>0</v>
      </c>
      <c r="R120" s="1">
        <v>0</v>
      </c>
      <c r="S120" s="1">
        <v>0</v>
      </c>
      <c r="T120" s="1">
        <v>0</v>
      </c>
      <c r="U120" s="1">
        <v>0</v>
      </c>
      <c r="V120" s="1">
        <v>0</v>
      </c>
      <c r="W120" s="1">
        <v>0</v>
      </c>
      <c r="X120" s="1">
        <v>0</v>
      </c>
      <c r="Y120" s="1">
        <v>0</v>
      </c>
      <c r="Z120" s="1">
        <v>0</v>
      </c>
      <c r="AA120" s="1">
        <v>0</v>
      </c>
      <c r="AB120" s="1">
        <v>0</v>
      </c>
      <c r="AC120" s="1">
        <v>0</v>
      </c>
      <c r="AD120" s="1">
        <v>0</v>
      </c>
      <c r="AE120" s="1">
        <v>0</v>
      </c>
      <c r="AF120" s="1">
        <v>0</v>
      </c>
      <c r="AG120" s="1">
        <v>0</v>
      </c>
      <c r="AH120" s="1">
        <v>0</v>
      </c>
      <c r="AI120" s="1">
        <v>0</v>
      </c>
      <c r="AJ120" s="1">
        <v>0</v>
      </c>
      <c r="AK120" s="1">
        <v>0</v>
      </c>
      <c r="AL120" s="1">
        <v>0</v>
      </c>
      <c r="AM120" s="1">
        <v>0</v>
      </c>
      <c r="AN120" s="1">
        <v>0</v>
      </c>
      <c r="AO120" s="1">
        <v>0</v>
      </c>
      <c r="AP120" s="1">
        <v>0</v>
      </c>
      <c r="AQ120" s="1">
        <v>0</v>
      </c>
      <c r="AR120" s="1">
        <v>0</v>
      </c>
      <c r="AS120" s="72"/>
      <c r="AT120" s="60"/>
    </row>
    <row r="121" spans="1:46" s="2" customFormat="1" ht="197.25" customHeight="1">
      <c r="A121" s="55"/>
      <c r="B121" s="65"/>
      <c r="C121" s="57"/>
      <c r="D121" s="58"/>
      <c r="E121" s="69"/>
      <c r="F121" s="18">
        <f>I121+L121+O121+R121+U121+X121+AA121+AD121+AG121+AJ121+AM121+AP121</f>
        <v>0</v>
      </c>
      <c r="G121" s="18">
        <f>J121+M121+P121+S121+V121+Y121+AB121+AE121+AH121+AK121+AN121+AQ121</f>
        <v>0</v>
      </c>
      <c r="H121" s="18">
        <v>0</v>
      </c>
      <c r="I121" s="1">
        <v>0</v>
      </c>
      <c r="J121" s="1">
        <v>0</v>
      </c>
      <c r="K121" s="1">
        <v>0</v>
      </c>
      <c r="L121" s="1">
        <v>0</v>
      </c>
      <c r="M121" s="1">
        <v>0</v>
      </c>
      <c r="N121" s="1">
        <v>0</v>
      </c>
      <c r="O121" s="1">
        <v>0</v>
      </c>
      <c r="P121" s="1">
        <v>0</v>
      </c>
      <c r="Q121" s="1">
        <v>0</v>
      </c>
      <c r="R121" s="1">
        <v>0</v>
      </c>
      <c r="S121" s="1">
        <v>0</v>
      </c>
      <c r="T121" s="1">
        <v>0</v>
      </c>
      <c r="U121" s="1">
        <v>0</v>
      </c>
      <c r="V121" s="1">
        <v>0</v>
      </c>
      <c r="W121" s="1">
        <v>0</v>
      </c>
      <c r="X121" s="1">
        <v>0</v>
      </c>
      <c r="Y121" s="1">
        <v>0</v>
      </c>
      <c r="Z121" s="1">
        <v>0</v>
      </c>
      <c r="AA121" s="1">
        <v>0</v>
      </c>
      <c r="AB121" s="1">
        <v>0</v>
      </c>
      <c r="AC121" s="1">
        <v>0</v>
      </c>
      <c r="AD121" s="1">
        <v>0</v>
      </c>
      <c r="AE121" s="1">
        <v>0</v>
      </c>
      <c r="AF121" s="1">
        <v>0</v>
      </c>
      <c r="AG121" s="1">
        <v>0</v>
      </c>
      <c r="AH121" s="1">
        <v>0</v>
      </c>
      <c r="AI121" s="1">
        <v>0</v>
      </c>
      <c r="AJ121" s="1">
        <v>0</v>
      </c>
      <c r="AK121" s="1">
        <v>0</v>
      </c>
      <c r="AL121" s="1">
        <v>0</v>
      </c>
      <c r="AM121" s="1">
        <v>0</v>
      </c>
      <c r="AN121" s="1">
        <v>0</v>
      </c>
      <c r="AO121" s="1">
        <v>0</v>
      </c>
      <c r="AP121" s="1">
        <v>0</v>
      </c>
      <c r="AQ121" s="1">
        <v>0</v>
      </c>
      <c r="AR121" s="1">
        <v>0</v>
      </c>
      <c r="AS121" s="72"/>
      <c r="AT121" s="60"/>
    </row>
    <row r="122" spans="1:46" s="2" customFormat="1" ht="20.100000000000001" customHeight="1">
      <c r="A122" s="55" t="s">
        <v>124</v>
      </c>
      <c r="B122" s="65" t="s">
        <v>142</v>
      </c>
      <c r="C122" s="57" t="s">
        <v>151</v>
      </c>
      <c r="D122" s="58" t="s">
        <v>106</v>
      </c>
      <c r="E122" s="69" t="s">
        <v>144</v>
      </c>
      <c r="F122" s="18">
        <f>SUM(F123:F124)</f>
        <v>0</v>
      </c>
      <c r="G122" s="18">
        <f>SUM(G123:G124)</f>
        <v>0</v>
      </c>
      <c r="H122" s="18">
        <v>0</v>
      </c>
      <c r="I122" s="1">
        <f>I123+I124</f>
        <v>0</v>
      </c>
      <c r="J122" s="1">
        <f>J123+J124</f>
        <v>0</v>
      </c>
      <c r="K122" s="1">
        <v>0</v>
      </c>
      <c r="L122" s="1">
        <f>L123+L124</f>
        <v>0</v>
      </c>
      <c r="M122" s="1">
        <f>M123+M124</f>
        <v>0</v>
      </c>
      <c r="N122" s="1">
        <v>0</v>
      </c>
      <c r="O122" s="1">
        <f>O123+O124</f>
        <v>0</v>
      </c>
      <c r="P122" s="1">
        <f>P123+P124</f>
        <v>0</v>
      </c>
      <c r="Q122" s="1">
        <v>0</v>
      </c>
      <c r="R122" s="1">
        <f>R123+R124</f>
        <v>0</v>
      </c>
      <c r="S122" s="1">
        <f>S123+S124</f>
        <v>0</v>
      </c>
      <c r="T122" s="1">
        <v>0</v>
      </c>
      <c r="U122" s="1">
        <f>U123+U124</f>
        <v>0</v>
      </c>
      <c r="V122" s="1">
        <f>V123+V124</f>
        <v>0</v>
      </c>
      <c r="W122" s="1">
        <v>0</v>
      </c>
      <c r="X122" s="1">
        <f>X123+X124</f>
        <v>0</v>
      </c>
      <c r="Y122" s="1">
        <f>Y123+Y124</f>
        <v>0</v>
      </c>
      <c r="Z122" s="1">
        <v>0</v>
      </c>
      <c r="AA122" s="1">
        <f>AA123+AA124</f>
        <v>0</v>
      </c>
      <c r="AB122" s="1">
        <f>AB123+AB124</f>
        <v>0</v>
      </c>
      <c r="AC122" s="1">
        <v>0</v>
      </c>
      <c r="AD122" s="1">
        <f>AD123+AD124</f>
        <v>0</v>
      </c>
      <c r="AE122" s="1">
        <f>AE123+AE124</f>
        <v>0</v>
      </c>
      <c r="AF122" s="1">
        <v>0</v>
      </c>
      <c r="AG122" s="1">
        <f>AG123+AG124</f>
        <v>0</v>
      </c>
      <c r="AH122" s="1">
        <f>AH123+AH124</f>
        <v>0</v>
      </c>
      <c r="AI122" s="1">
        <v>0</v>
      </c>
      <c r="AJ122" s="1">
        <f>AJ123+AJ124</f>
        <v>0</v>
      </c>
      <c r="AK122" s="1">
        <f>AK123+AK124</f>
        <v>0</v>
      </c>
      <c r="AL122" s="1">
        <v>0</v>
      </c>
      <c r="AM122" s="1">
        <f>AM123+AM124</f>
        <v>0</v>
      </c>
      <c r="AN122" s="1">
        <f>AN123+AN124</f>
        <v>0</v>
      </c>
      <c r="AO122" s="1">
        <v>0</v>
      </c>
      <c r="AP122" s="1">
        <f>AP123+AP124</f>
        <v>0</v>
      </c>
      <c r="AQ122" s="1">
        <f>AQ123+AQ124</f>
        <v>0</v>
      </c>
      <c r="AR122" s="1">
        <v>0</v>
      </c>
      <c r="AS122" s="59" t="s">
        <v>194</v>
      </c>
      <c r="AT122" s="60"/>
    </row>
    <row r="123" spans="1:46" s="2" customFormat="1" ht="20.100000000000001" customHeight="1">
      <c r="A123" s="55"/>
      <c r="B123" s="65"/>
      <c r="C123" s="57"/>
      <c r="D123" s="58"/>
      <c r="E123" s="69"/>
      <c r="F123" s="18">
        <f>I123+L123+O123+R123+U123+X123+AA123+AD123+AG123+AJ123+AM123+AP123</f>
        <v>0</v>
      </c>
      <c r="G123" s="18">
        <f>J123+M123+P123+S123+V123+Y123+AB123+AE123+AH123+AK123+AN123+AQ123</f>
        <v>0</v>
      </c>
      <c r="H123" s="18">
        <v>0</v>
      </c>
      <c r="I123" s="1">
        <v>0</v>
      </c>
      <c r="J123" s="1">
        <v>0</v>
      </c>
      <c r="K123" s="1">
        <v>0</v>
      </c>
      <c r="L123" s="1">
        <v>0</v>
      </c>
      <c r="M123" s="1">
        <v>0</v>
      </c>
      <c r="N123" s="1">
        <v>0</v>
      </c>
      <c r="O123" s="1">
        <v>0</v>
      </c>
      <c r="P123" s="1">
        <v>0</v>
      </c>
      <c r="Q123" s="1">
        <v>0</v>
      </c>
      <c r="R123" s="1">
        <v>0</v>
      </c>
      <c r="S123" s="1">
        <v>0</v>
      </c>
      <c r="T123" s="1">
        <v>0</v>
      </c>
      <c r="U123" s="1">
        <v>0</v>
      </c>
      <c r="V123" s="1">
        <v>0</v>
      </c>
      <c r="W123" s="1">
        <v>0</v>
      </c>
      <c r="X123" s="1">
        <v>0</v>
      </c>
      <c r="Y123" s="1">
        <v>0</v>
      </c>
      <c r="Z123" s="1">
        <v>0</v>
      </c>
      <c r="AA123" s="1">
        <v>0</v>
      </c>
      <c r="AB123" s="1">
        <v>0</v>
      </c>
      <c r="AC123" s="1">
        <v>0</v>
      </c>
      <c r="AD123" s="1">
        <v>0</v>
      </c>
      <c r="AE123" s="1">
        <v>0</v>
      </c>
      <c r="AF123" s="1">
        <v>0</v>
      </c>
      <c r="AG123" s="1">
        <v>0</v>
      </c>
      <c r="AH123" s="1">
        <v>0</v>
      </c>
      <c r="AI123" s="1">
        <v>0</v>
      </c>
      <c r="AJ123" s="1">
        <v>0</v>
      </c>
      <c r="AK123" s="1">
        <v>0</v>
      </c>
      <c r="AL123" s="1">
        <v>0</v>
      </c>
      <c r="AM123" s="1">
        <v>0</v>
      </c>
      <c r="AN123" s="1">
        <v>0</v>
      </c>
      <c r="AO123" s="1">
        <v>0</v>
      </c>
      <c r="AP123" s="1">
        <v>0</v>
      </c>
      <c r="AQ123" s="1">
        <v>0</v>
      </c>
      <c r="AR123" s="1">
        <v>0</v>
      </c>
      <c r="AS123" s="60"/>
      <c r="AT123" s="60"/>
    </row>
    <row r="124" spans="1:46" s="2" customFormat="1" ht="217.5" customHeight="1">
      <c r="A124" s="55"/>
      <c r="B124" s="65"/>
      <c r="C124" s="57"/>
      <c r="D124" s="58"/>
      <c r="E124" s="69"/>
      <c r="F124" s="18">
        <f>I124+L124+O124+R124+U124+X124+AA124+AD124+AG124+AJ124+AM124+AP124</f>
        <v>0</v>
      </c>
      <c r="G124" s="18">
        <f>J124+M124+P124+S124+V124+Y124+AB124+AE124+AH124+AK124+AN124+AQ124</f>
        <v>0</v>
      </c>
      <c r="H124" s="18">
        <v>0</v>
      </c>
      <c r="I124" s="1">
        <v>0</v>
      </c>
      <c r="J124" s="1">
        <v>0</v>
      </c>
      <c r="K124" s="1">
        <v>0</v>
      </c>
      <c r="L124" s="1">
        <v>0</v>
      </c>
      <c r="M124" s="1">
        <v>0</v>
      </c>
      <c r="N124" s="1">
        <v>0</v>
      </c>
      <c r="O124" s="1">
        <v>0</v>
      </c>
      <c r="P124" s="1">
        <v>0</v>
      </c>
      <c r="Q124" s="1">
        <v>0</v>
      </c>
      <c r="R124" s="1">
        <v>0</v>
      </c>
      <c r="S124" s="1">
        <v>0</v>
      </c>
      <c r="T124" s="1">
        <v>0</v>
      </c>
      <c r="U124" s="1">
        <v>0</v>
      </c>
      <c r="V124" s="1">
        <v>0</v>
      </c>
      <c r="W124" s="1">
        <v>0</v>
      </c>
      <c r="X124" s="1">
        <v>0</v>
      </c>
      <c r="Y124" s="1">
        <v>0</v>
      </c>
      <c r="Z124" s="1">
        <v>0</v>
      </c>
      <c r="AA124" s="1">
        <v>0</v>
      </c>
      <c r="AB124" s="1">
        <v>0</v>
      </c>
      <c r="AC124" s="1">
        <v>0</v>
      </c>
      <c r="AD124" s="1">
        <v>0</v>
      </c>
      <c r="AE124" s="1">
        <v>0</v>
      </c>
      <c r="AF124" s="1">
        <v>0</v>
      </c>
      <c r="AG124" s="1">
        <v>0</v>
      </c>
      <c r="AH124" s="1">
        <v>0</v>
      </c>
      <c r="AI124" s="1">
        <v>0</v>
      </c>
      <c r="AJ124" s="1">
        <v>0</v>
      </c>
      <c r="AK124" s="1">
        <v>0</v>
      </c>
      <c r="AL124" s="1">
        <v>0</v>
      </c>
      <c r="AM124" s="1">
        <v>0</v>
      </c>
      <c r="AN124" s="1">
        <v>0</v>
      </c>
      <c r="AO124" s="1">
        <v>0</v>
      </c>
      <c r="AP124" s="1">
        <v>0</v>
      </c>
      <c r="AQ124" s="1">
        <v>0</v>
      </c>
      <c r="AR124" s="1">
        <v>0</v>
      </c>
      <c r="AS124" s="60"/>
      <c r="AT124" s="60"/>
    </row>
    <row r="125" spans="1:46" s="2" customFormat="1" ht="20.100000000000001" customHeight="1">
      <c r="A125" s="55" t="s">
        <v>125</v>
      </c>
      <c r="B125" s="65" t="s">
        <v>143</v>
      </c>
      <c r="C125" s="57" t="s">
        <v>152</v>
      </c>
      <c r="D125" s="58" t="s">
        <v>106</v>
      </c>
      <c r="E125" s="69" t="s">
        <v>144</v>
      </c>
      <c r="F125" s="18">
        <f>SUM(F126:F127)</f>
        <v>0</v>
      </c>
      <c r="G125" s="18">
        <f>SUM(G126:G127)</f>
        <v>0</v>
      </c>
      <c r="H125" s="18">
        <v>0</v>
      </c>
      <c r="I125" s="1">
        <f>I126+I127</f>
        <v>0</v>
      </c>
      <c r="J125" s="1">
        <f>J126+J127</f>
        <v>0</v>
      </c>
      <c r="K125" s="1">
        <v>0</v>
      </c>
      <c r="L125" s="1">
        <f>L126+L127</f>
        <v>0</v>
      </c>
      <c r="M125" s="1">
        <f>M126+M127</f>
        <v>0</v>
      </c>
      <c r="N125" s="1">
        <v>0</v>
      </c>
      <c r="O125" s="1">
        <f>O126+O127</f>
        <v>0</v>
      </c>
      <c r="P125" s="1">
        <f>P126+P127</f>
        <v>0</v>
      </c>
      <c r="Q125" s="1">
        <v>0</v>
      </c>
      <c r="R125" s="1">
        <f>R126+R127</f>
        <v>0</v>
      </c>
      <c r="S125" s="1">
        <f>S126+S127</f>
        <v>0</v>
      </c>
      <c r="T125" s="1">
        <v>0</v>
      </c>
      <c r="U125" s="1">
        <f>U126+U127</f>
        <v>0</v>
      </c>
      <c r="V125" s="1">
        <f>V126+V127</f>
        <v>0</v>
      </c>
      <c r="W125" s="1">
        <v>0</v>
      </c>
      <c r="X125" s="1">
        <f>X126+X127</f>
        <v>0</v>
      </c>
      <c r="Y125" s="1">
        <f>Y126+Y127</f>
        <v>0</v>
      </c>
      <c r="Z125" s="1">
        <v>0</v>
      </c>
      <c r="AA125" s="1">
        <f>AA126+AA127</f>
        <v>0</v>
      </c>
      <c r="AB125" s="1">
        <f>AB126+AB127</f>
        <v>0</v>
      </c>
      <c r="AC125" s="1">
        <v>0</v>
      </c>
      <c r="AD125" s="1">
        <f>AD126+AD127</f>
        <v>0</v>
      </c>
      <c r="AE125" s="1">
        <f>AE126+AE127</f>
        <v>0</v>
      </c>
      <c r="AF125" s="1">
        <v>0</v>
      </c>
      <c r="AG125" s="1">
        <f>AG126+AG127</f>
        <v>0</v>
      </c>
      <c r="AH125" s="1">
        <f>AH126+AH127</f>
        <v>0</v>
      </c>
      <c r="AI125" s="1">
        <v>0</v>
      </c>
      <c r="AJ125" s="1">
        <f>AJ126+AJ127</f>
        <v>0</v>
      </c>
      <c r="AK125" s="1">
        <f>AK126+AK127</f>
        <v>0</v>
      </c>
      <c r="AL125" s="1">
        <v>0</v>
      </c>
      <c r="AM125" s="1">
        <f>AM126+AM127</f>
        <v>0</v>
      </c>
      <c r="AN125" s="1">
        <f>AN126+AN127</f>
        <v>0</v>
      </c>
      <c r="AO125" s="1">
        <v>0</v>
      </c>
      <c r="AP125" s="1">
        <f>AP126+AP127</f>
        <v>0</v>
      </c>
      <c r="AQ125" s="1">
        <f>AQ126+AQ127</f>
        <v>0</v>
      </c>
      <c r="AR125" s="1">
        <v>0</v>
      </c>
      <c r="AS125" s="59" t="s">
        <v>195</v>
      </c>
      <c r="AT125" s="60"/>
    </row>
    <row r="126" spans="1:46" s="2" customFormat="1" ht="20.100000000000001" customHeight="1">
      <c r="A126" s="55"/>
      <c r="B126" s="65"/>
      <c r="C126" s="57"/>
      <c r="D126" s="58"/>
      <c r="E126" s="69"/>
      <c r="F126" s="18">
        <f>I126+L126+O126+R126+U126+X126+AA126+AD126+AG126+AJ126+AM126+AP126</f>
        <v>0</v>
      </c>
      <c r="G126" s="18">
        <f>J126+M126+P126+S126+V126+Y126+AB126+AE126+AH126+AK126+AN126+AQ126</f>
        <v>0</v>
      </c>
      <c r="H126" s="18">
        <v>0</v>
      </c>
      <c r="I126" s="1">
        <v>0</v>
      </c>
      <c r="J126" s="1">
        <v>0</v>
      </c>
      <c r="K126" s="1">
        <v>0</v>
      </c>
      <c r="L126" s="1">
        <v>0</v>
      </c>
      <c r="M126" s="1">
        <v>0</v>
      </c>
      <c r="N126" s="1">
        <v>0</v>
      </c>
      <c r="O126" s="1">
        <v>0</v>
      </c>
      <c r="P126" s="1">
        <v>0</v>
      </c>
      <c r="Q126" s="1">
        <v>0</v>
      </c>
      <c r="R126" s="1">
        <v>0</v>
      </c>
      <c r="S126" s="1">
        <v>0</v>
      </c>
      <c r="T126" s="1">
        <v>0</v>
      </c>
      <c r="U126" s="1">
        <v>0</v>
      </c>
      <c r="V126" s="1">
        <v>0</v>
      </c>
      <c r="W126" s="1">
        <v>0</v>
      </c>
      <c r="X126" s="1">
        <v>0</v>
      </c>
      <c r="Y126" s="1">
        <v>0</v>
      </c>
      <c r="Z126" s="1">
        <v>0</v>
      </c>
      <c r="AA126" s="1">
        <v>0</v>
      </c>
      <c r="AB126" s="1">
        <v>0</v>
      </c>
      <c r="AC126" s="1">
        <v>0</v>
      </c>
      <c r="AD126" s="1">
        <v>0</v>
      </c>
      <c r="AE126" s="1">
        <v>0</v>
      </c>
      <c r="AF126" s="1">
        <v>0</v>
      </c>
      <c r="AG126" s="1">
        <v>0</v>
      </c>
      <c r="AH126" s="1">
        <v>0</v>
      </c>
      <c r="AI126" s="1">
        <v>0</v>
      </c>
      <c r="AJ126" s="1">
        <v>0</v>
      </c>
      <c r="AK126" s="1">
        <v>0</v>
      </c>
      <c r="AL126" s="1">
        <v>0</v>
      </c>
      <c r="AM126" s="1">
        <v>0</v>
      </c>
      <c r="AN126" s="1">
        <v>0</v>
      </c>
      <c r="AO126" s="1">
        <v>0</v>
      </c>
      <c r="AP126" s="1">
        <v>0</v>
      </c>
      <c r="AQ126" s="1">
        <v>0</v>
      </c>
      <c r="AR126" s="1">
        <v>0</v>
      </c>
      <c r="AS126" s="59"/>
      <c r="AT126" s="60"/>
    </row>
    <row r="127" spans="1:46" s="2" customFormat="1" ht="19.5" customHeight="1">
      <c r="A127" s="55"/>
      <c r="B127" s="65"/>
      <c r="C127" s="57"/>
      <c r="D127" s="58"/>
      <c r="E127" s="69"/>
      <c r="F127" s="18">
        <f>I127+L127+O127+R127+U127+X127+AA127+AD127+AG127+AJ127+AM127+AP127</f>
        <v>0</v>
      </c>
      <c r="G127" s="18">
        <f>J127+M127+P127+S127+V127+Y127+AB127+AE127+AH127+AK127+AN127+AQ127</f>
        <v>0</v>
      </c>
      <c r="H127" s="18">
        <v>0</v>
      </c>
      <c r="I127" s="1">
        <v>0</v>
      </c>
      <c r="J127" s="1">
        <v>0</v>
      </c>
      <c r="K127" s="1">
        <v>0</v>
      </c>
      <c r="L127" s="1">
        <v>0</v>
      </c>
      <c r="M127" s="1">
        <v>0</v>
      </c>
      <c r="N127" s="1">
        <v>0</v>
      </c>
      <c r="O127" s="1">
        <v>0</v>
      </c>
      <c r="P127" s="1">
        <v>0</v>
      </c>
      <c r="Q127" s="1">
        <v>0</v>
      </c>
      <c r="R127" s="1">
        <v>0</v>
      </c>
      <c r="S127" s="1">
        <v>0</v>
      </c>
      <c r="T127" s="1">
        <v>0</v>
      </c>
      <c r="U127" s="1">
        <v>0</v>
      </c>
      <c r="V127" s="1">
        <v>0</v>
      </c>
      <c r="W127" s="1">
        <v>0</v>
      </c>
      <c r="X127" s="1">
        <v>0</v>
      </c>
      <c r="Y127" s="1">
        <v>0</v>
      </c>
      <c r="Z127" s="1">
        <v>0</v>
      </c>
      <c r="AA127" s="1">
        <v>0</v>
      </c>
      <c r="AB127" s="1">
        <v>0</v>
      </c>
      <c r="AC127" s="1">
        <v>0</v>
      </c>
      <c r="AD127" s="1">
        <v>0</v>
      </c>
      <c r="AE127" s="1">
        <v>0</v>
      </c>
      <c r="AF127" s="1">
        <v>0</v>
      </c>
      <c r="AG127" s="1">
        <v>0</v>
      </c>
      <c r="AH127" s="1">
        <v>0</v>
      </c>
      <c r="AI127" s="1">
        <v>0</v>
      </c>
      <c r="AJ127" s="1">
        <v>0</v>
      </c>
      <c r="AK127" s="1">
        <v>0</v>
      </c>
      <c r="AL127" s="1">
        <v>0</v>
      </c>
      <c r="AM127" s="1">
        <v>0</v>
      </c>
      <c r="AN127" s="1">
        <v>0</v>
      </c>
      <c r="AO127" s="1">
        <v>0</v>
      </c>
      <c r="AP127" s="1">
        <v>0</v>
      </c>
      <c r="AQ127" s="1">
        <v>0</v>
      </c>
      <c r="AR127" s="1">
        <v>0</v>
      </c>
      <c r="AS127" s="59"/>
      <c r="AT127" s="60"/>
    </row>
    <row r="128" spans="1:46" s="2" customFormat="1" ht="61.5" customHeight="1">
      <c r="A128" s="55" t="s">
        <v>126</v>
      </c>
      <c r="B128" s="65" t="s">
        <v>131</v>
      </c>
      <c r="C128" s="57" t="s">
        <v>153</v>
      </c>
      <c r="D128" s="58" t="s">
        <v>106</v>
      </c>
      <c r="E128" s="69" t="s">
        <v>144</v>
      </c>
      <c r="F128" s="18">
        <f>SUM(F129:F130)</f>
        <v>0</v>
      </c>
      <c r="G128" s="18">
        <f>SUM(G129:G130)</f>
        <v>0</v>
      </c>
      <c r="H128" s="18">
        <v>0</v>
      </c>
      <c r="I128" s="1">
        <f>I129+I130</f>
        <v>0</v>
      </c>
      <c r="J128" s="1">
        <f>J129+J130</f>
        <v>0</v>
      </c>
      <c r="K128" s="1">
        <v>0</v>
      </c>
      <c r="L128" s="1">
        <f>L129+L130</f>
        <v>0</v>
      </c>
      <c r="M128" s="1">
        <f>M129+M130</f>
        <v>0</v>
      </c>
      <c r="N128" s="1">
        <v>0</v>
      </c>
      <c r="O128" s="1">
        <f>O129+O130</f>
        <v>0</v>
      </c>
      <c r="P128" s="1">
        <f>P129+P130</f>
        <v>0</v>
      </c>
      <c r="Q128" s="1">
        <v>0</v>
      </c>
      <c r="R128" s="1">
        <f>R129+R130</f>
        <v>0</v>
      </c>
      <c r="S128" s="1">
        <f>S129+S130</f>
        <v>0</v>
      </c>
      <c r="T128" s="1">
        <v>0</v>
      </c>
      <c r="U128" s="1">
        <f>U129+U130</f>
        <v>0</v>
      </c>
      <c r="V128" s="1">
        <f>V129+V130</f>
        <v>0</v>
      </c>
      <c r="W128" s="1">
        <v>0</v>
      </c>
      <c r="X128" s="1">
        <f>X129+X130</f>
        <v>0</v>
      </c>
      <c r="Y128" s="1">
        <f>Y129+Y130</f>
        <v>0</v>
      </c>
      <c r="Z128" s="1">
        <v>0</v>
      </c>
      <c r="AA128" s="1">
        <f>AA129+AA130</f>
        <v>0</v>
      </c>
      <c r="AB128" s="1">
        <f>AB129+AB130</f>
        <v>0</v>
      </c>
      <c r="AC128" s="1">
        <v>0</v>
      </c>
      <c r="AD128" s="1">
        <f>AD129+AD130</f>
        <v>0</v>
      </c>
      <c r="AE128" s="1">
        <f>AE129+AE130</f>
        <v>0</v>
      </c>
      <c r="AF128" s="1">
        <v>0</v>
      </c>
      <c r="AG128" s="1">
        <f>AG129+AG130</f>
        <v>0</v>
      </c>
      <c r="AH128" s="1">
        <f>AH129+AH130</f>
        <v>0</v>
      </c>
      <c r="AI128" s="1">
        <v>0</v>
      </c>
      <c r="AJ128" s="1">
        <f>AJ129+AJ130</f>
        <v>0</v>
      </c>
      <c r="AK128" s="1">
        <f>AK129+AK130</f>
        <v>0</v>
      </c>
      <c r="AL128" s="1">
        <v>0</v>
      </c>
      <c r="AM128" s="1">
        <f>AM129+AM130</f>
        <v>0</v>
      </c>
      <c r="AN128" s="1">
        <f>AN129+AN130</f>
        <v>0</v>
      </c>
      <c r="AO128" s="1">
        <v>0</v>
      </c>
      <c r="AP128" s="1">
        <f>AP129+AP130</f>
        <v>0</v>
      </c>
      <c r="AQ128" s="1">
        <f>AQ129+AQ130</f>
        <v>0</v>
      </c>
      <c r="AR128" s="1">
        <v>0</v>
      </c>
      <c r="AS128" s="59" t="s">
        <v>196</v>
      </c>
      <c r="AT128" s="60"/>
    </row>
    <row r="129" spans="1:46" s="2" customFormat="1" ht="66.75" customHeight="1">
      <c r="A129" s="55"/>
      <c r="B129" s="65"/>
      <c r="C129" s="57"/>
      <c r="D129" s="58"/>
      <c r="E129" s="69"/>
      <c r="F129" s="18">
        <f>I129+L129+O129+R129+U129+X129+AA129+AD129+AG129+AJ129+AM129+AP129</f>
        <v>0</v>
      </c>
      <c r="G129" s="18">
        <f>J129+M129+P129+S129+V129+Y129+AB129+AE129+AH129+AK129+AN129+AQ129</f>
        <v>0</v>
      </c>
      <c r="H129" s="18">
        <v>0</v>
      </c>
      <c r="I129" s="1">
        <v>0</v>
      </c>
      <c r="J129" s="1">
        <v>0</v>
      </c>
      <c r="K129" s="1">
        <v>0</v>
      </c>
      <c r="L129" s="1">
        <v>0</v>
      </c>
      <c r="M129" s="1">
        <v>0</v>
      </c>
      <c r="N129" s="1">
        <v>0</v>
      </c>
      <c r="O129" s="1">
        <v>0</v>
      </c>
      <c r="P129" s="1">
        <v>0</v>
      </c>
      <c r="Q129" s="1">
        <v>0</v>
      </c>
      <c r="R129" s="1">
        <v>0</v>
      </c>
      <c r="S129" s="1">
        <v>0</v>
      </c>
      <c r="T129" s="1">
        <v>0</v>
      </c>
      <c r="U129" s="1">
        <v>0</v>
      </c>
      <c r="V129" s="1">
        <v>0</v>
      </c>
      <c r="W129" s="1">
        <v>0</v>
      </c>
      <c r="X129" s="1">
        <v>0</v>
      </c>
      <c r="Y129" s="1">
        <v>0</v>
      </c>
      <c r="Z129" s="1">
        <v>0</v>
      </c>
      <c r="AA129" s="1">
        <v>0</v>
      </c>
      <c r="AB129" s="1">
        <v>0</v>
      </c>
      <c r="AC129" s="1">
        <v>0</v>
      </c>
      <c r="AD129" s="1">
        <v>0</v>
      </c>
      <c r="AE129" s="1">
        <v>0</v>
      </c>
      <c r="AF129" s="1">
        <v>0</v>
      </c>
      <c r="AG129" s="1">
        <v>0</v>
      </c>
      <c r="AH129" s="1">
        <v>0</v>
      </c>
      <c r="AI129" s="1">
        <v>0</v>
      </c>
      <c r="AJ129" s="1">
        <v>0</v>
      </c>
      <c r="AK129" s="1">
        <v>0</v>
      </c>
      <c r="AL129" s="1">
        <v>0</v>
      </c>
      <c r="AM129" s="1">
        <v>0</v>
      </c>
      <c r="AN129" s="1">
        <v>0</v>
      </c>
      <c r="AO129" s="1">
        <v>0</v>
      </c>
      <c r="AP129" s="1">
        <v>0</v>
      </c>
      <c r="AQ129" s="1">
        <v>0</v>
      </c>
      <c r="AR129" s="1">
        <v>0</v>
      </c>
      <c r="AS129" s="60"/>
      <c r="AT129" s="60"/>
    </row>
    <row r="130" spans="1:46" s="2" customFormat="1" ht="78" customHeight="1">
      <c r="A130" s="55"/>
      <c r="B130" s="65"/>
      <c r="C130" s="57"/>
      <c r="D130" s="58"/>
      <c r="E130" s="69"/>
      <c r="F130" s="18">
        <f>I130+L130+O130+R130+U130+X130+AA130+AD130+AG130+AJ130+AM130+AP130</f>
        <v>0</v>
      </c>
      <c r="G130" s="18">
        <f>J130+M130+P130+S130+V130+Y130+AB130+AE130+AH130+AK130+AN130+AQ130</f>
        <v>0</v>
      </c>
      <c r="H130" s="18">
        <v>0</v>
      </c>
      <c r="I130" s="1">
        <v>0</v>
      </c>
      <c r="J130" s="1">
        <v>0</v>
      </c>
      <c r="K130" s="1">
        <v>0</v>
      </c>
      <c r="L130" s="1">
        <v>0</v>
      </c>
      <c r="M130" s="1">
        <v>0</v>
      </c>
      <c r="N130" s="1">
        <v>0</v>
      </c>
      <c r="O130" s="1">
        <v>0</v>
      </c>
      <c r="P130" s="1">
        <v>0</v>
      </c>
      <c r="Q130" s="1">
        <v>0</v>
      </c>
      <c r="R130" s="1">
        <v>0</v>
      </c>
      <c r="S130" s="1">
        <v>0</v>
      </c>
      <c r="T130" s="1">
        <v>0</v>
      </c>
      <c r="U130" s="1">
        <v>0</v>
      </c>
      <c r="V130" s="1">
        <v>0</v>
      </c>
      <c r="W130" s="1">
        <v>0</v>
      </c>
      <c r="X130" s="1">
        <v>0</v>
      </c>
      <c r="Y130" s="1">
        <v>0</v>
      </c>
      <c r="Z130" s="1">
        <v>0</v>
      </c>
      <c r="AA130" s="1">
        <v>0</v>
      </c>
      <c r="AB130" s="1">
        <v>0</v>
      </c>
      <c r="AC130" s="1">
        <v>0</v>
      </c>
      <c r="AD130" s="1">
        <v>0</v>
      </c>
      <c r="AE130" s="1">
        <v>0</v>
      </c>
      <c r="AF130" s="1">
        <v>0</v>
      </c>
      <c r="AG130" s="1">
        <v>0</v>
      </c>
      <c r="AH130" s="1">
        <v>0</v>
      </c>
      <c r="AI130" s="1">
        <v>0</v>
      </c>
      <c r="AJ130" s="1">
        <v>0</v>
      </c>
      <c r="AK130" s="1">
        <v>0</v>
      </c>
      <c r="AL130" s="1">
        <v>0</v>
      </c>
      <c r="AM130" s="1">
        <v>0</v>
      </c>
      <c r="AN130" s="1">
        <v>0</v>
      </c>
      <c r="AO130" s="1">
        <v>0</v>
      </c>
      <c r="AP130" s="1">
        <v>0</v>
      </c>
      <c r="AQ130" s="1">
        <v>0</v>
      </c>
      <c r="AR130" s="1">
        <v>0</v>
      </c>
      <c r="AS130" s="60"/>
      <c r="AT130" s="60"/>
    </row>
    <row r="131" spans="1:46" s="34" customFormat="1" ht="20.100000000000001" customHeight="1">
      <c r="A131" s="73" t="s">
        <v>127</v>
      </c>
      <c r="B131" s="74" t="s">
        <v>128</v>
      </c>
      <c r="C131" s="75" t="s">
        <v>129</v>
      </c>
      <c r="D131" s="76" t="s">
        <v>130</v>
      </c>
      <c r="E131" s="31" t="s">
        <v>28</v>
      </c>
      <c r="F131" s="32">
        <f>SUM(F132:F133)</f>
        <v>3</v>
      </c>
      <c r="G131" s="32">
        <f>SUM(G132:G133)</f>
        <v>3</v>
      </c>
      <c r="H131" s="32">
        <f>G131/F131*100</f>
        <v>100</v>
      </c>
      <c r="I131" s="33">
        <f>I132+I133</f>
        <v>0</v>
      </c>
      <c r="J131" s="33">
        <f>J132+J133</f>
        <v>0</v>
      </c>
      <c r="K131" s="33">
        <v>0</v>
      </c>
      <c r="L131" s="33">
        <f>L132+L133</f>
        <v>0</v>
      </c>
      <c r="M131" s="33">
        <f>M132+M133</f>
        <v>0</v>
      </c>
      <c r="N131" s="33">
        <v>0</v>
      </c>
      <c r="O131" s="33">
        <f>O132+O133</f>
        <v>0</v>
      </c>
      <c r="P131" s="33">
        <f>P132+P133</f>
        <v>0</v>
      </c>
      <c r="Q131" s="33">
        <v>0</v>
      </c>
      <c r="R131" s="33">
        <f>R132+R133</f>
        <v>0</v>
      </c>
      <c r="S131" s="33">
        <f>S132+S133</f>
        <v>0</v>
      </c>
      <c r="T131" s="33">
        <v>0</v>
      </c>
      <c r="U131" s="33">
        <f>U132+U133</f>
        <v>0</v>
      </c>
      <c r="V131" s="33">
        <f>V132+V133</f>
        <v>0</v>
      </c>
      <c r="W131" s="33">
        <v>0</v>
      </c>
      <c r="X131" s="33">
        <f>X132+X133</f>
        <v>0</v>
      </c>
      <c r="Y131" s="33">
        <f>Y132+Y133</f>
        <v>0</v>
      </c>
      <c r="Z131" s="33">
        <v>0</v>
      </c>
      <c r="AA131" s="33">
        <f>AA132+AA133</f>
        <v>0</v>
      </c>
      <c r="AB131" s="33">
        <f>AB132+AB133</f>
        <v>0</v>
      </c>
      <c r="AC131" s="33">
        <v>0</v>
      </c>
      <c r="AD131" s="33">
        <f>AD132+AD133</f>
        <v>0</v>
      </c>
      <c r="AE131" s="33">
        <f>AE132+AE133</f>
        <v>0</v>
      </c>
      <c r="AF131" s="33">
        <v>0</v>
      </c>
      <c r="AG131" s="33">
        <f>AG132+AG133</f>
        <v>0</v>
      </c>
      <c r="AH131" s="33">
        <f>AH132+AH133</f>
        <v>0</v>
      </c>
      <c r="AI131" s="33">
        <v>0</v>
      </c>
      <c r="AJ131" s="33">
        <f>AJ132+AJ133</f>
        <v>3</v>
      </c>
      <c r="AK131" s="33">
        <f>AK132+AK133</f>
        <v>0</v>
      </c>
      <c r="AL131" s="33">
        <f>AK131/AJ131*100</f>
        <v>0</v>
      </c>
      <c r="AM131" s="33">
        <f>AM132+AM133</f>
        <v>0</v>
      </c>
      <c r="AN131" s="33">
        <f>AN132+AN133</f>
        <v>0</v>
      </c>
      <c r="AO131" s="1">
        <v>0</v>
      </c>
      <c r="AP131" s="33">
        <f>AP132+AP133</f>
        <v>0</v>
      </c>
      <c r="AQ131" s="33">
        <f>AQ132+AQ133</f>
        <v>3</v>
      </c>
      <c r="AR131" s="33">
        <v>0</v>
      </c>
      <c r="AS131" s="61" t="s">
        <v>229</v>
      </c>
      <c r="AT131" s="68"/>
    </row>
    <row r="132" spans="1:46" s="34" customFormat="1" ht="20.100000000000001" customHeight="1">
      <c r="A132" s="73"/>
      <c r="B132" s="74"/>
      <c r="C132" s="75"/>
      <c r="D132" s="76"/>
      <c r="E132" s="35" t="s">
        <v>29</v>
      </c>
      <c r="F132" s="32">
        <f>I132+L132+O132+R132+U132+X132+AA132+AD132+AG132+AJ132+AM132+AP132</f>
        <v>0</v>
      </c>
      <c r="G132" s="32">
        <f>J132+M132+P132+S132+V132+Y132+AB132+AE132+AH132+AK132+AN132+AQ132</f>
        <v>0</v>
      </c>
      <c r="H132" s="32">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c r="AA132" s="33">
        <v>0</v>
      </c>
      <c r="AB132" s="33">
        <v>0</v>
      </c>
      <c r="AC132" s="33">
        <v>0</v>
      </c>
      <c r="AD132" s="33">
        <v>0</v>
      </c>
      <c r="AE132" s="33">
        <v>0</v>
      </c>
      <c r="AF132" s="33">
        <v>0</v>
      </c>
      <c r="AG132" s="33">
        <v>0</v>
      </c>
      <c r="AH132" s="33">
        <v>0</v>
      </c>
      <c r="AI132" s="33">
        <v>0</v>
      </c>
      <c r="AJ132" s="33">
        <v>0</v>
      </c>
      <c r="AK132" s="33">
        <v>0</v>
      </c>
      <c r="AL132" s="1">
        <v>0</v>
      </c>
      <c r="AM132" s="33">
        <v>0</v>
      </c>
      <c r="AN132" s="33">
        <v>0</v>
      </c>
      <c r="AO132" s="1">
        <v>0</v>
      </c>
      <c r="AP132" s="33">
        <v>0</v>
      </c>
      <c r="AQ132" s="33">
        <v>0</v>
      </c>
      <c r="AR132" s="1">
        <v>0</v>
      </c>
      <c r="AS132" s="68"/>
      <c r="AT132" s="68"/>
    </row>
    <row r="133" spans="1:46" s="34" customFormat="1" ht="25.5" customHeight="1">
      <c r="A133" s="73"/>
      <c r="B133" s="74"/>
      <c r="C133" s="75"/>
      <c r="D133" s="76"/>
      <c r="E133" s="35" t="s">
        <v>30</v>
      </c>
      <c r="F133" s="32">
        <f>I133+L133+O133+R133+U133+X133+AA133+AD133+AG133+AJ133+AM133+AP133</f>
        <v>3</v>
      </c>
      <c r="G133" s="32">
        <f>J133+M133+P133+S133+V133+Y133+AB133+AE133+AH133+AK133+AN133+AQ133</f>
        <v>3</v>
      </c>
      <c r="H133" s="32">
        <f>G133/F133*100</f>
        <v>100</v>
      </c>
      <c r="I133" s="33">
        <v>0</v>
      </c>
      <c r="J133" s="33">
        <v>0</v>
      </c>
      <c r="K133" s="33">
        <v>0</v>
      </c>
      <c r="L133" s="33">
        <v>0</v>
      </c>
      <c r="M133" s="33">
        <v>0</v>
      </c>
      <c r="N133" s="33">
        <v>0</v>
      </c>
      <c r="O133" s="33">
        <v>0</v>
      </c>
      <c r="P133" s="33">
        <v>0</v>
      </c>
      <c r="Q133" s="33">
        <v>0</v>
      </c>
      <c r="R133" s="33">
        <v>0</v>
      </c>
      <c r="S133" s="33">
        <v>0</v>
      </c>
      <c r="T133" s="33">
        <v>0</v>
      </c>
      <c r="U133" s="33">
        <v>0</v>
      </c>
      <c r="V133" s="33">
        <v>0</v>
      </c>
      <c r="W133" s="33">
        <v>0</v>
      </c>
      <c r="X133" s="33">
        <v>0</v>
      </c>
      <c r="Y133" s="33">
        <v>0</v>
      </c>
      <c r="Z133" s="33">
        <v>0</v>
      </c>
      <c r="AA133" s="33">
        <v>0</v>
      </c>
      <c r="AB133" s="33">
        <v>0</v>
      </c>
      <c r="AC133" s="33">
        <v>0</v>
      </c>
      <c r="AD133" s="33">
        <v>0</v>
      </c>
      <c r="AE133" s="33">
        <v>0</v>
      </c>
      <c r="AF133" s="33">
        <v>0</v>
      </c>
      <c r="AG133" s="33">
        <v>0</v>
      </c>
      <c r="AH133" s="33">
        <v>0</v>
      </c>
      <c r="AI133" s="33">
        <v>0</v>
      </c>
      <c r="AJ133" s="33">
        <v>3</v>
      </c>
      <c r="AK133" s="33">
        <v>0</v>
      </c>
      <c r="AL133" s="33">
        <f>AK133/AJ133*100</f>
        <v>0</v>
      </c>
      <c r="AM133" s="33">
        <v>0</v>
      </c>
      <c r="AN133" s="33">
        <v>0</v>
      </c>
      <c r="AO133" s="1">
        <v>0</v>
      </c>
      <c r="AP133" s="33">
        <v>0</v>
      </c>
      <c r="AQ133" s="33">
        <v>3</v>
      </c>
      <c r="AR133" s="33">
        <v>0</v>
      </c>
      <c r="AS133" s="68"/>
      <c r="AT133" s="68"/>
    </row>
    <row r="134" spans="1:46" s="2" customFormat="1" ht="25.5" customHeight="1">
      <c r="A134" s="55" t="s">
        <v>197</v>
      </c>
      <c r="B134" s="56" t="s">
        <v>202</v>
      </c>
      <c r="C134" s="57" t="s">
        <v>203</v>
      </c>
      <c r="D134" s="58" t="s">
        <v>204</v>
      </c>
      <c r="E134" s="69" t="s">
        <v>144</v>
      </c>
      <c r="F134" s="18">
        <f>SUM(F135:F136)</f>
        <v>0</v>
      </c>
      <c r="G134" s="18">
        <f>SUM(G135:G136)</f>
        <v>0</v>
      </c>
      <c r="H134" s="18">
        <v>0</v>
      </c>
      <c r="I134" s="1">
        <f>I135+I136</f>
        <v>0</v>
      </c>
      <c r="J134" s="1">
        <f>J135+J136</f>
        <v>0</v>
      </c>
      <c r="K134" s="1">
        <v>0</v>
      </c>
      <c r="L134" s="1">
        <f>L135+L136</f>
        <v>0</v>
      </c>
      <c r="M134" s="1">
        <f>M135+M136</f>
        <v>0</v>
      </c>
      <c r="N134" s="1">
        <v>0</v>
      </c>
      <c r="O134" s="1">
        <f>O135+O136</f>
        <v>0</v>
      </c>
      <c r="P134" s="1">
        <f>P135+P136</f>
        <v>0</v>
      </c>
      <c r="Q134" s="1">
        <v>0</v>
      </c>
      <c r="R134" s="1">
        <f>R135+R136</f>
        <v>0</v>
      </c>
      <c r="S134" s="1">
        <f>S135+S136</f>
        <v>0</v>
      </c>
      <c r="T134" s="1">
        <v>0</v>
      </c>
      <c r="U134" s="1">
        <f>U135+U136</f>
        <v>0</v>
      </c>
      <c r="V134" s="1">
        <f>V135+V136</f>
        <v>0</v>
      </c>
      <c r="W134" s="1">
        <v>0</v>
      </c>
      <c r="X134" s="1">
        <f>X135+X136</f>
        <v>0</v>
      </c>
      <c r="Y134" s="1">
        <f>Y135+Y136</f>
        <v>0</v>
      </c>
      <c r="Z134" s="1">
        <v>0</v>
      </c>
      <c r="AA134" s="1">
        <f>AA135+AA136</f>
        <v>0</v>
      </c>
      <c r="AB134" s="1">
        <f>AB135+AB136</f>
        <v>0</v>
      </c>
      <c r="AC134" s="1">
        <v>0</v>
      </c>
      <c r="AD134" s="1">
        <f>AD135+AD136</f>
        <v>0</v>
      </c>
      <c r="AE134" s="1">
        <f>AE135+AE136</f>
        <v>0</v>
      </c>
      <c r="AF134" s="1">
        <v>0</v>
      </c>
      <c r="AG134" s="1">
        <f>AG135+AG136</f>
        <v>0</v>
      </c>
      <c r="AH134" s="1">
        <f>AH135+AH136</f>
        <v>0</v>
      </c>
      <c r="AI134" s="1">
        <v>0</v>
      </c>
      <c r="AJ134" s="1">
        <f>AJ135+AJ136</f>
        <v>0</v>
      </c>
      <c r="AK134" s="1">
        <f>AK135+AK136</f>
        <v>0</v>
      </c>
      <c r="AL134" s="1">
        <v>0</v>
      </c>
      <c r="AM134" s="1">
        <f>AM135+AM136</f>
        <v>0</v>
      </c>
      <c r="AN134" s="1">
        <f>AN135+AN136</f>
        <v>0</v>
      </c>
      <c r="AO134" s="1">
        <v>0</v>
      </c>
      <c r="AP134" s="1">
        <f>AP135+AP136</f>
        <v>0</v>
      </c>
      <c r="AQ134" s="1">
        <f>AQ135+AQ136</f>
        <v>0</v>
      </c>
      <c r="AR134" s="1">
        <v>0</v>
      </c>
      <c r="AS134" s="59" t="s">
        <v>217</v>
      </c>
      <c r="AT134" s="60"/>
    </row>
    <row r="135" spans="1:46" s="2" customFormat="1" ht="25.5" customHeight="1">
      <c r="A135" s="55"/>
      <c r="B135" s="56"/>
      <c r="C135" s="57"/>
      <c r="D135" s="58"/>
      <c r="E135" s="69"/>
      <c r="F135" s="18">
        <f>I135+L135+O135+R135+U135+X135+AA135+AD135+AG135+AJ135+AM135+AP135</f>
        <v>0</v>
      </c>
      <c r="G135" s="18">
        <f>J135+M135+P135+S135+V135+Y135+AB135+AE135+AH135+AK135+AN135+AQ135</f>
        <v>0</v>
      </c>
      <c r="H135" s="18">
        <v>0</v>
      </c>
      <c r="I135" s="1">
        <v>0</v>
      </c>
      <c r="J135" s="1">
        <v>0</v>
      </c>
      <c r="K135" s="1">
        <v>0</v>
      </c>
      <c r="L135" s="1">
        <v>0</v>
      </c>
      <c r="M135" s="1">
        <v>0</v>
      </c>
      <c r="N135" s="1">
        <v>0</v>
      </c>
      <c r="O135" s="1">
        <v>0</v>
      </c>
      <c r="P135" s="1">
        <v>0</v>
      </c>
      <c r="Q135" s="1">
        <v>0</v>
      </c>
      <c r="R135" s="1">
        <v>0</v>
      </c>
      <c r="S135" s="1">
        <v>0</v>
      </c>
      <c r="T135" s="1">
        <v>0</v>
      </c>
      <c r="U135" s="1">
        <v>0</v>
      </c>
      <c r="V135" s="1">
        <v>0</v>
      </c>
      <c r="W135" s="1">
        <v>0</v>
      </c>
      <c r="X135" s="1">
        <v>0</v>
      </c>
      <c r="Y135" s="1">
        <v>0</v>
      </c>
      <c r="Z135" s="1">
        <v>0</v>
      </c>
      <c r="AA135" s="1">
        <v>0</v>
      </c>
      <c r="AB135" s="1">
        <v>0</v>
      </c>
      <c r="AC135" s="1">
        <v>0</v>
      </c>
      <c r="AD135" s="1">
        <v>0</v>
      </c>
      <c r="AE135" s="1">
        <v>0</v>
      </c>
      <c r="AF135" s="1">
        <v>0</v>
      </c>
      <c r="AG135" s="1">
        <v>0</v>
      </c>
      <c r="AH135" s="1">
        <v>0</v>
      </c>
      <c r="AI135" s="1">
        <v>0</v>
      </c>
      <c r="AJ135" s="1">
        <v>0</v>
      </c>
      <c r="AK135" s="1">
        <v>0</v>
      </c>
      <c r="AL135" s="1">
        <v>0</v>
      </c>
      <c r="AM135" s="1">
        <v>0</v>
      </c>
      <c r="AN135" s="1">
        <v>0</v>
      </c>
      <c r="AO135" s="1">
        <v>0</v>
      </c>
      <c r="AP135" s="1">
        <v>0</v>
      </c>
      <c r="AQ135" s="1">
        <v>0</v>
      </c>
      <c r="AR135" s="1">
        <v>0</v>
      </c>
      <c r="AS135" s="60"/>
      <c r="AT135" s="60"/>
    </row>
    <row r="136" spans="1:46" s="2" customFormat="1" ht="165" customHeight="1">
      <c r="A136" s="55"/>
      <c r="B136" s="56"/>
      <c r="C136" s="57"/>
      <c r="D136" s="58"/>
      <c r="E136" s="69"/>
      <c r="F136" s="18">
        <f>I136+L136+O136+R136+U136+X136+AA136+AD136+AG136+AJ136+AM136+AP136</f>
        <v>0</v>
      </c>
      <c r="G136" s="18">
        <f>J136+M136+P136+S136+V136+Y136+AB136+AE136+AH136+AK136+AN136+AQ136</f>
        <v>0</v>
      </c>
      <c r="H136" s="18">
        <v>0</v>
      </c>
      <c r="I136" s="1">
        <v>0</v>
      </c>
      <c r="J136" s="1">
        <v>0</v>
      </c>
      <c r="K136" s="1">
        <v>0</v>
      </c>
      <c r="L136" s="1">
        <v>0</v>
      </c>
      <c r="M136" s="1">
        <v>0</v>
      </c>
      <c r="N136" s="1">
        <v>0</v>
      </c>
      <c r="O136" s="1">
        <v>0</v>
      </c>
      <c r="P136" s="1">
        <v>0</v>
      </c>
      <c r="Q136" s="1">
        <v>0</v>
      </c>
      <c r="R136" s="1">
        <v>0</v>
      </c>
      <c r="S136" s="1">
        <v>0</v>
      </c>
      <c r="T136" s="1">
        <v>0</v>
      </c>
      <c r="U136" s="1">
        <v>0</v>
      </c>
      <c r="V136" s="1">
        <v>0</v>
      </c>
      <c r="W136" s="1">
        <v>0</v>
      </c>
      <c r="X136" s="1">
        <v>0</v>
      </c>
      <c r="Y136" s="1">
        <v>0</v>
      </c>
      <c r="Z136" s="1">
        <v>0</v>
      </c>
      <c r="AA136" s="1">
        <v>0</v>
      </c>
      <c r="AB136" s="1">
        <v>0</v>
      </c>
      <c r="AC136" s="1">
        <v>0</v>
      </c>
      <c r="AD136" s="1">
        <v>0</v>
      </c>
      <c r="AE136" s="1">
        <v>0</v>
      </c>
      <c r="AF136" s="1">
        <v>0</v>
      </c>
      <c r="AG136" s="1">
        <v>0</v>
      </c>
      <c r="AH136" s="1">
        <v>0</v>
      </c>
      <c r="AI136" s="1">
        <v>0</v>
      </c>
      <c r="AJ136" s="1">
        <v>0</v>
      </c>
      <c r="AK136" s="1">
        <v>0</v>
      </c>
      <c r="AL136" s="1">
        <v>0</v>
      </c>
      <c r="AM136" s="1">
        <v>0</v>
      </c>
      <c r="AN136" s="1">
        <v>0</v>
      </c>
      <c r="AO136" s="1">
        <v>0</v>
      </c>
      <c r="AP136" s="1">
        <v>0</v>
      </c>
      <c r="AQ136" s="1">
        <v>0</v>
      </c>
      <c r="AR136" s="1">
        <v>0</v>
      </c>
      <c r="AS136" s="60"/>
      <c r="AT136" s="60"/>
    </row>
    <row r="137" spans="1:46" s="2" customFormat="1" ht="25.5" customHeight="1">
      <c r="A137" s="55" t="s">
        <v>198</v>
      </c>
      <c r="B137" s="56" t="s">
        <v>205</v>
      </c>
      <c r="C137" s="57" t="s">
        <v>206</v>
      </c>
      <c r="D137" s="58" t="s">
        <v>204</v>
      </c>
      <c r="E137" s="69" t="s">
        <v>144</v>
      </c>
      <c r="F137" s="18">
        <f>SUM(F138:F139)</f>
        <v>0</v>
      </c>
      <c r="G137" s="18">
        <f>SUM(G138:G139)</f>
        <v>0</v>
      </c>
      <c r="H137" s="18">
        <v>0</v>
      </c>
      <c r="I137" s="1">
        <f>I138+I139</f>
        <v>0</v>
      </c>
      <c r="J137" s="1">
        <f>J138+J139</f>
        <v>0</v>
      </c>
      <c r="K137" s="1">
        <v>0</v>
      </c>
      <c r="L137" s="1">
        <f>L138+L139</f>
        <v>0</v>
      </c>
      <c r="M137" s="1">
        <f>M138+M139</f>
        <v>0</v>
      </c>
      <c r="N137" s="1">
        <v>0</v>
      </c>
      <c r="O137" s="1">
        <f>O138+O139</f>
        <v>0</v>
      </c>
      <c r="P137" s="1">
        <f>P138+P139</f>
        <v>0</v>
      </c>
      <c r="Q137" s="1">
        <v>0</v>
      </c>
      <c r="R137" s="1">
        <f>R138+R139</f>
        <v>0</v>
      </c>
      <c r="S137" s="1">
        <f>S138+S139</f>
        <v>0</v>
      </c>
      <c r="T137" s="1">
        <v>0</v>
      </c>
      <c r="U137" s="1">
        <f>U138+U139</f>
        <v>0</v>
      </c>
      <c r="V137" s="1">
        <f>V138+V139</f>
        <v>0</v>
      </c>
      <c r="W137" s="1">
        <v>0</v>
      </c>
      <c r="X137" s="1">
        <f>X138+X139</f>
        <v>0</v>
      </c>
      <c r="Y137" s="1">
        <f>Y138+Y139</f>
        <v>0</v>
      </c>
      <c r="Z137" s="1">
        <v>0</v>
      </c>
      <c r="AA137" s="1">
        <f>AA138+AA139</f>
        <v>0</v>
      </c>
      <c r="AB137" s="1">
        <f>AB138+AB139</f>
        <v>0</v>
      </c>
      <c r="AC137" s="1">
        <v>0</v>
      </c>
      <c r="AD137" s="1">
        <f>AD138+AD139</f>
        <v>0</v>
      </c>
      <c r="AE137" s="1">
        <f>AE138+AE139</f>
        <v>0</v>
      </c>
      <c r="AF137" s="1">
        <v>0</v>
      </c>
      <c r="AG137" s="1">
        <f>AG138+AG139</f>
        <v>0</v>
      </c>
      <c r="AH137" s="1">
        <f>AH138+AH139</f>
        <v>0</v>
      </c>
      <c r="AI137" s="1">
        <v>0</v>
      </c>
      <c r="AJ137" s="1">
        <f>AJ138+AJ139</f>
        <v>0</v>
      </c>
      <c r="AK137" s="1">
        <f>AK138+AK139</f>
        <v>0</v>
      </c>
      <c r="AL137" s="1">
        <v>0</v>
      </c>
      <c r="AM137" s="1">
        <f>AM138+AM139</f>
        <v>0</v>
      </c>
      <c r="AN137" s="1">
        <f>AN138+AN139</f>
        <v>0</v>
      </c>
      <c r="AO137" s="1">
        <v>0</v>
      </c>
      <c r="AP137" s="1">
        <f>AP138+AP139</f>
        <v>0</v>
      </c>
      <c r="AQ137" s="1">
        <f>AQ138+AQ139</f>
        <v>0</v>
      </c>
      <c r="AR137" s="1">
        <v>0</v>
      </c>
      <c r="AS137" s="59" t="s">
        <v>218</v>
      </c>
      <c r="AT137" s="60"/>
    </row>
    <row r="138" spans="1:46" s="2" customFormat="1" ht="25.5" customHeight="1">
      <c r="A138" s="55"/>
      <c r="B138" s="56"/>
      <c r="C138" s="57"/>
      <c r="D138" s="58"/>
      <c r="E138" s="69"/>
      <c r="F138" s="18">
        <f>I138+L138+O138+R138+U138+X138+AA138+AD138+AG138+AJ138+AM138+AP138</f>
        <v>0</v>
      </c>
      <c r="G138" s="18">
        <f>J138+M138+P138+S138+V138+Y138+AB138+AE138+AH138+AK138+AN138+AQ138</f>
        <v>0</v>
      </c>
      <c r="H138" s="18">
        <v>0</v>
      </c>
      <c r="I138" s="1">
        <v>0</v>
      </c>
      <c r="J138" s="1">
        <v>0</v>
      </c>
      <c r="K138" s="1">
        <v>0</v>
      </c>
      <c r="L138" s="1">
        <v>0</v>
      </c>
      <c r="M138" s="1">
        <v>0</v>
      </c>
      <c r="N138" s="1">
        <v>0</v>
      </c>
      <c r="O138" s="1">
        <v>0</v>
      </c>
      <c r="P138" s="1">
        <v>0</v>
      </c>
      <c r="Q138" s="1">
        <v>0</v>
      </c>
      <c r="R138" s="1">
        <v>0</v>
      </c>
      <c r="S138" s="1">
        <v>0</v>
      </c>
      <c r="T138" s="1">
        <v>0</v>
      </c>
      <c r="U138" s="1">
        <v>0</v>
      </c>
      <c r="V138" s="1">
        <v>0</v>
      </c>
      <c r="W138" s="1">
        <v>0</v>
      </c>
      <c r="X138" s="1">
        <v>0</v>
      </c>
      <c r="Y138" s="1">
        <v>0</v>
      </c>
      <c r="Z138" s="1">
        <v>0</v>
      </c>
      <c r="AA138" s="1">
        <v>0</v>
      </c>
      <c r="AB138" s="1">
        <v>0</v>
      </c>
      <c r="AC138" s="1">
        <v>0</v>
      </c>
      <c r="AD138" s="1">
        <v>0</v>
      </c>
      <c r="AE138" s="1">
        <v>0</v>
      </c>
      <c r="AF138" s="1">
        <v>0</v>
      </c>
      <c r="AG138" s="1">
        <v>0</v>
      </c>
      <c r="AH138" s="1">
        <v>0</v>
      </c>
      <c r="AI138" s="1">
        <v>0</v>
      </c>
      <c r="AJ138" s="1">
        <v>0</v>
      </c>
      <c r="AK138" s="1">
        <v>0</v>
      </c>
      <c r="AL138" s="1">
        <v>0</v>
      </c>
      <c r="AM138" s="1">
        <v>0</v>
      </c>
      <c r="AN138" s="1">
        <v>0</v>
      </c>
      <c r="AO138" s="1">
        <v>0</v>
      </c>
      <c r="AP138" s="1">
        <v>0</v>
      </c>
      <c r="AQ138" s="1">
        <v>0</v>
      </c>
      <c r="AR138" s="1">
        <v>0</v>
      </c>
      <c r="AS138" s="60"/>
      <c r="AT138" s="60"/>
    </row>
    <row r="139" spans="1:46" s="2" customFormat="1" ht="42.75" customHeight="1">
      <c r="A139" s="55"/>
      <c r="B139" s="56"/>
      <c r="C139" s="57"/>
      <c r="D139" s="58"/>
      <c r="E139" s="69"/>
      <c r="F139" s="18">
        <f>I139+L139+O139+R139+U139+X139+AA139+AD139+AG139+AJ139+AM139+AP139</f>
        <v>0</v>
      </c>
      <c r="G139" s="18">
        <f>J139+M139+P139+S139+V139+Y139+AB139+AE139+AH139+AK139+AN139+AQ139</f>
        <v>0</v>
      </c>
      <c r="H139" s="18">
        <v>0</v>
      </c>
      <c r="I139" s="1">
        <v>0</v>
      </c>
      <c r="J139" s="1">
        <v>0</v>
      </c>
      <c r="K139" s="1">
        <v>0</v>
      </c>
      <c r="L139" s="1">
        <v>0</v>
      </c>
      <c r="M139" s="1">
        <v>0</v>
      </c>
      <c r="N139" s="1">
        <v>0</v>
      </c>
      <c r="O139" s="1">
        <v>0</v>
      </c>
      <c r="P139" s="1">
        <v>0</v>
      </c>
      <c r="Q139" s="1">
        <v>0</v>
      </c>
      <c r="R139" s="1">
        <v>0</v>
      </c>
      <c r="S139" s="1">
        <v>0</v>
      </c>
      <c r="T139" s="1">
        <v>0</v>
      </c>
      <c r="U139" s="1">
        <v>0</v>
      </c>
      <c r="V139" s="1">
        <v>0</v>
      </c>
      <c r="W139" s="1">
        <v>0</v>
      </c>
      <c r="X139" s="1">
        <v>0</v>
      </c>
      <c r="Y139" s="1">
        <v>0</v>
      </c>
      <c r="Z139" s="1">
        <v>0</v>
      </c>
      <c r="AA139" s="1">
        <v>0</v>
      </c>
      <c r="AB139" s="1">
        <v>0</v>
      </c>
      <c r="AC139" s="1">
        <v>0</v>
      </c>
      <c r="AD139" s="1">
        <v>0</v>
      </c>
      <c r="AE139" s="1">
        <v>0</v>
      </c>
      <c r="AF139" s="1">
        <v>0</v>
      </c>
      <c r="AG139" s="1">
        <v>0</v>
      </c>
      <c r="AH139" s="1">
        <v>0</v>
      </c>
      <c r="AI139" s="1">
        <v>0</v>
      </c>
      <c r="AJ139" s="1">
        <v>0</v>
      </c>
      <c r="AK139" s="1">
        <v>0</v>
      </c>
      <c r="AL139" s="1">
        <v>0</v>
      </c>
      <c r="AM139" s="1">
        <v>0</v>
      </c>
      <c r="AN139" s="1">
        <v>0</v>
      </c>
      <c r="AO139" s="1">
        <v>0</v>
      </c>
      <c r="AP139" s="1">
        <v>0</v>
      </c>
      <c r="AQ139" s="1">
        <v>0</v>
      </c>
      <c r="AR139" s="1">
        <v>0</v>
      </c>
      <c r="AS139" s="60"/>
      <c r="AT139" s="60"/>
    </row>
    <row r="140" spans="1:46" s="2" customFormat="1" ht="59.25" customHeight="1">
      <c r="A140" s="55" t="s">
        <v>199</v>
      </c>
      <c r="B140" s="56" t="s">
        <v>207</v>
      </c>
      <c r="C140" s="57" t="s">
        <v>208</v>
      </c>
      <c r="D140" s="58" t="s">
        <v>211</v>
      </c>
      <c r="E140" s="69" t="s">
        <v>144</v>
      </c>
      <c r="F140" s="18">
        <f>SUM(F141:F142)</f>
        <v>0</v>
      </c>
      <c r="G140" s="18">
        <f>SUM(G141:G142)</f>
        <v>0</v>
      </c>
      <c r="H140" s="18">
        <v>0</v>
      </c>
      <c r="I140" s="1">
        <f>I141+I142</f>
        <v>0</v>
      </c>
      <c r="J140" s="1">
        <f>J141+J142</f>
        <v>0</v>
      </c>
      <c r="K140" s="1">
        <v>0</v>
      </c>
      <c r="L140" s="1">
        <f>L141+L142</f>
        <v>0</v>
      </c>
      <c r="M140" s="1">
        <f>M141+M142</f>
        <v>0</v>
      </c>
      <c r="N140" s="1">
        <v>0</v>
      </c>
      <c r="O140" s="1">
        <f>O141+O142</f>
        <v>0</v>
      </c>
      <c r="P140" s="1">
        <f>P141+P142</f>
        <v>0</v>
      </c>
      <c r="Q140" s="1">
        <v>0</v>
      </c>
      <c r="R140" s="1">
        <f>R141+R142</f>
        <v>0</v>
      </c>
      <c r="S140" s="1">
        <f>S141+S142</f>
        <v>0</v>
      </c>
      <c r="T140" s="1">
        <v>0</v>
      </c>
      <c r="U140" s="1">
        <f>U141+U142</f>
        <v>0</v>
      </c>
      <c r="V140" s="1">
        <f>V141+V142</f>
        <v>0</v>
      </c>
      <c r="W140" s="1">
        <v>0</v>
      </c>
      <c r="X140" s="1">
        <f>X141+X142</f>
        <v>0</v>
      </c>
      <c r="Y140" s="1">
        <f>Y141+Y142</f>
        <v>0</v>
      </c>
      <c r="Z140" s="1">
        <v>0</v>
      </c>
      <c r="AA140" s="1">
        <f>AA141+AA142</f>
        <v>0</v>
      </c>
      <c r="AB140" s="1">
        <f>AB141+AB142</f>
        <v>0</v>
      </c>
      <c r="AC140" s="1">
        <v>0</v>
      </c>
      <c r="AD140" s="1">
        <f>AD141+AD142</f>
        <v>0</v>
      </c>
      <c r="AE140" s="1">
        <f>AE141+AE142</f>
        <v>0</v>
      </c>
      <c r="AF140" s="1">
        <v>0</v>
      </c>
      <c r="AG140" s="1">
        <f>AG141+AG142</f>
        <v>0</v>
      </c>
      <c r="AH140" s="1">
        <f>AH141+AH142</f>
        <v>0</v>
      </c>
      <c r="AI140" s="1">
        <v>0</v>
      </c>
      <c r="AJ140" s="1">
        <f>AJ141+AJ142</f>
        <v>0</v>
      </c>
      <c r="AK140" s="1">
        <f>AK141+AK142</f>
        <v>0</v>
      </c>
      <c r="AL140" s="1">
        <v>0</v>
      </c>
      <c r="AM140" s="1">
        <f>AM141+AM142</f>
        <v>0</v>
      </c>
      <c r="AN140" s="1">
        <f>AN141+AN142</f>
        <v>0</v>
      </c>
      <c r="AO140" s="1">
        <v>0</v>
      </c>
      <c r="AP140" s="1">
        <f>AP141+AP142</f>
        <v>0</v>
      </c>
      <c r="AQ140" s="1">
        <f>AQ141+AQ142</f>
        <v>0</v>
      </c>
      <c r="AR140" s="1">
        <v>0</v>
      </c>
      <c r="AS140" s="59" t="s">
        <v>219</v>
      </c>
      <c r="AT140" s="60"/>
    </row>
    <row r="141" spans="1:46" s="2" customFormat="1" ht="51.75" customHeight="1">
      <c r="A141" s="55"/>
      <c r="B141" s="56"/>
      <c r="C141" s="57"/>
      <c r="D141" s="58"/>
      <c r="E141" s="69"/>
      <c r="F141" s="18">
        <f>I141+L141+O141+R141+U141+X141+AA141+AD141+AG141+AJ141+AM141+AP141</f>
        <v>0</v>
      </c>
      <c r="G141" s="18">
        <f>J141+M141+P141+S141+V141+Y141+AB141+AE141+AH141+AK141+AN141+AQ141</f>
        <v>0</v>
      </c>
      <c r="H141" s="18">
        <v>0</v>
      </c>
      <c r="I141" s="1">
        <v>0</v>
      </c>
      <c r="J141" s="1">
        <v>0</v>
      </c>
      <c r="K141" s="1">
        <v>0</v>
      </c>
      <c r="L141" s="1">
        <v>0</v>
      </c>
      <c r="M141" s="1">
        <v>0</v>
      </c>
      <c r="N141" s="1">
        <v>0</v>
      </c>
      <c r="O141" s="1">
        <v>0</v>
      </c>
      <c r="P141" s="1">
        <v>0</v>
      </c>
      <c r="Q141" s="1">
        <v>0</v>
      </c>
      <c r="R141" s="1">
        <v>0</v>
      </c>
      <c r="S141" s="1">
        <v>0</v>
      </c>
      <c r="T141" s="1">
        <v>0</v>
      </c>
      <c r="U141" s="1">
        <v>0</v>
      </c>
      <c r="V141" s="1">
        <v>0</v>
      </c>
      <c r="W141" s="1">
        <v>0</v>
      </c>
      <c r="X141" s="1">
        <v>0</v>
      </c>
      <c r="Y141" s="1">
        <v>0</v>
      </c>
      <c r="Z141" s="1">
        <v>0</v>
      </c>
      <c r="AA141" s="1">
        <v>0</v>
      </c>
      <c r="AB141" s="1">
        <v>0</v>
      </c>
      <c r="AC141" s="1">
        <v>0</v>
      </c>
      <c r="AD141" s="1">
        <v>0</v>
      </c>
      <c r="AE141" s="1">
        <v>0</v>
      </c>
      <c r="AF141" s="1">
        <v>0</v>
      </c>
      <c r="AG141" s="1">
        <v>0</v>
      </c>
      <c r="AH141" s="1">
        <v>0</v>
      </c>
      <c r="AI141" s="1">
        <v>0</v>
      </c>
      <c r="AJ141" s="1">
        <v>0</v>
      </c>
      <c r="AK141" s="1">
        <v>0</v>
      </c>
      <c r="AL141" s="1">
        <v>0</v>
      </c>
      <c r="AM141" s="1">
        <v>0</v>
      </c>
      <c r="AN141" s="1">
        <v>0</v>
      </c>
      <c r="AO141" s="1">
        <v>0</v>
      </c>
      <c r="AP141" s="1">
        <v>0</v>
      </c>
      <c r="AQ141" s="1">
        <v>0</v>
      </c>
      <c r="AR141" s="1">
        <v>0</v>
      </c>
      <c r="AS141" s="60"/>
      <c r="AT141" s="60"/>
    </row>
    <row r="142" spans="1:46" s="2" customFormat="1" ht="48" customHeight="1">
      <c r="A142" s="55"/>
      <c r="B142" s="56"/>
      <c r="C142" s="57"/>
      <c r="D142" s="58"/>
      <c r="E142" s="69"/>
      <c r="F142" s="18">
        <f>I142+L142+O142+R142+U142+X142+AA142+AD142+AG142+AJ142+AM142+AP142</f>
        <v>0</v>
      </c>
      <c r="G142" s="18">
        <f>J142+M142+P142+S142+V142+Y142+AB142+AE142+AH142+AK142+AN142+AQ142</f>
        <v>0</v>
      </c>
      <c r="H142" s="18">
        <v>0</v>
      </c>
      <c r="I142" s="1">
        <v>0</v>
      </c>
      <c r="J142" s="1">
        <v>0</v>
      </c>
      <c r="K142" s="1">
        <v>0</v>
      </c>
      <c r="L142" s="1">
        <v>0</v>
      </c>
      <c r="M142" s="1">
        <v>0</v>
      </c>
      <c r="N142" s="1">
        <v>0</v>
      </c>
      <c r="O142" s="1">
        <v>0</v>
      </c>
      <c r="P142" s="1">
        <v>0</v>
      </c>
      <c r="Q142" s="1">
        <v>0</v>
      </c>
      <c r="R142" s="1">
        <v>0</v>
      </c>
      <c r="S142" s="1">
        <v>0</v>
      </c>
      <c r="T142" s="1">
        <v>0</v>
      </c>
      <c r="U142" s="1">
        <v>0</v>
      </c>
      <c r="V142" s="1">
        <v>0</v>
      </c>
      <c r="W142" s="1">
        <v>0</v>
      </c>
      <c r="X142" s="1">
        <v>0</v>
      </c>
      <c r="Y142" s="1">
        <v>0</v>
      </c>
      <c r="Z142" s="1">
        <v>0</v>
      </c>
      <c r="AA142" s="1">
        <v>0</v>
      </c>
      <c r="AB142" s="1">
        <v>0</v>
      </c>
      <c r="AC142" s="1">
        <v>0</v>
      </c>
      <c r="AD142" s="1">
        <v>0</v>
      </c>
      <c r="AE142" s="1">
        <v>0</v>
      </c>
      <c r="AF142" s="1">
        <v>0</v>
      </c>
      <c r="AG142" s="1">
        <v>0</v>
      </c>
      <c r="AH142" s="1">
        <v>0</v>
      </c>
      <c r="AI142" s="1">
        <v>0</v>
      </c>
      <c r="AJ142" s="1">
        <v>0</v>
      </c>
      <c r="AK142" s="1">
        <v>0</v>
      </c>
      <c r="AL142" s="1">
        <v>0</v>
      </c>
      <c r="AM142" s="1">
        <v>0</v>
      </c>
      <c r="AN142" s="1">
        <v>0</v>
      </c>
      <c r="AO142" s="1">
        <v>0</v>
      </c>
      <c r="AP142" s="1">
        <v>0</v>
      </c>
      <c r="AQ142" s="1">
        <v>0</v>
      </c>
      <c r="AR142" s="1">
        <v>0</v>
      </c>
      <c r="AS142" s="60"/>
      <c r="AT142" s="60"/>
    </row>
    <row r="143" spans="1:46" s="2" customFormat="1" ht="25.5" customHeight="1">
      <c r="A143" s="55" t="s">
        <v>200</v>
      </c>
      <c r="B143" s="56" t="s">
        <v>209</v>
      </c>
      <c r="C143" s="57" t="s">
        <v>210</v>
      </c>
      <c r="D143" s="58" t="s">
        <v>212</v>
      </c>
      <c r="E143" s="69" t="s">
        <v>144</v>
      </c>
      <c r="F143" s="18">
        <f>SUM(F144:F145)</f>
        <v>0</v>
      </c>
      <c r="G143" s="18">
        <f>SUM(G144:G145)</f>
        <v>0</v>
      </c>
      <c r="H143" s="18">
        <v>0</v>
      </c>
      <c r="I143" s="1">
        <f>I144+I145</f>
        <v>0</v>
      </c>
      <c r="J143" s="1">
        <f>J144+J145</f>
        <v>0</v>
      </c>
      <c r="K143" s="1">
        <v>0</v>
      </c>
      <c r="L143" s="1">
        <f>L144+L145</f>
        <v>0</v>
      </c>
      <c r="M143" s="1">
        <f>M144+M145</f>
        <v>0</v>
      </c>
      <c r="N143" s="1">
        <v>0</v>
      </c>
      <c r="O143" s="1">
        <f>O144+O145</f>
        <v>0</v>
      </c>
      <c r="P143" s="1">
        <f>P144+P145</f>
        <v>0</v>
      </c>
      <c r="Q143" s="1">
        <v>0</v>
      </c>
      <c r="R143" s="1">
        <f>R144+R145</f>
        <v>0</v>
      </c>
      <c r="S143" s="1">
        <f>S144+S145</f>
        <v>0</v>
      </c>
      <c r="T143" s="1">
        <v>0</v>
      </c>
      <c r="U143" s="1">
        <f>U144+U145</f>
        <v>0</v>
      </c>
      <c r="V143" s="1">
        <f>V144+V145</f>
        <v>0</v>
      </c>
      <c r="W143" s="1">
        <v>0</v>
      </c>
      <c r="X143" s="1">
        <f>X144+X145</f>
        <v>0</v>
      </c>
      <c r="Y143" s="1">
        <f>Y144+Y145</f>
        <v>0</v>
      </c>
      <c r="Z143" s="1">
        <v>0</v>
      </c>
      <c r="AA143" s="1">
        <f>AA144+AA145</f>
        <v>0</v>
      </c>
      <c r="AB143" s="1">
        <f>AB144+AB145</f>
        <v>0</v>
      </c>
      <c r="AC143" s="1">
        <v>0</v>
      </c>
      <c r="AD143" s="1">
        <f>AD144+AD145</f>
        <v>0</v>
      </c>
      <c r="AE143" s="1">
        <f>AE144+AE145</f>
        <v>0</v>
      </c>
      <c r="AF143" s="1">
        <v>0</v>
      </c>
      <c r="AG143" s="1">
        <f>AG144+AG145</f>
        <v>0</v>
      </c>
      <c r="AH143" s="1">
        <f>AH144+AH145</f>
        <v>0</v>
      </c>
      <c r="AI143" s="1">
        <v>0</v>
      </c>
      <c r="AJ143" s="1">
        <f>AJ144+AJ145</f>
        <v>0</v>
      </c>
      <c r="AK143" s="1">
        <f>AK144+AK145</f>
        <v>0</v>
      </c>
      <c r="AL143" s="1">
        <v>0</v>
      </c>
      <c r="AM143" s="1">
        <f>AM144+AM145</f>
        <v>0</v>
      </c>
      <c r="AN143" s="1">
        <f>AN144+AN145</f>
        <v>0</v>
      </c>
      <c r="AO143" s="1">
        <v>0</v>
      </c>
      <c r="AP143" s="1">
        <f>AP144+AP145</f>
        <v>0</v>
      </c>
      <c r="AQ143" s="1">
        <f>AQ144+AQ145</f>
        <v>0</v>
      </c>
      <c r="AR143" s="1">
        <v>0</v>
      </c>
      <c r="AS143" s="59" t="s">
        <v>220</v>
      </c>
      <c r="AT143" s="60"/>
    </row>
    <row r="144" spans="1:46" s="2" customFormat="1" ht="25.5" customHeight="1">
      <c r="A144" s="55"/>
      <c r="B144" s="56"/>
      <c r="C144" s="57"/>
      <c r="D144" s="58"/>
      <c r="E144" s="69"/>
      <c r="F144" s="18">
        <f>I144+L144+O144+R144+U144+X144+AA144+AD144+AG144+AJ144+AM144+AP144</f>
        <v>0</v>
      </c>
      <c r="G144" s="18">
        <f>J144+M144+P144+S144+V144+Y144+AB144+AE144+AH144+AK144+AN144+AQ144</f>
        <v>0</v>
      </c>
      <c r="H144" s="18">
        <v>0</v>
      </c>
      <c r="I144" s="1">
        <v>0</v>
      </c>
      <c r="J144" s="1">
        <v>0</v>
      </c>
      <c r="K144" s="1">
        <v>0</v>
      </c>
      <c r="L144" s="1">
        <v>0</v>
      </c>
      <c r="M144" s="1">
        <v>0</v>
      </c>
      <c r="N144" s="1">
        <v>0</v>
      </c>
      <c r="O144" s="1">
        <v>0</v>
      </c>
      <c r="P144" s="1">
        <v>0</v>
      </c>
      <c r="Q144" s="1">
        <v>0</v>
      </c>
      <c r="R144" s="1">
        <v>0</v>
      </c>
      <c r="S144" s="1">
        <v>0</v>
      </c>
      <c r="T144" s="1">
        <v>0</v>
      </c>
      <c r="U144" s="1">
        <v>0</v>
      </c>
      <c r="V144" s="1">
        <v>0</v>
      </c>
      <c r="W144" s="1">
        <v>0</v>
      </c>
      <c r="X144" s="1">
        <v>0</v>
      </c>
      <c r="Y144" s="1">
        <v>0</v>
      </c>
      <c r="Z144" s="1">
        <v>0</v>
      </c>
      <c r="AA144" s="1">
        <v>0</v>
      </c>
      <c r="AB144" s="1">
        <v>0</v>
      </c>
      <c r="AC144" s="1">
        <v>0</v>
      </c>
      <c r="AD144" s="1">
        <v>0</v>
      </c>
      <c r="AE144" s="1">
        <v>0</v>
      </c>
      <c r="AF144" s="1">
        <v>0</v>
      </c>
      <c r="AG144" s="1">
        <v>0</v>
      </c>
      <c r="AH144" s="1">
        <v>0</v>
      </c>
      <c r="AI144" s="1">
        <v>0</v>
      </c>
      <c r="AJ144" s="1">
        <v>0</v>
      </c>
      <c r="AK144" s="1">
        <v>0</v>
      </c>
      <c r="AL144" s="1">
        <v>0</v>
      </c>
      <c r="AM144" s="1">
        <v>0</v>
      </c>
      <c r="AN144" s="1">
        <v>0</v>
      </c>
      <c r="AO144" s="1">
        <v>0</v>
      </c>
      <c r="AP144" s="1">
        <v>0</v>
      </c>
      <c r="AQ144" s="1">
        <v>0</v>
      </c>
      <c r="AR144" s="1">
        <v>0</v>
      </c>
      <c r="AS144" s="60"/>
      <c r="AT144" s="60"/>
    </row>
    <row r="145" spans="1:46" s="2" customFormat="1" ht="25.5" customHeight="1">
      <c r="A145" s="55"/>
      <c r="B145" s="56"/>
      <c r="C145" s="57"/>
      <c r="D145" s="58"/>
      <c r="E145" s="69"/>
      <c r="F145" s="18">
        <f>I145+L145+O145+R145+U145+X145+AA145+AD145+AG145+AJ145+AM145+AP145</f>
        <v>0</v>
      </c>
      <c r="G145" s="18">
        <f>J145+M145+P145+S145+V145+Y145+AB145+AE145+AH145+AK145+AN145+AQ145</f>
        <v>0</v>
      </c>
      <c r="H145" s="18">
        <v>0</v>
      </c>
      <c r="I145" s="1">
        <v>0</v>
      </c>
      <c r="J145" s="1">
        <v>0</v>
      </c>
      <c r="K145" s="1">
        <v>0</v>
      </c>
      <c r="L145" s="1">
        <v>0</v>
      </c>
      <c r="M145" s="1">
        <v>0</v>
      </c>
      <c r="N145" s="1">
        <v>0</v>
      </c>
      <c r="O145" s="1">
        <v>0</v>
      </c>
      <c r="P145" s="1">
        <v>0</v>
      </c>
      <c r="Q145" s="1">
        <v>0</v>
      </c>
      <c r="R145" s="1">
        <v>0</v>
      </c>
      <c r="S145" s="1">
        <v>0</v>
      </c>
      <c r="T145" s="1">
        <v>0</v>
      </c>
      <c r="U145" s="1">
        <v>0</v>
      </c>
      <c r="V145" s="1">
        <v>0</v>
      </c>
      <c r="W145" s="1">
        <v>0</v>
      </c>
      <c r="X145" s="1">
        <v>0</v>
      </c>
      <c r="Y145" s="1">
        <v>0</v>
      </c>
      <c r="Z145" s="1">
        <v>0</v>
      </c>
      <c r="AA145" s="1">
        <v>0</v>
      </c>
      <c r="AB145" s="1">
        <v>0</v>
      </c>
      <c r="AC145" s="1">
        <v>0</v>
      </c>
      <c r="AD145" s="1">
        <v>0</v>
      </c>
      <c r="AE145" s="1">
        <v>0</v>
      </c>
      <c r="AF145" s="1">
        <v>0</v>
      </c>
      <c r="AG145" s="1">
        <v>0</v>
      </c>
      <c r="AH145" s="1">
        <v>0</v>
      </c>
      <c r="AI145" s="1">
        <v>0</v>
      </c>
      <c r="AJ145" s="1">
        <v>0</v>
      </c>
      <c r="AK145" s="1">
        <v>0</v>
      </c>
      <c r="AL145" s="1">
        <v>0</v>
      </c>
      <c r="AM145" s="1">
        <v>0</v>
      </c>
      <c r="AN145" s="1">
        <v>0</v>
      </c>
      <c r="AO145" s="1">
        <v>0</v>
      </c>
      <c r="AP145" s="1">
        <v>0</v>
      </c>
      <c r="AQ145" s="1">
        <v>0</v>
      </c>
      <c r="AR145" s="1">
        <v>0</v>
      </c>
      <c r="AS145" s="60"/>
      <c r="AT145" s="60"/>
    </row>
    <row r="146" spans="1:46" s="2" customFormat="1" ht="45" customHeight="1">
      <c r="A146" s="55" t="s">
        <v>201</v>
      </c>
      <c r="B146" s="56" t="s">
        <v>213</v>
      </c>
      <c r="C146" s="57" t="s">
        <v>214</v>
      </c>
      <c r="D146" s="66" t="s">
        <v>215</v>
      </c>
      <c r="E146" s="69" t="s">
        <v>144</v>
      </c>
      <c r="F146" s="18" t="s">
        <v>216</v>
      </c>
      <c r="G146" s="18">
        <f>SUM(G147:G148)</f>
        <v>0</v>
      </c>
      <c r="H146" s="18">
        <v>0</v>
      </c>
      <c r="I146" s="1">
        <f>I147+I148</f>
        <v>0</v>
      </c>
      <c r="J146" s="1">
        <f>J147+J148</f>
        <v>0</v>
      </c>
      <c r="K146" s="1">
        <v>0</v>
      </c>
      <c r="L146" s="1">
        <f>L147+L148</f>
        <v>0</v>
      </c>
      <c r="M146" s="1">
        <f>M147+M148</f>
        <v>0</v>
      </c>
      <c r="N146" s="1">
        <v>0</v>
      </c>
      <c r="O146" s="1">
        <f>O147+O148</f>
        <v>0</v>
      </c>
      <c r="P146" s="1">
        <f>P147+P148</f>
        <v>0</v>
      </c>
      <c r="Q146" s="1">
        <v>0</v>
      </c>
      <c r="R146" s="1">
        <f>R147+R148</f>
        <v>0</v>
      </c>
      <c r="S146" s="1">
        <f>S147+S148</f>
        <v>0</v>
      </c>
      <c r="T146" s="1">
        <v>0</v>
      </c>
      <c r="U146" s="1">
        <f>U147+U148</f>
        <v>0</v>
      </c>
      <c r="V146" s="1">
        <f>V147+V148</f>
        <v>0</v>
      </c>
      <c r="W146" s="1">
        <v>0</v>
      </c>
      <c r="X146" s="1">
        <f>X147+X148</f>
        <v>0</v>
      </c>
      <c r="Y146" s="1">
        <f>Y147+Y148</f>
        <v>0</v>
      </c>
      <c r="Z146" s="1">
        <v>0</v>
      </c>
      <c r="AA146" s="1">
        <f>AA147+AA148</f>
        <v>0</v>
      </c>
      <c r="AB146" s="1">
        <f>AB147+AB148</f>
        <v>0</v>
      </c>
      <c r="AC146" s="1">
        <v>0</v>
      </c>
      <c r="AD146" s="1">
        <f>AD147+AD148</f>
        <v>0</v>
      </c>
      <c r="AE146" s="1">
        <f>AE147+AE148</f>
        <v>0</v>
      </c>
      <c r="AF146" s="1">
        <v>0</v>
      </c>
      <c r="AG146" s="1">
        <f>AG147+AG148</f>
        <v>0</v>
      </c>
      <c r="AH146" s="1">
        <f>AH147+AH148</f>
        <v>0</v>
      </c>
      <c r="AI146" s="1">
        <v>0</v>
      </c>
      <c r="AJ146" s="1">
        <f>AJ147+AJ148</f>
        <v>0</v>
      </c>
      <c r="AK146" s="1">
        <f>AK147+AK148</f>
        <v>0</v>
      </c>
      <c r="AL146" s="1">
        <v>0</v>
      </c>
      <c r="AM146" s="1">
        <f>AM147+AM148</f>
        <v>0</v>
      </c>
      <c r="AN146" s="1">
        <f>AN147+AN148</f>
        <v>0</v>
      </c>
      <c r="AO146" s="1">
        <v>0</v>
      </c>
      <c r="AP146" s="1">
        <f>AP147+AP148</f>
        <v>0</v>
      </c>
      <c r="AQ146" s="1">
        <f>AQ147+AQ148</f>
        <v>0</v>
      </c>
      <c r="AR146" s="1">
        <v>0</v>
      </c>
      <c r="AS146" s="59" t="s">
        <v>221</v>
      </c>
      <c r="AT146" s="60"/>
    </row>
    <row r="147" spans="1:46" s="2" customFormat="1" ht="60" customHeight="1">
      <c r="A147" s="55"/>
      <c r="B147" s="56"/>
      <c r="C147" s="57"/>
      <c r="D147" s="66"/>
      <c r="E147" s="69"/>
      <c r="F147" s="18">
        <f>I147+L147+O147+R147+U147+X147+AA147+AD147+AG147+AJ147+AM147+AP147</f>
        <v>0</v>
      </c>
      <c r="G147" s="18">
        <f>J147+M147+P147+S147+V147+Y147+AB147+AE147+AH147+AK147+AN147+AQ147</f>
        <v>0</v>
      </c>
      <c r="H147" s="18">
        <v>0</v>
      </c>
      <c r="I147" s="1">
        <v>0</v>
      </c>
      <c r="J147" s="1">
        <v>0</v>
      </c>
      <c r="K147" s="1">
        <v>0</v>
      </c>
      <c r="L147" s="1">
        <v>0</v>
      </c>
      <c r="M147" s="1">
        <v>0</v>
      </c>
      <c r="N147" s="1">
        <v>0</v>
      </c>
      <c r="O147" s="1">
        <v>0</v>
      </c>
      <c r="P147" s="1">
        <v>0</v>
      </c>
      <c r="Q147" s="1">
        <v>0</v>
      </c>
      <c r="R147" s="1">
        <v>0</v>
      </c>
      <c r="S147" s="1">
        <v>0</v>
      </c>
      <c r="T147" s="1">
        <v>0</v>
      </c>
      <c r="U147" s="1">
        <v>0</v>
      </c>
      <c r="V147" s="1">
        <v>0</v>
      </c>
      <c r="W147" s="1">
        <v>0</v>
      </c>
      <c r="X147" s="1">
        <v>0</v>
      </c>
      <c r="Y147" s="1">
        <v>0</v>
      </c>
      <c r="Z147" s="1">
        <v>0</v>
      </c>
      <c r="AA147" s="1">
        <v>0</v>
      </c>
      <c r="AB147" s="1">
        <v>0</v>
      </c>
      <c r="AC147" s="1">
        <v>0</v>
      </c>
      <c r="AD147" s="1">
        <v>0</v>
      </c>
      <c r="AE147" s="1">
        <v>0</v>
      </c>
      <c r="AF147" s="1">
        <v>0</v>
      </c>
      <c r="AG147" s="1">
        <v>0</v>
      </c>
      <c r="AH147" s="1">
        <v>0</v>
      </c>
      <c r="AI147" s="1">
        <v>0</v>
      </c>
      <c r="AJ147" s="1">
        <v>0</v>
      </c>
      <c r="AK147" s="1">
        <v>0</v>
      </c>
      <c r="AL147" s="1">
        <v>0</v>
      </c>
      <c r="AM147" s="1">
        <v>0</v>
      </c>
      <c r="AN147" s="1">
        <v>0</v>
      </c>
      <c r="AO147" s="1">
        <v>0</v>
      </c>
      <c r="AP147" s="1">
        <v>0</v>
      </c>
      <c r="AQ147" s="1">
        <v>0</v>
      </c>
      <c r="AR147" s="1">
        <v>0</v>
      </c>
      <c r="AS147" s="60"/>
      <c r="AT147" s="60"/>
    </row>
    <row r="148" spans="1:46" s="2" customFormat="1" ht="81" customHeight="1">
      <c r="A148" s="55"/>
      <c r="B148" s="56"/>
      <c r="C148" s="57"/>
      <c r="D148" s="66"/>
      <c r="E148" s="69"/>
      <c r="F148" s="18">
        <f>I148+L148+O148+R148+U148+X148+AA148+AD148+AG148+AJ148+AM148+AP148</f>
        <v>0</v>
      </c>
      <c r="G148" s="18">
        <f>J148+M148+P148+S148+V148+Y148+AB148+AE148+AH148+AK148+AN148+AQ148</f>
        <v>0</v>
      </c>
      <c r="H148" s="18">
        <v>0</v>
      </c>
      <c r="I148" s="1">
        <v>0</v>
      </c>
      <c r="J148" s="1">
        <v>0</v>
      </c>
      <c r="K148" s="1">
        <v>0</v>
      </c>
      <c r="L148" s="1">
        <v>0</v>
      </c>
      <c r="M148" s="1">
        <v>0</v>
      </c>
      <c r="N148" s="1">
        <v>0</v>
      </c>
      <c r="O148" s="1">
        <v>0</v>
      </c>
      <c r="P148" s="1">
        <v>0</v>
      </c>
      <c r="Q148" s="1">
        <v>0</v>
      </c>
      <c r="R148" s="1">
        <v>0</v>
      </c>
      <c r="S148" s="1">
        <v>0</v>
      </c>
      <c r="T148" s="1">
        <v>0</v>
      </c>
      <c r="U148" s="1">
        <v>0</v>
      </c>
      <c r="V148" s="1">
        <v>0</v>
      </c>
      <c r="W148" s="1">
        <v>0</v>
      </c>
      <c r="X148" s="1">
        <v>0</v>
      </c>
      <c r="Y148" s="1">
        <v>0</v>
      </c>
      <c r="Z148" s="1">
        <v>0</v>
      </c>
      <c r="AA148" s="1">
        <v>0</v>
      </c>
      <c r="AB148" s="1">
        <v>0</v>
      </c>
      <c r="AC148" s="1">
        <v>0</v>
      </c>
      <c r="AD148" s="1">
        <v>0</v>
      </c>
      <c r="AE148" s="1">
        <v>0</v>
      </c>
      <c r="AF148" s="1">
        <v>0</v>
      </c>
      <c r="AG148" s="1">
        <v>0</v>
      </c>
      <c r="AH148" s="1">
        <v>0</v>
      </c>
      <c r="AI148" s="1">
        <v>0</v>
      </c>
      <c r="AJ148" s="1">
        <v>0</v>
      </c>
      <c r="AK148" s="1">
        <v>0</v>
      </c>
      <c r="AL148" s="1">
        <v>0</v>
      </c>
      <c r="AM148" s="1">
        <v>0</v>
      </c>
      <c r="AN148" s="1">
        <v>0</v>
      </c>
      <c r="AO148" s="1">
        <v>0</v>
      </c>
      <c r="AP148" s="1">
        <v>0</v>
      </c>
      <c r="AQ148" s="1">
        <v>0</v>
      </c>
      <c r="AR148" s="1">
        <v>0</v>
      </c>
      <c r="AS148" s="60"/>
      <c r="AT148" s="60"/>
    </row>
    <row r="149" spans="1:46" s="43" customFormat="1" ht="20.100000000000001" customHeight="1">
      <c r="A149" s="50"/>
      <c r="B149" s="51" t="s">
        <v>35</v>
      </c>
      <c r="C149" s="51"/>
      <c r="D149" s="51"/>
      <c r="E149" s="41" t="s">
        <v>28</v>
      </c>
      <c r="F149" s="46">
        <f>F150+F151+F152</f>
        <v>12378.900000000001</v>
      </c>
      <c r="G149" s="46">
        <f>G150+G151+G152</f>
        <v>11868.690000000002</v>
      </c>
      <c r="H149" s="46">
        <f>G149/F149*100</f>
        <v>95.878389840777459</v>
      </c>
      <c r="I149" s="46">
        <f>I150+I151+I152</f>
        <v>378.1</v>
      </c>
      <c r="J149" s="46">
        <f>J150+J151+J152</f>
        <v>430.8</v>
      </c>
      <c r="K149" s="46">
        <f>J149/I149*100</f>
        <v>113.93811161068501</v>
      </c>
      <c r="L149" s="46">
        <f>L150+L151+L152</f>
        <v>1307.5</v>
      </c>
      <c r="M149" s="46">
        <f>M150+M151+M152</f>
        <v>947.49</v>
      </c>
      <c r="N149" s="46">
        <f>M149/L149*100</f>
        <v>72.465774378585095</v>
      </c>
      <c r="O149" s="46">
        <f>O150+O151+O152</f>
        <v>958.9</v>
      </c>
      <c r="P149" s="46">
        <f>P150+P151+P152</f>
        <v>834.80000000000007</v>
      </c>
      <c r="Q149" s="46">
        <f>P149/O149*100</f>
        <v>87.058087391803113</v>
      </c>
      <c r="R149" s="46">
        <f>R150+R151+R152</f>
        <v>1057.4000000000001</v>
      </c>
      <c r="S149" s="46">
        <f>S150+S151+S152</f>
        <v>1169.4000000000001</v>
      </c>
      <c r="T149" s="46">
        <f>S149/R149*100</f>
        <v>110.59201815774541</v>
      </c>
      <c r="U149" s="46">
        <f>U150+U151+U152</f>
        <v>1326.6999999999998</v>
      </c>
      <c r="V149" s="46">
        <f>V150+V151+V152</f>
        <v>1335.3000000000002</v>
      </c>
      <c r="W149" s="46">
        <f>V149/U149*100</f>
        <v>100.64822491897192</v>
      </c>
      <c r="X149" s="46">
        <f>X150+X151+X152</f>
        <v>926.39999999999986</v>
      </c>
      <c r="Y149" s="46">
        <f>Y150+Y151+Y152</f>
        <v>915.30000000000007</v>
      </c>
      <c r="Z149" s="46">
        <f>Y149/X149*100</f>
        <v>98.801813471502612</v>
      </c>
      <c r="AA149" s="46">
        <f>AA150+AA151+AA152</f>
        <v>1130.7</v>
      </c>
      <c r="AB149" s="46">
        <f>AB150+AB151+AB152</f>
        <v>853.19999999999993</v>
      </c>
      <c r="AC149" s="46">
        <f>AB149/AA149*100</f>
        <v>75.457681082515251</v>
      </c>
      <c r="AD149" s="46">
        <f>AD150+AD151+AD152</f>
        <v>1383.9</v>
      </c>
      <c r="AE149" s="46">
        <f>AE150+AE151+AE152</f>
        <v>1278.3</v>
      </c>
      <c r="AF149" s="46">
        <f>AE149/AD149*100</f>
        <v>92.369390851940153</v>
      </c>
      <c r="AG149" s="46">
        <f>AG150+AG151+AG152</f>
        <v>1110.8</v>
      </c>
      <c r="AH149" s="46">
        <f>AH150+AH151+AH152</f>
        <v>877.7</v>
      </c>
      <c r="AI149" s="46">
        <f>AH149/AG149*100</f>
        <v>79.015124234785745</v>
      </c>
      <c r="AJ149" s="46">
        <f>AJ150+AJ151+AJ152</f>
        <v>890.7</v>
      </c>
      <c r="AK149" s="46">
        <f>AK150+AK151+AK152</f>
        <v>908.2</v>
      </c>
      <c r="AL149" s="46">
        <f>AK149/AJ149*100</f>
        <v>101.96474682833727</v>
      </c>
      <c r="AM149" s="46">
        <f>AM150+AM151+AM152</f>
        <v>517.4</v>
      </c>
      <c r="AN149" s="46">
        <f>AN150+AN151+AN152</f>
        <v>577.20000000000005</v>
      </c>
      <c r="AO149" s="46">
        <f>AN149/AM149*100</f>
        <v>111.55778894472364</v>
      </c>
      <c r="AP149" s="46">
        <f>AP150+AP151+AP152</f>
        <v>1390.3999999999999</v>
      </c>
      <c r="AQ149" s="46">
        <f>AQ150+AQ151+AQ152</f>
        <v>1740.9999999999998</v>
      </c>
      <c r="AR149" s="46">
        <f>AQ149/AP149*100</f>
        <v>125.2157652474108</v>
      </c>
      <c r="AS149" s="37"/>
      <c r="AT149" s="18"/>
    </row>
    <row r="150" spans="1:46" s="43" customFormat="1" ht="20.100000000000001" customHeight="1">
      <c r="A150" s="50"/>
      <c r="B150" s="51"/>
      <c r="C150" s="51"/>
      <c r="D150" s="51"/>
      <c r="E150" s="44" t="s">
        <v>29</v>
      </c>
      <c r="F150" s="46">
        <f>F13</f>
        <v>9902.7000000000007</v>
      </c>
      <c r="G150" s="46">
        <f>J150+M150+P150+S150+V150+Y150+AB150+AE150+AH150+AK150+AN150+AQ150</f>
        <v>9500.5500000000011</v>
      </c>
      <c r="H150" s="46">
        <f>G150/F150*100</f>
        <v>95.938986337059589</v>
      </c>
      <c r="I150" s="46">
        <f>I13+I51+I80</f>
        <v>375.1</v>
      </c>
      <c r="J150" s="46">
        <f>J13+J51+J80</f>
        <v>430.8</v>
      </c>
      <c r="K150" s="46">
        <f>J150/I150*100</f>
        <v>114.84937350039989</v>
      </c>
      <c r="L150" s="46">
        <f>L13+L51+L80</f>
        <v>870.6</v>
      </c>
      <c r="M150" s="46">
        <f>M13+M51+M80</f>
        <v>790.09</v>
      </c>
      <c r="N150" s="46">
        <f>M150/L150*100</f>
        <v>90.752354697909482</v>
      </c>
      <c r="O150" s="46">
        <f>O13+O51+O80</f>
        <v>753.9</v>
      </c>
      <c r="P150" s="46">
        <f>P13+P51+P80</f>
        <v>655.40000000000009</v>
      </c>
      <c r="Q150" s="46">
        <f>P150/O150*100</f>
        <v>86.934606711765511</v>
      </c>
      <c r="R150" s="46">
        <f>R13+R51+R80</f>
        <v>836.5</v>
      </c>
      <c r="S150" s="46">
        <f>S13+S51+S80</f>
        <v>945.6</v>
      </c>
      <c r="T150" s="46">
        <f>S150/R150*100</f>
        <v>113.0424387328153</v>
      </c>
      <c r="U150" s="46">
        <f>U13+U51+U80</f>
        <v>1046.8</v>
      </c>
      <c r="V150" s="46">
        <f>V13+V51+V80</f>
        <v>771.62</v>
      </c>
      <c r="W150" s="46">
        <f>V150/U150*100</f>
        <v>73.712265953381745</v>
      </c>
      <c r="X150" s="46">
        <f>X13+X51+X80</f>
        <v>777.09999999999991</v>
      </c>
      <c r="Y150" s="46">
        <f>Y13+Y51+Y80</f>
        <v>757.54000000000008</v>
      </c>
      <c r="Z150" s="46">
        <f>Y150/X150*100</f>
        <v>97.48294942735815</v>
      </c>
      <c r="AA150" s="46">
        <f>AA13+AA51+AA80</f>
        <v>1005.0999999999999</v>
      </c>
      <c r="AB150" s="46">
        <f>AB13+AB51+AB80</f>
        <v>709.59999999999991</v>
      </c>
      <c r="AC150" s="46">
        <f>AB150/AA150*100</f>
        <v>70.599940304447315</v>
      </c>
      <c r="AD150" s="46">
        <f>AD13+AD51+AD80</f>
        <v>1239.9000000000001</v>
      </c>
      <c r="AE150" s="46">
        <f>AE13+AE51+AE80</f>
        <v>1135.3</v>
      </c>
      <c r="AF150" s="46">
        <f>AE150/AD150*100</f>
        <v>91.563835793209108</v>
      </c>
      <c r="AG150" s="46">
        <f>AG13+AG51+AG80</f>
        <v>878.3</v>
      </c>
      <c r="AH150" s="46">
        <f>AH13+AH51+AH80</f>
        <v>720.80000000000007</v>
      </c>
      <c r="AI150" s="46">
        <f>AH150/AG150*100</f>
        <v>82.067630650119554</v>
      </c>
      <c r="AJ150" s="46">
        <f>AJ13+AJ51+AJ80</f>
        <v>718.40000000000009</v>
      </c>
      <c r="AK150" s="46">
        <f>AK13+AK51+AK80</f>
        <v>748.1</v>
      </c>
      <c r="AL150" s="46">
        <f>AK150/AJ150*100</f>
        <v>104.13418708240533</v>
      </c>
      <c r="AM150" s="46">
        <f>AM13+AM51+AM80</f>
        <v>411.5</v>
      </c>
      <c r="AN150" s="46">
        <f>AN13+AN51+AN80</f>
        <v>456.3</v>
      </c>
      <c r="AO150" s="46">
        <f>AN150/AM150*100</f>
        <v>110.88699878493318</v>
      </c>
      <c r="AP150" s="46">
        <f>AP13+AP51+AP80</f>
        <v>989.5</v>
      </c>
      <c r="AQ150" s="46">
        <f>AQ13+AQ51+AQ80</f>
        <v>1379.3999999999999</v>
      </c>
      <c r="AR150" s="46">
        <f>AQ150/AP150*100</f>
        <v>139.40373926225365</v>
      </c>
      <c r="AS150" s="37"/>
      <c r="AT150" s="18"/>
    </row>
    <row r="151" spans="1:46" s="43" customFormat="1" ht="33" customHeight="1">
      <c r="A151" s="50"/>
      <c r="B151" s="51"/>
      <c r="C151" s="51"/>
      <c r="D151" s="51"/>
      <c r="E151" s="44" t="s">
        <v>30</v>
      </c>
      <c r="F151" s="46">
        <f>F14+F52+F81</f>
        <v>2272</v>
      </c>
      <c r="G151" s="46">
        <f>J151+M151+P151+S151+V151+Y151+AB151+AE151+AH151+AK151+AN151+AQ151</f>
        <v>2164.1000000000004</v>
      </c>
      <c r="H151" s="46">
        <f>G151/F151*100</f>
        <v>95.250880281690158</v>
      </c>
      <c r="I151" s="46">
        <f>I14+I52+I81</f>
        <v>3</v>
      </c>
      <c r="J151" s="46">
        <f>J14+J52+J81</f>
        <v>0</v>
      </c>
      <c r="K151" s="46">
        <f>J151/I151*100</f>
        <v>0</v>
      </c>
      <c r="L151" s="46">
        <f>L14+L52+L81</f>
        <v>436.9</v>
      </c>
      <c r="M151" s="46">
        <f>M14+M52+M81</f>
        <v>157.4</v>
      </c>
      <c r="N151" s="46">
        <f>M151/L151*100</f>
        <v>36.026550698100259</v>
      </c>
      <c r="O151" s="46">
        <f>O14+O52+O81</f>
        <v>199.9</v>
      </c>
      <c r="P151" s="46">
        <f>P14+P52+P81</f>
        <v>179.4</v>
      </c>
      <c r="Q151" s="46">
        <f>P151/O151*100</f>
        <v>89.744872436218103</v>
      </c>
      <c r="R151" s="46">
        <f>R14+R52+R81</f>
        <v>215.9</v>
      </c>
      <c r="S151" s="46">
        <f>S14+S52+S81</f>
        <v>185.3</v>
      </c>
      <c r="T151" s="46">
        <f>S151/R151*100</f>
        <v>85.826771653543304</v>
      </c>
      <c r="U151" s="46">
        <f>U14+U52+U81</f>
        <v>274.89999999999998</v>
      </c>
      <c r="V151" s="46">
        <f>V14+V52+V81</f>
        <v>560.79999999999995</v>
      </c>
      <c r="W151" s="46">
        <f>V151/U151*100</f>
        <v>204.00145507457256</v>
      </c>
      <c r="X151" s="46">
        <f>X14+X52+X81</f>
        <v>96.9</v>
      </c>
      <c r="Y151" s="46">
        <f>Y14+Y52+Y81</f>
        <v>115.6</v>
      </c>
      <c r="Z151" s="46">
        <f>Y151/X151*100</f>
        <v>119.29824561403508</v>
      </c>
      <c r="AA151" s="46">
        <f>AA14+AA52+AA81</f>
        <v>116.9</v>
      </c>
      <c r="AB151" s="46">
        <f>AB14+AB52+AB81</f>
        <v>134.9</v>
      </c>
      <c r="AC151" s="46">
        <f>AB151/AA151*100</f>
        <v>115.39777587681779</v>
      </c>
      <c r="AD151" s="46">
        <f>AD14+AD52+AD81</f>
        <v>116.9</v>
      </c>
      <c r="AE151" s="46">
        <f>AE14+AE52+AE81</f>
        <v>114.3</v>
      </c>
      <c r="AF151" s="46">
        <f>AE151/AD151*100</f>
        <v>97.775876817792977</v>
      </c>
      <c r="AG151" s="46">
        <f>AG14+AG52+AG81</f>
        <v>162.1</v>
      </c>
      <c r="AH151" s="46">
        <f>AH14+AH52+AH81</f>
        <v>161.69999999999999</v>
      </c>
      <c r="AI151" s="46">
        <f>AH151/AG151*100</f>
        <v>99.753238741517578</v>
      </c>
      <c r="AJ151" s="46">
        <f>AJ14+AJ52+AJ81</f>
        <v>151.9</v>
      </c>
      <c r="AK151" s="46">
        <f>AK14+AK52+AK81</f>
        <v>135.80000000000001</v>
      </c>
      <c r="AL151" s="46">
        <f>AK151/AJ151*100</f>
        <v>89.400921658986178</v>
      </c>
      <c r="AM151" s="46">
        <f>AM14+AM52+AM81</f>
        <v>100.9</v>
      </c>
      <c r="AN151" s="46">
        <f>AN14+AN52+AN81</f>
        <v>111.9</v>
      </c>
      <c r="AO151" s="46">
        <f>AN151/AM151*100</f>
        <v>110.90188305252727</v>
      </c>
      <c r="AP151" s="46">
        <f>AP14+AP52+AP81</f>
        <v>395.8</v>
      </c>
      <c r="AQ151" s="46">
        <f>AQ14+AQ52+AQ81</f>
        <v>307</v>
      </c>
      <c r="AR151" s="46">
        <f>AQ151/AP151*100</f>
        <v>77.5644264780192</v>
      </c>
      <c r="AS151" s="37"/>
      <c r="AT151" s="18"/>
    </row>
    <row r="152" spans="1:46" s="43" customFormat="1" ht="30" customHeight="1">
      <c r="A152" s="50"/>
      <c r="B152" s="51"/>
      <c r="C152" s="51"/>
      <c r="D152" s="51"/>
      <c r="E152" s="44" t="s">
        <v>34</v>
      </c>
      <c r="F152" s="46">
        <f>I152+L152+O152+R152+U152+X152+AA152+AD152+AG152+AJ152+AM152+AP152</f>
        <v>204.2</v>
      </c>
      <c r="G152" s="46">
        <f>J152+M152+P152+S152+V152+Y152+AB152+AE152+AH152+AK152+AN152+AQ152</f>
        <v>204.04000000000002</v>
      </c>
      <c r="H152" s="46">
        <f>G152/F152*100</f>
        <v>99.921645445641545</v>
      </c>
      <c r="I152" s="46">
        <f>I15</f>
        <v>0</v>
      </c>
      <c r="J152" s="46">
        <f>J15</f>
        <v>0</v>
      </c>
      <c r="K152" s="46">
        <v>0</v>
      </c>
      <c r="L152" s="46">
        <f>L15</f>
        <v>0</v>
      </c>
      <c r="M152" s="46">
        <f>M15</f>
        <v>0</v>
      </c>
      <c r="N152" s="46">
        <v>0</v>
      </c>
      <c r="O152" s="46">
        <f>O15</f>
        <v>5.0999999999999996</v>
      </c>
      <c r="P152" s="46">
        <f>P15</f>
        <v>0</v>
      </c>
      <c r="Q152" s="46">
        <f>P152/O152*100</f>
        <v>0</v>
      </c>
      <c r="R152" s="46">
        <f>R15</f>
        <v>5</v>
      </c>
      <c r="S152" s="46">
        <f>S15</f>
        <v>38.5</v>
      </c>
      <c r="T152" s="46">
        <f>S152/R152*100</f>
        <v>770</v>
      </c>
      <c r="U152" s="46">
        <f>U15</f>
        <v>5</v>
      </c>
      <c r="V152" s="46">
        <f>V15</f>
        <v>2.88</v>
      </c>
      <c r="W152" s="46">
        <f>V152/U152*100</f>
        <v>57.599999999999994</v>
      </c>
      <c r="X152" s="46">
        <f>X15</f>
        <v>52.4</v>
      </c>
      <c r="Y152" s="46">
        <f>Y15</f>
        <v>42.160000000000004</v>
      </c>
      <c r="Z152" s="46">
        <f>Y152/X152*100</f>
        <v>80.458015267175583</v>
      </c>
      <c r="AA152" s="46">
        <f>AA15</f>
        <v>8.6999999999999993</v>
      </c>
      <c r="AB152" s="46">
        <f>AB15</f>
        <v>8.6999999999999993</v>
      </c>
      <c r="AC152" s="46">
        <f>AB152/AA152*100</f>
        <v>100</v>
      </c>
      <c r="AD152" s="46">
        <f>AD15</f>
        <v>27.1</v>
      </c>
      <c r="AE152" s="46">
        <f>AE15</f>
        <v>28.7</v>
      </c>
      <c r="AF152" s="46">
        <f>AE152/AD152*100</f>
        <v>105.9040590405904</v>
      </c>
      <c r="AG152" s="46">
        <f>AG15</f>
        <v>70.399999999999991</v>
      </c>
      <c r="AH152" s="46">
        <f>AH15</f>
        <v>-4.8</v>
      </c>
      <c r="AI152" s="46">
        <f>AH152/AG152*100</f>
        <v>-6.8181818181818192</v>
      </c>
      <c r="AJ152" s="46">
        <f>AJ15</f>
        <v>20.399999999999999</v>
      </c>
      <c r="AK152" s="46">
        <f>AK15</f>
        <v>24.3</v>
      </c>
      <c r="AL152" s="46">
        <f>AK152/AJ152*100</f>
        <v>119.11764705882355</v>
      </c>
      <c r="AM152" s="46">
        <f>AM15</f>
        <v>5</v>
      </c>
      <c r="AN152" s="46">
        <f>AN15</f>
        <v>9</v>
      </c>
      <c r="AO152" s="46">
        <f>AN152/AM152*100</f>
        <v>180</v>
      </c>
      <c r="AP152" s="46">
        <f>AP15</f>
        <v>5.0999999999999996</v>
      </c>
      <c r="AQ152" s="46">
        <f>AQ15</f>
        <v>54.6</v>
      </c>
      <c r="AR152" s="46">
        <f>AQ152/AP152*100</f>
        <v>1070.5882352941178</v>
      </c>
      <c r="AS152" s="37"/>
      <c r="AT152" s="18"/>
    </row>
    <row r="153" spans="1:46" s="2" customFormat="1" ht="41.25" customHeight="1">
      <c r="A153" s="50"/>
      <c r="B153" s="51"/>
      <c r="C153" s="51"/>
      <c r="D153" s="51"/>
      <c r="E153" s="47" t="s">
        <v>169</v>
      </c>
      <c r="F153" s="46">
        <v>0</v>
      </c>
      <c r="G153" s="46">
        <v>278</v>
      </c>
      <c r="H153" s="46">
        <v>0</v>
      </c>
      <c r="I153" s="46">
        <v>0</v>
      </c>
      <c r="J153" s="46">
        <v>0</v>
      </c>
      <c r="K153" s="46">
        <v>0</v>
      </c>
      <c r="L153" s="46">
        <v>0</v>
      </c>
      <c r="M153" s="46">
        <v>278</v>
      </c>
      <c r="N153" s="46">
        <v>0</v>
      </c>
      <c r="O153" s="46">
        <v>0</v>
      </c>
      <c r="P153" s="46">
        <v>0</v>
      </c>
      <c r="Q153" s="46">
        <v>0</v>
      </c>
      <c r="R153" s="46">
        <v>0</v>
      </c>
      <c r="S153" s="46">
        <v>0</v>
      </c>
      <c r="T153" s="46">
        <v>0</v>
      </c>
      <c r="U153" s="46">
        <v>0</v>
      </c>
      <c r="V153" s="46">
        <v>0</v>
      </c>
      <c r="W153" s="46">
        <v>0</v>
      </c>
      <c r="X153" s="46">
        <v>0</v>
      </c>
      <c r="Y153" s="46">
        <v>0</v>
      </c>
      <c r="Z153" s="46">
        <v>0</v>
      </c>
      <c r="AA153" s="46">
        <v>0</v>
      </c>
      <c r="AB153" s="46">
        <v>0</v>
      </c>
      <c r="AC153" s="46">
        <v>0</v>
      </c>
      <c r="AD153" s="46">
        <v>0</v>
      </c>
      <c r="AE153" s="46">
        <v>0</v>
      </c>
      <c r="AF153" s="46">
        <v>0</v>
      </c>
      <c r="AG153" s="46">
        <v>0</v>
      </c>
      <c r="AH153" s="46">
        <v>0</v>
      </c>
      <c r="AI153" s="46">
        <v>0</v>
      </c>
      <c r="AJ153" s="46">
        <v>0</v>
      </c>
      <c r="AK153" s="46">
        <v>0</v>
      </c>
      <c r="AL153" s="46">
        <v>0</v>
      </c>
      <c r="AM153" s="46">
        <v>0</v>
      </c>
      <c r="AN153" s="46">
        <v>0</v>
      </c>
      <c r="AO153" s="46">
        <v>0</v>
      </c>
      <c r="AP153" s="46">
        <v>0</v>
      </c>
      <c r="AQ153" s="46">
        <v>0</v>
      </c>
      <c r="AR153" s="46">
        <v>0</v>
      </c>
      <c r="AS153" s="40" t="s">
        <v>158</v>
      </c>
      <c r="AT153" s="39"/>
    </row>
    <row r="154" spans="1:46" s="2" customFormat="1" ht="15.75">
      <c r="A154" s="6" t="s">
        <v>231</v>
      </c>
      <c r="B154" s="8"/>
      <c r="C154" s="8"/>
      <c r="D154" s="8"/>
      <c r="E154" s="26"/>
      <c r="F154" s="6"/>
      <c r="G154" s="6"/>
      <c r="H154" s="6"/>
      <c r="I154" s="6" t="s">
        <v>27</v>
      </c>
      <c r="J154" s="6"/>
      <c r="K154" s="6"/>
      <c r="L154" s="6"/>
      <c r="M154" s="6"/>
      <c r="N154" s="6"/>
      <c r="O154" s="6"/>
      <c r="P154" s="6"/>
      <c r="AS154" s="20"/>
    </row>
    <row r="155" spans="1:46" s="2" customFormat="1" ht="15.75">
      <c r="A155" s="6" t="s">
        <v>232</v>
      </c>
      <c r="B155" s="8"/>
      <c r="C155" s="8"/>
      <c r="D155" s="8"/>
      <c r="E155" s="26"/>
      <c r="F155" s="6"/>
      <c r="G155" s="6"/>
      <c r="H155" s="6"/>
      <c r="I155" s="6" t="s">
        <v>177</v>
      </c>
      <c r="J155" s="6"/>
      <c r="K155" s="6"/>
      <c r="L155" s="6"/>
      <c r="M155" s="6"/>
      <c r="N155" s="6"/>
      <c r="O155" s="6"/>
      <c r="P155" s="6"/>
      <c r="AS155" s="20"/>
    </row>
    <row r="156" spans="1:46" s="2" customFormat="1" ht="15.75">
      <c r="A156" s="6"/>
      <c r="B156" s="8"/>
      <c r="C156" s="8"/>
      <c r="D156" s="8"/>
      <c r="E156" s="26"/>
      <c r="F156" s="6"/>
      <c r="G156" s="6"/>
      <c r="H156" s="6"/>
      <c r="I156" s="6" t="s">
        <v>178</v>
      </c>
      <c r="J156" s="6"/>
      <c r="K156" s="6"/>
      <c r="L156" s="6"/>
      <c r="M156" s="6"/>
      <c r="N156" s="6"/>
      <c r="O156" s="6"/>
      <c r="P156" s="6"/>
      <c r="AS156" s="20"/>
    </row>
    <row r="157" spans="1:46" s="2" customFormat="1" ht="12.75" customHeight="1">
      <c r="A157" s="6"/>
      <c r="B157" s="6" t="s">
        <v>240</v>
      </c>
      <c r="C157" s="8"/>
      <c r="D157" s="8"/>
      <c r="E157" s="26"/>
      <c r="F157" s="6"/>
      <c r="G157" s="6"/>
      <c r="H157" s="6"/>
      <c r="I157" s="6"/>
      <c r="J157" s="6"/>
      <c r="K157" s="6"/>
      <c r="L157" s="6" t="s">
        <v>241</v>
      </c>
      <c r="M157" s="6"/>
      <c r="N157" s="6"/>
      <c r="O157" s="6"/>
      <c r="P157" s="6"/>
      <c r="AS157" s="20"/>
    </row>
    <row r="158" spans="1:46" s="2" customFormat="1" ht="15.75">
      <c r="A158" s="6" t="s">
        <v>33</v>
      </c>
      <c r="B158" s="8"/>
      <c r="C158" s="8"/>
      <c r="D158" s="8"/>
      <c r="E158" s="26"/>
      <c r="F158" s="6"/>
      <c r="G158" s="6"/>
      <c r="H158" s="6"/>
      <c r="I158" s="6"/>
      <c r="J158" s="6"/>
      <c r="K158" s="6"/>
      <c r="L158" s="6"/>
      <c r="M158" s="6"/>
      <c r="N158" s="6"/>
      <c r="O158" s="6"/>
      <c r="P158" s="6"/>
      <c r="AS158" s="20"/>
    </row>
    <row r="159" spans="1:46" s="2" customFormat="1" ht="15.75">
      <c r="A159" s="3" t="s">
        <v>166</v>
      </c>
      <c r="B159" s="8"/>
      <c r="C159" s="8"/>
      <c r="D159" s="8"/>
      <c r="E159" s="26"/>
      <c r="F159" s="6"/>
      <c r="G159" s="6"/>
      <c r="H159" s="6"/>
      <c r="I159" s="6"/>
      <c r="J159" s="6"/>
      <c r="K159" s="6"/>
      <c r="L159" s="6"/>
      <c r="M159" s="6"/>
      <c r="N159" s="6"/>
      <c r="O159" s="6"/>
      <c r="P159" s="6"/>
      <c r="AS159" s="20"/>
    </row>
    <row r="160" spans="1:46" s="3" customFormat="1" ht="15.75">
      <c r="E160" s="27"/>
      <c r="AS160" s="21"/>
    </row>
    <row r="161" spans="2:45" s="2" customFormat="1" ht="12.75">
      <c r="B161" s="7"/>
      <c r="C161" s="7"/>
      <c r="D161" s="7"/>
      <c r="E161" s="28"/>
      <c r="AS161" s="20"/>
    </row>
    <row r="162" spans="2:45" s="2" customFormat="1" ht="12.75">
      <c r="B162" s="7"/>
      <c r="C162" s="7"/>
      <c r="D162" s="7"/>
      <c r="E162" s="28"/>
      <c r="AS162" s="20"/>
    </row>
    <row r="163" spans="2:45" s="2" customFormat="1" ht="12.75">
      <c r="B163" s="7"/>
      <c r="C163" s="7"/>
      <c r="D163" s="7"/>
      <c r="E163" s="28"/>
      <c r="AS163" s="20"/>
    </row>
    <row r="164" spans="2:45" s="2" customFormat="1" ht="12.75">
      <c r="B164" s="7"/>
      <c r="C164" s="7"/>
      <c r="D164" s="7"/>
      <c r="E164" s="28"/>
      <c r="AS164" s="20"/>
    </row>
    <row r="165" spans="2:45" s="2" customFormat="1" ht="12.75">
      <c r="B165" s="7"/>
      <c r="C165" s="7"/>
      <c r="D165" s="7"/>
      <c r="E165" s="28"/>
      <c r="AS165" s="20"/>
    </row>
    <row r="166" spans="2:45" s="2" customFormat="1" ht="12.75">
      <c r="B166" s="7"/>
      <c r="C166" s="7"/>
      <c r="D166" s="7"/>
      <c r="E166" s="28"/>
      <c r="AS166" s="20"/>
    </row>
    <row r="167" spans="2:45" s="2" customFormat="1" ht="12.75">
      <c r="B167" s="7"/>
      <c r="C167" s="7"/>
      <c r="D167" s="7"/>
      <c r="E167" s="28"/>
      <c r="AS167" s="20"/>
    </row>
    <row r="168" spans="2:45" s="2" customFormat="1" ht="12.75">
      <c r="B168" s="7"/>
      <c r="C168" s="7"/>
      <c r="D168" s="7"/>
      <c r="E168" s="28"/>
      <c r="AS168" s="20"/>
    </row>
    <row r="169" spans="2:45" s="2" customFormat="1" ht="12.75">
      <c r="B169" s="7"/>
      <c r="C169" s="7"/>
      <c r="D169" s="7"/>
      <c r="E169" s="28"/>
      <c r="AS169" s="20"/>
    </row>
    <row r="170" spans="2:45" s="2" customFormat="1" ht="12.75">
      <c r="B170" s="7"/>
      <c r="C170" s="7"/>
      <c r="D170" s="7"/>
      <c r="E170" s="28"/>
      <c r="AS170" s="20"/>
    </row>
    <row r="171" spans="2:45" s="2" customFormat="1" ht="12.75">
      <c r="B171" s="7"/>
      <c r="C171" s="7"/>
      <c r="D171" s="7"/>
      <c r="E171" s="28"/>
      <c r="AS171" s="20"/>
    </row>
    <row r="172" spans="2:45" s="2" customFormat="1" ht="12.75">
      <c r="B172" s="7"/>
      <c r="C172" s="7"/>
      <c r="D172" s="7"/>
      <c r="E172" s="28"/>
      <c r="AS172" s="20"/>
    </row>
    <row r="173" spans="2:45" s="2" customFormat="1" ht="12.75">
      <c r="B173" s="7"/>
      <c r="C173" s="7"/>
      <c r="D173" s="7"/>
      <c r="E173" s="28"/>
      <c r="AS173" s="20"/>
    </row>
    <row r="174" spans="2:45" s="2" customFormat="1" ht="12.75">
      <c r="B174" s="7"/>
      <c r="C174" s="7"/>
      <c r="D174" s="7"/>
      <c r="E174" s="28"/>
      <c r="AS174" s="20"/>
    </row>
    <row r="175" spans="2:45" s="2" customFormat="1" ht="12.75">
      <c r="B175" s="7"/>
      <c r="C175" s="7"/>
      <c r="D175" s="7"/>
      <c r="E175" s="28"/>
      <c r="AS175" s="20"/>
    </row>
    <row r="176" spans="2:45" s="2" customFormat="1" ht="12.75">
      <c r="B176" s="7"/>
      <c r="C176" s="7"/>
      <c r="D176" s="7"/>
      <c r="E176" s="28"/>
      <c r="AS176" s="20"/>
    </row>
    <row r="177" spans="2:45" s="2" customFormat="1" ht="12.75">
      <c r="B177" s="7"/>
      <c r="C177" s="7"/>
      <c r="D177" s="7"/>
      <c r="E177" s="28"/>
      <c r="AS177" s="20"/>
    </row>
    <row r="178" spans="2:45" s="2" customFormat="1" ht="12.75">
      <c r="B178" s="7"/>
      <c r="C178" s="7"/>
      <c r="D178" s="7"/>
      <c r="E178" s="28"/>
      <c r="AS178" s="20"/>
    </row>
    <row r="179" spans="2:45" s="2" customFormat="1" ht="12.75">
      <c r="B179" s="7"/>
      <c r="C179" s="7"/>
      <c r="D179" s="7"/>
      <c r="E179" s="28"/>
      <c r="AS179" s="20"/>
    </row>
    <row r="180" spans="2:45" s="2" customFormat="1" ht="12.75">
      <c r="B180" s="7"/>
      <c r="C180" s="7"/>
      <c r="D180" s="7"/>
      <c r="E180" s="28"/>
      <c r="AS180" s="20"/>
    </row>
    <row r="181" spans="2:45" s="2" customFormat="1" ht="12.75">
      <c r="B181" s="7"/>
      <c r="C181" s="7"/>
      <c r="D181" s="7"/>
      <c r="E181" s="28"/>
      <c r="AS181" s="20"/>
    </row>
    <row r="182" spans="2:45" s="2" customFormat="1" ht="12.75">
      <c r="B182" s="7"/>
      <c r="C182" s="7"/>
      <c r="D182" s="7"/>
      <c r="E182" s="28"/>
      <c r="AS182" s="20"/>
    </row>
    <row r="183" spans="2:45" s="2" customFormat="1" ht="12.75">
      <c r="B183" s="7"/>
      <c r="C183" s="7"/>
      <c r="D183" s="7"/>
      <c r="E183" s="28"/>
      <c r="AS183" s="20"/>
    </row>
    <row r="184" spans="2:45" s="2" customFormat="1" ht="12.75">
      <c r="B184" s="7"/>
      <c r="C184" s="7"/>
      <c r="D184" s="7"/>
      <c r="E184" s="28"/>
      <c r="AS184" s="20"/>
    </row>
    <row r="185" spans="2:45" s="2" customFormat="1" ht="12.75">
      <c r="B185" s="7"/>
      <c r="C185" s="7"/>
      <c r="D185" s="7"/>
      <c r="E185" s="28"/>
      <c r="AS185" s="20"/>
    </row>
    <row r="186" spans="2:45" s="2" customFormat="1" ht="12.75">
      <c r="B186" s="7"/>
      <c r="C186" s="7"/>
      <c r="D186" s="7"/>
      <c r="E186" s="28"/>
      <c r="AS186" s="20"/>
    </row>
    <row r="187" spans="2:45" s="2" customFormat="1" ht="12.75">
      <c r="B187" s="7"/>
      <c r="C187" s="7"/>
      <c r="D187" s="7"/>
      <c r="E187" s="28"/>
      <c r="AS187" s="20"/>
    </row>
    <row r="188" spans="2:45" s="2" customFormat="1" ht="12.75">
      <c r="B188" s="7"/>
      <c r="C188" s="7"/>
      <c r="D188" s="7"/>
      <c r="E188" s="28"/>
      <c r="AS188" s="20"/>
    </row>
    <row r="189" spans="2:45" s="2" customFormat="1" ht="12.75">
      <c r="B189" s="7"/>
      <c r="C189" s="7"/>
      <c r="D189" s="7"/>
      <c r="E189" s="28"/>
      <c r="AS189" s="20"/>
    </row>
    <row r="190" spans="2:45" s="2" customFormat="1" ht="12.75">
      <c r="B190" s="7"/>
      <c r="C190" s="7"/>
      <c r="D190" s="7"/>
      <c r="E190" s="28"/>
      <c r="AS190" s="20"/>
    </row>
    <row r="191" spans="2:45" s="2" customFormat="1" ht="12.75">
      <c r="B191" s="7"/>
      <c r="C191" s="7"/>
      <c r="D191" s="7"/>
      <c r="E191" s="28"/>
      <c r="AS191" s="20"/>
    </row>
    <row r="192" spans="2:45" s="2" customFormat="1" ht="12.75">
      <c r="B192" s="7"/>
      <c r="C192" s="7"/>
      <c r="D192" s="7"/>
      <c r="E192" s="28"/>
      <c r="AS192" s="20"/>
    </row>
    <row r="193" spans="2:45" s="2" customFormat="1" ht="12.75">
      <c r="B193" s="7"/>
      <c r="C193" s="7"/>
      <c r="D193" s="7"/>
      <c r="E193" s="28"/>
      <c r="AS193" s="20"/>
    </row>
    <row r="194" spans="2:45" s="2" customFormat="1" ht="12.75">
      <c r="B194" s="7"/>
      <c r="C194" s="7"/>
      <c r="D194" s="7"/>
      <c r="E194" s="28"/>
      <c r="AS194" s="20"/>
    </row>
    <row r="195" spans="2:45" s="2" customFormat="1" ht="12.75">
      <c r="B195" s="7"/>
      <c r="C195" s="7"/>
      <c r="D195" s="7"/>
      <c r="E195" s="28"/>
      <c r="AS195" s="20"/>
    </row>
    <row r="196" spans="2:45" s="2" customFormat="1" ht="12.75">
      <c r="B196" s="7"/>
      <c r="C196" s="7"/>
      <c r="D196" s="7"/>
      <c r="E196" s="28"/>
      <c r="AS196" s="20"/>
    </row>
    <row r="197" spans="2:45" s="2" customFormat="1" ht="12.75">
      <c r="B197" s="7"/>
      <c r="C197" s="7"/>
      <c r="D197" s="7"/>
      <c r="E197" s="28"/>
      <c r="AS197" s="20"/>
    </row>
    <row r="198" spans="2:45" s="2" customFormat="1" ht="12.75">
      <c r="B198" s="7"/>
      <c r="C198" s="7"/>
      <c r="D198" s="7"/>
      <c r="E198" s="28"/>
      <c r="AS198" s="20"/>
    </row>
    <row r="199" spans="2:45" s="2" customFormat="1" ht="12.75">
      <c r="B199" s="7"/>
      <c r="C199" s="7"/>
      <c r="D199" s="7"/>
      <c r="E199" s="28"/>
      <c r="AS199" s="20"/>
    </row>
    <row r="200" spans="2:45" s="2" customFormat="1" ht="12.75">
      <c r="B200" s="7"/>
      <c r="C200" s="7"/>
      <c r="D200" s="7"/>
      <c r="E200" s="28"/>
      <c r="AS200" s="20"/>
    </row>
    <row r="201" spans="2:45" s="2" customFormat="1" ht="12.75">
      <c r="B201" s="7"/>
      <c r="C201" s="7"/>
      <c r="D201" s="7"/>
      <c r="E201" s="28"/>
      <c r="AS201" s="20"/>
    </row>
    <row r="202" spans="2:45" s="2" customFormat="1" ht="12.75">
      <c r="B202" s="7"/>
      <c r="C202" s="7"/>
      <c r="D202" s="7"/>
      <c r="E202" s="28"/>
      <c r="AS202" s="20"/>
    </row>
    <row r="203" spans="2:45" s="2" customFormat="1" ht="12.75">
      <c r="B203" s="7"/>
      <c r="C203" s="7"/>
      <c r="D203" s="7"/>
      <c r="E203" s="28"/>
      <c r="AS203" s="20"/>
    </row>
    <row r="204" spans="2:45" s="2" customFormat="1" ht="12.75">
      <c r="B204" s="7"/>
      <c r="C204" s="7"/>
      <c r="D204" s="7"/>
      <c r="E204" s="28"/>
      <c r="AS204" s="20"/>
    </row>
    <row r="205" spans="2:45" s="2" customFormat="1" ht="12.75">
      <c r="B205" s="7"/>
      <c r="C205" s="7"/>
      <c r="D205" s="7"/>
      <c r="E205" s="28"/>
      <c r="AS205" s="20"/>
    </row>
    <row r="206" spans="2:45" s="2" customFormat="1" ht="12.75">
      <c r="B206" s="7"/>
      <c r="C206" s="7"/>
      <c r="D206" s="7"/>
      <c r="E206" s="28"/>
      <c r="AS206" s="20"/>
    </row>
    <row r="207" spans="2:45" s="2" customFormat="1" ht="12.75">
      <c r="B207" s="7"/>
      <c r="C207" s="7"/>
      <c r="D207" s="7"/>
      <c r="E207" s="28"/>
      <c r="AS207" s="20"/>
    </row>
    <row r="208" spans="2:45" s="2" customFormat="1" ht="12.75">
      <c r="B208" s="7"/>
      <c r="C208" s="7"/>
      <c r="D208" s="7"/>
      <c r="E208" s="28"/>
      <c r="AS208" s="20"/>
    </row>
    <row r="209" spans="2:45" s="2" customFormat="1" ht="12.75">
      <c r="B209" s="7"/>
      <c r="C209" s="7"/>
      <c r="D209" s="7"/>
      <c r="E209" s="28"/>
      <c r="AS209" s="20"/>
    </row>
    <row r="210" spans="2:45" s="2" customFormat="1" ht="12.75">
      <c r="B210" s="7"/>
      <c r="C210" s="7"/>
      <c r="D210" s="7"/>
      <c r="E210" s="28"/>
      <c r="AS210" s="20"/>
    </row>
    <row r="211" spans="2:45" s="2" customFormat="1" ht="12.75">
      <c r="B211" s="7"/>
      <c r="C211" s="7"/>
      <c r="D211" s="7"/>
      <c r="E211" s="28"/>
      <c r="AS211" s="20"/>
    </row>
    <row r="212" spans="2:45" s="2" customFormat="1" ht="12.75">
      <c r="B212" s="7"/>
      <c r="C212" s="7"/>
      <c r="D212" s="7"/>
      <c r="E212" s="28"/>
      <c r="AS212" s="20"/>
    </row>
    <row r="213" spans="2:45" s="2" customFormat="1" ht="12.75">
      <c r="B213" s="7"/>
      <c r="C213" s="7"/>
      <c r="D213" s="7"/>
      <c r="E213" s="28"/>
      <c r="AS213" s="20"/>
    </row>
    <row r="214" spans="2:45" s="2" customFormat="1" ht="12.75">
      <c r="B214" s="7"/>
      <c r="C214" s="7"/>
      <c r="D214" s="7"/>
      <c r="E214" s="28"/>
      <c r="AS214" s="20"/>
    </row>
    <row r="215" spans="2:45" s="2" customFormat="1" ht="12.75">
      <c r="B215" s="7"/>
      <c r="C215" s="7"/>
      <c r="D215" s="7"/>
      <c r="E215" s="28"/>
      <c r="AS215" s="20"/>
    </row>
    <row r="216" spans="2:45" s="2" customFormat="1" ht="12.75">
      <c r="B216" s="7"/>
      <c r="C216" s="7"/>
      <c r="D216" s="7"/>
      <c r="E216" s="28"/>
      <c r="AS216" s="20"/>
    </row>
    <row r="217" spans="2:45" s="2" customFormat="1" ht="12.75">
      <c r="B217" s="7"/>
      <c r="C217" s="7"/>
      <c r="D217" s="7"/>
      <c r="E217" s="28"/>
      <c r="AS217" s="20"/>
    </row>
    <row r="218" spans="2:45" s="2" customFormat="1" ht="12.75">
      <c r="B218" s="7"/>
      <c r="C218" s="7"/>
      <c r="D218" s="7"/>
      <c r="E218" s="28"/>
      <c r="AS218" s="20"/>
    </row>
    <row r="219" spans="2:45" s="2" customFormat="1" ht="12.75">
      <c r="B219" s="7"/>
      <c r="C219" s="7"/>
      <c r="D219" s="7"/>
      <c r="E219" s="28"/>
      <c r="AS219" s="20"/>
    </row>
    <row r="220" spans="2:45" s="2" customFormat="1" ht="12.75">
      <c r="B220" s="7"/>
      <c r="C220" s="7"/>
      <c r="D220" s="7"/>
      <c r="E220" s="28"/>
      <c r="AS220" s="20"/>
    </row>
    <row r="221" spans="2:45" s="2" customFormat="1" ht="12.75">
      <c r="B221" s="7"/>
      <c r="C221" s="7"/>
      <c r="D221" s="7"/>
      <c r="E221" s="28"/>
      <c r="AS221" s="20"/>
    </row>
    <row r="222" spans="2:45" s="2" customFormat="1" ht="12.75">
      <c r="B222" s="7"/>
      <c r="C222" s="7"/>
      <c r="D222" s="7"/>
      <c r="E222" s="28"/>
      <c r="AS222" s="20"/>
    </row>
    <row r="223" spans="2:45" s="2" customFormat="1" ht="12.75">
      <c r="B223" s="7"/>
      <c r="C223" s="7"/>
      <c r="D223" s="7"/>
      <c r="E223" s="28"/>
      <c r="AS223" s="20"/>
    </row>
    <row r="224" spans="2:45" s="2" customFormat="1" ht="12.75">
      <c r="B224" s="7"/>
      <c r="C224" s="7"/>
      <c r="D224" s="7"/>
      <c r="E224" s="28"/>
      <c r="AS224" s="20"/>
    </row>
    <row r="225" spans="2:45" s="2" customFormat="1" ht="12.75">
      <c r="B225" s="7"/>
      <c r="C225" s="7"/>
      <c r="D225" s="7"/>
      <c r="E225" s="28"/>
      <c r="AS225" s="20"/>
    </row>
    <row r="226" spans="2:45" s="2" customFormat="1" ht="12.75">
      <c r="B226" s="7"/>
      <c r="C226" s="7"/>
      <c r="D226" s="7"/>
      <c r="E226" s="28"/>
      <c r="AS226" s="20"/>
    </row>
    <row r="227" spans="2:45" s="2" customFormat="1" ht="12.75">
      <c r="B227" s="7"/>
      <c r="C227" s="7"/>
      <c r="D227" s="7"/>
      <c r="E227" s="28"/>
      <c r="AS227" s="20"/>
    </row>
    <row r="228" spans="2:45" s="2" customFormat="1" ht="12.75">
      <c r="B228" s="7"/>
      <c r="C228" s="7"/>
      <c r="D228" s="7"/>
      <c r="E228" s="28"/>
      <c r="AS228" s="20"/>
    </row>
    <row r="229" spans="2:45" s="2" customFormat="1" ht="12.75">
      <c r="B229" s="7"/>
      <c r="C229" s="7"/>
      <c r="D229" s="7"/>
      <c r="E229" s="28"/>
      <c r="AS229" s="20"/>
    </row>
    <row r="230" spans="2:45" s="2" customFormat="1" ht="12.75">
      <c r="B230" s="7"/>
      <c r="C230" s="7"/>
      <c r="D230" s="7"/>
      <c r="E230" s="28"/>
      <c r="AS230" s="20"/>
    </row>
    <row r="231" spans="2:45" s="2" customFormat="1" ht="12.75">
      <c r="B231" s="7"/>
      <c r="C231" s="7"/>
      <c r="D231" s="7"/>
      <c r="E231" s="28"/>
      <c r="AS231" s="20"/>
    </row>
    <row r="232" spans="2:45" s="2" customFormat="1" ht="12.75">
      <c r="B232" s="7"/>
      <c r="C232" s="7"/>
      <c r="D232" s="7"/>
      <c r="E232" s="28"/>
      <c r="AS232" s="20"/>
    </row>
    <row r="233" spans="2:45" s="2" customFormat="1" ht="12.75">
      <c r="B233" s="7"/>
      <c r="C233" s="7"/>
      <c r="D233" s="7"/>
      <c r="E233" s="28"/>
      <c r="AS233" s="20"/>
    </row>
    <row r="234" spans="2:45" s="2" customFormat="1" ht="12.75">
      <c r="B234" s="7"/>
      <c r="C234" s="7"/>
      <c r="D234" s="7"/>
      <c r="E234" s="28"/>
      <c r="AS234" s="20"/>
    </row>
    <row r="235" spans="2:45" s="2" customFormat="1" ht="12.75">
      <c r="B235" s="7"/>
      <c r="C235" s="7"/>
      <c r="D235" s="7"/>
      <c r="E235" s="28"/>
      <c r="AS235" s="20"/>
    </row>
    <row r="236" spans="2:45" s="2" customFormat="1" ht="12.75">
      <c r="B236" s="7"/>
      <c r="C236" s="7"/>
      <c r="D236" s="7"/>
      <c r="E236" s="28"/>
      <c r="AS236" s="20"/>
    </row>
    <row r="237" spans="2:45" s="2" customFormat="1" ht="12.75">
      <c r="B237" s="7"/>
      <c r="C237" s="7"/>
      <c r="D237" s="7"/>
      <c r="E237" s="28"/>
      <c r="AS237" s="20"/>
    </row>
    <row r="238" spans="2:45" s="2" customFormat="1" ht="12.75">
      <c r="B238" s="7"/>
      <c r="C238" s="7"/>
      <c r="D238" s="7"/>
      <c r="E238" s="28"/>
      <c r="AS238" s="20"/>
    </row>
    <row r="239" spans="2:45" s="2" customFormat="1" ht="12.75">
      <c r="B239" s="7"/>
      <c r="C239" s="7"/>
      <c r="D239" s="7"/>
      <c r="E239" s="28"/>
      <c r="AS239" s="20"/>
    </row>
    <row r="240" spans="2:45" s="2" customFormat="1" ht="12.75">
      <c r="B240" s="7"/>
      <c r="C240" s="7"/>
      <c r="D240" s="7"/>
      <c r="E240" s="28"/>
      <c r="AS240" s="20"/>
    </row>
    <row r="241" spans="2:45" s="2" customFormat="1" ht="12.75">
      <c r="B241" s="7"/>
      <c r="C241" s="7"/>
      <c r="D241" s="7"/>
      <c r="E241" s="28"/>
      <c r="AS241" s="20"/>
    </row>
    <row r="242" spans="2:45" s="2" customFormat="1" ht="12.75">
      <c r="B242" s="7"/>
      <c r="C242" s="7"/>
      <c r="D242" s="7"/>
      <c r="E242" s="28"/>
      <c r="AS242" s="20"/>
    </row>
    <row r="243" spans="2:45" s="2" customFormat="1" ht="12.75">
      <c r="B243" s="7"/>
      <c r="C243" s="7"/>
      <c r="D243" s="7"/>
      <c r="E243" s="28"/>
      <c r="AS243" s="20"/>
    </row>
    <row r="244" spans="2:45" s="2" customFormat="1" ht="12.75">
      <c r="B244" s="7"/>
      <c r="C244" s="7"/>
      <c r="D244" s="7"/>
      <c r="E244" s="28"/>
      <c r="AS244" s="20"/>
    </row>
    <row r="245" spans="2:45" s="2" customFormat="1" ht="12.75">
      <c r="B245" s="7"/>
      <c r="C245" s="7"/>
      <c r="D245" s="7"/>
      <c r="E245" s="28"/>
      <c r="AS245" s="20"/>
    </row>
    <row r="246" spans="2:45" s="2" customFormat="1" ht="12.75">
      <c r="B246" s="7"/>
      <c r="C246" s="7"/>
      <c r="D246" s="7"/>
      <c r="E246" s="28"/>
      <c r="AS246" s="20"/>
    </row>
    <row r="247" spans="2:45" s="2" customFormat="1" ht="12.75">
      <c r="B247" s="7"/>
      <c r="C247" s="7"/>
      <c r="D247" s="7"/>
      <c r="E247" s="28"/>
      <c r="AS247" s="20"/>
    </row>
    <row r="248" spans="2:45" s="2" customFormat="1" ht="12.75">
      <c r="B248" s="7"/>
      <c r="C248" s="7"/>
      <c r="D248" s="7"/>
      <c r="E248" s="28"/>
      <c r="AS248" s="20"/>
    </row>
    <row r="249" spans="2:45" s="2" customFormat="1" ht="12.75">
      <c r="B249" s="7"/>
      <c r="C249" s="7"/>
      <c r="D249" s="7"/>
      <c r="E249" s="28"/>
      <c r="AS249" s="20"/>
    </row>
    <row r="250" spans="2:45" s="2" customFormat="1" ht="12.75">
      <c r="B250" s="7"/>
      <c r="C250" s="7"/>
      <c r="D250" s="7"/>
      <c r="E250" s="28"/>
      <c r="AS250" s="20"/>
    </row>
    <row r="251" spans="2:45" s="2" customFormat="1" ht="12.75">
      <c r="B251" s="7"/>
      <c r="C251" s="7"/>
      <c r="D251" s="7"/>
      <c r="E251" s="28"/>
      <c r="AS251" s="20"/>
    </row>
    <row r="252" spans="2:45" s="2" customFormat="1" ht="12.75">
      <c r="B252" s="7"/>
      <c r="C252" s="7"/>
      <c r="D252" s="7"/>
      <c r="E252" s="28"/>
      <c r="AS252" s="20"/>
    </row>
    <row r="253" spans="2:45" s="2" customFormat="1" ht="12.75">
      <c r="B253" s="7"/>
      <c r="C253" s="7"/>
      <c r="D253" s="7"/>
      <c r="E253" s="28"/>
      <c r="AS253" s="20"/>
    </row>
    <row r="254" spans="2:45" s="2" customFormat="1" ht="12.75">
      <c r="B254" s="7"/>
      <c r="C254" s="7"/>
      <c r="D254" s="7"/>
      <c r="E254" s="28"/>
      <c r="AS254" s="20"/>
    </row>
    <row r="255" spans="2:45" s="2" customFormat="1" ht="12.75">
      <c r="B255" s="7"/>
      <c r="C255" s="7"/>
      <c r="D255" s="7"/>
      <c r="E255" s="28"/>
      <c r="AS255" s="20"/>
    </row>
    <row r="256" spans="2:45" s="2" customFormat="1" ht="12.75">
      <c r="B256" s="7"/>
      <c r="C256" s="7"/>
      <c r="D256" s="7"/>
      <c r="E256" s="28"/>
      <c r="AS256" s="20"/>
    </row>
    <row r="257" spans="2:45" s="2" customFormat="1" ht="12.75">
      <c r="B257" s="7"/>
      <c r="C257" s="7"/>
      <c r="D257" s="7"/>
      <c r="E257" s="28"/>
      <c r="AS257" s="20"/>
    </row>
  </sheetData>
  <autoFilter ref="A9:AU159"/>
  <mergeCells count="297">
    <mergeCell ref="AT143:AT145"/>
    <mergeCell ref="AS146:AS148"/>
    <mergeCell ref="AT146:AT148"/>
    <mergeCell ref="AT134:AT136"/>
    <mergeCell ref="AS137:AS139"/>
    <mergeCell ref="AT137:AT139"/>
    <mergeCell ref="AS140:AS142"/>
    <mergeCell ref="AT140:AT142"/>
    <mergeCell ref="A146:A148"/>
    <mergeCell ref="B146:B148"/>
    <mergeCell ref="C146:C148"/>
    <mergeCell ref="D146:D148"/>
    <mergeCell ref="E146:E148"/>
    <mergeCell ref="AS134:AS136"/>
    <mergeCell ref="AS143:AS145"/>
    <mergeCell ref="A140:A142"/>
    <mergeCell ref="B140:B142"/>
    <mergeCell ref="C140:C142"/>
    <mergeCell ref="D140:D142"/>
    <mergeCell ref="E140:E142"/>
    <mergeCell ref="A143:A145"/>
    <mergeCell ref="B143:B145"/>
    <mergeCell ref="C143:C145"/>
    <mergeCell ref="D143:D145"/>
    <mergeCell ref="E143:E145"/>
    <mergeCell ref="A134:A136"/>
    <mergeCell ref="B134:B136"/>
    <mergeCell ref="C134:C136"/>
    <mergeCell ref="D134:D136"/>
    <mergeCell ref="E134:E136"/>
    <mergeCell ref="A137:A139"/>
    <mergeCell ref="B137:B139"/>
    <mergeCell ref="C137:C139"/>
    <mergeCell ref="D137:D139"/>
    <mergeCell ref="E137:E139"/>
    <mergeCell ref="B88:B91"/>
    <mergeCell ref="A88:A91"/>
    <mergeCell ref="C88:C91"/>
    <mergeCell ref="A149:A153"/>
    <mergeCell ref="B149:D153"/>
    <mergeCell ref="AT128:AT130"/>
    <mergeCell ref="A131:A133"/>
    <mergeCell ref="B131:B133"/>
    <mergeCell ref="C131:C133"/>
    <mergeCell ref="D131:D133"/>
    <mergeCell ref="AS131:AS133"/>
    <mergeCell ref="AT131:AT133"/>
    <mergeCell ref="A128:A130"/>
    <mergeCell ref="B128:B130"/>
    <mergeCell ref="C128:C130"/>
    <mergeCell ref="D128:D130"/>
    <mergeCell ref="E128:E130"/>
    <mergeCell ref="AS128:AS130"/>
    <mergeCell ref="AT122:AT124"/>
    <mergeCell ref="A125:A127"/>
    <mergeCell ref="B125:B127"/>
    <mergeCell ref="C125:C127"/>
    <mergeCell ref="D125:D127"/>
    <mergeCell ref="E125:E127"/>
    <mergeCell ref="AS125:AS127"/>
    <mergeCell ref="AT125:AT127"/>
    <mergeCell ref="A122:A124"/>
    <mergeCell ref="B122:B124"/>
    <mergeCell ref="C122:C124"/>
    <mergeCell ref="D122:D124"/>
    <mergeCell ref="E122:E124"/>
    <mergeCell ref="AS122:AS124"/>
    <mergeCell ref="AT116:AT118"/>
    <mergeCell ref="A119:A121"/>
    <mergeCell ref="B119:B121"/>
    <mergeCell ref="C119:C121"/>
    <mergeCell ref="D119:D121"/>
    <mergeCell ref="E119:E121"/>
    <mergeCell ref="AS119:AS121"/>
    <mergeCell ref="AT119:AT121"/>
    <mergeCell ref="A116:A118"/>
    <mergeCell ref="B116:B118"/>
    <mergeCell ref="C116:C118"/>
    <mergeCell ref="D116:D118"/>
    <mergeCell ref="E116:E118"/>
    <mergeCell ref="AS116:AS118"/>
    <mergeCell ref="A113:A115"/>
    <mergeCell ref="B113:B115"/>
    <mergeCell ref="C113:C115"/>
    <mergeCell ref="D113:D115"/>
    <mergeCell ref="AS113:AS115"/>
    <mergeCell ref="AT113:AT115"/>
    <mergeCell ref="AT107:AT109"/>
    <mergeCell ref="A110:A112"/>
    <mergeCell ref="B110:B112"/>
    <mergeCell ref="C110:C112"/>
    <mergeCell ref="D110:D112"/>
    <mergeCell ref="AS110:AS112"/>
    <mergeCell ref="AT110:AT112"/>
    <mergeCell ref="A107:A109"/>
    <mergeCell ref="B107:B109"/>
    <mergeCell ref="C107:C109"/>
    <mergeCell ref="D107:D109"/>
    <mergeCell ref="E107:E109"/>
    <mergeCell ref="AS107:AS109"/>
    <mergeCell ref="A104:A106"/>
    <mergeCell ref="B104:B106"/>
    <mergeCell ref="C104:C106"/>
    <mergeCell ref="D104:D106"/>
    <mergeCell ref="AS104:AS106"/>
    <mergeCell ref="AT104:AT106"/>
    <mergeCell ref="AT98:AT100"/>
    <mergeCell ref="A101:A103"/>
    <mergeCell ref="B101:B103"/>
    <mergeCell ref="C101:C103"/>
    <mergeCell ref="D101:D103"/>
    <mergeCell ref="AS101:AS103"/>
    <mergeCell ref="AT101:AT103"/>
    <mergeCell ref="A98:A100"/>
    <mergeCell ref="B98:B100"/>
    <mergeCell ref="C98:C100"/>
    <mergeCell ref="D98:D100"/>
    <mergeCell ref="E98:E100"/>
    <mergeCell ref="AS98:AS100"/>
    <mergeCell ref="AT92:AT94"/>
    <mergeCell ref="A95:A97"/>
    <mergeCell ref="B95:B97"/>
    <mergeCell ref="C95:C97"/>
    <mergeCell ref="D95:D97"/>
    <mergeCell ref="AS95:AS97"/>
    <mergeCell ref="AT95:AT97"/>
    <mergeCell ref="A92:A94"/>
    <mergeCell ref="B92:B94"/>
    <mergeCell ref="C92:C94"/>
    <mergeCell ref="D92:D94"/>
    <mergeCell ref="E92:E94"/>
    <mergeCell ref="AS92:AS94"/>
    <mergeCell ref="D88:D90"/>
    <mergeCell ref="AS88:AS90"/>
    <mergeCell ref="AT88:AT90"/>
    <mergeCell ref="AT82:AT84"/>
    <mergeCell ref="A85:A87"/>
    <mergeCell ref="B85:B87"/>
    <mergeCell ref="C85:C87"/>
    <mergeCell ref="D85:D87"/>
    <mergeCell ref="E85:E87"/>
    <mergeCell ref="AS85:AS87"/>
    <mergeCell ref="AT85:AT87"/>
    <mergeCell ref="AT74:AT76"/>
    <mergeCell ref="B77:D77"/>
    <mergeCell ref="B78:D78"/>
    <mergeCell ref="A79:A81"/>
    <mergeCell ref="B79:D81"/>
    <mergeCell ref="A82:A84"/>
    <mergeCell ref="B82:B84"/>
    <mergeCell ref="C82:C84"/>
    <mergeCell ref="D82:D84"/>
    <mergeCell ref="AS82:AS84"/>
    <mergeCell ref="A74:A76"/>
    <mergeCell ref="B74:B76"/>
    <mergeCell ref="C74:C76"/>
    <mergeCell ref="D74:D76"/>
    <mergeCell ref="E74:E76"/>
    <mergeCell ref="AS74:AS76"/>
    <mergeCell ref="AT68:AT70"/>
    <mergeCell ref="A71:A73"/>
    <mergeCell ref="B71:B73"/>
    <mergeCell ref="C71:C73"/>
    <mergeCell ref="D71:D73"/>
    <mergeCell ref="E71:E73"/>
    <mergeCell ref="AS71:AS73"/>
    <mergeCell ref="AT71:AT73"/>
    <mergeCell ref="A68:A70"/>
    <mergeCell ref="B68:B70"/>
    <mergeCell ref="C68:C70"/>
    <mergeCell ref="D68:D70"/>
    <mergeCell ref="E68:E70"/>
    <mergeCell ref="AS68:AS70"/>
    <mergeCell ref="A65:A67"/>
    <mergeCell ref="B65:B67"/>
    <mergeCell ref="C65:C67"/>
    <mergeCell ref="D65:D67"/>
    <mergeCell ref="AS65:AS67"/>
    <mergeCell ref="AT65:AT67"/>
    <mergeCell ref="A62:A64"/>
    <mergeCell ref="B62:B64"/>
    <mergeCell ref="C62:C64"/>
    <mergeCell ref="D62:D64"/>
    <mergeCell ref="AS62:AS64"/>
    <mergeCell ref="AT62:AT64"/>
    <mergeCell ref="A59:A61"/>
    <mergeCell ref="B59:B61"/>
    <mergeCell ref="C59:C61"/>
    <mergeCell ref="D59:D61"/>
    <mergeCell ref="AS59:AS61"/>
    <mergeCell ref="AT59:AT61"/>
    <mergeCell ref="AS53:AS55"/>
    <mergeCell ref="AT53:AT55"/>
    <mergeCell ref="A56:A58"/>
    <mergeCell ref="B56:B58"/>
    <mergeCell ref="C56:C58"/>
    <mergeCell ref="D56:D58"/>
    <mergeCell ref="AS56:AS58"/>
    <mergeCell ref="B48:D48"/>
    <mergeCell ref="B49:D49"/>
    <mergeCell ref="A50:A52"/>
    <mergeCell ref="B50:D52"/>
    <mergeCell ref="A53:A55"/>
    <mergeCell ref="B53:B55"/>
    <mergeCell ref="C53:C55"/>
    <mergeCell ref="D53:D55"/>
    <mergeCell ref="AT42:AT44"/>
    <mergeCell ref="A45:A47"/>
    <mergeCell ref="B45:B47"/>
    <mergeCell ref="C45:C47"/>
    <mergeCell ref="D45:D47"/>
    <mergeCell ref="E45:E47"/>
    <mergeCell ref="AS45:AS47"/>
    <mergeCell ref="AT45:AT47"/>
    <mergeCell ref="A42:A44"/>
    <mergeCell ref="B42:B44"/>
    <mergeCell ref="C42:C44"/>
    <mergeCell ref="D42:D44"/>
    <mergeCell ref="E42:E44"/>
    <mergeCell ref="AS42:AS44"/>
    <mergeCell ref="A39:A41"/>
    <mergeCell ref="B39:B41"/>
    <mergeCell ref="C39:C41"/>
    <mergeCell ref="D39:D41"/>
    <mergeCell ref="AS39:AS41"/>
    <mergeCell ref="AT39:AT41"/>
    <mergeCell ref="A36:A38"/>
    <mergeCell ref="B36:B38"/>
    <mergeCell ref="C36:C38"/>
    <mergeCell ref="D36:D38"/>
    <mergeCell ref="AS36:AS38"/>
    <mergeCell ref="AT36:AT38"/>
    <mergeCell ref="A33:A35"/>
    <mergeCell ref="B33:B35"/>
    <mergeCell ref="C33:C35"/>
    <mergeCell ref="D33:D35"/>
    <mergeCell ref="AS33:AS35"/>
    <mergeCell ref="AT33:AT35"/>
    <mergeCell ref="A30:A32"/>
    <mergeCell ref="B30:B32"/>
    <mergeCell ref="C30:C32"/>
    <mergeCell ref="D30:D32"/>
    <mergeCell ref="AS30:AS32"/>
    <mergeCell ref="AT30:AT32"/>
    <mergeCell ref="A27:A29"/>
    <mergeCell ref="B27:B29"/>
    <mergeCell ref="C27:C29"/>
    <mergeCell ref="D27:D29"/>
    <mergeCell ref="AS27:AS29"/>
    <mergeCell ref="AT27:AT29"/>
    <mergeCell ref="A24:A26"/>
    <mergeCell ref="B24:B26"/>
    <mergeCell ref="C24:C26"/>
    <mergeCell ref="D24:D26"/>
    <mergeCell ref="AS24:AS26"/>
    <mergeCell ref="AT24:AT26"/>
    <mergeCell ref="A20:A23"/>
    <mergeCell ref="B20:B23"/>
    <mergeCell ref="C20:C23"/>
    <mergeCell ref="D20:D23"/>
    <mergeCell ref="AS20:AS23"/>
    <mergeCell ref="AT20:AT23"/>
    <mergeCell ref="A16:A19"/>
    <mergeCell ref="B16:B19"/>
    <mergeCell ref="C16:C19"/>
    <mergeCell ref="D16:D19"/>
    <mergeCell ref="AS16:AS19"/>
    <mergeCell ref="AT16:AT19"/>
    <mergeCell ref="A12:A15"/>
    <mergeCell ref="B12:D15"/>
    <mergeCell ref="AA7:AC7"/>
    <mergeCell ref="AD7:AF7"/>
    <mergeCell ref="C6:C8"/>
    <mergeCell ref="D6:D8"/>
    <mergeCell ref="B10:D10"/>
    <mergeCell ref="B11:D11"/>
    <mergeCell ref="E6:E8"/>
    <mergeCell ref="F6:H7"/>
    <mergeCell ref="AT6:AT8"/>
    <mergeCell ref="I7:K7"/>
    <mergeCell ref="L7:N7"/>
    <mergeCell ref="O7:Q7"/>
    <mergeCell ref="R7:T7"/>
    <mergeCell ref="U7:W7"/>
    <mergeCell ref="AM7:AO7"/>
    <mergeCell ref="AP7:AR7"/>
    <mergeCell ref="I6:AR6"/>
    <mergeCell ref="AS6:AS8"/>
    <mergeCell ref="AG7:AI7"/>
    <mergeCell ref="A1:AT1"/>
    <mergeCell ref="A2:AT2"/>
    <mergeCell ref="A3:AT3"/>
    <mergeCell ref="A4:AT4"/>
    <mergeCell ref="A6:A8"/>
    <mergeCell ref="B6:B8"/>
    <mergeCell ref="AJ7:AL7"/>
    <mergeCell ref="X7:Z7"/>
  </mergeCells>
  <pageMargins left="0.31496062992125984" right="0.31496062992125984" top="0.94488188976377963" bottom="0.35433070866141736" header="0.31496062992125984" footer="0.31496062992125984"/>
  <pageSetup paperSize="8" scale="33" fitToWidth="3" fitToHeight="3" orientation="landscape" r:id="rId1"/>
  <rowBreaks count="1" manualBreakCount="1">
    <brk id="1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vt:lpstr>
      <vt:lpstr>'1'!Область_печати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2020-04-28T04:43:03Z</dcterms:modified>
</cp:coreProperties>
</file>