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9440" windowHeight="12588"/>
  </bookViews>
  <sheets>
    <sheet name="форма в Администрацию" sheetId="1" r:id="rId1"/>
    <sheet name="РАСЧЕТ - проверка" sheetId="3" state="hidden" r:id="rId2"/>
  </sheets>
  <definedNames>
    <definedName name="_xlnm.Print_Area" localSheetId="1">'РАСЧЕТ - проверка'!$A$1:$K$17</definedName>
    <definedName name="_xlnm.Print_Area" localSheetId="0">'форма в Администрацию'!$A$2:$D$15</definedName>
  </definedNames>
  <calcPr calcId="125725"/>
</workbook>
</file>

<file path=xl/calcChain.xml><?xml version="1.0" encoding="utf-8"?>
<calcChain xmlns="http://schemas.openxmlformats.org/spreadsheetml/2006/main">
  <c r="E5" i="3"/>
  <c r="K16"/>
  <c r="J16"/>
  <c r="G16"/>
  <c r="H16"/>
  <c r="I16"/>
  <c r="G7" l="1"/>
  <c r="G6"/>
  <c r="G8"/>
  <c r="G12"/>
  <c r="I13" l="1"/>
  <c r="I6"/>
  <c r="I12"/>
  <c r="I11"/>
  <c r="I10" l="1"/>
  <c r="I9"/>
  <c r="I8"/>
  <c r="I7"/>
  <c r="I15" l="1"/>
  <c r="K15" s="1"/>
  <c r="K6"/>
  <c r="E6" s="1"/>
  <c r="I5"/>
  <c r="K5" s="1"/>
  <c r="K14"/>
  <c r="K13"/>
  <c r="E13" s="1"/>
  <c r="K12"/>
  <c r="E12" s="1"/>
  <c r="K10"/>
  <c r="E10" s="1"/>
  <c r="K9"/>
  <c r="E9" s="1"/>
  <c r="K8"/>
  <c r="E8" s="1"/>
  <c r="K11"/>
  <c r="E11"/>
  <c r="K7"/>
  <c r="E7" s="1"/>
</calcChain>
</file>

<file path=xl/sharedStrings.xml><?xml version="1.0" encoding="utf-8"?>
<sst xmlns="http://schemas.openxmlformats.org/spreadsheetml/2006/main" count="72" uniqueCount="41">
  <si>
    <t>№ п/п</t>
  </si>
  <si>
    <t>Наименование муниципального учреждения, предприятия</t>
  </si>
  <si>
    <t>Должность, фамилия, имя, отчество</t>
  </si>
  <si>
    <t>Среднемесячная заработная плата</t>
  </si>
  <si>
    <t>Информация о среднемесячной заработной плате руководителей, их заместителей и главных бухгалтеров муниципальных учреждений и муниципального унитарного преприятия города Урай</t>
  </si>
  <si>
    <t>1.</t>
  </si>
  <si>
    <t>2.</t>
  </si>
  <si>
    <t>3.</t>
  </si>
  <si>
    <t>4.</t>
  </si>
  <si>
    <t>5.</t>
  </si>
  <si>
    <t>6.</t>
  </si>
  <si>
    <t>7.</t>
  </si>
  <si>
    <t>ФОТ</t>
  </si>
  <si>
    <t>Соц/выплаты</t>
  </si>
  <si>
    <t>Уволенные</t>
  </si>
  <si>
    <t>ФОТ в ЗП-образование</t>
  </si>
  <si>
    <t>Месяцы работы</t>
  </si>
  <si>
    <t>Среднемесячная ЗП</t>
  </si>
  <si>
    <t>СВОД ЗП</t>
  </si>
  <si>
    <t>ЗП-образование</t>
  </si>
  <si>
    <t>среднесписочная численность</t>
  </si>
  <si>
    <t>МБДОУ "Детский сад №21"</t>
  </si>
  <si>
    <t>Заведующий, Сыщикова Анна Владимировна</t>
  </si>
  <si>
    <t>Главный бухгалтер, Розманова Елена Николаевна</t>
  </si>
  <si>
    <t>Заместитель заведующего по хозяйственной работе, Орлова Галина Михайловна</t>
  </si>
  <si>
    <t>Среднемесячная заработная плата по совместительству</t>
  </si>
  <si>
    <t>Заведующий хозяйством, Гончаренко Людмила Владимировна</t>
  </si>
  <si>
    <t>Шеф-повар, Дылдина Зарема Фатыховна</t>
  </si>
  <si>
    <t>Главный бухгалтер, Абрамова Людмила Павловна</t>
  </si>
  <si>
    <t>Заместитель заведующего по воспитательно-методической работе, Баталова Ольга Николаевна</t>
  </si>
  <si>
    <t>Заместитель заведующего по воспитательно-методической работе, Кашкина Елена Николаевна</t>
  </si>
  <si>
    <t>фонд 12 мес- 102880,93   средняя з/п-8573,41</t>
  </si>
  <si>
    <t>фонд 12 мес-109920,71 средняя з/п-9160,05</t>
  </si>
  <si>
    <t>Шеф-повар, Тельминова Александра Николаевна</t>
  </si>
  <si>
    <t>Информация о среднемесячной заработной плате руководителей, их заместителей и главных бухгалтеров  города Урай за 2018 год</t>
  </si>
  <si>
    <t>101 173 руб.</t>
  </si>
  <si>
    <t>176 417 руб.</t>
  </si>
  <si>
    <t>105 424 руб.</t>
  </si>
  <si>
    <t>76 703 руб.</t>
  </si>
  <si>
    <t>60 193 руб.</t>
  </si>
  <si>
    <t>110 096 руб.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</si>
</sst>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164" fontId="5" fillId="0" borderId="0" xfId="1" applyFont="1"/>
    <xf numFmtId="166" fontId="2" fillId="0" borderId="0" xfId="1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3" fillId="0" borderId="0" xfId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2" fillId="2" borderId="0" xfId="0" applyFont="1" applyFill="1"/>
    <xf numFmtId="164" fontId="5" fillId="2" borderId="0" xfId="1" applyFont="1" applyFill="1"/>
    <xf numFmtId="166" fontId="2" fillId="2" borderId="0" xfId="1" applyNumberFormat="1" applyFont="1" applyFill="1"/>
    <xf numFmtId="164" fontId="3" fillId="2" borderId="0" xfId="1" applyFont="1" applyFill="1"/>
    <xf numFmtId="165" fontId="2" fillId="2" borderId="0" xfId="1" applyNumberFormat="1" applyFont="1" applyFill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topLeftCell="A7" zoomScaleNormal="100" zoomScaleSheetLayoutView="100" workbookViewId="0">
      <selection activeCell="C9" sqref="C9"/>
    </sheetView>
  </sheetViews>
  <sheetFormatPr defaultColWidth="9.109375" defaultRowHeight="15.6"/>
  <cols>
    <col min="1" max="1" width="4.88671875" style="1" customWidth="1"/>
    <col min="2" max="2" width="34.109375" style="1" customWidth="1"/>
    <col min="3" max="3" width="33" style="1" customWidth="1"/>
    <col min="4" max="4" width="23.33203125" style="1" customWidth="1"/>
    <col min="5" max="16384" width="9.109375" style="1"/>
  </cols>
  <sheetData>
    <row r="1" spans="1:4">
      <c r="C1" s="16"/>
    </row>
    <row r="2" spans="1:4" ht="57" customHeight="1">
      <c r="A2" s="33" t="s">
        <v>34</v>
      </c>
      <c r="B2" s="33"/>
      <c r="C2" s="33"/>
      <c r="D2" s="33"/>
    </row>
    <row r="5" spans="1:4" ht="47.2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ht="63" customHeight="1">
      <c r="A6" s="32" t="s">
        <v>5</v>
      </c>
      <c r="B6" s="28" t="s">
        <v>21</v>
      </c>
      <c r="C6" s="28" t="s">
        <v>22</v>
      </c>
      <c r="D6" s="29" t="s">
        <v>36</v>
      </c>
    </row>
    <row r="7" spans="1:4" ht="46.8" customHeight="1">
      <c r="A7" s="32" t="s">
        <v>6</v>
      </c>
      <c r="B7" s="28" t="s">
        <v>21</v>
      </c>
      <c r="C7" s="28" t="s">
        <v>23</v>
      </c>
      <c r="D7" s="30" t="s">
        <v>35</v>
      </c>
    </row>
    <row r="8" spans="1:4" ht="67.8" customHeight="1">
      <c r="A8" s="32" t="s">
        <v>7</v>
      </c>
      <c r="B8" s="28" t="s">
        <v>21</v>
      </c>
      <c r="C8" s="28" t="s">
        <v>24</v>
      </c>
      <c r="D8" s="30" t="s">
        <v>37</v>
      </c>
    </row>
    <row r="9" spans="1:4" ht="79.2" customHeight="1">
      <c r="A9" s="32" t="s">
        <v>8</v>
      </c>
      <c r="B9" s="28" t="s">
        <v>21</v>
      </c>
      <c r="C9" s="31" t="s">
        <v>30</v>
      </c>
      <c r="D9" s="29" t="s">
        <v>38</v>
      </c>
    </row>
    <row r="10" spans="1:4" ht="70.8" customHeight="1">
      <c r="A10" s="32" t="s">
        <v>9</v>
      </c>
      <c r="B10" s="28" t="s">
        <v>21</v>
      </c>
      <c r="C10" s="31" t="s">
        <v>26</v>
      </c>
      <c r="D10" s="30" t="s">
        <v>39</v>
      </c>
    </row>
    <row r="11" spans="1:4" ht="79.2" customHeight="1">
      <c r="A11" s="32" t="s">
        <v>10</v>
      </c>
      <c r="B11" s="31" t="s">
        <v>21</v>
      </c>
      <c r="C11" s="31" t="s">
        <v>29</v>
      </c>
      <c r="D11" s="30" t="s">
        <v>40</v>
      </c>
    </row>
    <row r="12" spans="1:4">
      <c r="C12" s="5"/>
    </row>
    <row r="13" spans="1:4">
      <c r="C13" s="5"/>
    </row>
    <row r="14" spans="1:4">
      <c r="C14" s="5"/>
    </row>
    <row r="15" spans="1:4">
      <c r="C15" s="5"/>
    </row>
    <row r="16" spans="1:4">
      <c r="C16" s="5"/>
    </row>
  </sheetData>
  <mergeCells count="1">
    <mergeCell ref="A2:D2"/>
  </mergeCells>
  <printOptions horizontalCentered="1"/>
  <pageMargins left="0.9" right="0.39370078740157483" top="0.78740157480314965" bottom="0.78740157480314965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zoomScale="60" zoomScaleNormal="100" workbookViewId="0">
      <selection activeCell="E6" sqref="E6"/>
    </sheetView>
  </sheetViews>
  <sheetFormatPr defaultColWidth="9.109375" defaultRowHeight="15.6"/>
  <cols>
    <col min="1" max="1" width="4.88671875" style="1" customWidth="1"/>
    <col min="2" max="2" width="34.109375" style="1" customWidth="1"/>
    <col min="3" max="3" width="32.88671875" style="1" customWidth="1"/>
    <col min="4" max="4" width="18" style="1" customWidth="1"/>
    <col min="5" max="5" width="23.33203125" style="1" customWidth="1"/>
    <col min="6" max="6" width="12.109375" style="1" customWidth="1"/>
    <col min="7" max="7" width="16.109375" style="1" customWidth="1"/>
    <col min="8" max="8" width="15.5546875" style="1" customWidth="1"/>
    <col min="9" max="9" width="16.44140625" style="1" customWidth="1"/>
    <col min="10" max="10" width="10.6640625" style="1" customWidth="1"/>
    <col min="11" max="11" width="16.33203125" style="1" customWidth="1"/>
    <col min="12" max="16384" width="9.109375" style="1"/>
  </cols>
  <sheetData>
    <row r="1" spans="1:11" ht="57" customHeight="1">
      <c r="A1" s="33" t="s">
        <v>4</v>
      </c>
      <c r="B1" s="33"/>
      <c r="C1" s="33"/>
      <c r="D1" s="33"/>
      <c r="E1" s="33"/>
    </row>
    <row r="4" spans="1:11" ht="63" customHeight="1">
      <c r="A4" s="2" t="s">
        <v>0</v>
      </c>
      <c r="B4" s="2" t="s">
        <v>1</v>
      </c>
      <c r="C4" s="2" t="s">
        <v>2</v>
      </c>
      <c r="D4" s="2" t="s">
        <v>25</v>
      </c>
      <c r="E4" s="2" t="s">
        <v>3</v>
      </c>
      <c r="G4" s="6" t="s">
        <v>12</v>
      </c>
      <c r="H4" s="6" t="s">
        <v>13</v>
      </c>
      <c r="I4" s="6" t="s">
        <v>15</v>
      </c>
      <c r="J4" s="6" t="s">
        <v>16</v>
      </c>
      <c r="K4" s="6" t="s">
        <v>17</v>
      </c>
    </row>
    <row r="5" spans="1:11" ht="55.2" customHeight="1">
      <c r="A5" s="15" t="s">
        <v>5</v>
      </c>
      <c r="B5" s="27" t="s">
        <v>21</v>
      </c>
      <c r="C5" s="27" t="s">
        <v>22</v>
      </c>
      <c r="D5" s="27"/>
      <c r="E5" s="26">
        <f>K5</f>
        <v>176417.85583333333</v>
      </c>
      <c r="F5" s="20"/>
      <c r="G5" s="21">
        <v>2117014.27</v>
      </c>
      <c r="H5" s="21">
        <v>0</v>
      </c>
      <c r="I5" s="21">
        <f>G5-H5</f>
        <v>2117014.27</v>
      </c>
      <c r="J5" s="22">
        <v>12</v>
      </c>
      <c r="K5" s="23">
        <f>I5/J5</f>
        <v>176417.85583333333</v>
      </c>
    </row>
    <row r="6" spans="1:11" ht="63" customHeight="1">
      <c r="A6" s="15" t="s">
        <v>6</v>
      </c>
      <c r="B6" s="27" t="s">
        <v>21</v>
      </c>
      <c r="C6" s="27" t="s">
        <v>29</v>
      </c>
      <c r="D6" s="27" t="s">
        <v>31</v>
      </c>
      <c r="E6" s="26">
        <f t="shared" ref="E6:E13" si="0">K6</f>
        <v>110096.03916666667</v>
      </c>
      <c r="F6" s="20"/>
      <c r="G6" s="21">
        <f>1289896.15+31256.32</f>
        <v>1321152.47</v>
      </c>
      <c r="H6" s="21">
        <v>0</v>
      </c>
      <c r="I6" s="21">
        <f t="shared" ref="I6:I13" si="1">G6</f>
        <v>1321152.47</v>
      </c>
      <c r="J6" s="22">
        <v>12</v>
      </c>
      <c r="K6" s="23">
        <f t="shared" ref="K6:K15" si="2">I6/J6</f>
        <v>110096.03916666667</v>
      </c>
    </row>
    <row r="7" spans="1:11" ht="63" customHeight="1">
      <c r="A7" s="15" t="s">
        <v>7</v>
      </c>
      <c r="B7" s="27" t="s">
        <v>21</v>
      </c>
      <c r="C7" s="27" t="s">
        <v>30</v>
      </c>
      <c r="D7" s="27"/>
      <c r="E7" s="26">
        <f t="shared" si="0"/>
        <v>76702.9375</v>
      </c>
      <c r="F7" s="20"/>
      <c r="G7" s="21">
        <f>889622.3+30812.95</f>
        <v>920435.25</v>
      </c>
      <c r="H7" s="21">
        <v>0</v>
      </c>
      <c r="I7" s="21">
        <f t="shared" si="1"/>
        <v>920435.25</v>
      </c>
      <c r="J7" s="24">
        <v>12</v>
      </c>
      <c r="K7" s="23">
        <f t="shared" si="2"/>
        <v>76702.9375</v>
      </c>
    </row>
    <row r="8" spans="1:11" ht="63" customHeight="1">
      <c r="A8" s="15" t="s">
        <v>8</v>
      </c>
      <c r="B8" s="27" t="s">
        <v>21</v>
      </c>
      <c r="C8" s="27" t="s">
        <v>23</v>
      </c>
      <c r="D8" s="27"/>
      <c r="E8" s="26">
        <f t="shared" si="0"/>
        <v>101172.54333333333</v>
      </c>
      <c r="F8" s="20"/>
      <c r="G8" s="21">
        <f>1194812.16+19258.36</f>
        <v>1214070.52</v>
      </c>
      <c r="H8" s="21">
        <v>0</v>
      </c>
      <c r="I8" s="21">
        <f t="shared" si="1"/>
        <v>1214070.52</v>
      </c>
      <c r="J8" s="22">
        <v>12</v>
      </c>
      <c r="K8" s="23">
        <f t="shared" si="2"/>
        <v>101172.54333333333</v>
      </c>
    </row>
    <row r="9" spans="1:11" ht="63" customHeight="1">
      <c r="A9" s="15" t="s">
        <v>9</v>
      </c>
      <c r="B9" s="27" t="s">
        <v>21</v>
      </c>
      <c r="C9" s="27" t="s">
        <v>24</v>
      </c>
      <c r="D9" s="27" t="s">
        <v>32</v>
      </c>
      <c r="E9" s="26">
        <f t="shared" si="0"/>
        <v>105424.35333333333</v>
      </c>
      <c r="F9" s="20"/>
      <c r="G9" s="21">
        <v>1265092.24</v>
      </c>
      <c r="H9" s="21"/>
      <c r="I9" s="21">
        <f t="shared" si="1"/>
        <v>1265092.24</v>
      </c>
      <c r="J9" s="22">
        <v>12</v>
      </c>
      <c r="K9" s="23">
        <f t="shared" si="2"/>
        <v>105424.35333333333</v>
      </c>
    </row>
    <row r="10" spans="1:11" ht="63" customHeight="1">
      <c r="A10" s="25" t="s">
        <v>10</v>
      </c>
      <c r="B10" s="27" t="s">
        <v>21</v>
      </c>
      <c r="C10" s="27" t="s">
        <v>26</v>
      </c>
      <c r="D10" s="27"/>
      <c r="E10" s="26">
        <f t="shared" si="0"/>
        <v>60193.230833333335</v>
      </c>
      <c r="F10" s="20"/>
      <c r="G10" s="21">
        <v>722318.77</v>
      </c>
      <c r="H10" s="21"/>
      <c r="I10" s="21">
        <f t="shared" si="1"/>
        <v>722318.77</v>
      </c>
      <c r="J10" s="22">
        <v>12</v>
      </c>
      <c r="K10" s="23">
        <f t="shared" si="2"/>
        <v>60193.230833333335</v>
      </c>
    </row>
    <row r="11" spans="1:11" ht="63" customHeight="1">
      <c r="A11" s="15" t="s">
        <v>11</v>
      </c>
      <c r="B11" s="27" t="s">
        <v>21</v>
      </c>
      <c r="C11" s="27" t="s">
        <v>27</v>
      </c>
      <c r="D11" s="27"/>
      <c r="E11" s="26">
        <f t="shared" si="0"/>
        <v>56198.403333333328</v>
      </c>
      <c r="F11" s="20"/>
      <c r="G11" s="21">
        <v>674380.84</v>
      </c>
      <c r="H11" s="21"/>
      <c r="I11" s="21">
        <f t="shared" si="1"/>
        <v>674380.84</v>
      </c>
      <c r="J11" s="22">
        <v>12</v>
      </c>
      <c r="K11" s="23">
        <f t="shared" si="2"/>
        <v>56198.403333333328</v>
      </c>
    </row>
    <row r="12" spans="1:11" ht="63" customHeight="1">
      <c r="A12" s="15">
        <v>8</v>
      </c>
      <c r="B12" s="27" t="s">
        <v>21</v>
      </c>
      <c r="C12" s="27" t="s">
        <v>28</v>
      </c>
      <c r="D12" s="27"/>
      <c r="E12" s="26">
        <f t="shared" si="0"/>
        <v>9129.17</v>
      </c>
      <c r="F12" s="20"/>
      <c r="G12" s="21">
        <f>92369.3+17180.74</f>
        <v>109550.04000000001</v>
      </c>
      <c r="H12" s="21"/>
      <c r="I12" s="21">
        <f t="shared" si="1"/>
        <v>109550.04000000001</v>
      </c>
      <c r="J12" s="22">
        <v>12</v>
      </c>
      <c r="K12" s="23">
        <f t="shared" ref="K12" si="3">I12/J12</f>
        <v>9129.17</v>
      </c>
    </row>
    <row r="13" spans="1:11" ht="63" customHeight="1">
      <c r="A13" s="15">
        <v>9</v>
      </c>
      <c r="B13" s="27" t="s">
        <v>21</v>
      </c>
      <c r="C13" s="27" t="s">
        <v>33</v>
      </c>
      <c r="D13" s="27"/>
      <c r="E13" s="26">
        <f t="shared" si="0"/>
        <v>8767.5808333333334</v>
      </c>
      <c r="F13" s="20"/>
      <c r="G13" s="21">
        <v>105210.97</v>
      </c>
      <c r="H13" s="21"/>
      <c r="I13" s="21">
        <f t="shared" si="1"/>
        <v>105210.97</v>
      </c>
      <c r="J13" s="22">
        <v>12</v>
      </c>
      <c r="K13" s="23">
        <f t="shared" si="2"/>
        <v>8767.5808333333334</v>
      </c>
    </row>
    <row r="14" spans="1:11" ht="63" customHeight="1">
      <c r="A14" s="15"/>
      <c r="B14" s="18"/>
      <c r="C14" s="17"/>
      <c r="D14" s="17"/>
      <c r="E14" s="19"/>
      <c r="F14" s="20"/>
      <c r="G14" s="21"/>
      <c r="H14" s="21"/>
      <c r="I14" s="21"/>
      <c r="J14" s="22"/>
      <c r="K14" s="23" t="e">
        <f t="shared" ref="K14" si="4">I14/J14</f>
        <v>#DIV/0!</v>
      </c>
    </row>
    <row r="15" spans="1:11" ht="45.75" customHeight="1">
      <c r="B15" s="5" t="s">
        <v>14</v>
      </c>
      <c r="C15" s="4"/>
      <c r="D15" s="4"/>
      <c r="E15" s="3"/>
      <c r="G15" s="7"/>
      <c r="H15" s="7"/>
      <c r="I15" s="7">
        <f t="shared" ref="I15" si="5">G15-H15</f>
        <v>0</v>
      </c>
      <c r="J15" s="8"/>
      <c r="K15" s="11" t="e">
        <f t="shared" si="2"/>
        <v>#DIV/0!</v>
      </c>
    </row>
    <row r="16" spans="1:11">
      <c r="G16" s="9">
        <f t="shared" ref="G16:H16" si="6">SUM(G6:G15)</f>
        <v>6332211.0999999996</v>
      </c>
      <c r="H16" s="9">
        <f t="shared" si="6"/>
        <v>0</v>
      </c>
      <c r="I16" s="9">
        <f>SUM(I6:I15)</f>
        <v>6332211.0999999996</v>
      </c>
      <c r="J16" s="10">
        <f>SUM(J6:J15)/12</f>
        <v>8</v>
      </c>
      <c r="K16" s="11">
        <f>I16/J16/12</f>
        <v>65960.532291666663</v>
      </c>
    </row>
    <row r="17" spans="7:11" ht="21.6">
      <c r="G17" s="13" t="s">
        <v>18</v>
      </c>
      <c r="H17" s="13" t="s">
        <v>18</v>
      </c>
      <c r="I17" s="13" t="s">
        <v>19</v>
      </c>
      <c r="J17" s="14" t="s">
        <v>20</v>
      </c>
      <c r="K17" s="12"/>
    </row>
    <row r="18" spans="7:11">
      <c r="G18" s="12"/>
      <c r="H18" s="12"/>
      <c r="I18" s="12"/>
      <c r="J18" s="12"/>
      <c r="K18" s="12"/>
    </row>
  </sheetData>
  <mergeCells count="1">
    <mergeCell ref="A1:E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в Администрацию</vt:lpstr>
      <vt:lpstr>РАСЧЕТ - проверка</vt:lpstr>
      <vt:lpstr>'РАСЧЕТ - проверка'!Область_печати</vt:lpstr>
      <vt:lpstr>'форма в Администрацию'!Область_печати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EKON3</cp:lastModifiedBy>
  <cp:lastPrinted>2019-04-19T04:56:45Z</cp:lastPrinted>
  <dcterms:created xsi:type="dcterms:W3CDTF">2017-02-22T11:16:11Z</dcterms:created>
  <dcterms:modified xsi:type="dcterms:W3CDTF">2019-04-24T11:14:07Z</dcterms:modified>
</cp:coreProperties>
</file>